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codeName="ThisWorkbook" autoCompressPictures="0"/>
  <bookViews>
    <workbookView xWindow="9360" yWindow="1000" windowWidth="37020" windowHeight="23520" tabRatio="736" firstSheet="1" activeTab="1"/>
  </bookViews>
  <sheets>
    <sheet name="Instructions" sheetId="94" r:id="rId1"/>
    <sheet name="raw UPb data" sheetId="60" r:id="rId2"/>
    <sheet name="raw TE data" sheetId="61" r:id="rId3"/>
    <sheet name="Data Calc" sheetId="62" r:id="rId4"/>
    <sheet name="Young Only" sheetId="55" r:id="rId5"/>
    <sheet name="All Data" sheetId="95" r:id="rId6"/>
    <sheet name="U vs Age" sheetId="65" r:id="rId7"/>
    <sheet name="ThU vs Age" sheetId="88" r:id="rId8"/>
    <sheet name="CeCe vs Age" sheetId="96" r:id="rId9"/>
    <sheet name="LuGd Ce vs Age" sheetId="90" r:id="rId10"/>
    <sheet name="Eu vs Age" sheetId="93" r:id="rId11"/>
    <sheet name="Ti in Zrn" sheetId="77" r:id="rId12"/>
  </sheets>
  <definedNames>
    <definedName name="__gXY1">#REF!</definedName>
    <definedName name="_gXY1">#REF!</definedName>
    <definedName name="Ellipse1_1" localSheetId="3">#REF!</definedName>
    <definedName name="Ellipse1_1" localSheetId="2">#REF!</definedName>
    <definedName name="Ellipse1_1" localSheetId="1">#REF!</definedName>
    <definedName name="Ellipse1_1" localSheetId="11">#REF!</definedName>
    <definedName name="Ellipse1_1">#REF!</definedName>
    <definedName name="Ellipse1_10" localSheetId="3">#REF!</definedName>
    <definedName name="Ellipse1_10" localSheetId="2">#REF!</definedName>
    <definedName name="Ellipse1_10" localSheetId="1">#REF!</definedName>
    <definedName name="Ellipse1_10" localSheetId="11">#REF!</definedName>
    <definedName name="Ellipse1_10">#REF!</definedName>
    <definedName name="Ellipse1_11" localSheetId="3">#REF!</definedName>
    <definedName name="Ellipse1_11" localSheetId="2">#REF!</definedName>
    <definedName name="Ellipse1_11" localSheetId="1">#REF!</definedName>
    <definedName name="Ellipse1_11" localSheetId="11">#REF!</definedName>
    <definedName name="Ellipse1_11">#REF!</definedName>
    <definedName name="Ellipse1_12" localSheetId="3">#REF!</definedName>
    <definedName name="Ellipse1_12" localSheetId="2">#REF!</definedName>
    <definedName name="Ellipse1_12" localSheetId="1">#REF!</definedName>
    <definedName name="Ellipse1_12" localSheetId="11">#REF!</definedName>
    <definedName name="Ellipse1_12">#REF!</definedName>
    <definedName name="Ellipse1_13" localSheetId="3">#REF!</definedName>
    <definedName name="Ellipse1_13" localSheetId="2">#REF!</definedName>
    <definedName name="Ellipse1_13" localSheetId="1">#REF!</definedName>
    <definedName name="Ellipse1_13" localSheetId="11">#REF!</definedName>
    <definedName name="Ellipse1_13">#REF!</definedName>
    <definedName name="Ellipse1_14" localSheetId="3">#REF!</definedName>
    <definedName name="Ellipse1_14" localSheetId="2">#REF!</definedName>
    <definedName name="Ellipse1_14" localSheetId="1">#REF!</definedName>
    <definedName name="Ellipse1_14" localSheetId="11">#REF!</definedName>
    <definedName name="Ellipse1_14">#REF!</definedName>
    <definedName name="Ellipse1_15" localSheetId="3">#REF!</definedName>
    <definedName name="Ellipse1_15" localSheetId="2">#REF!</definedName>
    <definedName name="Ellipse1_15" localSheetId="1">#REF!</definedName>
    <definedName name="Ellipse1_15" localSheetId="11">#REF!</definedName>
    <definedName name="Ellipse1_15">#REF!</definedName>
    <definedName name="Ellipse1_16" localSheetId="3">#REF!</definedName>
    <definedName name="Ellipse1_16" localSheetId="2">#REF!</definedName>
    <definedName name="Ellipse1_16" localSheetId="1">#REF!</definedName>
    <definedName name="Ellipse1_16" localSheetId="11">#REF!</definedName>
    <definedName name="Ellipse1_16">#REF!</definedName>
    <definedName name="Ellipse1_17" localSheetId="3">#REF!</definedName>
    <definedName name="Ellipse1_17" localSheetId="2">#REF!</definedName>
    <definedName name="Ellipse1_17" localSheetId="1">#REF!</definedName>
    <definedName name="Ellipse1_17" localSheetId="11">#REF!</definedName>
    <definedName name="Ellipse1_17">#REF!</definedName>
    <definedName name="Ellipse1_18" localSheetId="3">#REF!</definedName>
    <definedName name="Ellipse1_18" localSheetId="2">#REF!</definedName>
    <definedName name="Ellipse1_18" localSheetId="1">#REF!</definedName>
    <definedName name="Ellipse1_18" localSheetId="11">#REF!</definedName>
    <definedName name="Ellipse1_18">#REF!</definedName>
    <definedName name="Ellipse1_19" localSheetId="3">#REF!</definedName>
    <definedName name="Ellipse1_19" localSheetId="2">#REF!</definedName>
    <definedName name="Ellipse1_19" localSheetId="1">#REF!</definedName>
    <definedName name="Ellipse1_19" localSheetId="11">#REF!</definedName>
    <definedName name="Ellipse1_19">#REF!</definedName>
    <definedName name="Ellipse1_2" localSheetId="3">#REF!</definedName>
    <definedName name="Ellipse1_2" localSheetId="2">#REF!</definedName>
    <definedName name="Ellipse1_2" localSheetId="1">#REF!</definedName>
    <definedName name="Ellipse1_2" localSheetId="11">#REF!</definedName>
    <definedName name="Ellipse1_2">#REF!</definedName>
    <definedName name="Ellipse1_20" localSheetId="3">#REF!</definedName>
    <definedName name="Ellipse1_20" localSheetId="2">#REF!</definedName>
    <definedName name="Ellipse1_20" localSheetId="1">#REF!</definedName>
    <definedName name="Ellipse1_20" localSheetId="11">#REF!</definedName>
    <definedName name="Ellipse1_20">#REF!</definedName>
    <definedName name="Ellipse1_21" localSheetId="3">#REF!</definedName>
    <definedName name="Ellipse1_21" localSheetId="2">#REF!</definedName>
    <definedName name="Ellipse1_21" localSheetId="1">#REF!</definedName>
    <definedName name="Ellipse1_21" localSheetId="11">#REF!</definedName>
    <definedName name="Ellipse1_21">#REF!</definedName>
    <definedName name="Ellipse1_22" localSheetId="3">#REF!</definedName>
    <definedName name="Ellipse1_22" localSheetId="2">#REF!</definedName>
    <definedName name="Ellipse1_22" localSheetId="1">#REF!</definedName>
    <definedName name="Ellipse1_22" localSheetId="11">#REF!</definedName>
    <definedName name="Ellipse1_22">#REF!</definedName>
    <definedName name="Ellipse1_23" localSheetId="3">#REF!</definedName>
    <definedName name="Ellipse1_23" localSheetId="2">#REF!</definedName>
    <definedName name="Ellipse1_23" localSheetId="1">#REF!</definedName>
    <definedName name="Ellipse1_23" localSheetId="11">#REF!</definedName>
    <definedName name="Ellipse1_23">#REF!</definedName>
    <definedName name="Ellipse1_24" localSheetId="3">#REF!</definedName>
    <definedName name="Ellipse1_24" localSheetId="2">#REF!</definedName>
    <definedName name="Ellipse1_24" localSheetId="1">#REF!</definedName>
    <definedName name="Ellipse1_24" localSheetId="11">#REF!</definedName>
    <definedName name="Ellipse1_24">#REF!</definedName>
    <definedName name="Ellipse1_25" localSheetId="3">#REF!</definedName>
    <definedName name="Ellipse1_25" localSheetId="2">#REF!</definedName>
    <definedName name="Ellipse1_25" localSheetId="1">#REF!</definedName>
    <definedName name="Ellipse1_25" localSheetId="11">#REF!</definedName>
    <definedName name="Ellipse1_25">#REF!</definedName>
    <definedName name="Ellipse1_26" localSheetId="3">#REF!</definedName>
    <definedName name="Ellipse1_26" localSheetId="2">#REF!</definedName>
    <definedName name="Ellipse1_26" localSheetId="1">#REF!</definedName>
    <definedName name="Ellipse1_26" localSheetId="11">#REF!</definedName>
    <definedName name="Ellipse1_26">#REF!</definedName>
    <definedName name="Ellipse1_27" localSheetId="3">#REF!</definedName>
    <definedName name="Ellipse1_27" localSheetId="2">#REF!</definedName>
    <definedName name="Ellipse1_27" localSheetId="1">#REF!</definedName>
    <definedName name="Ellipse1_27" localSheetId="11">#REF!</definedName>
    <definedName name="Ellipse1_27">#REF!</definedName>
    <definedName name="Ellipse1_28" localSheetId="3">#REF!</definedName>
    <definedName name="Ellipse1_28" localSheetId="2">#REF!</definedName>
    <definedName name="Ellipse1_28" localSheetId="1">#REF!</definedName>
    <definedName name="Ellipse1_28" localSheetId="11">#REF!</definedName>
    <definedName name="Ellipse1_28">#REF!</definedName>
    <definedName name="Ellipse1_3" localSheetId="3">#REF!</definedName>
    <definedName name="Ellipse1_3" localSheetId="2">#REF!</definedName>
    <definedName name="Ellipse1_3" localSheetId="1">#REF!</definedName>
    <definedName name="Ellipse1_3" localSheetId="11">#REF!</definedName>
    <definedName name="Ellipse1_3">#REF!</definedName>
    <definedName name="Ellipse1_4" localSheetId="3">#REF!</definedName>
    <definedName name="Ellipse1_4" localSheetId="2">#REF!</definedName>
    <definedName name="Ellipse1_4" localSheetId="1">#REF!</definedName>
    <definedName name="Ellipse1_4" localSheetId="11">#REF!</definedName>
    <definedName name="Ellipse1_4">#REF!</definedName>
    <definedName name="Ellipse1_5" localSheetId="3">#REF!</definedName>
    <definedName name="Ellipse1_5" localSheetId="2">#REF!</definedName>
    <definedName name="Ellipse1_5" localSheetId="1">#REF!</definedName>
    <definedName name="Ellipse1_5" localSheetId="11">#REF!</definedName>
    <definedName name="Ellipse1_5">#REF!</definedName>
    <definedName name="Ellipse1_6" localSheetId="3">#REF!</definedName>
    <definedName name="Ellipse1_6" localSheetId="2">#REF!</definedName>
    <definedName name="Ellipse1_6" localSheetId="1">#REF!</definedName>
    <definedName name="Ellipse1_6" localSheetId="11">#REF!</definedName>
    <definedName name="Ellipse1_6">#REF!</definedName>
    <definedName name="Ellipse1_7" localSheetId="3">#REF!</definedName>
    <definedName name="Ellipse1_7" localSheetId="2">#REF!</definedName>
    <definedName name="Ellipse1_7" localSheetId="1">#REF!</definedName>
    <definedName name="Ellipse1_7" localSheetId="11">#REF!</definedName>
    <definedName name="Ellipse1_7">#REF!</definedName>
    <definedName name="Ellipse1_8" localSheetId="3">#REF!</definedName>
    <definedName name="Ellipse1_8" localSheetId="2">#REF!</definedName>
    <definedName name="Ellipse1_8" localSheetId="1">#REF!</definedName>
    <definedName name="Ellipse1_8" localSheetId="11">#REF!</definedName>
    <definedName name="Ellipse1_8">#REF!</definedName>
    <definedName name="Ellipse1_9" localSheetId="3">#REF!</definedName>
    <definedName name="Ellipse1_9" localSheetId="2">#REF!</definedName>
    <definedName name="Ellipse1_9" localSheetId="1">#REF!</definedName>
    <definedName name="Ellipse1_9" localSheetId="11">#REF!</definedName>
    <definedName name="Ellipse1_9">#REF!</definedName>
    <definedName name="gauss" localSheetId="3">#REF!</definedName>
    <definedName name="gauss" localSheetId="2">#REF!</definedName>
    <definedName name="gauss" localSheetId="1">#REF!</definedName>
    <definedName name="gauss" localSheetId="11">#REF!</definedName>
    <definedName name="gauss">#REF!</definedName>
    <definedName name="Range" localSheetId="3">#REF!</definedName>
    <definedName name="Range" localSheetId="2">#REF!</definedName>
    <definedName name="Range" localSheetId="1">#REF!</definedName>
    <definedName name="Range" localSheetId="11">#REF!</definedName>
    <definedName name="Range" localSheetId="4">'Young Only'!$C$2:$P$22</definedName>
    <definedName name="Rang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S6" i="62" l="1"/>
  <c r="A116" i="77"/>
  <c r="BT6" i="62"/>
  <c r="B116" i="77"/>
  <c r="C116" i="77"/>
  <c r="D116" i="77"/>
  <c r="E116" i="77"/>
  <c r="BS7" i="62"/>
  <c r="A92" i="77"/>
  <c r="BT7" i="62"/>
  <c r="B92" i="77"/>
  <c r="C92" i="77"/>
  <c r="D92" i="77"/>
  <c r="E92" i="77"/>
  <c r="BS8" i="62"/>
  <c r="A40" i="77"/>
  <c r="BT8" i="62"/>
  <c r="B40" i="77"/>
  <c r="C40" i="77"/>
  <c r="D40" i="77"/>
  <c r="E40" i="77"/>
  <c r="BS9" i="62"/>
  <c r="A112" i="77"/>
  <c r="BT9" i="62"/>
  <c r="B112" i="77"/>
  <c r="C112" i="77"/>
  <c r="D112" i="77"/>
  <c r="E112" i="77"/>
  <c r="BS10" i="62"/>
  <c r="A74" i="77"/>
  <c r="BT10" i="62"/>
  <c r="B74" i="77"/>
  <c r="C74" i="77"/>
  <c r="D74" i="77"/>
  <c r="E74" i="77"/>
  <c r="BS11" i="62"/>
  <c r="A33" i="77"/>
  <c r="BT11" i="62"/>
  <c r="B33" i="77"/>
  <c r="C33" i="77"/>
  <c r="D33" i="77"/>
  <c r="E33" i="77"/>
  <c r="BS12" i="62"/>
  <c r="A98" i="77"/>
  <c r="BT12" i="62"/>
  <c r="B98" i="77"/>
  <c r="C98" i="77"/>
  <c r="D98" i="77"/>
  <c r="E98" i="77"/>
  <c r="BS13" i="62"/>
  <c r="A30" i="77"/>
  <c r="BT13" i="62"/>
  <c r="B30" i="77"/>
  <c r="C30" i="77"/>
  <c r="D30" i="77"/>
  <c r="E30" i="77"/>
  <c r="BS14" i="62"/>
  <c r="A132" i="77"/>
  <c r="BT14" i="62"/>
  <c r="B132" i="77"/>
  <c r="C132" i="77"/>
  <c r="D132" i="77"/>
  <c r="E132" i="77"/>
  <c r="BS15" i="62"/>
  <c r="A115" i="77"/>
  <c r="BT15" i="62"/>
  <c r="B115" i="77"/>
  <c r="C115" i="77"/>
  <c r="D115" i="77"/>
  <c r="E115" i="77"/>
  <c r="BS16" i="62"/>
  <c r="A85" i="77"/>
  <c r="BT16" i="62"/>
  <c r="B85" i="77"/>
  <c r="C85" i="77"/>
  <c r="D85" i="77"/>
  <c r="E85" i="77"/>
  <c r="BS17" i="62"/>
  <c r="A59" i="77"/>
  <c r="BT17" i="62"/>
  <c r="B59" i="77"/>
  <c r="C59" i="77"/>
  <c r="D59" i="77"/>
  <c r="E59" i="77"/>
  <c r="BS18" i="62"/>
  <c r="A131" i="77"/>
  <c r="BT18" i="62"/>
  <c r="B131" i="77"/>
  <c r="C131" i="77"/>
  <c r="D131" i="77"/>
  <c r="E131" i="77"/>
  <c r="BS19" i="62"/>
  <c r="A45" i="77"/>
  <c r="BT19" i="62"/>
  <c r="B45" i="77"/>
  <c r="C45" i="77"/>
  <c r="D45" i="77"/>
  <c r="E45" i="77"/>
  <c r="BS20" i="62"/>
  <c r="A18" i="77"/>
  <c r="BT20" i="62"/>
  <c r="B18" i="77"/>
  <c r="C18" i="77"/>
  <c r="D18" i="77"/>
  <c r="E18" i="77"/>
  <c r="BS21" i="62"/>
  <c r="A140" i="77"/>
  <c r="BT21" i="62"/>
  <c r="B140" i="77"/>
  <c r="C140" i="77"/>
  <c r="D140" i="77"/>
  <c r="E140" i="77"/>
  <c r="BS22" i="62"/>
  <c r="A72" i="77"/>
  <c r="BT22" i="62"/>
  <c r="B72" i="77"/>
  <c r="C72" i="77"/>
  <c r="D72" i="77"/>
  <c r="E72" i="77"/>
  <c r="BS23" i="62"/>
  <c r="A86" i="77"/>
  <c r="BT23" i="62"/>
  <c r="B86" i="77"/>
  <c r="C86" i="77"/>
  <c r="D86" i="77"/>
  <c r="E86" i="77"/>
  <c r="BS24" i="62"/>
  <c r="A66" i="77"/>
  <c r="BT24" i="62"/>
  <c r="B66" i="77"/>
  <c r="C66" i="77"/>
  <c r="D66" i="77"/>
  <c r="E66" i="77"/>
  <c r="BS25" i="62"/>
  <c r="A20" i="77"/>
  <c r="BT25" i="62"/>
  <c r="B20" i="77"/>
  <c r="C20" i="77"/>
  <c r="D20" i="77"/>
  <c r="E20" i="77"/>
  <c r="BS26" i="62"/>
  <c r="A99" i="77"/>
  <c r="BT26" i="62"/>
  <c r="B99" i="77"/>
  <c r="C99" i="77"/>
  <c r="D99" i="77"/>
  <c r="E99" i="77"/>
  <c r="BS27" i="62"/>
  <c r="A106" i="77"/>
  <c r="BT27" i="62"/>
  <c r="B106" i="77"/>
  <c r="C106" i="77"/>
  <c r="D106" i="77"/>
  <c r="E106" i="77"/>
  <c r="BS28" i="62"/>
  <c r="A69" i="77"/>
  <c r="BT28" i="62"/>
  <c r="B69" i="77"/>
  <c r="C69" i="77"/>
  <c r="D69" i="77"/>
  <c r="E69" i="77"/>
  <c r="BS29" i="62"/>
  <c r="A119" i="77"/>
  <c r="BT29" i="62"/>
  <c r="B119" i="77"/>
  <c r="C119" i="77"/>
  <c r="D119" i="77"/>
  <c r="E119" i="77"/>
  <c r="BS30" i="62"/>
  <c r="A26" i="77"/>
  <c r="BT30" i="62"/>
  <c r="B26" i="77"/>
  <c r="C26" i="77"/>
  <c r="D26" i="77"/>
  <c r="E26" i="77"/>
  <c r="BS31" i="62"/>
  <c r="A134" i="77"/>
  <c r="BT31" i="62"/>
  <c r="B134" i="77"/>
  <c r="C134" i="77"/>
  <c r="D134" i="77"/>
  <c r="E134" i="77"/>
  <c r="BS32" i="62"/>
  <c r="A75" i="77"/>
  <c r="BT32" i="62"/>
  <c r="B75" i="77"/>
  <c r="C75" i="77"/>
  <c r="D75" i="77"/>
  <c r="E75" i="77"/>
  <c r="BS33" i="62"/>
  <c r="A94" i="77"/>
  <c r="BT33" i="62"/>
  <c r="B94" i="77"/>
  <c r="C94" i="77"/>
  <c r="D94" i="77"/>
  <c r="E94" i="77"/>
  <c r="BS34" i="62"/>
  <c r="A51" i="77"/>
  <c r="BT34" i="62"/>
  <c r="B51" i="77"/>
  <c r="C51" i="77"/>
  <c r="D51" i="77"/>
  <c r="E51" i="77"/>
  <c r="BS35" i="62"/>
  <c r="A62" i="77"/>
  <c r="BT35" i="62"/>
  <c r="B62" i="77"/>
  <c r="C62" i="77"/>
  <c r="D62" i="77"/>
  <c r="E62" i="77"/>
  <c r="BS36" i="62"/>
  <c r="A22" i="77"/>
  <c r="BT36" i="62"/>
  <c r="B22" i="77"/>
  <c r="C22" i="77"/>
  <c r="D22" i="77"/>
  <c r="E22" i="77"/>
  <c r="BS37" i="62"/>
  <c r="A29" i="77"/>
  <c r="BT37" i="62"/>
  <c r="B29" i="77"/>
  <c r="C29" i="77"/>
  <c r="D29" i="77"/>
  <c r="E29" i="77"/>
  <c r="BS38" i="62"/>
  <c r="A13" i="77"/>
  <c r="BT38" i="62"/>
  <c r="B13" i="77"/>
  <c r="C13" i="77"/>
  <c r="D13" i="77"/>
  <c r="E13" i="77"/>
  <c r="BS39" i="62"/>
  <c r="A24" i="77"/>
  <c r="BT39" i="62"/>
  <c r="B24" i="77"/>
  <c r="C24" i="77"/>
  <c r="D24" i="77"/>
  <c r="E24" i="77"/>
  <c r="BS40" i="62"/>
  <c r="A128" i="77"/>
  <c r="BT40" i="62"/>
  <c r="B128" i="77"/>
  <c r="C128" i="77"/>
  <c r="D128" i="77"/>
  <c r="E128" i="77"/>
  <c r="BS41" i="62"/>
  <c r="A78" i="77"/>
  <c r="BT41" i="62"/>
  <c r="B78" i="77"/>
  <c r="C78" i="77"/>
  <c r="D78" i="77"/>
  <c r="E78" i="77"/>
  <c r="BS42" i="62"/>
  <c r="A122" i="77"/>
  <c r="BT42" i="62"/>
  <c r="B122" i="77"/>
  <c r="C122" i="77"/>
  <c r="D122" i="77"/>
  <c r="E122" i="77"/>
  <c r="BS43" i="62"/>
  <c r="A126" i="77"/>
  <c r="BT43" i="62"/>
  <c r="B126" i="77"/>
  <c r="C126" i="77"/>
  <c r="D126" i="77"/>
  <c r="E126" i="77"/>
  <c r="BS44" i="62"/>
  <c r="A70" i="77"/>
  <c r="BT44" i="62"/>
  <c r="B70" i="77"/>
  <c r="C70" i="77"/>
  <c r="D70" i="77"/>
  <c r="E70" i="77"/>
  <c r="BS45" i="62"/>
  <c r="A36" i="77"/>
  <c r="BT45" i="62"/>
  <c r="B36" i="77"/>
  <c r="C36" i="77"/>
  <c r="D36" i="77"/>
  <c r="E36" i="77"/>
  <c r="BS46" i="62"/>
  <c r="A83" i="77"/>
  <c r="BT46" i="62"/>
  <c r="B83" i="77"/>
  <c r="C83" i="77"/>
  <c r="D83" i="77"/>
  <c r="E83" i="77"/>
  <c r="BS47" i="62"/>
  <c r="A6" i="77"/>
  <c r="BT47" i="62"/>
  <c r="B6" i="77"/>
  <c r="C6" i="77"/>
  <c r="D6" i="77"/>
  <c r="E6" i="77"/>
  <c r="BS48" i="62"/>
  <c r="A42" i="77"/>
  <c r="BT48" i="62"/>
  <c r="B42" i="77"/>
  <c r="C42" i="77"/>
  <c r="D42" i="77"/>
  <c r="E42" i="77"/>
  <c r="BS49" i="62"/>
  <c r="A127" i="77"/>
  <c r="BT49" i="62"/>
  <c r="B127" i="77"/>
  <c r="C127" i="77"/>
  <c r="D127" i="77"/>
  <c r="E127" i="77"/>
  <c r="BS50" i="62"/>
  <c r="A71" i="77"/>
  <c r="BT50" i="62"/>
  <c r="B71" i="77"/>
  <c r="C71" i="77"/>
  <c r="D71" i="77"/>
  <c r="E71" i="77"/>
  <c r="BS51" i="62"/>
  <c r="A107" i="77"/>
  <c r="BT51" i="62"/>
  <c r="B107" i="77"/>
  <c r="C107" i="77"/>
  <c r="D107" i="77"/>
  <c r="E107" i="77"/>
  <c r="BS52" i="62"/>
  <c r="A50" i="77"/>
  <c r="BT52" i="62"/>
  <c r="B50" i="77"/>
  <c r="C50" i="77"/>
  <c r="D50" i="77"/>
  <c r="E50" i="77"/>
  <c r="BS53" i="62"/>
  <c r="A38" i="77"/>
  <c r="BT53" i="62"/>
  <c r="B38" i="77"/>
  <c r="C38" i="77"/>
  <c r="D38" i="77"/>
  <c r="E38" i="77"/>
  <c r="BS54" i="62"/>
  <c r="A130" i="77"/>
  <c r="BT54" i="62"/>
  <c r="B130" i="77"/>
  <c r="C130" i="77"/>
  <c r="D130" i="77"/>
  <c r="E130" i="77"/>
  <c r="BS55" i="62"/>
  <c r="A17" i="77"/>
  <c r="BT55" i="62"/>
  <c r="B17" i="77"/>
  <c r="C17" i="77"/>
  <c r="D17" i="77"/>
  <c r="E17" i="77"/>
  <c r="BS56" i="62"/>
  <c r="A121" i="77"/>
  <c r="BT56" i="62"/>
  <c r="B121" i="77"/>
  <c r="C121" i="77"/>
  <c r="D121" i="77"/>
  <c r="E121" i="77"/>
  <c r="BS57" i="62"/>
  <c r="A135" i="77"/>
  <c r="BT57" i="62"/>
  <c r="B135" i="77"/>
  <c r="C135" i="77"/>
  <c r="D135" i="77"/>
  <c r="E135" i="77"/>
  <c r="BS58" i="62"/>
  <c r="A52" i="77"/>
  <c r="BT58" i="62"/>
  <c r="B52" i="77"/>
  <c r="C52" i="77"/>
  <c r="D52" i="77"/>
  <c r="E52" i="77"/>
  <c r="BS59" i="62"/>
  <c r="A80" i="77"/>
  <c r="BT59" i="62"/>
  <c r="B80" i="77"/>
  <c r="C80" i="77"/>
  <c r="D80" i="77"/>
  <c r="E80" i="77"/>
  <c r="BS60" i="62"/>
  <c r="A16" i="77"/>
  <c r="BT60" i="62"/>
  <c r="B16" i="77"/>
  <c r="C16" i="77"/>
  <c r="D16" i="77"/>
  <c r="E16" i="77"/>
  <c r="BS61" i="62"/>
  <c r="A103" i="77"/>
  <c r="BT61" i="62"/>
  <c r="B103" i="77"/>
  <c r="C103" i="77"/>
  <c r="D103" i="77"/>
  <c r="E103" i="77"/>
  <c r="BS62" i="62"/>
  <c r="A108" i="77"/>
  <c r="BT62" i="62"/>
  <c r="B108" i="77"/>
  <c r="C108" i="77"/>
  <c r="D108" i="77"/>
  <c r="E108" i="77"/>
  <c r="BS63" i="62"/>
  <c r="A117" i="77"/>
  <c r="BT63" i="62"/>
  <c r="B117" i="77"/>
  <c r="C117" i="77"/>
  <c r="D117" i="77"/>
  <c r="E117" i="77"/>
  <c r="BS64" i="62"/>
  <c r="A79" i="77"/>
  <c r="BT64" i="62"/>
  <c r="B79" i="77"/>
  <c r="C79" i="77"/>
  <c r="D79" i="77"/>
  <c r="E79" i="77"/>
  <c r="BS65" i="62"/>
  <c r="A23" i="77"/>
  <c r="BT65" i="62"/>
  <c r="B23" i="77"/>
  <c r="C23" i="77"/>
  <c r="D23" i="77"/>
  <c r="E23" i="77"/>
  <c r="BS66" i="62"/>
  <c r="A89" i="77"/>
  <c r="BT66" i="62"/>
  <c r="B89" i="77"/>
  <c r="C89" i="77"/>
  <c r="D89" i="77"/>
  <c r="E89" i="77"/>
  <c r="BS67" i="62"/>
  <c r="A25" i="77"/>
  <c r="BT67" i="62"/>
  <c r="B25" i="77"/>
  <c r="C25" i="77"/>
  <c r="D25" i="77"/>
  <c r="E25" i="77"/>
  <c r="BS68" i="62"/>
  <c r="A104" i="77"/>
  <c r="BT68" i="62"/>
  <c r="B104" i="77"/>
  <c r="C104" i="77"/>
  <c r="D104" i="77"/>
  <c r="E104" i="77"/>
  <c r="BS69" i="62"/>
  <c r="A137" i="77"/>
  <c r="BT69" i="62"/>
  <c r="B137" i="77"/>
  <c r="C137" i="77"/>
  <c r="D137" i="77"/>
  <c r="E137" i="77"/>
  <c r="BS70" i="62"/>
  <c r="A113" i="77"/>
  <c r="BT70" i="62"/>
  <c r="B113" i="77"/>
  <c r="C113" i="77"/>
  <c r="D113" i="77"/>
  <c r="E113" i="77"/>
  <c r="BS71" i="62"/>
  <c r="A81" i="77"/>
  <c r="BT71" i="62"/>
  <c r="B81" i="77"/>
  <c r="C81" i="77"/>
  <c r="D81" i="77"/>
  <c r="E81" i="77"/>
  <c r="BS72" i="62"/>
  <c r="A44" i="77"/>
  <c r="BT72" i="62"/>
  <c r="B44" i="77"/>
  <c r="C44" i="77"/>
  <c r="D44" i="77"/>
  <c r="E44" i="77"/>
  <c r="BS73" i="62"/>
  <c r="A124" i="77"/>
  <c r="BT73" i="62"/>
  <c r="B124" i="77"/>
  <c r="C124" i="77"/>
  <c r="D124" i="77"/>
  <c r="E124" i="77"/>
  <c r="BS74" i="62"/>
  <c r="A84" i="77"/>
  <c r="BT74" i="62"/>
  <c r="B84" i="77"/>
  <c r="C84" i="77"/>
  <c r="D84" i="77"/>
  <c r="E84" i="77"/>
  <c r="BS75" i="62"/>
  <c r="A138" i="77"/>
  <c r="BT75" i="62"/>
  <c r="B138" i="77"/>
  <c r="C138" i="77"/>
  <c r="D138" i="77"/>
  <c r="E138" i="77"/>
  <c r="BS76" i="62"/>
  <c r="A120" i="77"/>
  <c r="BT76" i="62"/>
  <c r="B120" i="77"/>
  <c r="C120" i="77"/>
  <c r="D120" i="77"/>
  <c r="E120" i="77"/>
  <c r="BS77" i="62"/>
  <c r="A91" i="77"/>
  <c r="BT77" i="62"/>
  <c r="B91" i="77"/>
  <c r="C91" i="77"/>
  <c r="D91" i="77"/>
  <c r="E91" i="77"/>
  <c r="BS78" i="62"/>
  <c r="A9" i="77"/>
  <c r="BT78" i="62"/>
  <c r="B9" i="77"/>
  <c r="C9" i="77"/>
  <c r="D9" i="77"/>
  <c r="E9" i="77"/>
  <c r="BS79" i="62"/>
  <c r="A34" i="77"/>
  <c r="BT79" i="62"/>
  <c r="B34" i="77"/>
  <c r="C34" i="77"/>
  <c r="D34" i="77"/>
  <c r="E34" i="77"/>
  <c r="BS80" i="62"/>
  <c r="A48" i="77"/>
  <c r="BT80" i="62"/>
  <c r="B48" i="77"/>
  <c r="C48" i="77"/>
  <c r="D48" i="77"/>
  <c r="E48" i="77"/>
  <c r="BS81" i="62"/>
  <c r="A41" i="77"/>
  <c r="BT81" i="62"/>
  <c r="B41" i="77"/>
  <c r="C41" i="77"/>
  <c r="D41" i="77"/>
  <c r="E41" i="77"/>
  <c r="BS82" i="62"/>
  <c r="A32" i="77"/>
  <c r="BT82" i="62"/>
  <c r="B32" i="77"/>
  <c r="C32" i="77"/>
  <c r="D32" i="77"/>
  <c r="E32" i="77"/>
  <c r="BS83" i="62"/>
  <c r="A100" i="77"/>
  <c r="BT83" i="62"/>
  <c r="B100" i="77"/>
  <c r="C100" i="77"/>
  <c r="D100" i="77"/>
  <c r="E100" i="77"/>
  <c r="BS84" i="62"/>
  <c r="A95" i="77"/>
  <c r="BT84" i="62"/>
  <c r="B95" i="77"/>
  <c r="C95" i="77"/>
  <c r="D95" i="77"/>
  <c r="E95" i="77"/>
  <c r="BS85" i="62"/>
  <c r="A87" i="77"/>
  <c r="BT85" i="62"/>
  <c r="B87" i="77"/>
  <c r="C87" i="77"/>
  <c r="D87" i="77"/>
  <c r="E87" i="77"/>
  <c r="BS86" i="62"/>
  <c r="A39" i="77"/>
  <c r="BT86" i="62"/>
  <c r="B39" i="77"/>
  <c r="C39" i="77"/>
  <c r="D39" i="77"/>
  <c r="E39" i="77"/>
  <c r="BS87" i="62"/>
  <c r="A47" i="77"/>
  <c r="BT87" i="62"/>
  <c r="B47" i="77"/>
  <c r="C47" i="77"/>
  <c r="D47" i="77"/>
  <c r="E47" i="77"/>
  <c r="BS88" i="62"/>
  <c r="A139" i="77"/>
  <c r="BT88" i="62"/>
  <c r="B139" i="77"/>
  <c r="C139" i="77"/>
  <c r="D139" i="77"/>
  <c r="E139" i="77"/>
  <c r="BS89" i="62"/>
  <c r="A60" i="77"/>
  <c r="BT89" i="62"/>
  <c r="B60" i="77"/>
  <c r="C60" i="77"/>
  <c r="D60" i="77"/>
  <c r="E60" i="77"/>
  <c r="BS90" i="62"/>
  <c r="A64" i="77"/>
  <c r="BT90" i="62"/>
  <c r="B64" i="77"/>
  <c r="C64" i="77"/>
  <c r="D64" i="77"/>
  <c r="E64" i="77"/>
  <c r="BS91" i="62"/>
  <c r="A93" i="77"/>
  <c r="BT91" i="62"/>
  <c r="B93" i="77"/>
  <c r="C93" i="77"/>
  <c r="D93" i="77"/>
  <c r="E93" i="77"/>
  <c r="BS92" i="62"/>
  <c r="A65" i="77"/>
  <c r="BT92" i="62"/>
  <c r="B65" i="77"/>
  <c r="C65" i="77"/>
  <c r="D65" i="77"/>
  <c r="E65" i="77"/>
  <c r="BS93" i="62"/>
  <c r="A21" i="77"/>
  <c r="BT93" i="62"/>
  <c r="B21" i="77"/>
  <c r="C21" i="77"/>
  <c r="D21" i="77"/>
  <c r="E21" i="77"/>
  <c r="BS94" i="62"/>
  <c r="A28" i="77"/>
  <c r="BT94" i="62"/>
  <c r="B28" i="77"/>
  <c r="C28" i="77"/>
  <c r="D28" i="77"/>
  <c r="E28" i="77"/>
  <c r="BS95" i="62"/>
  <c r="A7" i="77"/>
  <c r="BT95" i="62"/>
  <c r="B7" i="77"/>
  <c r="C7" i="77"/>
  <c r="D7" i="77"/>
  <c r="E7" i="77"/>
  <c r="BS96" i="62"/>
  <c r="A11" i="77"/>
  <c r="BT96" i="62"/>
  <c r="B11" i="77"/>
  <c r="C11" i="77"/>
  <c r="D11" i="77"/>
  <c r="E11" i="77"/>
  <c r="BS97" i="62"/>
  <c r="A129" i="77"/>
  <c r="BT97" i="62"/>
  <c r="B129" i="77"/>
  <c r="C129" i="77"/>
  <c r="D129" i="77"/>
  <c r="E129" i="77"/>
  <c r="BS98" i="62"/>
  <c r="A77" i="77"/>
  <c r="BT98" i="62"/>
  <c r="B77" i="77"/>
  <c r="C77" i="77"/>
  <c r="D77" i="77"/>
  <c r="E77" i="77"/>
  <c r="BS99" i="62"/>
  <c r="A15" i="77"/>
  <c r="BT99" i="62"/>
  <c r="B15" i="77"/>
  <c r="C15" i="77"/>
  <c r="D15" i="77"/>
  <c r="E15" i="77"/>
  <c r="BS100" i="62"/>
  <c r="A101" i="77"/>
  <c r="BT100" i="62"/>
  <c r="B101" i="77"/>
  <c r="C101" i="77"/>
  <c r="D101" i="77"/>
  <c r="E101" i="77"/>
  <c r="BS101" i="62"/>
  <c r="A14" i="77"/>
  <c r="BT101" i="62"/>
  <c r="B14" i="77"/>
  <c r="C14" i="77"/>
  <c r="D14" i="77"/>
  <c r="E14" i="77"/>
  <c r="BS102" i="62"/>
  <c r="A118" i="77"/>
  <c r="BT102" i="62"/>
  <c r="B118" i="77"/>
  <c r="C118" i="77"/>
  <c r="D118" i="77"/>
  <c r="E118" i="77"/>
  <c r="BS103" i="62"/>
  <c r="A111" i="77"/>
  <c r="BT103" i="62"/>
  <c r="B111" i="77"/>
  <c r="C111" i="77"/>
  <c r="D111" i="77"/>
  <c r="E111" i="77"/>
  <c r="BS104" i="62"/>
  <c r="A35" i="77"/>
  <c r="BT104" i="62"/>
  <c r="B35" i="77"/>
  <c r="C35" i="77"/>
  <c r="D35" i="77"/>
  <c r="E35" i="77"/>
  <c r="BS105" i="62"/>
  <c r="A56" i="77"/>
  <c r="BT105" i="62"/>
  <c r="B56" i="77"/>
  <c r="C56" i="77"/>
  <c r="D56" i="77"/>
  <c r="E56" i="77"/>
  <c r="BS106" i="62"/>
  <c r="A97" i="77"/>
  <c r="BT106" i="62"/>
  <c r="B97" i="77"/>
  <c r="C97" i="77"/>
  <c r="D97" i="77"/>
  <c r="E97" i="77"/>
  <c r="BS107" i="62"/>
  <c r="A61" i="77"/>
  <c r="BT107" i="62"/>
  <c r="B61" i="77"/>
  <c r="C61" i="77"/>
  <c r="D61" i="77"/>
  <c r="E61" i="77"/>
  <c r="BS108" i="62"/>
  <c r="A19" i="77"/>
  <c r="BT108" i="62"/>
  <c r="B19" i="77"/>
  <c r="C19" i="77"/>
  <c r="D19" i="77"/>
  <c r="E19" i="77"/>
  <c r="BS109" i="62"/>
  <c r="A67" i="77"/>
  <c r="BT109" i="62"/>
  <c r="B67" i="77"/>
  <c r="C67" i="77"/>
  <c r="D67" i="77"/>
  <c r="E67" i="77"/>
  <c r="BS110" i="62"/>
  <c r="A63" i="77"/>
  <c r="BT110" i="62"/>
  <c r="B63" i="77"/>
  <c r="C63" i="77"/>
  <c r="D63" i="77"/>
  <c r="E63" i="77"/>
  <c r="BS111" i="62"/>
  <c r="A31" i="77"/>
  <c r="BT111" i="62"/>
  <c r="B31" i="77"/>
  <c r="C31" i="77"/>
  <c r="D31" i="77"/>
  <c r="E31" i="77"/>
  <c r="BS112" i="62"/>
  <c r="A109" i="77"/>
  <c r="BT112" i="62"/>
  <c r="B109" i="77"/>
  <c r="C109" i="77"/>
  <c r="D109" i="77"/>
  <c r="E109" i="77"/>
  <c r="BS113" i="62"/>
  <c r="A68" i="77"/>
  <c r="BT113" i="62"/>
  <c r="B68" i="77"/>
  <c r="C68" i="77"/>
  <c r="D68" i="77"/>
  <c r="E68" i="77"/>
  <c r="BS114" i="62"/>
  <c r="A125" i="77"/>
  <c r="BT114" i="62"/>
  <c r="B125" i="77"/>
  <c r="C125" i="77"/>
  <c r="D125" i="77"/>
  <c r="E125" i="77"/>
  <c r="BS115" i="62"/>
  <c r="A58" i="77"/>
  <c r="BT115" i="62"/>
  <c r="B58" i="77"/>
  <c r="C58" i="77"/>
  <c r="D58" i="77"/>
  <c r="E58" i="77"/>
  <c r="BS116" i="62"/>
  <c r="A88" i="77"/>
  <c r="BT116" i="62"/>
  <c r="B88" i="77"/>
  <c r="C88" i="77"/>
  <c r="D88" i="77"/>
  <c r="E88" i="77"/>
  <c r="BS117" i="62"/>
  <c r="A73" i="77"/>
  <c r="BT117" i="62"/>
  <c r="B73" i="77"/>
  <c r="C73" i="77"/>
  <c r="D73" i="77"/>
  <c r="E73" i="77"/>
  <c r="BS118" i="62"/>
  <c r="A49" i="77"/>
  <c r="BT118" i="62"/>
  <c r="B49" i="77"/>
  <c r="C49" i="77"/>
  <c r="D49" i="77"/>
  <c r="E49" i="77"/>
  <c r="BS119" i="62"/>
  <c r="A57" i="77"/>
  <c r="BT119" i="62"/>
  <c r="B57" i="77"/>
  <c r="C57" i="77"/>
  <c r="D57" i="77"/>
  <c r="E57" i="77"/>
  <c r="BS120" i="62"/>
  <c r="A10" i="77"/>
  <c r="BT120" i="62"/>
  <c r="B10" i="77"/>
  <c r="C10" i="77"/>
  <c r="D10" i="77"/>
  <c r="E10" i="77"/>
  <c r="BS121" i="62"/>
  <c r="A46" i="77"/>
  <c r="BT121" i="62"/>
  <c r="B46" i="77"/>
  <c r="C46" i="77"/>
  <c r="D46" i="77"/>
  <c r="E46" i="77"/>
  <c r="BS122" i="62"/>
  <c r="A96" i="77"/>
  <c r="BT122" i="62"/>
  <c r="B96" i="77"/>
  <c r="C96" i="77"/>
  <c r="D96" i="77"/>
  <c r="E96" i="77"/>
  <c r="BS123" i="62"/>
  <c r="A82" i="77"/>
  <c r="BT123" i="62"/>
  <c r="B82" i="77"/>
  <c r="C82" i="77"/>
  <c r="D82" i="77"/>
  <c r="E82" i="77"/>
  <c r="BS124" i="62"/>
  <c r="A90" i="77"/>
  <c r="BT124" i="62"/>
  <c r="B90" i="77"/>
  <c r="C90" i="77"/>
  <c r="D90" i="77"/>
  <c r="E90" i="77"/>
  <c r="BS125" i="62"/>
  <c r="A43" i="77"/>
  <c r="BT125" i="62"/>
  <c r="B43" i="77"/>
  <c r="C43" i="77"/>
  <c r="D43" i="77"/>
  <c r="E43" i="77"/>
  <c r="BS126" i="62"/>
  <c r="A76" i="77"/>
  <c r="BT126" i="62"/>
  <c r="B76" i="77"/>
  <c r="C76" i="77"/>
  <c r="D76" i="77"/>
  <c r="E76" i="77"/>
  <c r="BS127" i="62"/>
  <c r="A136" i="77"/>
  <c r="BT127" i="62"/>
  <c r="B136" i="77"/>
  <c r="C136" i="77"/>
  <c r="D136" i="77"/>
  <c r="E136" i="77"/>
  <c r="BS128" i="62"/>
  <c r="A55" i="77"/>
  <c r="BT128" i="62"/>
  <c r="B55" i="77"/>
  <c r="C55" i="77"/>
  <c r="D55" i="77"/>
  <c r="E55" i="77"/>
  <c r="BS129" i="62"/>
  <c r="A123" i="77"/>
  <c r="BT129" i="62"/>
  <c r="B123" i="77"/>
  <c r="C123" i="77"/>
  <c r="D123" i="77"/>
  <c r="E123" i="77"/>
  <c r="BS130" i="62"/>
  <c r="A8" i="77"/>
  <c r="BT130" i="62"/>
  <c r="B8" i="77"/>
  <c r="C8" i="77"/>
  <c r="D8" i="77"/>
  <c r="E8" i="77"/>
  <c r="BS131" i="62"/>
  <c r="A12" i="77"/>
  <c r="BT131" i="62"/>
  <c r="B12" i="77"/>
  <c r="C12" i="77"/>
  <c r="D12" i="77"/>
  <c r="E12" i="77"/>
  <c r="BS132" i="62"/>
  <c r="A133" i="77"/>
  <c r="BT132" i="62"/>
  <c r="B133" i="77"/>
  <c r="C133" i="77"/>
  <c r="D133" i="77"/>
  <c r="E133" i="77"/>
  <c r="BS133" i="62"/>
  <c r="A114" i="77"/>
  <c r="BT133" i="62"/>
  <c r="B114" i="77"/>
  <c r="C114" i="77"/>
  <c r="D114" i="77"/>
  <c r="E114" i="77"/>
  <c r="BS134" i="62"/>
  <c r="A53" i="77"/>
  <c r="BT134" i="62"/>
  <c r="B53" i="77"/>
  <c r="C53" i="77"/>
  <c r="D53" i="77"/>
  <c r="E53" i="77"/>
  <c r="BS135" i="62"/>
  <c r="A54" i="77"/>
  <c r="BT135" i="62"/>
  <c r="B54" i="77"/>
  <c r="C54" i="77"/>
  <c r="D54" i="77"/>
  <c r="E54" i="77"/>
  <c r="BS136" i="62"/>
  <c r="A102" i="77"/>
  <c r="BT136" i="62"/>
  <c r="B102" i="77"/>
  <c r="C102" i="77"/>
  <c r="D102" i="77"/>
  <c r="E102" i="77"/>
  <c r="BS137" i="62"/>
  <c r="A110" i="77"/>
  <c r="BT137" i="62"/>
  <c r="B110" i="77"/>
  <c r="C110" i="77"/>
  <c r="D110" i="77"/>
  <c r="E110" i="77"/>
  <c r="BS138" i="62"/>
  <c r="A37" i="77"/>
  <c r="BT138" i="62"/>
  <c r="B37" i="77"/>
  <c r="C37" i="77"/>
  <c r="D37" i="77"/>
  <c r="E37" i="77"/>
  <c r="BS139" i="62"/>
  <c r="A27" i="77"/>
  <c r="BT139" i="62"/>
  <c r="B27" i="77"/>
  <c r="C27" i="77"/>
  <c r="D27" i="77"/>
  <c r="E27" i="77"/>
  <c r="A141" i="77"/>
  <c r="B141" i="77"/>
  <c r="C141" i="77"/>
  <c r="D141" i="77"/>
  <c r="E141" i="77"/>
  <c r="A142" i="77"/>
  <c r="B142" i="77"/>
  <c r="C142" i="77"/>
  <c r="D142" i="77"/>
  <c r="E142" i="77"/>
  <c r="A143" i="77"/>
  <c r="B143" i="77"/>
  <c r="C143" i="77"/>
  <c r="D143" i="77"/>
  <c r="E143" i="77"/>
  <c r="A144" i="77"/>
  <c r="B144" i="77"/>
  <c r="C144" i="77"/>
  <c r="D144" i="77"/>
  <c r="E144" i="77"/>
  <c r="A145" i="77"/>
  <c r="B145" i="77"/>
  <c r="C145" i="77"/>
  <c r="D145" i="77"/>
  <c r="E145" i="77"/>
  <c r="A146" i="77"/>
  <c r="B146" i="77"/>
  <c r="C146" i="77"/>
  <c r="D146" i="77"/>
  <c r="E146" i="77"/>
  <c r="A147" i="77"/>
  <c r="B147" i="77"/>
  <c r="C147" i="77"/>
  <c r="D147" i="77"/>
  <c r="E147" i="77"/>
  <c r="A148" i="77"/>
  <c r="B148" i="77"/>
  <c r="C148" i="77"/>
  <c r="D148" i="77"/>
  <c r="E148" i="77"/>
  <c r="A149" i="77"/>
  <c r="B149" i="77"/>
  <c r="C149" i="77"/>
  <c r="D149" i="77"/>
  <c r="E149" i="77"/>
  <c r="A150" i="77"/>
  <c r="B150" i="77"/>
  <c r="C150" i="77"/>
  <c r="D150" i="77"/>
  <c r="E150" i="77"/>
  <c r="A151" i="77"/>
  <c r="B151" i="77"/>
  <c r="C151" i="77"/>
  <c r="D151" i="77"/>
  <c r="E151" i="77"/>
  <c r="A152" i="77"/>
  <c r="B152" i="77"/>
  <c r="C152" i="77"/>
  <c r="D152" i="77"/>
  <c r="E152" i="77"/>
  <c r="A153" i="77"/>
  <c r="B153" i="77"/>
  <c r="C153" i="77"/>
  <c r="D153" i="77"/>
  <c r="E153" i="77"/>
  <c r="A154" i="77"/>
  <c r="B154" i="77"/>
  <c r="C154" i="77"/>
  <c r="D154" i="77"/>
  <c r="E154" i="77"/>
  <c r="A155" i="77"/>
  <c r="B155" i="77"/>
  <c r="C155" i="77"/>
  <c r="D155" i="77"/>
  <c r="E155" i="77"/>
  <c r="A156" i="77"/>
  <c r="B156" i="77"/>
  <c r="C156" i="77"/>
  <c r="D156" i="77"/>
  <c r="E156" i="77"/>
  <c r="A157" i="77"/>
  <c r="B157" i="77"/>
  <c r="C157" i="77"/>
  <c r="D157" i="77"/>
  <c r="E157" i="77"/>
  <c r="A158" i="77"/>
  <c r="B158" i="77"/>
  <c r="C158" i="77"/>
  <c r="D158" i="77"/>
  <c r="E158" i="77"/>
  <c r="A159" i="77"/>
  <c r="B159" i="77"/>
  <c r="C159" i="77"/>
  <c r="D159" i="77"/>
  <c r="E159" i="77"/>
  <c r="A160" i="77"/>
  <c r="B160" i="77"/>
  <c r="C160" i="77"/>
  <c r="D160" i="77"/>
  <c r="E160" i="77"/>
  <c r="A161" i="77"/>
  <c r="B161" i="77"/>
  <c r="C161" i="77"/>
  <c r="D161" i="77"/>
  <c r="E161" i="77"/>
  <c r="A162" i="77"/>
  <c r="B162" i="77"/>
  <c r="C162" i="77"/>
  <c r="D162" i="77"/>
  <c r="E162" i="77"/>
  <c r="A163" i="77"/>
  <c r="B163" i="77"/>
  <c r="C163" i="77"/>
  <c r="D163" i="77"/>
  <c r="E163" i="77"/>
  <c r="A164" i="77"/>
  <c r="B164" i="77"/>
  <c r="C164" i="77"/>
  <c r="D164" i="77"/>
  <c r="E164" i="77"/>
  <c r="A165" i="77"/>
  <c r="B165" i="77"/>
  <c r="C165" i="77"/>
  <c r="D165" i="77"/>
  <c r="E165" i="77"/>
  <c r="A166" i="77"/>
  <c r="B166" i="77"/>
  <c r="C166" i="77"/>
  <c r="D166" i="77"/>
  <c r="E166" i="77"/>
  <c r="A167" i="77"/>
  <c r="B167" i="77"/>
  <c r="C167" i="77"/>
  <c r="D167" i="77"/>
  <c r="E167" i="77"/>
  <c r="A168" i="77"/>
  <c r="B168" i="77"/>
  <c r="C168" i="77"/>
  <c r="D168" i="77"/>
  <c r="E168" i="77"/>
  <c r="A169" i="77"/>
  <c r="B169" i="77"/>
  <c r="C169" i="77"/>
  <c r="D169" i="77"/>
  <c r="E169" i="77"/>
  <c r="A170" i="77"/>
  <c r="B170" i="77"/>
  <c r="C170" i="77"/>
  <c r="D170" i="77"/>
  <c r="E170" i="77"/>
  <c r="L6" i="62"/>
  <c r="AY6" i="62"/>
  <c r="C7" i="55"/>
  <c r="N6" i="62"/>
  <c r="AZ6" i="62"/>
  <c r="D7" i="55"/>
  <c r="P6" i="62"/>
  <c r="BA6" i="62"/>
  <c r="E7" i="55"/>
  <c r="R6" i="62"/>
  <c r="BB6" i="62"/>
  <c r="F7" i="55"/>
  <c r="T6" i="62"/>
  <c r="BC6" i="62"/>
  <c r="G7" i="55"/>
  <c r="V6" i="62"/>
  <c r="BD6" i="62"/>
  <c r="H7" i="55"/>
  <c r="X6" i="62"/>
  <c r="BE6" i="62"/>
  <c r="I7" i="55"/>
  <c r="Z6" i="62"/>
  <c r="BF6" i="62"/>
  <c r="J7" i="55"/>
  <c r="AB6" i="62"/>
  <c r="BG6" i="62"/>
  <c r="K7" i="55"/>
  <c r="AD6" i="62"/>
  <c r="BH6" i="62"/>
  <c r="L7" i="55"/>
  <c r="AF6" i="62"/>
  <c r="BI6" i="62"/>
  <c r="M7" i="55"/>
  <c r="AH6" i="62"/>
  <c r="BJ6" i="62"/>
  <c r="N7" i="55"/>
  <c r="AJ6" i="62"/>
  <c r="BK6" i="62"/>
  <c r="O7" i="55"/>
  <c r="AL6" i="62"/>
  <c r="BL6" i="62"/>
  <c r="P7" i="55"/>
  <c r="L7" i="62"/>
  <c r="AY7" i="62"/>
  <c r="N7" i="62"/>
  <c r="AZ7" i="62"/>
  <c r="P7" i="62"/>
  <c r="BA7" i="62"/>
  <c r="R7" i="62"/>
  <c r="BB7" i="62"/>
  <c r="T7" i="62"/>
  <c r="BC7" i="62"/>
  <c r="V7" i="62"/>
  <c r="BD7" i="62"/>
  <c r="X7" i="62"/>
  <c r="BE7" i="62"/>
  <c r="Z7" i="62"/>
  <c r="BF7" i="62"/>
  <c r="AB7" i="62"/>
  <c r="BG7" i="62"/>
  <c r="AD7" i="62"/>
  <c r="BH7" i="62"/>
  <c r="AF7" i="62"/>
  <c r="BI7" i="62"/>
  <c r="AH7" i="62"/>
  <c r="BJ7" i="62"/>
  <c r="AJ7" i="62"/>
  <c r="BK7" i="62"/>
  <c r="AL7" i="62"/>
  <c r="BL7" i="62"/>
  <c r="L8" i="62"/>
  <c r="AY8" i="62"/>
  <c r="N8" i="62"/>
  <c r="AZ8" i="62"/>
  <c r="P8" i="62"/>
  <c r="BA8" i="62"/>
  <c r="R8" i="62"/>
  <c r="BB8" i="62"/>
  <c r="T8" i="62"/>
  <c r="BC8" i="62"/>
  <c r="V8" i="62"/>
  <c r="BD8" i="62"/>
  <c r="X8" i="62"/>
  <c r="BE8" i="62"/>
  <c r="Z8" i="62"/>
  <c r="BF8" i="62"/>
  <c r="AB8" i="62"/>
  <c r="BG8" i="62"/>
  <c r="AD8" i="62"/>
  <c r="BH8" i="62"/>
  <c r="AF8" i="62"/>
  <c r="BI8" i="62"/>
  <c r="AH8" i="62"/>
  <c r="BJ8" i="62"/>
  <c r="AJ8" i="62"/>
  <c r="BK8" i="62"/>
  <c r="AL8" i="62"/>
  <c r="BL8" i="62"/>
  <c r="L9" i="62"/>
  <c r="AY9" i="62"/>
  <c r="N9" i="62"/>
  <c r="AZ9" i="62"/>
  <c r="P9" i="62"/>
  <c r="BA9" i="62"/>
  <c r="R9" i="62"/>
  <c r="BB9" i="62"/>
  <c r="T9" i="62"/>
  <c r="BC9" i="62"/>
  <c r="V9" i="62"/>
  <c r="BD9" i="62"/>
  <c r="X9" i="62"/>
  <c r="BE9" i="62"/>
  <c r="Z9" i="62"/>
  <c r="BF9" i="62"/>
  <c r="AB9" i="62"/>
  <c r="BG9" i="62"/>
  <c r="AD9" i="62"/>
  <c r="BH9" i="62"/>
  <c r="AF9" i="62"/>
  <c r="BI9" i="62"/>
  <c r="AH9" i="62"/>
  <c r="BJ9" i="62"/>
  <c r="AJ9" i="62"/>
  <c r="BK9" i="62"/>
  <c r="AL9" i="62"/>
  <c r="BL9" i="62"/>
  <c r="L10" i="62"/>
  <c r="AY10" i="62"/>
  <c r="N10" i="62"/>
  <c r="AZ10" i="62"/>
  <c r="P10" i="62"/>
  <c r="BA10" i="62"/>
  <c r="R10" i="62"/>
  <c r="BB10" i="62"/>
  <c r="T10" i="62"/>
  <c r="BC10" i="62"/>
  <c r="V10" i="62"/>
  <c r="BD10" i="62"/>
  <c r="X10" i="62"/>
  <c r="BE10" i="62"/>
  <c r="Z10" i="62"/>
  <c r="BF10" i="62"/>
  <c r="AB10" i="62"/>
  <c r="BG10" i="62"/>
  <c r="AD10" i="62"/>
  <c r="BH10" i="62"/>
  <c r="AF10" i="62"/>
  <c r="BI10" i="62"/>
  <c r="AH10" i="62"/>
  <c r="BJ10" i="62"/>
  <c r="AJ10" i="62"/>
  <c r="BK10" i="62"/>
  <c r="AL10" i="62"/>
  <c r="BL10" i="62"/>
  <c r="L11" i="62"/>
  <c r="AY11" i="62"/>
  <c r="C4" i="55"/>
  <c r="N11" i="62"/>
  <c r="AZ11" i="62"/>
  <c r="D4" i="55"/>
  <c r="P11" i="62"/>
  <c r="BA11" i="62"/>
  <c r="E4" i="55"/>
  <c r="R11" i="62"/>
  <c r="BB11" i="62"/>
  <c r="F4" i="55"/>
  <c r="T11" i="62"/>
  <c r="BC11" i="62"/>
  <c r="G4" i="55"/>
  <c r="X11" i="62"/>
  <c r="BE11" i="62"/>
  <c r="I4" i="55"/>
  <c r="Z11" i="62"/>
  <c r="BF11" i="62"/>
  <c r="J4" i="55"/>
  <c r="AB11" i="62"/>
  <c r="BG11" i="62"/>
  <c r="K4" i="55"/>
  <c r="AD11" i="62"/>
  <c r="BH11" i="62"/>
  <c r="L4" i="55"/>
  <c r="AF11" i="62"/>
  <c r="BI11" i="62"/>
  <c r="M4" i="55"/>
  <c r="AH11" i="62"/>
  <c r="BJ11" i="62"/>
  <c r="N4" i="55"/>
  <c r="AJ11" i="62"/>
  <c r="BK11" i="62"/>
  <c r="O4" i="55"/>
  <c r="AL11" i="62"/>
  <c r="BL11" i="62"/>
  <c r="P4" i="55"/>
  <c r="L12" i="62"/>
  <c r="AY12" i="62"/>
  <c r="N12" i="62"/>
  <c r="AZ12" i="62"/>
  <c r="P12" i="62"/>
  <c r="BA12" i="62"/>
  <c r="R12" i="62"/>
  <c r="BB12" i="62"/>
  <c r="T12" i="62"/>
  <c r="BC12" i="62"/>
  <c r="V12" i="62"/>
  <c r="BD12" i="62"/>
  <c r="X12" i="62"/>
  <c r="BE12" i="62"/>
  <c r="Z12" i="62"/>
  <c r="BF12" i="62"/>
  <c r="AB12" i="62"/>
  <c r="BG12" i="62"/>
  <c r="AD12" i="62"/>
  <c r="BH12" i="62"/>
  <c r="AF12" i="62"/>
  <c r="BI12" i="62"/>
  <c r="AH12" i="62"/>
  <c r="BJ12" i="62"/>
  <c r="AJ12" i="62"/>
  <c r="BK12" i="62"/>
  <c r="AL12" i="62"/>
  <c r="BL12" i="62"/>
  <c r="L13" i="62"/>
  <c r="AY13" i="62"/>
  <c r="N13" i="62"/>
  <c r="AZ13" i="62"/>
  <c r="P13" i="62"/>
  <c r="BA13" i="62"/>
  <c r="R13" i="62"/>
  <c r="BB13" i="62"/>
  <c r="T13" i="62"/>
  <c r="BC13" i="62"/>
  <c r="V13" i="62"/>
  <c r="BD13" i="62"/>
  <c r="X13" i="62"/>
  <c r="BE13" i="62"/>
  <c r="Z13" i="62"/>
  <c r="BF13" i="62"/>
  <c r="AB13" i="62"/>
  <c r="BG13" i="62"/>
  <c r="AD13" i="62"/>
  <c r="BH13" i="62"/>
  <c r="AF13" i="62"/>
  <c r="BI13" i="62"/>
  <c r="AH13" i="62"/>
  <c r="BJ13" i="62"/>
  <c r="AJ13" i="62"/>
  <c r="BK13" i="62"/>
  <c r="AL13" i="62"/>
  <c r="BL13" i="62"/>
  <c r="L14" i="62"/>
  <c r="AY14" i="62"/>
  <c r="C16" i="55"/>
  <c r="N14" i="62"/>
  <c r="AZ14" i="62"/>
  <c r="D16" i="55"/>
  <c r="P14" i="62"/>
  <c r="BA14" i="62"/>
  <c r="E16" i="55"/>
  <c r="R14" i="62"/>
  <c r="BB14" i="62"/>
  <c r="F16" i="55"/>
  <c r="T14" i="62"/>
  <c r="BC14" i="62"/>
  <c r="G16" i="55"/>
  <c r="V14" i="62"/>
  <c r="BD14" i="62"/>
  <c r="H16" i="55"/>
  <c r="X14" i="62"/>
  <c r="BE14" i="62"/>
  <c r="I16" i="55"/>
  <c r="Z14" i="62"/>
  <c r="BF14" i="62"/>
  <c r="J16" i="55"/>
  <c r="AB14" i="62"/>
  <c r="BG14" i="62"/>
  <c r="K16" i="55"/>
  <c r="AD14" i="62"/>
  <c r="BH14" i="62"/>
  <c r="L16" i="55"/>
  <c r="AF14" i="62"/>
  <c r="BI14" i="62"/>
  <c r="M16" i="55"/>
  <c r="AH14" i="62"/>
  <c r="BJ14" i="62"/>
  <c r="N16" i="55"/>
  <c r="AJ14" i="62"/>
  <c r="BK14" i="62"/>
  <c r="O16" i="55"/>
  <c r="AL14" i="62"/>
  <c r="BL14" i="62"/>
  <c r="P16" i="55"/>
  <c r="L15" i="62"/>
  <c r="AY15" i="62"/>
  <c r="N15" i="62"/>
  <c r="AZ15" i="62"/>
  <c r="P15" i="62"/>
  <c r="BA15" i="62"/>
  <c r="R15" i="62"/>
  <c r="BB15" i="62"/>
  <c r="T15" i="62"/>
  <c r="BC15" i="62"/>
  <c r="V15" i="62"/>
  <c r="BD15" i="62"/>
  <c r="X15" i="62"/>
  <c r="BE15" i="62"/>
  <c r="Z15" i="62"/>
  <c r="BF15" i="62"/>
  <c r="AB15" i="62"/>
  <c r="BG15" i="62"/>
  <c r="AD15" i="62"/>
  <c r="BH15" i="62"/>
  <c r="AF15" i="62"/>
  <c r="BI15" i="62"/>
  <c r="AH15" i="62"/>
  <c r="BJ15" i="62"/>
  <c r="AJ15" i="62"/>
  <c r="BK15" i="62"/>
  <c r="AL15" i="62"/>
  <c r="BL15" i="62"/>
  <c r="L16" i="62"/>
  <c r="AY16" i="62"/>
  <c r="N16" i="62"/>
  <c r="AZ16" i="62"/>
  <c r="P16" i="62"/>
  <c r="BA16" i="62"/>
  <c r="R16" i="62"/>
  <c r="BB16" i="62"/>
  <c r="T16" i="62"/>
  <c r="BC16" i="62"/>
  <c r="V16" i="62"/>
  <c r="BD16" i="62"/>
  <c r="X16" i="62"/>
  <c r="BE16" i="62"/>
  <c r="Z16" i="62"/>
  <c r="BF16" i="62"/>
  <c r="AB16" i="62"/>
  <c r="BG16" i="62"/>
  <c r="AD16" i="62"/>
  <c r="BH16" i="62"/>
  <c r="AF16" i="62"/>
  <c r="BI16" i="62"/>
  <c r="AH16" i="62"/>
  <c r="BJ16" i="62"/>
  <c r="AJ16" i="62"/>
  <c r="BK16" i="62"/>
  <c r="AL16" i="62"/>
  <c r="BL16" i="62"/>
  <c r="L17" i="62"/>
  <c r="AY17" i="62"/>
  <c r="N17" i="62"/>
  <c r="AZ17" i="62"/>
  <c r="P17" i="62"/>
  <c r="BA17" i="62"/>
  <c r="R17" i="62"/>
  <c r="BB17" i="62"/>
  <c r="T17" i="62"/>
  <c r="BC17" i="62"/>
  <c r="V17" i="62"/>
  <c r="BD17" i="62"/>
  <c r="X17" i="62"/>
  <c r="BE17" i="62"/>
  <c r="Z17" i="62"/>
  <c r="BF17" i="62"/>
  <c r="AB17" i="62"/>
  <c r="BG17" i="62"/>
  <c r="AD17" i="62"/>
  <c r="BH17" i="62"/>
  <c r="AF17" i="62"/>
  <c r="BI17" i="62"/>
  <c r="AH17" i="62"/>
  <c r="BJ17" i="62"/>
  <c r="AJ17" i="62"/>
  <c r="BK17" i="62"/>
  <c r="AL17" i="62"/>
  <c r="BL17" i="62"/>
  <c r="L18" i="62"/>
  <c r="AY18" i="62"/>
  <c r="N18" i="62"/>
  <c r="AZ18" i="62"/>
  <c r="P18" i="62"/>
  <c r="BA18" i="62"/>
  <c r="R18" i="62"/>
  <c r="BB18" i="62"/>
  <c r="T18" i="62"/>
  <c r="BC18" i="62"/>
  <c r="V18" i="62"/>
  <c r="BD18" i="62"/>
  <c r="X18" i="62"/>
  <c r="BE18" i="62"/>
  <c r="Z18" i="62"/>
  <c r="BF18" i="62"/>
  <c r="AB18" i="62"/>
  <c r="BG18" i="62"/>
  <c r="AD18" i="62"/>
  <c r="BH18" i="62"/>
  <c r="AF18" i="62"/>
  <c r="BI18" i="62"/>
  <c r="AH18" i="62"/>
  <c r="BJ18" i="62"/>
  <c r="AJ18" i="62"/>
  <c r="BK18" i="62"/>
  <c r="AL18" i="62"/>
  <c r="BL18" i="62"/>
  <c r="L19" i="62"/>
  <c r="AY19" i="62"/>
  <c r="C8" i="55"/>
  <c r="N19" i="62"/>
  <c r="AZ19" i="62"/>
  <c r="D8" i="55"/>
  <c r="P19" i="62"/>
  <c r="BA19" i="62"/>
  <c r="E8" i="55"/>
  <c r="T19" i="62"/>
  <c r="BC19" i="62"/>
  <c r="G8" i="55"/>
  <c r="X19" i="62"/>
  <c r="BE19" i="62"/>
  <c r="I8" i="55"/>
  <c r="Z19" i="62"/>
  <c r="BF19" i="62"/>
  <c r="J8" i="55"/>
  <c r="AB19" i="62"/>
  <c r="BG19" i="62"/>
  <c r="K8" i="55"/>
  <c r="AD19" i="62"/>
  <c r="BH19" i="62"/>
  <c r="L8" i="55"/>
  <c r="AF19" i="62"/>
  <c r="BI19" i="62"/>
  <c r="M8" i="55"/>
  <c r="AH19" i="62"/>
  <c r="BJ19" i="62"/>
  <c r="N8" i="55"/>
  <c r="AJ19" i="62"/>
  <c r="BK19" i="62"/>
  <c r="O8" i="55"/>
  <c r="AL19" i="62"/>
  <c r="BL19" i="62"/>
  <c r="P8" i="55"/>
  <c r="N20" i="62"/>
  <c r="AZ20" i="62"/>
  <c r="P20" i="62"/>
  <c r="BA20" i="62"/>
  <c r="R20" i="62"/>
  <c r="BB20" i="62"/>
  <c r="T20" i="62"/>
  <c r="BC20" i="62"/>
  <c r="V20" i="62"/>
  <c r="BD20" i="62"/>
  <c r="X20" i="62"/>
  <c r="BE20" i="62"/>
  <c r="Z20" i="62"/>
  <c r="BF20" i="62"/>
  <c r="AB20" i="62"/>
  <c r="BG20" i="62"/>
  <c r="AD20" i="62"/>
  <c r="BH20" i="62"/>
  <c r="AF20" i="62"/>
  <c r="BI20" i="62"/>
  <c r="AH20" i="62"/>
  <c r="BJ20" i="62"/>
  <c r="AJ20" i="62"/>
  <c r="BK20" i="62"/>
  <c r="AL20" i="62"/>
  <c r="BL20" i="62"/>
  <c r="L21" i="62"/>
  <c r="AY21" i="62"/>
  <c r="C20" i="55"/>
  <c r="N21" i="62"/>
  <c r="AZ21" i="62"/>
  <c r="D20" i="55"/>
  <c r="P21" i="62"/>
  <c r="BA21" i="62"/>
  <c r="E20" i="55"/>
  <c r="R21" i="62"/>
  <c r="BB21" i="62"/>
  <c r="F20" i="55"/>
  <c r="T21" i="62"/>
  <c r="BC21" i="62"/>
  <c r="G20" i="55"/>
  <c r="V21" i="62"/>
  <c r="BD21" i="62"/>
  <c r="H20" i="55"/>
  <c r="X21" i="62"/>
  <c r="BE21" i="62"/>
  <c r="I20" i="55"/>
  <c r="Z21" i="62"/>
  <c r="BF21" i="62"/>
  <c r="J20" i="55"/>
  <c r="AB21" i="62"/>
  <c r="BG21" i="62"/>
  <c r="K20" i="55"/>
  <c r="AD21" i="62"/>
  <c r="BH21" i="62"/>
  <c r="L20" i="55"/>
  <c r="AF21" i="62"/>
  <c r="BI21" i="62"/>
  <c r="M20" i="55"/>
  <c r="AH21" i="62"/>
  <c r="BJ21" i="62"/>
  <c r="N20" i="55"/>
  <c r="AJ21" i="62"/>
  <c r="BK21" i="62"/>
  <c r="O20" i="55"/>
  <c r="AL21" i="62"/>
  <c r="BL21" i="62"/>
  <c r="P20" i="55"/>
  <c r="L22" i="62"/>
  <c r="AY22" i="62"/>
  <c r="N22" i="62"/>
  <c r="AZ22" i="62"/>
  <c r="P22" i="62"/>
  <c r="BA22" i="62"/>
  <c r="R22" i="62"/>
  <c r="BB22" i="62"/>
  <c r="T22" i="62"/>
  <c r="BC22" i="62"/>
  <c r="V22" i="62"/>
  <c r="BD22" i="62"/>
  <c r="X22" i="62"/>
  <c r="BE22" i="62"/>
  <c r="Z22" i="62"/>
  <c r="BF22" i="62"/>
  <c r="AB22" i="62"/>
  <c r="BG22" i="62"/>
  <c r="AD22" i="62"/>
  <c r="BH22" i="62"/>
  <c r="AF22" i="62"/>
  <c r="BI22" i="62"/>
  <c r="AH22" i="62"/>
  <c r="BJ22" i="62"/>
  <c r="AJ22" i="62"/>
  <c r="BK22" i="62"/>
  <c r="AL22" i="62"/>
  <c r="BL22" i="62"/>
  <c r="L23" i="62"/>
  <c r="AY23" i="62"/>
  <c r="N23" i="62"/>
  <c r="AZ23" i="62"/>
  <c r="P23" i="62"/>
  <c r="BA23" i="62"/>
  <c r="R23" i="62"/>
  <c r="BB23" i="62"/>
  <c r="T23" i="62"/>
  <c r="BC23" i="62"/>
  <c r="V23" i="62"/>
  <c r="BD23" i="62"/>
  <c r="X23" i="62"/>
  <c r="BE23" i="62"/>
  <c r="Z23" i="62"/>
  <c r="BF23" i="62"/>
  <c r="AB23" i="62"/>
  <c r="BG23" i="62"/>
  <c r="AD23" i="62"/>
  <c r="BH23" i="62"/>
  <c r="AF23" i="62"/>
  <c r="BI23" i="62"/>
  <c r="AH23" i="62"/>
  <c r="BJ23" i="62"/>
  <c r="AJ23" i="62"/>
  <c r="BK23" i="62"/>
  <c r="AL23" i="62"/>
  <c r="BL23" i="62"/>
  <c r="L24" i="62"/>
  <c r="AY24" i="62"/>
  <c r="N24" i="62"/>
  <c r="AZ24" i="62"/>
  <c r="P24" i="62"/>
  <c r="BA24" i="62"/>
  <c r="R24" i="62"/>
  <c r="BB24" i="62"/>
  <c r="T24" i="62"/>
  <c r="BC24" i="62"/>
  <c r="V24" i="62"/>
  <c r="BD24" i="62"/>
  <c r="X24" i="62"/>
  <c r="BE24" i="62"/>
  <c r="Z24" i="62"/>
  <c r="BF24" i="62"/>
  <c r="AB24" i="62"/>
  <c r="BG24" i="62"/>
  <c r="AD24" i="62"/>
  <c r="BH24" i="62"/>
  <c r="AF24" i="62"/>
  <c r="BI24" i="62"/>
  <c r="AH24" i="62"/>
  <c r="BJ24" i="62"/>
  <c r="AJ24" i="62"/>
  <c r="BK24" i="62"/>
  <c r="AL24" i="62"/>
  <c r="BL24" i="62"/>
  <c r="L25" i="62"/>
  <c r="AY25" i="62"/>
  <c r="C14" i="55"/>
  <c r="N25" i="62"/>
  <c r="AZ25" i="62"/>
  <c r="D14" i="55"/>
  <c r="P25" i="62"/>
  <c r="BA25" i="62"/>
  <c r="E14" i="55"/>
  <c r="R25" i="62"/>
  <c r="BB25" i="62"/>
  <c r="F14" i="55"/>
  <c r="T25" i="62"/>
  <c r="BC25" i="62"/>
  <c r="G14" i="55"/>
  <c r="V25" i="62"/>
  <c r="BD25" i="62"/>
  <c r="H14" i="55"/>
  <c r="X25" i="62"/>
  <c r="BE25" i="62"/>
  <c r="I14" i="55"/>
  <c r="Z25" i="62"/>
  <c r="BF25" i="62"/>
  <c r="J14" i="55"/>
  <c r="AB25" i="62"/>
  <c r="BG25" i="62"/>
  <c r="K14" i="55"/>
  <c r="AD25" i="62"/>
  <c r="BH25" i="62"/>
  <c r="L14" i="55"/>
  <c r="AF25" i="62"/>
  <c r="BI25" i="62"/>
  <c r="M14" i="55"/>
  <c r="AH25" i="62"/>
  <c r="BJ25" i="62"/>
  <c r="N14" i="55"/>
  <c r="AJ25" i="62"/>
  <c r="BK25" i="62"/>
  <c r="O14" i="55"/>
  <c r="AL25" i="62"/>
  <c r="BL25" i="62"/>
  <c r="P14" i="55"/>
  <c r="L26" i="62"/>
  <c r="AY26" i="62"/>
  <c r="N26" i="62"/>
  <c r="AZ26" i="62"/>
  <c r="P26" i="62"/>
  <c r="BA26" i="62"/>
  <c r="R26" i="62"/>
  <c r="BB26" i="62"/>
  <c r="T26" i="62"/>
  <c r="BC26" i="62"/>
  <c r="V26" i="62"/>
  <c r="BD26" i="62"/>
  <c r="X26" i="62"/>
  <c r="BE26" i="62"/>
  <c r="Z26" i="62"/>
  <c r="BF26" i="62"/>
  <c r="AB26" i="62"/>
  <c r="BG26" i="62"/>
  <c r="AD26" i="62"/>
  <c r="BH26" i="62"/>
  <c r="AF26" i="62"/>
  <c r="BI26" i="62"/>
  <c r="AH26" i="62"/>
  <c r="BJ26" i="62"/>
  <c r="AJ26" i="62"/>
  <c r="BK26" i="62"/>
  <c r="AL26" i="62"/>
  <c r="BL26" i="62"/>
  <c r="L27" i="62"/>
  <c r="AY27" i="62"/>
  <c r="N27" i="62"/>
  <c r="AZ27" i="62"/>
  <c r="P27" i="62"/>
  <c r="BA27" i="62"/>
  <c r="R27" i="62"/>
  <c r="BB27" i="62"/>
  <c r="T27" i="62"/>
  <c r="BC27" i="62"/>
  <c r="V27" i="62"/>
  <c r="BD27" i="62"/>
  <c r="X27" i="62"/>
  <c r="BE27" i="62"/>
  <c r="Z27" i="62"/>
  <c r="BF27" i="62"/>
  <c r="AB27" i="62"/>
  <c r="BG27" i="62"/>
  <c r="AD27" i="62"/>
  <c r="BH27" i="62"/>
  <c r="AF27" i="62"/>
  <c r="BI27" i="62"/>
  <c r="AH27" i="62"/>
  <c r="BJ27" i="62"/>
  <c r="AJ27" i="62"/>
  <c r="BK27" i="62"/>
  <c r="AL27" i="62"/>
  <c r="BL27" i="62"/>
  <c r="L28" i="62"/>
  <c r="AY28" i="62"/>
  <c r="N28" i="62"/>
  <c r="AZ28" i="62"/>
  <c r="P28" i="62"/>
  <c r="BA28" i="62"/>
  <c r="R28" i="62"/>
  <c r="BB28" i="62"/>
  <c r="T28" i="62"/>
  <c r="BC28" i="62"/>
  <c r="V28" i="62"/>
  <c r="BD28" i="62"/>
  <c r="X28" i="62"/>
  <c r="BE28" i="62"/>
  <c r="Z28" i="62"/>
  <c r="BF28" i="62"/>
  <c r="AB28" i="62"/>
  <c r="BG28" i="62"/>
  <c r="AD28" i="62"/>
  <c r="BH28" i="62"/>
  <c r="AF28" i="62"/>
  <c r="BI28" i="62"/>
  <c r="AH28" i="62"/>
  <c r="BJ28" i="62"/>
  <c r="AJ28" i="62"/>
  <c r="BK28" i="62"/>
  <c r="AL28" i="62"/>
  <c r="BL28" i="62"/>
  <c r="L29" i="62"/>
  <c r="AY29" i="62"/>
  <c r="N29" i="62"/>
  <c r="AZ29" i="62"/>
  <c r="P29" i="62"/>
  <c r="BA29" i="62"/>
  <c r="R29" i="62"/>
  <c r="BB29" i="62"/>
  <c r="T29" i="62"/>
  <c r="BC29" i="62"/>
  <c r="V29" i="62"/>
  <c r="BD29" i="62"/>
  <c r="X29" i="62"/>
  <c r="BE29" i="62"/>
  <c r="Z29" i="62"/>
  <c r="BF29" i="62"/>
  <c r="AB29" i="62"/>
  <c r="BG29" i="62"/>
  <c r="AD29" i="62"/>
  <c r="BH29" i="62"/>
  <c r="AF29" i="62"/>
  <c r="BI29" i="62"/>
  <c r="AH29" i="62"/>
  <c r="BJ29" i="62"/>
  <c r="AJ29" i="62"/>
  <c r="BK29" i="62"/>
  <c r="AL29" i="62"/>
  <c r="BL29" i="62"/>
  <c r="N30" i="62"/>
  <c r="AZ30" i="62"/>
  <c r="P30" i="62"/>
  <c r="BA30" i="62"/>
  <c r="R30" i="62"/>
  <c r="BB30" i="62"/>
  <c r="T30" i="62"/>
  <c r="BC30" i="62"/>
  <c r="V30" i="62"/>
  <c r="BD30" i="62"/>
  <c r="X30" i="62"/>
  <c r="BE30" i="62"/>
  <c r="Z30" i="62"/>
  <c r="BF30" i="62"/>
  <c r="AB30" i="62"/>
  <c r="BG30" i="62"/>
  <c r="AD30" i="62"/>
  <c r="BH30" i="62"/>
  <c r="AF30" i="62"/>
  <c r="BI30" i="62"/>
  <c r="AH30" i="62"/>
  <c r="BJ30" i="62"/>
  <c r="AJ30" i="62"/>
  <c r="BK30" i="62"/>
  <c r="AL30" i="62"/>
  <c r="BL30" i="62"/>
  <c r="L31" i="62"/>
  <c r="AY31" i="62"/>
  <c r="N31" i="62"/>
  <c r="AZ31" i="62"/>
  <c r="P31" i="62"/>
  <c r="BA31" i="62"/>
  <c r="R31" i="62"/>
  <c r="BB31" i="62"/>
  <c r="T31" i="62"/>
  <c r="BC31" i="62"/>
  <c r="V31" i="62"/>
  <c r="BD31" i="62"/>
  <c r="X31" i="62"/>
  <c r="BE31" i="62"/>
  <c r="Z31" i="62"/>
  <c r="BF31" i="62"/>
  <c r="AB31" i="62"/>
  <c r="BG31" i="62"/>
  <c r="AD31" i="62"/>
  <c r="BH31" i="62"/>
  <c r="AF31" i="62"/>
  <c r="BI31" i="62"/>
  <c r="AH31" i="62"/>
  <c r="BJ31" i="62"/>
  <c r="AJ31" i="62"/>
  <c r="BK31" i="62"/>
  <c r="AL31" i="62"/>
  <c r="BL31" i="62"/>
  <c r="L32" i="62"/>
  <c r="AY32" i="62"/>
  <c r="N32" i="62"/>
  <c r="AZ32" i="62"/>
  <c r="P32" i="62"/>
  <c r="BA32" i="62"/>
  <c r="R32" i="62"/>
  <c r="BB32" i="62"/>
  <c r="T32" i="62"/>
  <c r="BC32" i="62"/>
  <c r="V32" i="62"/>
  <c r="BD32" i="62"/>
  <c r="X32" i="62"/>
  <c r="BE32" i="62"/>
  <c r="Z32" i="62"/>
  <c r="BF32" i="62"/>
  <c r="AB32" i="62"/>
  <c r="BG32" i="62"/>
  <c r="AD32" i="62"/>
  <c r="BH32" i="62"/>
  <c r="AF32" i="62"/>
  <c r="BI32" i="62"/>
  <c r="AH32" i="62"/>
  <c r="BJ32" i="62"/>
  <c r="AJ32" i="62"/>
  <c r="BK32" i="62"/>
  <c r="AL32" i="62"/>
  <c r="BL32" i="62"/>
  <c r="L33" i="62"/>
  <c r="AY33" i="62"/>
  <c r="N33" i="62"/>
  <c r="AZ33" i="62"/>
  <c r="P33" i="62"/>
  <c r="BA33" i="62"/>
  <c r="R33" i="62"/>
  <c r="BB33" i="62"/>
  <c r="T33" i="62"/>
  <c r="BC33" i="62"/>
  <c r="V33" i="62"/>
  <c r="BD33" i="62"/>
  <c r="X33" i="62"/>
  <c r="BE33" i="62"/>
  <c r="Z33" i="62"/>
  <c r="BF33" i="62"/>
  <c r="AB33" i="62"/>
  <c r="BG33" i="62"/>
  <c r="AD33" i="62"/>
  <c r="BH33" i="62"/>
  <c r="AF33" i="62"/>
  <c r="BI33" i="62"/>
  <c r="AH33" i="62"/>
  <c r="BJ33" i="62"/>
  <c r="AJ33" i="62"/>
  <c r="BK33" i="62"/>
  <c r="AL33" i="62"/>
  <c r="BL33" i="62"/>
  <c r="L34" i="62"/>
  <c r="AY34" i="62"/>
  <c r="N34" i="62"/>
  <c r="AZ34" i="62"/>
  <c r="R34" i="62"/>
  <c r="BB34" i="62"/>
  <c r="T34" i="62"/>
  <c r="BC34" i="62"/>
  <c r="V34" i="62"/>
  <c r="BD34" i="62"/>
  <c r="X34" i="62"/>
  <c r="BE34" i="62"/>
  <c r="Z34" i="62"/>
  <c r="BF34" i="62"/>
  <c r="AB34" i="62"/>
  <c r="BG34" i="62"/>
  <c r="AD34" i="62"/>
  <c r="BH34" i="62"/>
  <c r="AF34" i="62"/>
  <c r="BI34" i="62"/>
  <c r="AH34" i="62"/>
  <c r="BJ34" i="62"/>
  <c r="AJ34" i="62"/>
  <c r="BK34" i="62"/>
  <c r="AL34" i="62"/>
  <c r="BL34" i="62"/>
  <c r="L35" i="62"/>
  <c r="AY35" i="62"/>
  <c r="N35" i="62"/>
  <c r="AZ35" i="62"/>
  <c r="P35" i="62"/>
  <c r="BA35" i="62"/>
  <c r="R35" i="62"/>
  <c r="BB35" i="62"/>
  <c r="T35" i="62"/>
  <c r="BC35" i="62"/>
  <c r="V35" i="62"/>
  <c r="BD35" i="62"/>
  <c r="X35" i="62"/>
  <c r="BE35" i="62"/>
  <c r="Z35" i="62"/>
  <c r="BF35" i="62"/>
  <c r="AB35" i="62"/>
  <c r="BG35" i="62"/>
  <c r="AD35" i="62"/>
  <c r="BH35" i="62"/>
  <c r="AF35" i="62"/>
  <c r="BI35" i="62"/>
  <c r="AH35" i="62"/>
  <c r="BJ35" i="62"/>
  <c r="AJ35" i="62"/>
  <c r="BK35" i="62"/>
  <c r="AL35" i="62"/>
  <c r="BL35" i="62"/>
  <c r="L36" i="62"/>
  <c r="AY36" i="62"/>
  <c r="N36" i="62"/>
  <c r="AZ36" i="62"/>
  <c r="P36" i="62"/>
  <c r="BA36" i="62"/>
  <c r="R36" i="62"/>
  <c r="BB36" i="62"/>
  <c r="T36" i="62"/>
  <c r="BC36" i="62"/>
  <c r="V36" i="62"/>
  <c r="BD36" i="62"/>
  <c r="X36" i="62"/>
  <c r="BE36" i="62"/>
  <c r="Z36" i="62"/>
  <c r="BF36" i="62"/>
  <c r="AB36" i="62"/>
  <c r="BG36" i="62"/>
  <c r="AD36" i="62"/>
  <c r="BH36" i="62"/>
  <c r="AF36" i="62"/>
  <c r="BI36" i="62"/>
  <c r="AH36" i="62"/>
  <c r="BJ36" i="62"/>
  <c r="AJ36" i="62"/>
  <c r="BK36" i="62"/>
  <c r="AL36" i="62"/>
  <c r="BL36" i="62"/>
  <c r="L37" i="62"/>
  <c r="AY37" i="62"/>
  <c r="N37" i="62"/>
  <c r="AZ37" i="62"/>
  <c r="P37" i="62"/>
  <c r="BA37" i="62"/>
  <c r="R37" i="62"/>
  <c r="BB37" i="62"/>
  <c r="T37" i="62"/>
  <c r="BC37" i="62"/>
  <c r="V37" i="62"/>
  <c r="BD37" i="62"/>
  <c r="X37" i="62"/>
  <c r="BE37" i="62"/>
  <c r="Z37" i="62"/>
  <c r="BF37" i="62"/>
  <c r="AB37" i="62"/>
  <c r="BG37" i="62"/>
  <c r="AD37" i="62"/>
  <c r="BH37" i="62"/>
  <c r="AF37" i="62"/>
  <c r="BI37" i="62"/>
  <c r="AH37" i="62"/>
  <c r="BJ37" i="62"/>
  <c r="AJ37" i="62"/>
  <c r="BK37" i="62"/>
  <c r="AL37" i="62"/>
  <c r="BL37" i="62"/>
  <c r="N38" i="62"/>
  <c r="AZ38" i="62"/>
  <c r="D3" i="55"/>
  <c r="R38" i="62"/>
  <c r="BB38" i="62"/>
  <c r="F3" i="55"/>
  <c r="T38" i="62"/>
  <c r="BC38" i="62"/>
  <c r="G3" i="55"/>
  <c r="V38" i="62"/>
  <c r="BD38" i="62"/>
  <c r="H3" i="55"/>
  <c r="Z38" i="62"/>
  <c r="BF38" i="62"/>
  <c r="J3" i="55"/>
  <c r="AB38" i="62"/>
  <c r="BG38" i="62"/>
  <c r="K3" i="55"/>
  <c r="AD38" i="62"/>
  <c r="BH38" i="62"/>
  <c r="L3" i="55"/>
  <c r="AF38" i="62"/>
  <c r="BI38" i="62"/>
  <c r="M3" i="55"/>
  <c r="AH38" i="62"/>
  <c r="BJ38" i="62"/>
  <c r="N3" i="55"/>
  <c r="AJ38" i="62"/>
  <c r="BK38" i="62"/>
  <c r="O3" i="55"/>
  <c r="AL38" i="62"/>
  <c r="BL38" i="62"/>
  <c r="P3" i="55"/>
  <c r="L39" i="62"/>
  <c r="AY39" i="62"/>
  <c r="N39" i="62"/>
  <c r="AZ39" i="62"/>
  <c r="P39" i="62"/>
  <c r="BA39" i="62"/>
  <c r="R39" i="62"/>
  <c r="BB39" i="62"/>
  <c r="T39" i="62"/>
  <c r="BC39" i="62"/>
  <c r="V39" i="62"/>
  <c r="BD39" i="62"/>
  <c r="X39" i="62"/>
  <c r="BE39" i="62"/>
  <c r="Z39" i="62"/>
  <c r="BF39" i="62"/>
  <c r="AB39" i="62"/>
  <c r="BG39" i="62"/>
  <c r="AD39" i="62"/>
  <c r="BH39" i="62"/>
  <c r="AF39" i="62"/>
  <c r="BI39" i="62"/>
  <c r="AH39" i="62"/>
  <c r="BJ39" i="62"/>
  <c r="AJ39" i="62"/>
  <c r="BK39" i="62"/>
  <c r="AL39" i="62"/>
  <c r="BL39" i="62"/>
  <c r="L40" i="62"/>
  <c r="AY40" i="62"/>
  <c r="N40" i="62"/>
  <c r="AZ40" i="62"/>
  <c r="P40" i="62"/>
  <c r="BA40" i="62"/>
  <c r="R40" i="62"/>
  <c r="BB40" i="62"/>
  <c r="T40" i="62"/>
  <c r="BC40" i="62"/>
  <c r="V40" i="62"/>
  <c r="BD40" i="62"/>
  <c r="X40" i="62"/>
  <c r="BE40" i="62"/>
  <c r="Z40" i="62"/>
  <c r="BF40" i="62"/>
  <c r="AB40" i="62"/>
  <c r="BG40" i="62"/>
  <c r="AD40" i="62"/>
  <c r="BH40" i="62"/>
  <c r="AF40" i="62"/>
  <c r="BI40" i="62"/>
  <c r="AH40" i="62"/>
  <c r="BJ40" i="62"/>
  <c r="AJ40" i="62"/>
  <c r="BK40" i="62"/>
  <c r="AL40" i="62"/>
  <c r="BL40" i="62"/>
  <c r="L41" i="62"/>
  <c r="AY41" i="62"/>
  <c r="N41" i="62"/>
  <c r="AZ41" i="62"/>
  <c r="P41" i="62"/>
  <c r="BA41" i="62"/>
  <c r="R41" i="62"/>
  <c r="BB41" i="62"/>
  <c r="T41" i="62"/>
  <c r="BC41" i="62"/>
  <c r="V41" i="62"/>
  <c r="BD41" i="62"/>
  <c r="X41" i="62"/>
  <c r="BE41" i="62"/>
  <c r="Z41" i="62"/>
  <c r="BF41" i="62"/>
  <c r="AB41" i="62"/>
  <c r="BG41" i="62"/>
  <c r="AD41" i="62"/>
  <c r="BH41" i="62"/>
  <c r="AF41" i="62"/>
  <c r="BI41" i="62"/>
  <c r="AH41" i="62"/>
  <c r="BJ41" i="62"/>
  <c r="AJ41" i="62"/>
  <c r="BK41" i="62"/>
  <c r="AL41" i="62"/>
  <c r="BL41" i="62"/>
  <c r="L42" i="62"/>
  <c r="AY42" i="62"/>
  <c r="N42" i="62"/>
  <c r="AZ42" i="62"/>
  <c r="P42" i="62"/>
  <c r="BA42" i="62"/>
  <c r="R42" i="62"/>
  <c r="BB42" i="62"/>
  <c r="T42" i="62"/>
  <c r="BC42" i="62"/>
  <c r="V42" i="62"/>
  <c r="BD42" i="62"/>
  <c r="X42" i="62"/>
  <c r="BE42" i="62"/>
  <c r="Z42" i="62"/>
  <c r="BF42" i="62"/>
  <c r="AB42" i="62"/>
  <c r="BG42" i="62"/>
  <c r="AD42" i="62"/>
  <c r="BH42" i="62"/>
  <c r="AF42" i="62"/>
  <c r="BI42" i="62"/>
  <c r="AH42" i="62"/>
  <c r="BJ42" i="62"/>
  <c r="AJ42" i="62"/>
  <c r="BK42" i="62"/>
  <c r="AL42" i="62"/>
  <c r="BL42" i="62"/>
  <c r="L43" i="62"/>
  <c r="AY43" i="62"/>
  <c r="N43" i="62"/>
  <c r="AZ43" i="62"/>
  <c r="P43" i="62"/>
  <c r="BA43" i="62"/>
  <c r="R43" i="62"/>
  <c r="BB43" i="62"/>
  <c r="T43" i="62"/>
  <c r="BC43" i="62"/>
  <c r="V43" i="62"/>
  <c r="BD43" i="62"/>
  <c r="X43" i="62"/>
  <c r="BE43" i="62"/>
  <c r="Z43" i="62"/>
  <c r="BF43" i="62"/>
  <c r="AB43" i="62"/>
  <c r="BG43" i="62"/>
  <c r="AD43" i="62"/>
  <c r="BH43" i="62"/>
  <c r="AF43" i="62"/>
  <c r="BI43" i="62"/>
  <c r="AH43" i="62"/>
  <c r="BJ43" i="62"/>
  <c r="AJ43" i="62"/>
  <c r="BK43" i="62"/>
  <c r="AL43" i="62"/>
  <c r="BL43" i="62"/>
  <c r="L44" i="62"/>
  <c r="AY44" i="62"/>
  <c r="N44" i="62"/>
  <c r="AZ44" i="62"/>
  <c r="P44" i="62"/>
  <c r="BA44" i="62"/>
  <c r="R44" i="62"/>
  <c r="BB44" i="62"/>
  <c r="T44" i="62"/>
  <c r="BC44" i="62"/>
  <c r="V44" i="62"/>
  <c r="BD44" i="62"/>
  <c r="X44" i="62"/>
  <c r="BE44" i="62"/>
  <c r="Z44" i="62"/>
  <c r="BF44" i="62"/>
  <c r="AB44" i="62"/>
  <c r="BG44" i="62"/>
  <c r="AD44" i="62"/>
  <c r="BH44" i="62"/>
  <c r="AF44" i="62"/>
  <c r="BI44" i="62"/>
  <c r="AH44" i="62"/>
  <c r="BJ44" i="62"/>
  <c r="AJ44" i="62"/>
  <c r="BK44" i="62"/>
  <c r="AL44" i="62"/>
  <c r="BL44" i="62"/>
  <c r="L45" i="62"/>
  <c r="AY45" i="62"/>
  <c r="N45" i="62"/>
  <c r="AZ45" i="62"/>
  <c r="P45" i="62"/>
  <c r="BA45" i="62"/>
  <c r="R45" i="62"/>
  <c r="BB45" i="62"/>
  <c r="T45" i="62"/>
  <c r="BC45" i="62"/>
  <c r="V45" i="62"/>
  <c r="BD45" i="62"/>
  <c r="X45" i="62"/>
  <c r="BE45" i="62"/>
  <c r="Z45" i="62"/>
  <c r="BF45" i="62"/>
  <c r="AB45" i="62"/>
  <c r="BG45" i="62"/>
  <c r="AD45" i="62"/>
  <c r="BH45" i="62"/>
  <c r="AF45" i="62"/>
  <c r="BI45" i="62"/>
  <c r="AH45" i="62"/>
  <c r="BJ45" i="62"/>
  <c r="AJ45" i="62"/>
  <c r="BK45" i="62"/>
  <c r="AL45" i="62"/>
  <c r="BL45" i="62"/>
  <c r="L46" i="62"/>
  <c r="AY46" i="62"/>
  <c r="N46" i="62"/>
  <c r="AZ46" i="62"/>
  <c r="P46" i="62"/>
  <c r="BA46" i="62"/>
  <c r="R46" i="62"/>
  <c r="BB46" i="62"/>
  <c r="T46" i="62"/>
  <c r="BC46" i="62"/>
  <c r="V46" i="62"/>
  <c r="BD46" i="62"/>
  <c r="X46" i="62"/>
  <c r="BE46" i="62"/>
  <c r="Z46" i="62"/>
  <c r="BF46" i="62"/>
  <c r="AB46" i="62"/>
  <c r="BG46" i="62"/>
  <c r="AD46" i="62"/>
  <c r="BH46" i="62"/>
  <c r="AF46" i="62"/>
  <c r="BI46" i="62"/>
  <c r="AH46" i="62"/>
  <c r="BJ46" i="62"/>
  <c r="AJ46" i="62"/>
  <c r="BK46" i="62"/>
  <c r="AL46" i="62"/>
  <c r="BL46" i="62"/>
  <c r="L47" i="62"/>
  <c r="AY47" i="62"/>
  <c r="N47" i="62"/>
  <c r="AZ47" i="62"/>
  <c r="P47" i="62"/>
  <c r="BA47" i="62"/>
  <c r="R47" i="62"/>
  <c r="BB47" i="62"/>
  <c r="T47" i="62"/>
  <c r="BC47" i="62"/>
  <c r="V47" i="62"/>
  <c r="BD47" i="62"/>
  <c r="X47" i="62"/>
  <c r="BE47" i="62"/>
  <c r="Z47" i="62"/>
  <c r="BF47" i="62"/>
  <c r="AB47" i="62"/>
  <c r="BG47" i="62"/>
  <c r="AD47" i="62"/>
  <c r="BH47" i="62"/>
  <c r="AF47" i="62"/>
  <c r="BI47" i="62"/>
  <c r="AH47" i="62"/>
  <c r="BJ47" i="62"/>
  <c r="AJ47" i="62"/>
  <c r="BK47" i="62"/>
  <c r="AL47" i="62"/>
  <c r="BL47" i="62"/>
  <c r="L48" i="62"/>
  <c r="AY48" i="62"/>
  <c r="N48" i="62"/>
  <c r="AZ48" i="62"/>
  <c r="P48" i="62"/>
  <c r="BA48" i="62"/>
  <c r="R48" i="62"/>
  <c r="BB48" i="62"/>
  <c r="T48" i="62"/>
  <c r="BC48" i="62"/>
  <c r="V48" i="62"/>
  <c r="BD48" i="62"/>
  <c r="X48" i="62"/>
  <c r="BE48" i="62"/>
  <c r="Z48" i="62"/>
  <c r="BF48" i="62"/>
  <c r="AB48" i="62"/>
  <c r="BG48" i="62"/>
  <c r="AD48" i="62"/>
  <c r="BH48" i="62"/>
  <c r="AF48" i="62"/>
  <c r="BI48" i="62"/>
  <c r="AH48" i="62"/>
  <c r="BJ48" i="62"/>
  <c r="AJ48" i="62"/>
  <c r="BK48" i="62"/>
  <c r="AL48" i="62"/>
  <c r="BL48" i="62"/>
  <c r="L49" i="62"/>
  <c r="AY49" i="62"/>
  <c r="N49" i="62"/>
  <c r="AZ49" i="62"/>
  <c r="P49" i="62"/>
  <c r="BA49" i="62"/>
  <c r="R49" i="62"/>
  <c r="BB49" i="62"/>
  <c r="T49" i="62"/>
  <c r="BC49" i="62"/>
  <c r="V49" i="62"/>
  <c r="BD49" i="62"/>
  <c r="X49" i="62"/>
  <c r="BE49" i="62"/>
  <c r="Z49" i="62"/>
  <c r="BF49" i="62"/>
  <c r="AB49" i="62"/>
  <c r="BG49" i="62"/>
  <c r="AD49" i="62"/>
  <c r="BH49" i="62"/>
  <c r="AF49" i="62"/>
  <c r="BI49" i="62"/>
  <c r="AH49" i="62"/>
  <c r="BJ49" i="62"/>
  <c r="AJ49" i="62"/>
  <c r="BK49" i="62"/>
  <c r="AL49" i="62"/>
  <c r="BL49" i="62"/>
  <c r="L50" i="62"/>
  <c r="AY50" i="62"/>
  <c r="N50" i="62"/>
  <c r="AZ50" i="62"/>
  <c r="P50" i="62"/>
  <c r="BA50" i="62"/>
  <c r="R50" i="62"/>
  <c r="BB50" i="62"/>
  <c r="T50" i="62"/>
  <c r="BC50" i="62"/>
  <c r="V50" i="62"/>
  <c r="BD50" i="62"/>
  <c r="X50" i="62"/>
  <c r="BE50" i="62"/>
  <c r="Z50" i="62"/>
  <c r="BF50" i="62"/>
  <c r="AB50" i="62"/>
  <c r="BG50" i="62"/>
  <c r="AD50" i="62"/>
  <c r="BH50" i="62"/>
  <c r="AF50" i="62"/>
  <c r="BI50" i="62"/>
  <c r="AH50" i="62"/>
  <c r="BJ50" i="62"/>
  <c r="AJ50" i="62"/>
  <c r="BK50" i="62"/>
  <c r="AL50" i="62"/>
  <c r="BL50" i="62"/>
  <c r="L51" i="62"/>
  <c r="AY51" i="62"/>
  <c r="N51" i="62"/>
  <c r="AZ51" i="62"/>
  <c r="P51" i="62"/>
  <c r="BA51" i="62"/>
  <c r="R51" i="62"/>
  <c r="BB51" i="62"/>
  <c r="T51" i="62"/>
  <c r="BC51" i="62"/>
  <c r="V51" i="62"/>
  <c r="BD51" i="62"/>
  <c r="X51" i="62"/>
  <c r="BE51" i="62"/>
  <c r="Z51" i="62"/>
  <c r="BF51" i="62"/>
  <c r="AB51" i="62"/>
  <c r="BG51" i="62"/>
  <c r="AD51" i="62"/>
  <c r="BH51" i="62"/>
  <c r="AF51" i="62"/>
  <c r="BI51" i="62"/>
  <c r="AH51" i="62"/>
  <c r="BJ51" i="62"/>
  <c r="AJ51" i="62"/>
  <c r="BK51" i="62"/>
  <c r="AL51" i="62"/>
  <c r="BL51" i="62"/>
  <c r="L52" i="62"/>
  <c r="AY52" i="62"/>
  <c r="N52" i="62"/>
  <c r="AZ52" i="62"/>
  <c r="P52" i="62"/>
  <c r="BA52" i="62"/>
  <c r="R52" i="62"/>
  <c r="BB52" i="62"/>
  <c r="T52" i="62"/>
  <c r="BC52" i="62"/>
  <c r="V52" i="62"/>
  <c r="BD52" i="62"/>
  <c r="X52" i="62"/>
  <c r="BE52" i="62"/>
  <c r="Z52" i="62"/>
  <c r="BF52" i="62"/>
  <c r="AB52" i="62"/>
  <c r="BG52" i="62"/>
  <c r="AD52" i="62"/>
  <c r="BH52" i="62"/>
  <c r="AF52" i="62"/>
  <c r="BI52" i="62"/>
  <c r="AH52" i="62"/>
  <c r="BJ52" i="62"/>
  <c r="AJ52" i="62"/>
  <c r="BK52" i="62"/>
  <c r="AL52" i="62"/>
  <c r="BL52" i="62"/>
  <c r="L53" i="62"/>
  <c r="AY53" i="62"/>
  <c r="N53" i="62"/>
  <c r="AZ53" i="62"/>
  <c r="P53" i="62"/>
  <c r="BA53" i="62"/>
  <c r="R53" i="62"/>
  <c r="BB53" i="62"/>
  <c r="T53" i="62"/>
  <c r="BC53" i="62"/>
  <c r="V53" i="62"/>
  <c r="BD53" i="62"/>
  <c r="X53" i="62"/>
  <c r="BE53" i="62"/>
  <c r="Z53" i="62"/>
  <c r="BF53" i="62"/>
  <c r="AB53" i="62"/>
  <c r="BG53" i="62"/>
  <c r="AD53" i="62"/>
  <c r="BH53" i="62"/>
  <c r="AF53" i="62"/>
  <c r="BI53" i="62"/>
  <c r="AH53" i="62"/>
  <c r="BJ53" i="62"/>
  <c r="AJ53" i="62"/>
  <c r="BK53" i="62"/>
  <c r="AL53" i="62"/>
  <c r="BL53" i="62"/>
  <c r="L54" i="62"/>
  <c r="AY54" i="62"/>
  <c r="C21" i="55"/>
  <c r="N54" i="62"/>
  <c r="AZ54" i="62"/>
  <c r="D21" i="55"/>
  <c r="P54" i="62"/>
  <c r="BA54" i="62"/>
  <c r="E21" i="55"/>
  <c r="R54" i="62"/>
  <c r="BB54" i="62"/>
  <c r="F21" i="55"/>
  <c r="T54" i="62"/>
  <c r="BC54" i="62"/>
  <c r="G21" i="55"/>
  <c r="V54" i="62"/>
  <c r="BD54" i="62"/>
  <c r="H21" i="55"/>
  <c r="X54" i="62"/>
  <c r="BE54" i="62"/>
  <c r="I21" i="55"/>
  <c r="Z54" i="62"/>
  <c r="BF54" i="62"/>
  <c r="J21" i="55"/>
  <c r="AB54" i="62"/>
  <c r="BG54" i="62"/>
  <c r="K21" i="55"/>
  <c r="AD54" i="62"/>
  <c r="BH54" i="62"/>
  <c r="L21" i="55"/>
  <c r="AF54" i="62"/>
  <c r="BI54" i="62"/>
  <c r="M21" i="55"/>
  <c r="AH54" i="62"/>
  <c r="BJ54" i="62"/>
  <c r="N21" i="55"/>
  <c r="AJ54" i="62"/>
  <c r="BK54" i="62"/>
  <c r="O21" i="55"/>
  <c r="AL54" i="62"/>
  <c r="BL54" i="62"/>
  <c r="P21" i="55"/>
  <c r="L55" i="62"/>
  <c r="AY55" i="62"/>
  <c r="C10" i="55"/>
  <c r="N55" i="62"/>
  <c r="AZ55" i="62"/>
  <c r="D10" i="55"/>
  <c r="P55" i="62"/>
  <c r="BA55" i="62"/>
  <c r="E10" i="55"/>
  <c r="R55" i="62"/>
  <c r="BB55" i="62"/>
  <c r="F10" i="55"/>
  <c r="T55" i="62"/>
  <c r="BC55" i="62"/>
  <c r="G10" i="55"/>
  <c r="V55" i="62"/>
  <c r="BD55" i="62"/>
  <c r="H10" i="55"/>
  <c r="X55" i="62"/>
  <c r="BE55" i="62"/>
  <c r="I10" i="55"/>
  <c r="Z55" i="62"/>
  <c r="BF55" i="62"/>
  <c r="J10" i="55"/>
  <c r="AB55" i="62"/>
  <c r="BG55" i="62"/>
  <c r="K10" i="55"/>
  <c r="AD55" i="62"/>
  <c r="BH55" i="62"/>
  <c r="L10" i="55"/>
  <c r="AF55" i="62"/>
  <c r="BI55" i="62"/>
  <c r="M10" i="55"/>
  <c r="AH55" i="62"/>
  <c r="BJ55" i="62"/>
  <c r="N10" i="55"/>
  <c r="AJ55" i="62"/>
  <c r="BK55" i="62"/>
  <c r="O10" i="55"/>
  <c r="AL55" i="62"/>
  <c r="BL55" i="62"/>
  <c r="P10" i="55"/>
  <c r="L56" i="62"/>
  <c r="AY56" i="62"/>
  <c r="C13" i="55"/>
  <c r="N56" i="62"/>
  <c r="AZ56" i="62"/>
  <c r="D13" i="55"/>
  <c r="P56" i="62"/>
  <c r="BA56" i="62"/>
  <c r="E13" i="55"/>
  <c r="R56" i="62"/>
  <c r="BB56" i="62"/>
  <c r="F13" i="55"/>
  <c r="T56" i="62"/>
  <c r="BC56" i="62"/>
  <c r="G13" i="55"/>
  <c r="V56" i="62"/>
  <c r="BD56" i="62"/>
  <c r="H13" i="55"/>
  <c r="X56" i="62"/>
  <c r="BE56" i="62"/>
  <c r="I13" i="55"/>
  <c r="Z56" i="62"/>
  <c r="BF56" i="62"/>
  <c r="J13" i="55"/>
  <c r="AB56" i="62"/>
  <c r="BG56" i="62"/>
  <c r="K13" i="55"/>
  <c r="AD56" i="62"/>
  <c r="BH56" i="62"/>
  <c r="L13" i="55"/>
  <c r="AF56" i="62"/>
  <c r="BI56" i="62"/>
  <c r="M13" i="55"/>
  <c r="AH56" i="62"/>
  <c r="BJ56" i="62"/>
  <c r="N13" i="55"/>
  <c r="AJ56" i="62"/>
  <c r="BK56" i="62"/>
  <c r="O13" i="55"/>
  <c r="AL56" i="62"/>
  <c r="BL56" i="62"/>
  <c r="P13" i="55"/>
  <c r="L57" i="62"/>
  <c r="AY57" i="62"/>
  <c r="N57" i="62"/>
  <c r="AZ57" i="62"/>
  <c r="P57" i="62"/>
  <c r="BA57" i="62"/>
  <c r="R57" i="62"/>
  <c r="BB57" i="62"/>
  <c r="T57" i="62"/>
  <c r="BC57" i="62"/>
  <c r="V57" i="62"/>
  <c r="BD57" i="62"/>
  <c r="X57" i="62"/>
  <c r="BE57" i="62"/>
  <c r="Z57" i="62"/>
  <c r="BF57" i="62"/>
  <c r="AB57" i="62"/>
  <c r="BG57" i="62"/>
  <c r="AD57" i="62"/>
  <c r="BH57" i="62"/>
  <c r="AF57" i="62"/>
  <c r="BI57" i="62"/>
  <c r="AH57" i="62"/>
  <c r="BJ57" i="62"/>
  <c r="AJ57" i="62"/>
  <c r="BK57" i="62"/>
  <c r="AL57" i="62"/>
  <c r="BL57" i="62"/>
  <c r="L58" i="62"/>
  <c r="AY58" i="62"/>
  <c r="N58" i="62"/>
  <c r="AZ58" i="62"/>
  <c r="P58" i="62"/>
  <c r="BA58" i="62"/>
  <c r="R58" i="62"/>
  <c r="BB58" i="62"/>
  <c r="T58" i="62"/>
  <c r="BC58" i="62"/>
  <c r="V58" i="62"/>
  <c r="BD58" i="62"/>
  <c r="X58" i="62"/>
  <c r="BE58" i="62"/>
  <c r="Z58" i="62"/>
  <c r="BF58" i="62"/>
  <c r="AB58" i="62"/>
  <c r="BG58" i="62"/>
  <c r="AD58" i="62"/>
  <c r="BH58" i="62"/>
  <c r="AF58" i="62"/>
  <c r="BI58" i="62"/>
  <c r="AH58" i="62"/>
  <c r="BJ58" i="62"/>
  <c r="AJ58" i="62"/>
  <c r="BK58" i="62"/>
  <c r="AL58" i="62"/>
  <c r="BL58" i="62"/>
  <c r="L59" i="62"/>
  <c r="AY59" i="62"/>
  <c r="N59" i="62"/>
  <c r="AZ59" i="62"/>
  <c r="P59" i="62"/>
  <c r="BA59" i="62"/>
  <c r="R59" i="62"/>
  <c r="BB59" i="62"/>
  <c r="T59" i="62"/>
  <c r="BC59" i="62"/>
  <c r="V59" i="62"/>
  <c r="BD59" i="62"/>
  <c r="X59" i="62"/>
  <c r="BE59" i="62"/>
  <c r="Z59" i="62"/>
  <c r="BF59" i="62"/>
  <c r="AB59" i="62"/>
  <c r="BG59" i="62"/>
  <c r="AD59" i="62"/>
  <c r="BH59" i="62"/>
  <c r="AF59" i="62"/>
  <c r="BI59" i="62"/>
  <c r="AH59" i="62"/>
  <c r="BJ59" i="62"/>
  <c r="AJ59" i="62"/>
  <c r="BK59" i="62"/>
  <c r="AL59" i="62"/>
  <c r="BL59" i="62"/>
  <c r="L60" i="62"/>
  <c r="AY60" i="62"/>
  <c r="N60" i="62"/>
  <c r="AZ60" i="62"/>
  <c r="P60" i="62"/>
  <c r="BA60" i="62"/>
  <c r="R60" i="62"/>
  <c r="BB60" i="62"/>
  <c r="T60" i="62"/>
  <c r="BC60" i="62"/>
  <c r="V60" i="62"/>
  <c r="BD60" i="62"/>
  <c r="X60" i="62"/>
  <c r="BE60" i="62"/>
  <c r="Z60" i="62"/>
  <c r="BF60" i="62"/>
  <c r="AB60" i="62"/>
  <c r="BG60" i="62"/>
  <c r="AD60" i="62"/>
  <c r="BH60" i="62"/>
  <c r="AF60" i="62"/>
  <c r="BI60" i="62"/>
  <c r="AH60" i="62"/>
  <c r="BJ60" i="62"/>
  <c r="AJ60" i="62"/>
  <c r="BK60" i="62"/>
  <c r="AL60" i="62"/>
  <c r="BL60" i="62"/>
  <c r="L61" i="62"/>
  <c r="AY61" i="62"/>
  <c r="N61" i="62"/>
  <c r="AZ61" i="62"/>
  <c r="P61" i="62"/>
  <c r="BA61" i="62"/>
  <c r="R61" i="62"/>
  <c r="BB61" i="62"/>
  <c r="T61" i="62"/>
  <c r="BC61" i="62"/>
  <c r="V61" i="62"/>
  <c r="BD61" i="62"/>
  <c r="X61" i="62"/>
  <c r="BE61" i="62"/>
  <c r="Z61" i="62"/>
  <c r="BF61" i="62"/>
  <c r="AB61" i="62"/>
  <c r="BG61" i="62"/>
  <c r="AD61" i="62"/>
  <c r="BH61" i="62"/>
  <c r="AF61" i="62"/>
  <c r="BI61" i="62"/>
  <c r="AH61" i="62"/>
  <c r="BJ61" i="62"/>
  <c r="AJ61" i="62"/>
  <c r="BK61" i="62"/>
  <c r="AL61" i="62"/>
  <c r="BL61" i="62"/>
  <c r="L62" i="62"/>
  <c r="AY62" i="62"/>
  <c r="C17" i="55"/>
  <c r="N62" i="62"/>
  <c r="AZ62" i="62"/>
  <c r="D17" i="55"/>
  <c r="P62" i="62"/>
  <c r="BA62" i="62"/>
  <c r="E17" i="55"/>
  <c r="R62" i="62"/>
  <c r="BB62" i="62"/>
  <c r="F17" i="55"/>
  <c r="T62" i="62"/>
  <c r="BC62" i="62"/>
  <c r="G17" i="55"/>
  <c r="V62" i="62"/>
  <c r="BD62" i="62"/>
  <c r="H17" i="55"/>
  <c r="X62" i="62"/>
  <c r="BE62" i="62"/>
  <c r="I17" i="55"/>
  <c r="Z62" i="62"/>
  <c r="BF62" i="62"/>
  <c r="J17" i="55"/>
  <c r="AB62" i="62"/>
  <c r="BG62" i="62"/>
  <c r="K17" i="55"/>
  <c r="AD62" i="62"/>
  <c r="BH62" i="62"/>
  <c r="L17" i="55"/>
  <c r="AF62" i="62"/>
  <c r="BI62" i="62"/>
  <c r="M17" i="55"/>
  <c r="AH62" i="62"/>
  <c r="BJ62" i="62"/>
  <c r="N17" i="55"/>
  <c r="AJ62" i="62"/>
  <c r="BK62" i="62"/>
  <c r="O17" i="55"/>
  <c r="AL62" i="62"/>
  <c r="BL62" i="62"/>
  <c r="P17" i="55"/>
  <c r="L63" i="62"/>
  <c r="AY63" i="62"/>
  <c r="N63" i="62"/>
  <c r="AZ63" i="62"/>
  <c r="P63" i="62"/>
  <c r="BA63" i="62"/>
  <c r="R63" i="62"/>
  <c r="BB63" i="62"/>
  <c r="T63" i="62"/>
  <c r="BC63" i="62"/>
  <c r="V63" i="62"/>
  <c r="BD63" i="62"/>
  <c r="X63" i="62"/>
  <c r="BE63" i="62"/>
  <c r="Z63" i="62"/>
  <c r="BF63" i="62"/>
  <c r="AB63" i="62"/>
  <c r="BG63" i="62"/>
  <c r="AD63" i="62"/>
  <c r="BH63" i="62"/>
  <c r="AF63" i="62"/>
  <c r="BI63" i="62"/>
  <c r="AH63" i="62"/>
  <c r="BJ63" i="62"/>
  <c r="AJ63" i="62"/>
  <c r="BK63" i="62"/>
  <c r="AL63" i="62"/>
  <c r="BL63" i="62"/>
  <c r="L64" i="62"/>
  <c r="AY64" i="62"/>
  <c r="N64" i="62"/>
  <c r="AZ64" i="62"/>
  <c r="P64" i="62"/>
  <c r="BA64" i="62"/>
  <c r="R64" i="62"/>
  <c r="BB64" i="62"/>
  <c r="T64" i="62"/>
  <c r="BC64" i="62"/>
  <c r="V64" i="62"/>
  <c r="BD64" i="62"/>
  <c r="X64" i="62"/>
  <c r="BE64" i="62"/>
  <c r="Z64" i="62"/>
  <c r="BF64" i="62"/>
  <c r="AB64" i="62"/>
  <c r="BG64" i="62"/>
  <c r="AD64" i="62"/>
  <c r="BH64" i="62"/>
  <c r="AF64" i="62"/>
  <c r="BI64" i="62"/>
  <c r="AH64" i="62"/>
  <c r="BJ64" i="62"/>
  <c r="AJ64" i="62"/>
  <c r="BK64" i="62"/>
  <c r="AL64" i="62"/>
  <c r="BL64" i="62"/>
  <c r="L65" i="62"/>
  <c r="AY65" i="62"/>
  <c r="N65" i="62"/>
  <c r="AZ65" i="62"/>
  <c r="P65" i="62"/>
  <c r="BA65" i="62"/>
  <c r="R65" i="62"/>
  <c r="BB65" i="62"/>
  <c r="T65" i="62"/>
  <c r="BC65" i="62"/>
  <c r="V65" i="62"/>
  <c r="BD65" i="62"/>
  <c r="X65" i="62"/>
  <c r="BE65" i="62"/>
  <c r="Z65" i="62"/>
  <c r="BF65" i="62"/>
  <c r="AB65" i="62"/>
  <c r="BG65" i="62"/>
  <c r="AD65" i="62"/>
  <c r="BH65" i="62"/>
  <c r="AF65" i="62"/>
  <c r="BI65" i="62"/>
  <c r="AH65" i="62"/>
  <c r="BJ65" i="62"/>
  <c r="AJ65" i="62"/>
  <c r="BK65" i="62"/>
  <c r="AL65" i="62"/>
  <c r="BL65" i="62"/>
  <c r="L66" i="62"/>
  <c r="AY66" i="62"/>
  <c r="N66" i="62"/>
  <c r="AZ66" i="62"/>
  <c r="P66" i="62"/>
  <c r="BA66" i="62"/>
  <c r="R66" i="62"/>
  <c r="BB66" i="62"/>
  <c r="T66" i="62"/>
  <c r="BC66" i="62"/>
  <c r="V66" i="62"/>
  <c r="BD66" i="62"/>
  <c r="X66" i="62"/>
  <c r="BE66" i="62"/>
  <c r="Z66" i="62"/>
  <c r="BF66" i="62"/>
  <c r="AB66" i="62"/>
  <c r="BG66" i="62"/>
  <c r="AD66" i="62"/>
  <c r="BH66" i="62"/>
  <c r="AF66" i="62"/>
  <c r="BI66" i="62"/>
  <c r="AH66" i="62"/>
  <c r="BJ66" i="62"/>
  <c r="AJ66" i="62"/>
  <c r="BK66" i="62"/>
  <c r="AL66" i="62"/>
  <c r="BL66" i="62"/>
  <c r="L67" i="62"/>
  <c r="AY67" i="62"/>
  <c r="N67" i="62"/>
  <c r="AZ67" i="62"/>
  <c r="P67" i="62"/>
  <c r="BA67" i="62"/>
  <c r="R67" i="62"/>
  <c r="BB67" i="62"/>
  <c r="T67" i="62"/>
  <c r="BC67" i="62"/>
  <c r="V67" i="62"/>
  <c r="BD67" i="62"/>
  <c r="X67" i="62"/>
  <c r="BE67" i="62"/>
  <c r="Z67" i="62"/>
  <c r="BF67" i="62"/>
  <c r="AB67" i="62"/>
  <c r="BG67" i="62"/>
  <c r="AD67" i="62"/>
  <c r="BH67" i="62"/>
  <c r="AF67" i="62"/>
  <c r="BI67" i="62"/>
  <c r="AH67" i="62"/>
  <c r="BJ67" i="62"/>
  <c r="AJ67" i="62"/>
  <c r="BK67" i="62"/>
  <c r="AL67" i="62"/>
  <c r="BL67" i="62"/>
  <c r="L68" i="62"/>
  <c r="AY68" i="62"/>
  <c r="C15" i="55"/>
  <c r="N68" i="62"/>
  <c r="AZ68" i="62"/>
  <c r="D15" i="55"/>
  <c r="P68" i="62"/>
  <c r="BA68" i="62"/>
  <c r="E15" i="55"/>
  <c r="R68" i="62"/>
  <c r="BB68" i="62"/>
  <c r="F15" i="55"/>
  <c r="T68" i="62"/>
  <c r="BC68" i="62"/>
  <c r="G15" i="55"/>
  <c r="V68" i="62"/>
  <c r="BD68" i="62"/>
  <c r="H15" i="55"/>
  <c r="X68" i="62"/>
  <c r="BE68" i="62"/>
  <c r="I15" i="55"/>
  <c r="Z68" i="62"/>
  <c r="BF68" i="62"/>
  <c r="J15" i="55"/>
  <c r="AB68" i="62"/>
  <c r="BG68" i="62"/>
  <c r="K15" i="55"/>
  <c r="AD68" i="62"/>
  <c r="BH68" i="62"/>
  <c r="L15" i="55"/>
  <c r="AF68" i="62"/>
  <c r="BI68" i="62"/>
  <c r="M15" i="55"/>
  <c r="AH68" i="62"/>
  <c r="BJ68" i="62"/>
  <c r="N15" i="55"/>
  <c r="AJ68" i="62"/>
  <c r="BK68" i="62"/>
  <c r="O15" i="55"/>
  <c r="AL68" i="62"/>
  <c r="BL68" i="62"/>
  <c r="P15" i="55"/>
  <c r="L69" i="62"/>
  <c r="AY69" i="62"/>
  <c r="C18" i="55"/>
  <c r="N69" i="62"/>
  <c r="AZ69" i="62"/>
  <c r="D18" i="55"/>
  <c r="P69" i="62"/>
  <c r="BA69" i="62"/>
  <c r="E18" i="55"/>
  <c r="R69" i="62"/>
  <c r="BB69" i="62"/>
  <c r="F18" i="55"/>
  <c r="T69" i="62"/>
  <c r="BC69" i="62"/>
  <c r="G18" i="55"/>
  <c r="V69" i="62"/>
  <c r="BD69" i="62"/>
  <c r="H18" i="55"/>
  <c r="X69" i="62"/>
  <c r="BE69" i="62"/>
  <c r="I18" i="55"/>
  <c r="Z69" i="62"/>
  <c r="BF69" i="62"/>
  <c r="J18" i="55"/>
  <c r="AB69" i="62"/>
  <c r="BG69" i="62"/>
  <c r="K18" i="55"/>
  <c r="AD69" i="62"/>
  <c r="BH69" i="62"/>
  <c r="L18" i="55"/>
  <c r="AF69" i="62"/>
  <c r="BI69" i="62"/>
  <c r="M18" i="55"/>
  <c r="AH69" i="62"/>
  <c r="BJ69" i="62"/>
  <c r="N18" i="55"/>
  <c r="AJ69" i="62"/>
  <c r="BK69" i="62"/>
  <c r="O18" i="55"/>
  <c r="AL69" i="62"/>
  <c r="BL69" i="62"/>
  <c r="P18" i="55"/>
  <c r="L70" i="62"/>
  <c r="AY70" i="62"/>
  <c r="N70" i="62"/>
  <c r="AZ70" i="62"/>
  <c r="P70" i="62"/>
  <c r="BA70" i="62"/>
  <c r="R70" i="62"/>
  <c r="BB70" i="62"/>
  <c r="T70" i="62"/>
  <c r="BC70" i="62"/>
  <c r="V70" i="62"/>
  <c r="BD70" i="62"/>
  <c r="X70" i="62"/>
  <c r="BE70" i="62"/>
  <c r="Z70" i="62"/>
  <c r="BF70" i="62"/>
  <c r="AB70" i="62"/>
  <c r="BG70" i="62"/>
  <c r="AD70" i="62"/>
  <c r="BH70" i="62"/>
  <c r="AF70" i="62"/>
  <c r="BI70" i="62"/>
  <c r="AH70" i="62"/>
  <c r="BJ70" i="62"/>
  <c r="AJ70" i="62"/>
  <c r="BK70" i="62"/>
  <c r="AL70" i="62"/>
  <c r="BL70" i="62"/>
  <c r="L71" i="62"/>
  <c r="AY71" i="62"/>
  <c r="N71" i="62"/>
  <c r="AZ71" i="62"/>
  <c r="P71" i="62"/>
  <c r="BA71" i="62"/>
  <c r="R71" i="62"/>
  <c r="BB71" i="62"/>
  <c r="T71" i="62"/>
  <c r="BC71" i="62"/>
  <c r="V71" i="62"/>
  <c r="BD71" i="62"/>
  <c r="X71" i="62"/>
  <c r="BE71" i="62"/>
  <c r="Z71" i="62"/>
  <c r="BF71" i="62"/>
  <c r="AB71" i="62"/>
  <c r="BG71" i="62"/>
  <c r="AD71" i="62"/>
  <c r="BH71" i="62"/>
  <c r="AF71" i="62"/>
  <c r="BI71" i="62"/>
  <c r="AH71" i="62"/>
  <c r="BJ71" i="62"/>
  <c r="AJ71" i="62"/>
  <c r="BK71" i="62"/>
  <c r="AL71" i="62"/>
  <c r="BL71" i="62"/>
  <c r="L72" i="62"/>
  <c r="AY72" i="62"/>
  <c r="N72" i="62"/>
  <c r="AZ72" i="62"/>
  <c r="P72" i="62"/>
  <c r="BA72" i="62"/>
  <c r="R72" i="62"/>
  <c r="BB72" i="62"/>
  <c r="T72" i="62"/>
  <c r="BC72" i="62"/>
  <c r="V72" i="62"/>
  <c r="BD72" i="62"/>
  <c r="X72" i="62"/>
  <c r="BE72" i="62"/>
  <c r="Z72" i="62"/>
  <c r="BF72" i="62"/>
  <c r="AB72" i="62"/>
  <c r="BG72" i="62"/>
  <c r="AD72" i="62"/>
  <c r="BH72" i="62"/>
  <c r="AF72" i="62"/>
  <c r="BI72" i="62"/>
  <c r="AH72" i="62"/>
  <c r="BJ72" i="62"/>
  <c r="AJ72" i="62"/>
  <c r="BK72" i="62"/>
  <c r="AL72" i="62"/>
  <c r="BL72" i="62"/>
  <c r="N73" i="62"/>
  <c r="AZ73" i="62"/>
  <c r="P73" i="62"/>
  <c r="BA73" i="62"/>
  <c r="T73" i="62"/>
  <c r="BC73" i="62"/>
  <c r="V73" i="62"/>
  <c r="BD73" i="62"/>
  <c r="X73" i="62"/>
  <c r="BE73" i="62"/>
  <c r="Z73" i="62"/>
  <c r="BF73" i="62"/>
  <c r="AB73" i="62"/>
  <c r="BG73" i="62"/>
  <c r="AD73" i="62"/>
  <c r="BH73" i="62"/>
  <c r="AF73" i="62"/>
  <c r="BI73" i="62"/>
  <c r="AH73" i="62"/>
  <c r="BJ73" i="62"/>
  <c r="AJ73" i="62"/>
  <c r="BK73" i="62"/>
  <c r="AL73" i="62"/>
  <c r="BL73" i="62"/>
  <c r="L74" i="62"/>
  <c r="AY74" i="62"/>
  <c r="N74" i="62"/>
  <c r="AZ74" i="62"/>
  <c r="P74" i="62"/>
  <c r="BA74" i="62"/>
  <c r="R74" i="62"/>
  <c r="BB74" i="62"/>
  <c r="T74" i="62"/>
  <c r="BC74" i="62"/>
  <c r="V74" i="62"/>
  <c r="BD74" i="62"/>
  <c r="X74" i="62"/>
  <c r="BE74" i="62"/>
  <c r="Z74" i="62"/>
  <c r="BF74" i="62"/>
  <c r="AB74" i="62"/>
  <c r="BG74" i="62"/>
  <c r="AD74" i="62"/>
  <c r="BH74" i="62"/>
  <c r="AF74" i="62"/>
  <c r="BI74" i="62"/>
  <c r="AH74" i="62"/>
  <c r="BJ74" i="62"/>
  <c r="AJ74" i="62"/>
  <c r="BK74" i="62"/>
  <c r="AL74" i="62"/>
  <c r="BL74" i="62"/>
  <c r="N75" i="62"/>
  <c r="AZ75" i="62"/>
  <c r="D5" i="55"/>
  <c r="P75" i="62"/>
  <c r="BA75" i="62"/>
  <c r="E5" i="55"/>
  <c r="T75" i="62"/>
  <c r="BC75" i="62"/>
  <c r="G5" i="55"/>
  <c r="V75" i="62"/>
  <c r="BD75" i="62"/>
  <c r="H5" i="55"/>
  <c r="X75" i="62"/>
  <c r="BE75" i="62"/>
  <c r="I5" i="55"/>
  <c r="Z75" i="62"/>
  <c r="BF75" i="62"/>
  <c r="J5" i="55"/>
  <c r="AB75" i="62"/>
  <c r="BG75" i="62"/>
  <c r="K5" i="55"/>
  <c r="AD75" i="62"/>
  <c r="BH75" i="62"/>
  <c r="L5" i="55"/>
  <c r="AF75" i="62"/>
  <c r="BI75" i="62"/>
  <c r="M5" i="55"/>
  <c r="AH75" i="62"/>
  <c r="BJ75" i="62"/>
  <c r="N5" i="55"/>
  <c r="AJ75" i="62"/>
  <c r="BK75" i="62"/>
  <c r="O5" i="55"/>
  <c r="AL75" i="62"/>
  <c r="BL75" i="62"/>
  <c r="P5" i="55"/>
  <c r="N76" i="62"/>
  <c r="AZ76" i="62"/>
  <c r="P76" i="62"/>
  <c r="BA76" i="62"/>
  <c r="R76" i="62"/>
  <c r="BB76" i="62"/>
  <c r="T76" i="62"/>
  <c r="BC76" i="62"/>
  <c r="V76" i="62"/>
  <c r="BD76" i="62"/>
  <c r="X76" i="62"/>
  <c r="BE76" i="62"/>
  <c r="Z76" i="62"/>
  <c r="BF76" i="62"/>
  <c r="AB76" i="62"/>
  <c r="BG76" i="62"/>
  <c r="AD76" i="62"/>
  <c r="BH76" i="62"/>
  <c r="AF76" i="62"/>
  <c r="BI76" i="62"/>
  <c r="AH76" i="62"/>
  <c r="BJ76" i="62"/>
  <c r="AJ76" i="62"/>
  <c r="BK76" i="62"/>
  <c r="AL76" i="62"/>
  <c r="BL76" i="62"/>
  <c r="L77" i="62"/>
  <c r="AY77" i="62"/>
  <c r="N77" i="62"/>
  <c r="AZ77" i="62"/>
  <c r="P77" i="62"/>
  <c r="BA77" i="62"/>
  <c r="R77" i="62"/>
  <c r="BB77" i="62"/>
  <c r="T77" i="62"/>
  <c r="BC77" i="62"/>
  <c r="V77" i="62"/>
  <c r="BD77" i="62"/>
  <c r="X77" i="62"/>
  <c r="BE77" i="62"/>
  <c r="Z77" i="62"/>
  <c r="BF77" i="62"/>
  <c r="AB77" i="62"/>
  <c r="BG77" i="62"/>
  <c r="AD77" i="62"/>
  <c r="BH77" i="62"/>
  <c r="AF77" i="62"/>
  <c r="BI77" i="62"/>
  <c r="AH77" i="62"/>
  <c r="BJ77" i="62"/>
  <c r="AJ77" i="62"/>
  <c r="BK77" i="62"/>
  <c r="AL77" i="62"/>
  <c r="BL77" i="62"/>
  <c r="N78" i="62"/>
  <c r="AZ78" i="62"/>
  <c r="P78" i="62"/>
  <c r="BA78" i="62"/>
  <c r="R78" i="62"/>
  <c r="BB78" i="62"/>
  <c r="T78" i="62"/>
  <c r="BC78" i="62"/>
  <c r="V78" i="62"/>
  <c r="BD78" i="62"/>
  <c r="X78" i="62"/>
  <c r="BE78" i="62"/>
  <c r="Z78" i="62"/>
  <c r="BF78" i="62"/>
  <c r="AB78" i="62"/>
  <c r="BG78" i="62"/>
  <c r="AD78" i="62"/>
  <c r="BH78" i="62"/>
  <c r="AF78" i="62"/>
  <c r="BI78" i="62"/>
  <c r="AH78" i="62"/>
  <c r="BJ78" i="62"/>
  <c r="AJ78" i="62"/>
  <c r="BK78" i="62"/>
  <c r="AL78" i="62"/>
  <c r="BL78" i="62"/>
  <c r="L79" i="62"/>
  <c r="AY79" i="62"/>
  <c r="N79" i="62"/>
  <c r="AZ79" i="62"/>
  <c r="P79" i="62"/>
  <c r="BA79" i="62"/>
  <c r="R79" i="62"/>
  <c r="BB79" i="62"/>
  <c r="T79" i="62"/>
  <c r="BC79" i="62"/>
  <c r="V79" i="62"/>
  <c r="BD79" i="62"/>
  <c r="X79" i="62"/>
  <c r="BE79" i="62"/>
  <c r="Z79" i="62"/>
  <c r="BF79" i="62"/>
  <c r="AB79" i="62"/>
  <c r="BG79" i="62"/>
  <c r="AD79" i="62"/>
  <c r="BH79" i="62"/>
  <c r="AF79" i="62"/>
  <c r="BI79" i="62"/>
  <c r="AH79" i="62"/>
  <c r="BJ79" i="62"/>
  <c r="AJ79" i="62"/>
  <c r="BK79" i="62"/>
  <c r="AL79" i="62"/>
  <c r="BL79" i="62"/>
  <c r="L80" i="62"/>
  <c r="AY80" i="62"/>
  <c r="N80" i="62"/>
  <c r="AZ80" i="62"/>
  <c r="P80" i="62"/>
  <c r="BA80" i="62"/>
  <c r="R80" i="62"/>
  <c r="BB80" i="62"/>
  <c r="T80" i="62"/>
  <c r="BC80" i="62"/>
  <c r="V80" i="62"/>
  <c r="BD80" i="62"/>
  <c r="X80" i="62"/>
  <c r="BE80" i="62"/>
  <c r="Z80" i="62"/>
  <c r="BF80" i="62"/>
  <c r="AB80" i="62"/>
  <c r="BG80" i="62"/>
  <c r="AD80" i="62"/>
  <c r="BH80" i="62"/>
  <c r="AF80" i="62"/>
  <c r="BI80" i="62"/>
  <c r="AH80" i="62"/>
  <c r="BJ80" i="62"/>
  <c r="AJ80" i="62"/>
  <c r="BK80" i="62"/>
  <c r="AL80" i="62"/>
  <c r="BL80" i="62"/>
  <c r="L81" i="62"/>
  <c r="AY81" i="62"/>
  <c r="N81" i="62"/>
  <c r="AZ81" i="62"/>
  <c r="P81" i="62"/>
  <c r="BA81" i="62"/>
  <c r="R81" i="62"/>
  <c r="BB81" i="62"/>
  <c r="T81" i="62"/>
  <c r="BC81" i="62"/>
  <c r="V81" i="62"/>
  <c r="BD81" i="62"/>
  <c r="X81" i="62"/>
  <c r="BE81" i="62"/>
  <c r="Z81" i="62"/>
  <c r="BF81" i="62"/>
  <c r="AB81" i="62"/>
  <c r="BG81" i="62"/>
  <c r="AD81" i="62"/>
  <c r="BH81" i="62"/>
  <c r="AF81" i="62"/>
  <c r="BI81" i="62"/>
  <c r="AH81" i="62"/>
  <c r="BJ81" i="62"/>
  <c r="AJ81" i="62"/>
  <c r="BK81" i="62"/>
  <c r="AL81" i="62"/>
  <c r="BL81" i="62"/>
  <c r="L82" i="62"/>
  <c r="AY82" i="62"/>
  <c r="N82" i="62"/>
  <c r="AZ82" i="62"/>
  <c r="P82" i="62"/>
  <c r="BA82" i="62"/>
  <c r="R82" i="62"/>
  <c r="BB82" i="62"/>
  <c r="T82" i="62"/>
  <c r="BC82" i="62"/>
  <c r="V82" i="62"/>
  <c r="BD82" i="62"/>
  <c r="X82" i="62"/>
  <c r="BE82" i="62"/>
  <c r="Z82" i="62"/>
  <c r="BF82" i="62"/>
  <c r="AB82" i="62"/>
  <c r="BG82" i="62"/>
  <c r="AD82" i="62"/>
  <c r="BH82" i="62"/>
  <c r="AF82" i="62"/>
  <c r="BI82" i="62"/>
  <c r="AH82" i="62"/>
  <c r="BJ82" i="62"/>
  <c r="AJ82" i="62"/>
  <c r="BK82" i="62"/>
  <c r="AL82" i="62"/>
  <c r="BL82" i="62"/>
  <c r="L83" i="62"/>
  <c r="AY83" i="62"/>
  <c r="N83" i="62"/>
  <c r="AZ83" i="62"/>
  <c r="P83" i="62"/>
  <c r="BA83" i="62"/>
  <c r="R83" i="62"/>
  <c r="BB83" i="62"/>
  <c r="T83" i="62"/>
  <c r="BC83" i="62"/>
  <c r="V83" i="62"/>
  <c r="BD83" i="62"/>
  <c r="X83" i="62"/>
  <c r="BE83" i="62"/>
  <c r="Z83" i="62"/>
  <c r="BF83" i="62"/>
  <c r="AB83" i="62"/>
  <c r="BG83" i="62"/>
  <c r="AD83" i="62"/>
  <c r="BH83" i="62"/>
  <c r="AF83" i="62"/>
  <c r="BI83" i="62"/>
  <c r="AH83" i="62"/>
  <c r="BJ83" i="62"/>
  <c r="AJ83" i="62"/>
  <c r="BK83" i="62"/>
  <c r="AL83" i="62"/>
  <c r="BL83" i="62"/>
  <c r="L84" i="62"/>
  <c r="AY84" i="62"/>
  <c r="N84" i="62"/>
  <c r="AZ84" i="62"/>
  <c r="P84" i="62"/>
  <c r="BA84" i="62"/>
  <c r="R84" i="62"/>
  <c r="BB84" i="62"/>
  <c r="T84" i="62"/>
  <c r="BC84" i="62"/>
  <c r="V84" i="62"/>
  <c r="BD84" i="62"/>
  <c r="X84" i="62"/>
  <c r="BE84" i="62"/>
  <c r="Z84" i="62"/>
  <c r="BF84" i="62"/>
  <c r="AB84" i="62"/>
  <c r="BG84" i="62"/>
  <c r="AD84" i="62"/>
  <c r="BH84" i="62"/>
  <c r="AF84" i="62"/>
  <c r="BI84" i="62"/>
  <c r="AH84" i="62"/>
  <c r="BJ84" i="62"/>
  <c r="AJ84" i="62"/>
  <c r="BK84" i="62"/>
  <c r="AL84" i="62"/>
  <c r="BL84" i="62"/>
  <c r="L85" i="62"/>
  <c r="AY85" i="62"/>
  <c r="N85" i="62"/>
  <c r="AZ85" i="62"/>
  <c r="P85" i="62"/>
  <c r="BA85" i="62"/>
  <c r="R85" i="62"/>
  <c r="BB85" i="62"/>
  <c r="T85" i="62"/>
  <c r="BC85" i="62"/>
  <c r="V85" i="62"/>
  <c r="BD85" i="62"/>
  <c r="X85" i="62"/>
  <c r="BE85" i="62"/>
  <c r="Z85" i="62"/>
  <c r="BF85" i="62"/>
  <c r="AB85" i="62"/>
  <c r="BG85" i="62"/>
  <c r="AD85" i="62"/>
  <c r="BH85" i="62"/>
  <c r="AF85" i="62"/>
  <c r="BI85" i="62"/>
  <c r="AH85" i="62"/>
  <c r="BJ85" i="62"/>
  <c r="AJ85" i="62"/>
  <c r="BK85" i="62"/>
  <c r="AL85" i="62"/>
  <c r="BL85" i="62"/>
  <c r="N86" i="62"/>
  <c r="AZ86" i="62"/>
  <c r="P86" i="62"/>
  <c r="BA86" i="62"/>
  <c r="R86" i="62"/>
  <c r="BB86" i="62"/>
  <c r="T86" i="62"/>
  <c r="BC86" i="62"/>
  <c r="V86" i="62"/>
  <c r="BD86" i="62"/>
  <c r="X86" i="62"/>
  <c r="BE86" i="62"/>
  <c r="Z86" i="62"/>
  <c r="BF86" i="62"/>
  <c r="AB86" i="62"/>
  <c r="BG86" i="62"/>
  <c r="AD86" i="62"/>
  <c r="BH86" i="62"/>
  <c r="AF86" i="62"/>
  <c r="BI86" i="62"/>
  <c r="AH86" i="62"/>
  <c r="BJ86" i="62"/>
  <c r="AJ86" i="62"/>
  <c r="BK86" i="62"/>
  <c r="AL86" i="62"/>
  <c r="BL86" i="62"/>
  <c r="L87" i="62"/>
  <c r="AY87" i="62"/>
  <c r="N87" i="62"/>
  <c r="AZ87" i="62"/>
  <c r="P87" i="62"/>
  <c r="BA87" i="62"/>
  <c r="R87" i="62"/>
  <c r="BB87" i="62"/>
  <c r="T87" i="62"/>
  <c r="BC87" i="62"/>
  <c r="V87" i="62"/>
  <c r="BD87" i="62"/>
  <c r="X87" i="62"/>
  <c r="BE87" i="62"/>
  <c r="Z87" i="62"/>
  <c r="BF87" i="62"/>
  <c r="AB87" i="62"/>
  <c r="BG87" i="62"/>
  <c r="AD87" i="62"/>
  <c r="BH87" i="62"/>
  <c r="AF87" i="62"/>
  <c r="BI87" i="62"/>
  <c r="AH87" i="62"/>
  <c r="BJ87" i="62"/>
  <c r="AJ87" i="62"/>
  <c r="BK87" i="62"/>
  <c r="AL87" i="62"/>
  <c r="BL87" i="62"/>
  <c r="L88" i="62"/>
  <c r="AY88" i="62"/>
  <c r="N88" i="62"/>
  <c r="AZ88" i="62"/>
  <c r="P88" i="62"/>
  <c r="BA88" i="62"/>
  <c r="R88" i="62"/>
  <c r="BB88" i="62"/>
  <c r="T88" i="62"/>
  <c r="BC88" i="62"/>
  <c r="V88" i="62"/>
  <c r="BD88" i="62"/>
  <c r="X88" i="62"/>
  <c r="BE88" i="62"/>
  <c r="Z88" i="62"/>
  <c r="BF88" i="62"/>
  <c r="AB88" i="62"/>
  <c r="BG88" i="62"/>
  <c r="AD88" i="62"/>
  <c r="BH88" i="62"/>
  <c r="AF88" i="62"/>
  <c r="BI88" i="62"/>
  <c r="AH88" i="62"/>
  <c r="BJ88" i="62"/>
  <c r="AJ88" i="62"/>
  <c r="BK88" i="62"/>
  <c r="AL88" i="62"/>
  <c r="BL88" i="62"/>
  <c r="L89" i="62"/>
  <c r="AY89" i="62"/>
  <c r="N89" i="62"/>
  <c r="AZ89" i="62"/>
  <c r="P89" i="62"/>
  <c r="BA89" i="62"/>
  <c r="R89" i="62"/>
  <c r="BB89" i="62"/>
  <c r="T89" i="62"/>
  <c r="BC89" i="62"/>
  <c r="V89" i="62"/>
  <c r="BD89" i="62"/>
  <c r="X89" i="62"/>
  <c r="BE89" i="62"/>
  <c r="Z89" i="62"/>
  <c r="BF89" i="62"/>
  <c r="AB89" i="62"/>
  <c r="BG89" i="62"/>
  <c r="AD89" i="62"/>
  <c r="BH89" i="62"/>
  <c r="AF89" i="62"/>
  <c r="BI89" i="62"/>
  <c r="AH89" i="62"/>
  <c r="BJ89" i="62"/>
  <c r="AJ89" i="62"/>
  <c r="BK89" i="62"/>
  <c r="AL89" i="62"/>
  <c r="BL89" i="62"/>
  <c r="L90" i="62"/>
  <c r="AY90" i="62"/>
  <c r="N90" i="62"/>
  <c r="AZ90" i="62"/>
  <c r="P90" i="62"/>
  <c r="BA90" i="62"/>
  <c r="R90" i="62"/>
  <c r="BB90" i="62"/>
  <c r="T90" i="62"/>
  <c r="BC90" i="62"/>
  <c r="V90" i="62"/>
  <c r="BD90" i="62"/>
  <c r="X90" i="62"/>
  <c r="BE90" i="62"/>
  <c r="Z90" i="62"/>
  <c r="BF90" i="62"/>
  <c r="AB90" i="62"/>
  <c r="BG90" i="62"/>
  <c r="AD90" i="62"/>
  <c r="BH90" i="62"/>
  <c r="AF90" i="62"/>
  <c r="BI90" i="62"/>
  <c r="AH90" i="62"/>
  <c r="BJ90" i="62"/>
  <c r="AJ90" i="62"/>
  <c r="BK90" i="62"/>
  <c r="AL90" i="62"/>
  <c r="BL90" i="62"/>
  <c r="L91" i="62"/>
  <c r="AY91" i="62"/>
  <c r="C9" i="55"/>
  <c r="N91" i="62"/>
  <c r="AZ91" i="62"/>
  <c r="D9" i="55"/>
  <c r="P91" i="62"/>
  <c r="BA91" i="62"/>
  <c r="E9" i="55"/>
  <c r="R91" i="62"/>
  <c r="BB91" i="62"/>
  <c r="F9" i="55"/>
  <c r="V91" i="62"/>
  <c r="BD91" i="62"/>
  <c r="H9" i="55"/>
  <c r="X91" i="62"/>
  <c r="BE91" i="62"/>
  <c r="I9" i="55"/>
  <c r="Z91" i="62"/>
  <c r="BF91" i="62"/>
  <c r="J9" i="55"/>
  <c r="AB91" i="62"/>
  <c r="BG91" i="62"/>
  <c r="K9" i="55"/>
  <c r="AD91" i="62"/>
  <c r="BH91" i="62"/>
  <c r="L9" i="55"/>
  <c r="AF91" i="62"/>
  <c r="BI91" i="62"/>
  <c r="M9" i="55"/>
  <c r="AH91" i="62"/>
  <c r="BJ91" i="62"/>
  <c r="N9" i="55"/>
  <c r="AJ91" i="62"/>
  <c r="BK91" i="62"/>
  <c r="O9" i="55"/>
  <c r="AL91" i="62"/>
  <c r="BL91" i="62"/>
  <c r="P9" i="55"/>
  <c r="L92" i="62"/>
  <c r="AY92" i="62"/>
  <c r="N92" i="62"/>
  <c r="AZ92" i="62"/>
  <c r="P92" i="62"/>
  <c r="BA92" i="62"/>
  <c r="R92" i="62"/>
  <c r="BB92" i="62"/>
  <c r="T92" i="62"/>
  <c r="BC92" i="62"/>
  <c r="V92" i="62"/>
  <c r="BD92" i="62"/>
  <c r="X92" i="62"/>
  <c r="BE92" i="62"/>
  <c r="Z92" i="62"/>
  <c r="BF92" i="62"/>
  <c r="AB92" i="62"/>
  <c r="BG92" i="62"/>
  <c r="AD92" i="62"/>
  <c r="BH92" i="62"/>
  <c r="AF92" i="62"/>
  <c r="BI92" i="62"/>
  <c r="AH92" i="62"/>
  <c r="BJ92" i="62"/>
  <c r="AJ92" i="62"/>
  <c r="BK92" i="62"/>
  <c r="AL92" i="62"/>
  <c r="BL92" i="62"/>
  <c r="L93" i="62"/>
  <c r="AY93" i="62"/>
  <c r="N93" i="62"/>
  <c r="AZ93" i="62"/>
  <c r="P93" i="62"/>
  <c r="BA93" i="62"/>
  <c r="R93" i="62"/>
  <c r="BB93" i="62"/>
  <c r="T93" i="62"/>
  <c r="BC93" i="62"/>
  <c r="V93" i="62"/>
  <c r="BD93" i="62"/>
  <c r="X93" i="62"/>
  <c r="BE93" i="62"/>
  <c r="Z93" i="62"/>
  <c r="BF93" i="62"/>
  <c r="AB93" i="62"/>
  <c r="BG93" i="62"/>
  <c r="AD93" i="62"/>
  <c r="BH93" i="62"/>
  <c r="AF93" i="62"/>
  <c r="BI93" i="62"/>
  <c r="AH93" i="62"/>
  <c r="BJ93" i="62"/>
  <c r="AJ93" i="62"/>
  <c r="BK93" i="62"/>
  <c r="AL93" i="62"/>
  <c r="BL93" i="62"/>
  <c r="L94" i="62"/>
  <c r="AY94" i="62"/>
  <c r="N94" i="62"/>
  <c r="AZ94" i="62"/>
  <c r="P94" i="62"/>
  <c r="BA94" i="62"/>
  <c r="R94" i="62"/>
  <c r="BB94" i="62"/>
  <c r="T94" i="62"/>
  <c r="BC94" i="62"/>
  <c r="V94" i="62"/>
  <c r="BD94" i="62"/>
  <c r="X94" i="62"/>
  <c r="BE94" i="62"/>
  <c r="Z94" i="62"/>
  <c r="BF94" i="62"/>
  <c r="AB94" i="62"/>
  <c r="BG94" i="62"/>
  <c r="AD94" i="62"/>
  <c r="BH94" i="62"/>
  <c r="AF94" i="62"/>
  <c r="BI94" i="62"/>
  <c r="AH94" i="62"/>
  <c r="BJ94" i="62"/>
  <c r="AJ94" i="62"/>
  <c r="BK94" i="62"/>
  <c r="AL94" i="62"/>
  <c r="BL94" i="62"/>
  <c r="L95" i="62"/>
  <c r="AY95" i="62"/>
  <c r="N95" i="62"/>
  <c r="AZ95" i="62"/>
  <c r="P95" i="62"/>
  <c r="BA95" i="62"/>
  <c r="R95" i="62"/>
  <c r="BB95" i="62"/>
  <c r="T95" i="62"/>
  <c r="BC95" i="62"/>
  <c r="V95" i="62"/>
  <c r="BD95" i="62"/>
  <c r="X95" i="62"/>
  <c r="BE95" i="62"/>
  <c r="Z95" i="62"/>
  <c r="BF95" i="62"/>
  <c r="AB95" i="62"/>
  <c r="BG95" i="62"/>
  <c r="AD95" i="62"/>
  <c r="BH95" i="62"/>
  <c r="AF95" i="62"/>
  <c r="BI95" i="62"/>
  <c r="AH95" i="62"/>
  <c r="BJ95" i="62"/>
  <c r="AJ95" i="62"/>
  <c r="BK95" i="62"/>
  <c r="AL95" i="62"/>
  <c r="BL95" i="62"/>
  <c r="L96" i="62"/>
  <c r="AY96" i="62"/>
  <c r="N96" i="62"/>
  <c r="AZ96" i="62"/>
  <c r="P96" i="62"/>
  <c r="BA96" i="62"/>
  <c r="R96" i="62"/>
  <c r="BB96" i="62"/>
  <c r="T96" i="62"/>
  <c r="BC96" i="62"/>
  <c r="V96" i="62"/>
  <c r="BD96" i="62"/>
  <c r="X96" i="62"/>
  <c r="BE96" i="62"/>
  <c r="Z96" i="62"/>
  <c r="BF96" i="62"/>
  <c r="AB96" i="62"/>
  <c r="BG96" i="62"/>
  <c r="AD96" i="62"/>
  <c r="BH96" i="62"/>
  <c r="AF96" i="62"/>
  <c r="BI96" i="62"/>
  <c r="AH96" i="62"/>
  <c r="BJ96" i="62"/>
  <c r="AJ96" i="62"/>
  <c r="BK96" i="62"/>
  <c r="AL96" i="62"/>
  <c r="BL96" i="62"/>
  <c r="L97" i="62"/>
  <c r="AY97" i="62"/>
  <c r="N97" i="62"/>
  <c r="AZ97" i="62"/>
  <c r="P97" i="62"/>
  <c r="BA97" i="62"/>
  <c r="R97" i="62"/>
  <c r="BB97" i="62"/>
  <c r="T97" i="62"/>
  <c r="BC97" i="62"/>
  <c r="X97" i="62"/>
  <c r="BE97" i="62"/>
  <c r="Z97" i="62"/>
  <c r="BF97" i="62"/>
  <c r="AB97" i="62"/>
  <c r="BG97" i="62"/>
  <c r="AD97" i="62"/>
  <c r="BH97" i="62"/>
  <c r="AF97" i="62"/>
  <c r="BI97" i="62"/>
  <c r="AH97" i="62"/>
  <c r="BJ97" i="62"/>
  <c r="AJ97" i="62"/>
  <c r="BK97" i="62"/>
  <c r="AL97" i="62"/>
  <c r="BL97" i="62"/>
  <c r="L98" i="62"/>
  <c r="AY98" i="62"/>
  <c r="N98" i="62"/>
  <c r="AZ98" i="62"/>
  <c r="P98" i="62"/>
  <c r="BA98" i="62"/>
  <c r="R98" i="62"/>
  <c r="BB98" i="62"/>
  <c r="T98" i="62"/>
  <c r="BC98" i="62"/>
  <c r="V98" i="62"/>
  <c r="BD98" i="62"/>
  <c r="X98" i="62"/>
  <c r="BE98" i="62"/>
  <c r="Z98" i="62"/>
  <c r="BF98" i="62"/>
  <c r="AB98" i="62"/>
  <c r="BG98" i="62"/>
  <c r="AD98" i="62"/>
  <c r="BH98" i="62"/>
  <c r="AF98" i="62"/>
  <c r="BI98" i="62"/>
  <c r="AH98" i="62"/>
  <c r="BJ98" i="62"/>
  <c r="AJ98" i="62"/>
  <c r="BK98" i="62"/>
  <c r="AL98" i="62"/>
  <c r="BL98" i="62"/>
  <c r="N99" i="62"/>
  <c r="AZ99" i="62"/>
  <c r="D6" i="55"/>
  <c r="P99" i="62"/>
  <c r="BA99" i="62"/>
  <c r="E6" i="55"/>
  <c r="R99" i="62"/>
  <c r="BB99" i="62"/>
  <c r="F6" i="55"/>
  <c r="T99" i="62"/>
  <c r="BC99" i="62"/>
  <c r="G6" i="55"/>
  <c r="V99" i="62"/>
  <c r="BD99" i="62"/>
  <c r="H6" i="55"/>
  <c r="X99" i="62"/>
  <c r="BE99" i="62"/>
  <c r="I6" i="55"/>
  <c r="Z99" i="62"/>
  <c r="BF99" i="62"/>
  <c r="J6" i="55"/>
  <c r="AB99" i="62"/>
  <c r="BG99" i="62"/>
  <c r="K6" i="55"/>
  <c r="AD99" i="62"/>
  <c r="BH99" i="62"/>
  <c r="L6" i="55"/>
  <c r="AF99" i="62"/>
  <c r="BI99" i="62"/>
  <c r="M6" i="55"/>
  <c r="AH99" i="62"/>
  <c r="BJ99" i="62"/>
  <c r="N6" i="55"/>
  <c r="AJ99" i="62"/>
  <c r="BK99" i="62"/>
  <c r="O6" i="55"/>
  <c r="AL99" i="62"/>
  <c r="BL99" i="62"/>
  <c r="P6" i="55"/>
  <c r="L100" i="62"/>
  <c r="AY100" i="62"/>
  <c r="N100" i="62"/>
  <c r="AZ100" i="62"/>
  <c r="P100" i="62"/>
  <c r="BA100" i="62"/>
  <c r="R100" i="62"/>
  <c r="BB100" i="62"/>
  <c r="T100" i="62"/>
  <c r="BC100" i="62"/>
  <c r="V100" i="62"/>
  <c r="BD100" i="62"/>
  <c r="X100" i="62"/>
  <c r="BE100" i="62"/>
  <c r="Z100" i="62"/>
  <c r="BF100" i="62"/>
  <c r="AB100" i="62"/>
  <c r="BG100" i="62"/>
  <c r="AD100" i="62"/>
  <c r="BH100" i="62"/>
  <c r="AF100" i="62"/>
  <c r="BI100" i="62"/>
  <c r="AH100" i="62"/>
  <c r="BJ100" i="62"/>
  <c r="AJ100" i="62"/>
  <c r="BK100" i="62"/>
  <c r="AL100" i="62"/>
  <c r="BL100" i="62"/>
  <c r="L101" i="62"/>
  <c r="AY101" i="62"/>
  <c r="N101" i="62"/>
  <c r="AZ101" i="62"/>
  <c r="P101" i="62"/>
  <c r="BA101" i="62"/>
  <c r="R101" i="62"/>
  <c r="BB101" i="62"/>
  <c r="T101" i="62"/>
  <c r="BC101" i="62"/>
  <c r="V101" i="62"/>
  <c r="BD101" i="62"/>
  <c r="X101" i="62"/>
  <c r="BE101" i="62"/>
  <c r="Z101" i="62"/>
  <c r="BF101" i="62"/>
  <c r="AB101" i="62"/>
  <c r="BG101" i="62"/>
  <c r="AD101" i="62"/>
  <c r="BH101" i="62"/>
  <c r="AF101" i="62"/>
  <c r="BI101" i="62"/>
  <c r="AH101" i="62"/>
  <c r="BJ101" i="62"/>
  <c r="AJ101" i="62"/>
  <c r="BK101" i="62"/>
  <c r="AL101" i="62"/>
  <c r="BL101" i="62"/>
  <c r="L102" i="62"/>
  <c r="AY102" i="62"/>
  <c r="N102" i="62"/>
  <c r="AZ102" i="62"/>
  <c r="P102" i="62"/>
  <c r="BA102" i="62"/>
  <c r="R102" i="62"/>
  <c r="BB102" i="62"/>
  <c r="T102" i="62"/>
  <c r="BC102" i="62"/>
  <c r="V102" i="62"/>
  <c r="BD102" i="62"/>
  <c r="X102" i="62"/>
  <c r="BE102" i="62"/>
  <c r="Z102" i="62"/>
  <c r="BF102" i="62"/>
  <c r="AB102" i="62"/>
  <c r="BG102" i="62"/>
  <c r="AD102" i="62"/>
  <c r="BH102" i="62"/>
  <c r="AF102" i="62"/>
  <c r="BI102" i="62"/>
  <c r="AH102" i="62"/>
  <c r="BJ102" i="62"/>
  <c r="AJ102" i="62"/>
  <c r="BK102" i="62"/>
  <c r="AL102" i="62"/>
  <c r="BL102" i="62"/>
  <c r="L103" i="62"/>
  <c r="AY103" i="62"/>
  <c r="N103" i="62"/>
  <c r="AZ103" i="62"/>
  <c r="P103" i="62"/>
  <c r="BA103" i="62"/>
  <c r="R103" i="62"/>
  <c r="BB103" i="62"/>
  <c r="T103" i="62"/>
  <c r="BC103" i="62"/>
  <c r="V103" i="62"/>
  <c r="BD103" i="62"/>
  <c r="X103" i="62"/>
  <c r="BE103" i="62"/>
  <c r="Z103" i="62"/>
  <c r="BF103" i="62"/>
  <c r="AB103" i="62"/>
  <c r="BG103" i="62"/>
  <c r="AD103" i="62"/>
  <c r="BH103" i="62"/>
  <c r="AF103" i="62"/>
  <c r="BI103" i="62"/>
  <c r="AH103" i="62"/>
  <c r="BJ103" i="62"/>
  <c r="AJ103" i="62"/>
  <c r="BK103" i="62"/>
  <c r="AL103" i="62"/>
  <c r="BL103" i="62"/>
  <c r="L104" i="62"/>
  <c r="AY104" i="62"/>
  <c r="N104" i="62"/>
  <c r="AZ104" i="62"/>
  <c r="P104" i="62"/>
  <c r="BA104" i="62"/>
  <c r="R104" i="62"/>
  <c r="BB104" i="62"/>
  <c r="T104" i="62"/>
  <c r="BC104" i="62"/>
  <c r="V104" i="62"/>
  <c r="BD104" i="62"/>
  <c r="X104" i="62"/>
  <c r="BE104" i="62"/>
  <c r="Z104" i="62"/>
  <c r="BF104" i="62"/>
  <c r="AB104" i="62"/>
  <c r="BG104" i="62"/>
  <c r="AD104" i="62"/>
  <c r="BH104" i="62"/>
  <c r="AF104" i="62"/>
  <c r="BI104" i="62"/>
  <c r="AH104" i="62"/>
  <c r="BJ104" i="62"/>
  <c r="AJ104" i="62"/>
  <c r="BK104" i="62"/>
  <c r="AL104" i="62"/>
  <c r="BL104" i="62"/>
  <c r="L105" i="62"/>
  <c r="AY105" i="62"/>
  <c r="C19" i="55"/>
  <c r="N105" i="62"/>
  <c r="AZ105" i="62"/>
  <c r="D19" i="55"/>
  <c r="V105" i="62"/>
  <c r="BD105" i="62"/>
  <c r="H19" i="55"/>
  <c r="X105" i="62"/>
  <c r="BE105" i="62"/>
  <c r="I19" i="55"/>
  <c r="Z105" i="62"/>
  <c r="BF105" i="62"/>
  <c r="J19" i="55"/>
  <c r="AB105" i="62"/>
  <c r="BG105" i="62"/>
  <c r="K19" i="55"/>
  <c r="AD105" i="62"/>
  <c r="BH105" i="62"/>
  <c r="L19" i="55"/>
  <c r="AF105" i="62"/>
  <c r="BI105" i="62"/>
  <c r="M19" i="55"/>
  <c r="AH105" i="62"/>
  <c r="BJ105" i="62"/>
  <c r="N19" i="55"/>
  <c r="AJ105" i="62"/>
  <c r="BK105" i="62"/>
  <c r="O19" i="55"/>
  <c r="AL105" i="62"/>
  <c r="BL105" i="62"/>
  <c r="P19" i="55"/>
  <c r="L106" i="62"/>
  <c r="AY106" i="62"/>
  <c r="N106" i="62"/>
  <c r="AZ106" i="62"/>
  <c r="P106" i="62"/>
  <c r="BA106" i="62"/>
  <c r="R106" i="62"/>
  <c r="BB106" i="62"/>
  <c r="T106" i="62"/>
  <c r="BC106" i="62"/>
  <c r="V106" i="62"/>
  <c r="BD106" i="62"/>
  <c r="X106" i="62"/>
  <c r="BE106" i="62"/>
  <c r="Z106" i="62"/>
  <c r="BF106" i="62"/>
  <c r="AB106" i="62"/>
  <c r="BG106" i="62"/>
  <c r="AD106" i="62"/>
  <c r="BH106" i="62"/>
  <c r="AF106" i="62"/>
  <c r="BI106" i="62"/>
  <c r="AH106" i="62"/>
  <c r="BJ106" i="62"/>
  <c r="AJ106" i="62"/>
  <c r="BK106" i="62"/>
  <c r="AL106" i="62"/>
  <c r="BL106" i="62"/>
  <c r="L107" i="62"/>
  <c r="AY107" i="62"/>
  <c r="N107" i="62"/>
  <c r="AZ107" i="62"/>
  <c r="P107" i="62"/>
  <c r="BA107" i="62"/>
  <c r="R107" i="62"/>
  <c r="BB107" i="62"/>
  <c r="T107" i="62"/>
  <c r="BC107" i="62"/>
  <c r="V107" i="62"/>
  <c r="BD107" i="62"/>
  <c r="X107" i="62"/>
  <c r="BE107" i="62"/>
  <c r="Z107" i="62"/>
  <c r="BF107" i="62"/>
  <c r="AB107" i="62"/>
  <c r="BG107" i="62"/>
  <c r="AD107" i="62"/>
  <c r="BH107" i="62"/>
  <c r="AF107" i="62"/>
  <c r="BI107" i="62"/>
  <c r="AH107" i="62"/>
  <c r="BJ107" i="62"/>
  <c r="AJ107" i="62"/>
  <c r="BK107" i="62"/>
  <c r="AL107" i="62"/>
  <c r="BL107" i="62"/>
  <c r="L108" i="62"/>
  <c r="AY108" i="62"/>
  <c r="N108" i="62"/>
  <c r="AZ108" i="62"/>
  <c r="P108" i="62"/>
  <c r="BA108" i="62"/>
  <c r="R108" i="62"/>
  <c r="BB108" i="62"/>
  <c r="T108" i="62"/>
  <c r="BC108" i="62"/>
  <c r="V108" i="62"/>
  <c r="BD108" i="62"/>
  <c r="X108" i="62"/>
  <c r="BE108" i="62"/>
  <c r="Z108" i="62"/>
  <c r="BF108" i="62"/>
  <c r="AB108" i="62"/>
  <c r="BG108" i="62"/>
  <c r="AD108" i="62"/>
  <c r="BH108" i="62"/>
  <c r="AF108" i="62"/>
  <c r="BI108" i="62"/>
  <c r="AH108" i="62"/>
  <c r="BJ108" i="62"/>
  <c r="AJ108" i="62"/>
  <c r="BK108" i="62"/>
  <c r="AL108" i="62"/>
  <c r="BL108" i="62"/>
  <c r="L109" i="62"/>
  <c r="AY109" i="62"/>
  <c r="N109" i="62"/>
  <c r="AZ109" i="62"/>
  <c r="P109" i="62"/>
  <c r="BA109" i="62"/>
  <c r="R109" i="62"/>
  <c r="BB109" i="62"/>
  <c r="T109" i="62"/>
  <c r="BC109" i="62"/>
  <c r="V109" i="62"/>
  <c r="BD109" i="62"/>
  <c r="X109" i="62"/>
  <c r="BE109" i="62"/>
  <c r="Z109" i="62"/>
  <c r="BF109" i="62"/>
  <c r="AB109" i="62"/>
  <c r="BG109" i="62"/>
  <c r="AD109" i="62"/>
  <c r="BH109" i="62"/>
  <c r="AF109" i="62"/>
  <c r="BI109" i="62"/>
  <c r="AH109" i="62"/>
  <c r="BJ109" i="62"/>
  <c r="AJ109" i="62"/>
  <c r="BK109" i="62"/>
  <c r="AL109" i="62"/>
  <c r="BL109" i="62"/>
  <c r="L110" i="62"/>
  <c r="AY110" i="62"/>
  <c r="N110" i="62"/>
  <c r="AZ110" i="62"/>
  <c r="P110" i="62"/>
  <c r="BA110" i="62"/>
  <c r="R110" i="62"/>
  <c r="BB110" i="62"/>
  <c r="T110" i="62"/>
  <c r="BC110" i="62"/>
  <c r="X110" i="62"/>
  <c r="BE110" i="62"/>
  <c r="Z110" i="62"/>
  <c r="BF110" i="62"/>
  <c r="AB110" i="62"/>
  <c r="BG110" i="62"/>
  <c r="AD110" i="62"/>
  <c r="BH110" i="62"/>
  <c r="AF110" i="62"/>
  <c r="BI110" i="62"/>
  <c r="AH110" i="62"/>
  <c r="BJ110" i="62"/>
  <c r="AJ110" i="62"/>
  <c r="BK110" i="62"/>
  <c r="AL110" i="62"/>
  <c r="BL110" i="62"/>
  <c r="L111" i="62"/>
  <c r="AY111" i="62"/>
  <c r="N111" i="62"/>
  <c r="AZ111" i="62"/>
  <c r="P111" i="62"/>
  <c r="BA111" i="62"/>
  <c r="R111" i="62"/>
  <c r="BB111" i="62"/>
  <c r="T111" i="62"/>
  <c r="BC111" i="62"/>
  <c r="V111" i="62"/>
  <c r="BD111" i="62"/>
  <c r="X111" i="62"/>
  <c r="BE111" i="62"/>
  <c r="Z111" i="62"/>
  <c r="BF111" i="62"/>
  <c r="AB111" i="62"/>
  <c r="BG111" i="62"/>
  <c r="AD111" i="62"/>
  <c r="BH111" i="62"/>
  <c r="AF111" i="62"/>
  <c r="BI111" i="62"/>
  <c r="AH111" i="62"/>
  <c r="BJ111" i="62"/>
  <c r="AJ111" i="62"/>
  <c r="BK111" i="62"/>
  <c r="AL111" i="62"/>
  <c r="BL111" i="62"/>
  <c r="L112" i="62"/>
  <c r="AY112" i="62"/>
  <c r="N112" i="62"/>
  <c r="AZ112" i="62"/>
  <c r="P112" i="62"/>
  <c r="BA112" i="62"/>
  <c r="R112" i="62"/>
  <c r="BB112" i="62"/>
  <c r="T112" i="62"/>
  <c r="BC112" i="62"/>
  <c r="V112" i="62"/>
  <c r="BD112" i="62"/>
  <c r="X112" i="62"/>
  <c r="BE112" i="62"/>
  <c r="Z112" i="62"/>
  <c r="BF112" i="62"/>
  <c r="AB112" i="62"/>
  <c r="BG112" i="62"/>
  <c r="AD112" i="62"/>
  <c r="BH112" i="62"/>
  <c r="AF112" i="62"/>
  <c r="BI112" i="62"/>
  <c r="AH112" i="62"/>
  <c r="BJ112" i="62"/>
  <c r="AJ112" i="62"/>
  <c r="BK112" i="62"/>
  <c r="AL112" i="62"/>
  <c r="BL112" i="62"/>
  <c r="L113" i="62"/>
  <c r="AY113" i="62"/>
  <c r="N113" i="62"/>
  <c r="AZ113" i="62"/>
  <c r="P113" i="62"/>
  <c r="BA113" i="62"/>
  <c r="R113" i="62"/>
  <c r="BB113" i="62"/>
  <c r="T113" i="62"/>
  <c r="BC113" i="62"/>
  <c r="V113" i="62"/>
  <c r="BD113" i="62"/>
  <c r="X113" i="62"/>
  <c r="BE113" i="62"/>
  <c r="Z113" i="62"/>
  <c r="BF113" i="62"/>
  <c r="AB113" i="62"/>
  <c r="BG113" i="62"/>
  <c r="AD113" i="62"/>
  <c r="BH113" i="62"/>
  <c r="AF113" i="62"/>
  <c r="BI113" i="62"/>
  <c r="AH113" i="62"/>
  <c r="BJ113" i="62"/>
  <c r="AJ113" i="62"/>
  <c r="BK113" i="62"/>
  <c r="AL113" i="62"/>
  <c r="BL113" i="62"/>
  <c r="L114" i="62"/>
  <c r="AY114" i="62"/>
  <c r="N114" i="62"/>
  <c r="AZ114" i="62"/>
  <c r="P114" i="62"/>
  <c r="BA114" i="62"/>
  <c r="R114" i="62"/>
  <c r="BB114" i="62"/>
  <c r="T114" i="62"/>
  <c r="BC114" i="62"/>
  <c r="V114" i="62"/>
  <c r="BD114" i="62"/>
  <c r="X114" i="62"/>
  <c r="BE114" i="62"/>
  <c r="Z114" i="62"/>
  <c r="BF114" i="62"/>
  <c r="AB114" i="62"/>
  <c r="BG114" i="62"/>
  <c r="AD114" i="62"/>
  <c r="BH114" i="62"/>
  <c r="AF114" i="62"/>
  <c r="BI114" i="62"/>
  <c r="AH114" i="62"/>
  <c r="BJ114" i="62"/>
  <c r="AJ114" i="62"/>
  <c r="BK114" i="62"/>
  <c r="AL114" i="62"/>
  <c r="BL114" i="62"/>
  <c r="N115" i="62"/>
  <c r="AZ115" i="62"/>
  <c r="P115" i="62"/>
  <c r="BA115" i="62"/>
  <c r="R115" i="62"/>
  <c r="BB115" i="62"/>
  <c r="T115" i="62"/>
  <c r="BC115" i="62"/>
  <c r="V115" i="62"/>
  <c r="BD115" i="62"/>
  <c r="X115" i="62"/>
  <c r="BE115" i="62"/>
  <c r="Z115" i="62"/>
  <c r="BF115" i="62"/>
  <c r="AB115" i="62"/>
  <c r="BG115" i="62"/>
  <c r="AD115" i="62"/>
  <c r="BH115" i="62"/>
  <c r="AF115" i="62"/>
  <c r="BI115" i="62"/>
  <c r="AH115" i="62"/>
  <c r="BJ115" i="62"/>
  <c r="AJ115" i="62"/>
  <c r="BK115" i="62"/>
  <c r="AL115" i="62"/>
  <c r="BL115" i="62"/>
  <c r="L116" i="62"/>
  <c r="AY116" i="62"/>
  <c r="N116" i="62"/>
  <c r="AZ116" i="62"/>
  <c r="P116" i="62"/>
  <c r="BA116" i="62"/>
  <c r="R116" i="62"/>
  <c r="BB116" i="62"/>
  <c r="T116" i="62"/>
  <c r="BC116" i="62"/>
  <c r="V116" i="62"/>
  <c r="BD116" i="62"/>
  <c r="X116" i="62"/>
  <c r="BE116" i="62"/>
  <c r="Z116" i="62"/>
  <c r="BF116" i="62"/>
  <c r="AB116" i="62"/>
  <c r="BG116" i="62"/>
  <c r="AD116" i="62"/>
  <c r="BH116" i="62"/>
  <c r="AF116" i="62"/>
  <c r="BI116" i="62"/>
  <c r="AH116" i="62"/>
  <c r="BJ116" i="62"/>
  <c r="AJ116" i="62"/>
  <c r="BK116" i="62"/>
  <c r="AL116" i="62"/>
  <c r="BL116" i="62"/>
  <c r="L117" i="62"/>
  <c r="AY117" i="62"/>
  <c r="N117" i="62"/>
  <c r="AZ117" i="62"/>
  <c r="P117" i="62"/>
  <c r="BA117" i="62"/>
  <c r="R117" i="62"/>
  <c r="BB117" i="62"/>
  <c r="T117" i="62"/>
  <c r="BC117" i="62"/>
  <c r="V117" i="62"/>
  <c r="BD117" i="62"/>
  <c r="X117" i="62"/>
  <c r="BE117" i="62"/>
  <c r="Z117" i="62"/>
  <c r="BF117" i="62"/>
  <c r="AB117" i="62"/>
  <c r="BG117" i="62"/>
  <c r="AD117" i="62"/>
  <c r="BH117" i="62"/>
  <c r="AF117" i="62"/>
  <c r="BI117" i="62"/>
  <c r="AH117" i="62"/>
  <c r="BJ117" i="62"/>
  <c r="AJ117" i="62"/>
  <c r="BK117" i="62"/>
  <c r="AL117" i="62"/>
  <c r="BL117" i="62"/>
  <c r="N118" i="62"/>
  <c r="AZ118" i="62"/>
  <c r="P118" i="62"/>
  <c r="BA118" i="62"/>
  <c r="R118" i="62"/>
  <c r="BB118" i="62"/>
  <c r="T118" i="62"/>
  <c r="BC118" i="62"/>
  <c r="V118" i="62"/>
  <c r="BD118" i="62"/>
  <c r="X118" i="62"/>
  <c r="BE118" i="62"/>
  <c r="Z118" i="62"/>
  <c r="BF118" i="62"/>
  <c r="AB118" i="62"/>
  <c r="BG118" i="62"/>
  <c r="AD118" i="62"/>
  <c r="BH118" i="62"/>
  <c r="AF118" i="62"/>
  <c r="BI118" i="62"/>
  <c r="AH118" i="62"/>
  <c r="BJ118" i="62"/>
  <c r="AJ118" i="62"/>
  <c r="BK118" i="62"/>
  <c r="AL118" i="62"/>
  <c r="BL118" i="62"/>
  <c r="N119" i="62"/>
  <c r="AZ119" i="62"/>
  <c r="P119" i="62"/>
  <c r="BA119" i="62"/>
  <c r="R119" i="62"/>
  <c r="BB119" i="62"/>
  <c r="T119" i="62"/>
  <c r="BC119" i="62"/>
  <c r="V119" i="62"/>
  <c r="BD119" i="62"/>
  <c r="X119" i="62"/>
  <c r="BE119" i="62"/>
  <c r="Z119" i="62"/>
  <c r="BF119" i="62"/>
  <c r="AB119" i="62"/>
  <c r="BG119" i="62"/>
  <c r="AD119" i="62"/>
  <c r="BH119" i="62"/>
  <c r="AF119" i="62"/>
  <c r="BI119" i="62"/>
  <c r="AH119" i="62"/>
  <c r="BJ119" i="62"/>
  <c r="AJ119" i="62"/>
  <c r="BK119" i="62"/>
  <c r="AL119" i="62"/>
  <c r="BL119" i="62"/>
  <c r="L120" i="62"/>
  <c r="AY120" i="62"/>
  <c r="N120" i="62"/>
  <c r="AZ120" i="62"/>
  <c r="P120" i="62"/>
  <c r="BA120" i="62"/>
  <c r="T120" i="62"/>
  <c r="BC120" i="62"/>
  <c r="V120" i="62"/>
  <c r="BD120" i="62"/>
  <c r="X120" i="62"/>
  <c r="BE120" i="62"/>
  <c r="Z120" i="62"/>
  <c r="BF120" i="62"/>
  <c r="AB120" i="62"/>
  <c r="BG120" i="62"/>
  <c r="AD120" i="62"/>
  <c r="BH120" i="62"/>
  <c r="AF120" i="62"/>
  <c r="BI120" i="62"/>
  <c r="AH120" i="62"/>
  <c r="BJ120" i="62"/>
  <c r="AJ120" i="62"/>
  <c r="BK120" i="62"/>
  <c r="AL120" i="62"/>
  <c r="BL120" i="62"/>
  <c r="L121" i="62"/>
  <c r="AY121" i="62"/>
  <c r="N121" i="62"/>
  <c r="AZ121" i="62"/>
  <c r="P121" i="62"/>
  <c r="BA121" i="62"/>
  <c r="R121" i="62"/>
  <c r="BB121" i="62"/>
  <c r="T121" i="62"/>
  <c r="BC121" i="62"/>
  <c r="V121" i="62"/>
  <c r="BD121" i="62"/>
  <c r="X121" i="62"/>
  <c r="BE121" i="62"/>
  <c r="Z121" i="62"/>
  <c r="BF121" i="62"/>
  <c r="AB121" i="62"/>
  <c r="BG121" i="62"/>
  <c r="AD121" i="62"/>
  <c r="BH121" i="62"/>
  <c r="AF121" i="62"/>
  <c r="BI121" i="62"/>
  <c r="AH121" i="62"/>
  <c r="BJ121" i="62"/>
  <c r="AJ121" i="62"/>
  <c r="BK121" i="62"/>
  <c r="AL121" i="62"/>
  <c r="BL121" i="62"/>
  <c r="L122" i="62"/>
  <c r="AY122" i="62"/>
  <c r="N122" i="62"/>
  <c r="AZ122" i="62"/>
  <c r="P122" i="62"/>
  <c r="BA122" i="62"/>
  <c r="R122" i="62"/>
  <c r="BB122" i="62"/>
  <c r="T122" i="62"/>
  <c r="BC122" i="62"/>
  <c r="V122" i="62"/>
  <c r="BD122" i="62"/>
  <c r="X122" i="62"/>
  <c r="BE122" i="62"/>
  <c r="Z122" i="62"/>
  <c r="BF122" i="62"/>
  <c r="AB122" i="62"/>
  <c r="BG122" i="62"/>
  <c r="AD122" i="62"/>
  <c r="BH122" i="62"/>
  <c r="AF122" i="62"/>
  <c r="BI122" i="62"/>
  <c r="AH122" i="62"/>
  <c r="BJ122" i="62"/>
  <c r="AJ122" i="62"/>
  <c r="BK122" i="62"/>
  <c r="AL122" i="62"/>
  <c r="BL122" i="62"/>
  <c r="L123" i="62"/>
  <c r="AY123" i="62"/>
  <c r="N123" i="62"/>
  <c r="AZ123" i="62"/>
  <c r="P123" i="62"/>
  <c r="BA123" i="62"/>
  <c r="R123" i="62"/>
  <c r="BB123" i="62"/>
  <c r="T123" i="62"/>
  <c r="BC123" i="62"/>
  <c r="V123" i="62"/>
  <c r="BD123" i="62"/>
  <c r="X123" i="62"/>
  <c r="BE123" i="62"/>
  <c r="Z123" i="62"/>
  <c r="BF123" i="62"/>
  <c r="AB123" i="62"/>
  <c r="BG123" i="62"/>
  <c r="AD123" i="62"/>
  <c r="BH123" i="62"/>
  <c r="AF123" i="62"/>
  <c r="BI123" i="62"/>
  <c r="AH123" i="62"/>
  <c r="BJ123" i="62"/>
  <c r="AJ123" i="62"/>
  <c r="BK123" i="62"/>
  <c r="AL123" i="62"/>
  <c r="BL123" i="62"/>
  <c r="L124" i="62"/>
  <c r="AY124" i="62"/>
  <c r="C11" i="55"/>
  <c r="N124" i="62"/>
  <c r="AZ124" i="62"/>
  <c r="D11" i="55"/>
  <c r="P124" i="62"/>
  <c r="BA124" i="62"/>
  <c r="E11" i="55"/>
  <c r="T124" i="62"/>
  <c r="BC124" i="62"/>
  <c r="G11" i="55"/>
  <c r="V124" i="62"/>
  <c r="BD124" i="62"/>
  <c r="H11" i="55"/>
  <c r="X124" i="62"/>
  <c r="BE124" i="62"/>
  <c r="I11" i="55"/>
  <c r="Z124" i="62"/>
  <c r="BF124" i="62"/>
  <c r="J11" i="55"/>
  <c r="AB124" i="62"/>
  <c r="BG124" i="62"/>
  <c r="K11" i="55"/>
  <c r="AD124" i="62"/>
  <c r="BH124" i="62"/>
  <c r="L11" i="55"/>
  <c r="AF124" i="62"/>
  <c r="BI124" i="62"/>
  <c r="M11" i="55"/>
  <c r="AH124" i="62"/>
  <c r="BJ124" i="62"/>
  <c r="N11" i="55"/>
  <c r="AJ124" i="62"/>
  <c r="BK124" i="62"/>
  <c r="O11" i="55"/>
  <c r="AL124" i="62"/>
  <c r="BL124" i="62"/>
  <c r="P11" i="55"/>
  <c r="L125" i="62"/>
  <c r="AY125" i="62"/>
  <c r="N125" i="62"/>
  <c r="AZ125" i="62"/>
  <c r="P125" i="62"/>
  <c r="BA125" i="62"/>
  <c r="R125" i="62"/>
  <c r="BB125" i="62"/>
  <c r="T125" i="62"/>
  <c r="BC125" i="62"/>
  <c r="V125" i="62"/>
  <c r="BD125" i="62"/>
  <c r="X125" i="62"/>
  <c r="BE125" i="62"/>
  <c r="Z125" i="62"/>
  <c r="BF125" i="62"/>
  <c r="AB125" i="62"/>
  <c r="BG125" i="62"/>
  <c r="AD125" i="62"/>
  <c r="BH125" i="62"/>
  <c r="AF125" i="62"/>
  <c r="BI125" i="62"/>
  <c r="AH125" i="62"/>
  <c r="BJ125" i="62"/>
  <c r="AJ125" i="62"/>
  <c r="BK125" i="62"/>
  <c r="AL125" i="62"/>
  <c r="BL125" i="62"/>
  <c r="L126" i="62"/>
  <c r="AY126" i="62"/>
  <c r="N126" i="62"/>
  <c r="AZ126" i="62"/>
  <c r="P126" i="62"/>
  <c r="BA126" i="62"/>
  <c r="R126" i="62"/>
  <c r="BB126" i="62"/>
  <c r="T126" i="62"/>
  <c r="BC126" i="62"/>
  <c r="V126" i="62"/>
  <c r="BD126" i="62"/>
  <c r="X126" i="62"/>
  <c r="BE126" i="62"/>
  <c r="Z126" i="62"/>
  <c r="BF126" i="62"/>
  <c r="AB126" i="62"/>
  <c r="BG126" i="62"/>
  <c r="AD126" i="62"/>
  <c r="BH126" i="62"/>
  <c r="AF126" i="62"/>
  <c r="BI126" i="62"/>
  <c r="AH126" i="62"/>
  <c r="BJ126" i="62"/>
  <c r="AJ126" i="62"/>
  <c r="BK126" i="62"/>
  <c r="AL126" i="62"/>
  <c r="BL126" i="62"/>
  <c r="L127" i="62"/>
  <c r="AY127" i="62"/>
  <c r="N127" i="62"/>
  <c r="AZ127" i="62"/>
  <c r="P127" i="62"/>
  <c r="BA127" i="62"/>
  <c r="R127" i="62"/>
  <c r="BB127" i="62"/>
  <c r="T127" i="62"/>
  <c r="BC127" i="62"/>
  <c r="V127" i="62"/>
  <c r="BD127" i="62"/>
  <c r="X127" i="62"/>
  <c r="BE127" i="62"/>
  <c r="Z127" i="62"/>
  <c r="BF127" i="62"/>
  <c r="AB127" i="62"/>
  <c r="BG127" i="62"/>
  <c r="AD127" i="62"/>
  <c r="BH127" i="62"/>
  <c r="AF127" i="62"/>
  <c r="BI127" i="62"/>
  <c r="AH127" i="62"/>
  <c r="BJ127" i="62"/>
  <c r="AJ127" i="62"/>
  <c r="BK127" i="62"/>
  <c r="AL127" i="62"/>
  <c r="BL127" i="62"/>
  <c r="L128" i="62"/>
  <c r="AY128" i="62"/>
  <c r="N128" i="62"/>
  <c r="AZ128" i="62"/>
  <c r="P128" i="62"/>
  <c r="BA128" i="62"/>
  <c r="R128" i="62"/>
  <c r="BB128" i="62"/>
  <c r="T128" i="62"/>
  <c r="BC128" i="62"/>
  <c r="V128" i="62"/>
  <c r="BD128" i="62"/>
  <c r="X128" i="62"/>
  <c r="BE128" i="62"/>
  <c r="Z128" i="62"/>
  <c r="BF128" i="62"/>
  <c r="AB128" i="62"/>
  <c r="BG128" i="62"/>
  <c r="AD128" i="62"/>
  <c r="BH128" i="62"/>
  <c r="AF128" i="62"/>
  <c r="BI128" i="62"/>
  <c r="AH128" i="62"/>
  <c r="BJ128" i="62"/>
  <c r="AJ128" i="62"/>
  <c r="BK128" i="62"/>
  <c r="AL128" i="62"/>
  <c r="BL128" i="62"/>
  <c r="L129" i="62"/>
  <c r="AY129" i="62"/>
  <c r="N129" i="62"/>
  <c r="AZ129" i="62"/>
  <c r="P129" i="62"/>
  <c r="BA129" i="62"/>
  <c r="R129" i="62"/>
  <c r="BB129" i="62"/>
  <c r="T129" i="62"/>
  <c r="BC129" i="62"/>
  <c r="V129" i="62"/>
  <c r="BD129" i="62"/>
  <c r="X129" i="62"/>
  <c r="BE129" i="62"/>
  <c r="Z129" i="62"/>
  <c r="BF129" i="62"/>
  <c r="AB129" i="62"/>
  <c r="BG129" i="62"/>
  <c r="AD129" i="62"/>
  <c r="BH129" i="62"/>
  <c r="AF129" i="62"/>
  <c r="BI129" i="62"/>
  <c r="AH129" i="62"/>
  <c r="BJ129" i="62"/>
  <c r="AJ129" i="62"/>
  <c r="BK129" i="62"/>
  <c r="AL129" i="62"/>
  <c r="BL129" i="62"/>
  <c r="L130" i="62"/>
  <c r="AY130" i="62"/>
  <c r="N130" i="62"/>
  <c r="AZ130" i="62"/>
  <c r="P130" i="62"/>
  <c r="BA130" i="62"/>
  <c r="R130" i="62"/>
  <c r="BB130" i="62"/>
  <c r="T130" i="62"/>
  <c r="BC130" i="62"/>
  <c r="V130" i="62"/>
  <c r="BD130" i="62"/>
  <c r="X130" i="62"/>
  <c r="BE130" i="62"/>
  <c r="Z130" i="62"/>
  <c r="BF130" i="62"/>
  <c r="AB130" i="62"/>
  <c r="BG130" i="62"/>
  <c r="AD130" i="62"/>
  <c r="BH130" i="62"/>
  <c r="AF130" i="62"/>
  <c r="BI130" i="62"/>
  <c r="AH130" i="62"/>
  <c r="BJ130" i="62"/>
  <c r="AJ130" i="62"/>
  <c r="BK130" i="62"/>
  <c r="AL130" i="62"/>
  <c r="BL130" i="62"/>
  <c r="L131" i="62"/>
  <c r="AY131" i="62"/>
  <c r="C22" i="55"/>
  <c r="N131" i="62"/>
  <c r="AZ131" i="62"/>
  <c r="D22" i="55"/>
  <c r="P131" i="62"/>
  <c r="BA131" i="62"/>
  <c r="E22" i="55"/>
  <c r="R131" i="62"/>
  <c r="BB131" i="62"/>
  <c r="F22" i="55"/>
  <c r="T131" i="62"/>
  <c r="BC131" i="62"/>
  <c r="G22" i="55"/>
  <c r="V131" i="62"/>
  <c r="BD131" i="62"/>
  <c r="H22" i="55"/>
  <c r="X131" i="62"/>
  <c r="BE131" i="62"/>
  <c r="I22" i="55"/>
  <c r="Z131" i="62"/>
  <c r="BF131" i="62"/>
  <c r="J22" i="55"/>
  <c r="AB131" i="62"/>
  <c r="BG131" i="62"/>
  <c r="K22" i="55"/>
  <c r="AD131" i="62"/>
  <c r="BH131" i="62"/>
  <c r="L22" i="55"/>
  <c r="AF131" i="62"/>
  <c r="BI131" i="62"/>
  <c r="M22" i="55"/>
  <c r="AH131" i="62"/>
  <c r="BJ131" i="62"/>
  <c r="N22" i="55"/>
  <c r="AJ131" i="62"/>
  <c r="BK131" i="62"/>
  <c r="O22" i="55"/>
  <c r="AL131" i="62"/>
  <c r="BL131" i="62"/>
  <c r="P22" i="55"/>
  <c r="L132" i="62"/>
  <c r="AY132" i="62"/>
  <c r="N132" i="62"/>
  <c r="AZ132" i="62"/>
  <c r="P132" i="62"/>
  <c r="BA132" i="62"/>
  <c r="R132" i="62"/>
  <c r="BB132" i="62"/>
  <c r="T132" i="62"/>
  <c r="BC132" i="62"/>
  <c r="V132" i="62"/>
  <c r="BD132" i="62"/>
  <c r="X132" i="62"/>
  <c r="BE132" i="62"/>
  <c r="Z132" i="62"/>
  <c r="BF132" i="62"/>
  <c r="AB132" i="62"/>
  <c r="BG132" i="62"/>
  <c r="AD132" i="62"/>
  <c r="BH132" i="62"/>
  <c r="AF132" i="62"/>
  <c r="BI132" i="62"/>
  <c r="AH132" i="62"/>
  <c r="BJ132" i="62"/>
  <c r="AJ132" i="62"/>
  <c r="BK132" i="62"/>
  <c r="AL132" i="62"/>
  <c r="BL132" i="62"/>
  <c r="L133" i="62"/>
  <c r="AY133" i="62"/>
  <c r="N133" i="62"/>
  <c r="AZ133" i="62"/>
  <c r="P133" i="62"/>
  <c r="BA133" i="62"/>
  <c r="R133" i="62"/>
  <c r="BB133" i="62"/>
  <c r="T133" i="62"/>
  <c r="BC133" i="62"/>
  <c r="V133" i="62"/>
  <c r="BD133" i="62"/>
  <c r="X133" i="62"/>
  <c r="BE133" i="62"/>
  <c r="Z133" i="62"/>
  <c r="BF133" i="62"/>
  <c r="AB133" i="62"/>
  <c r="BG133" i="62"/>
  <c r="AD133" i="62"/>
  <c r="BH133" i="62"/>
  <c r="AF133" i="62"/>
  <c r="BI133" i="62"/>
  <c r="AH133" i="62"/>
  <c r="BJ133" i="62"/>
  <c r="AJ133" i="62"/>
  <c r="BK133" i="62"/>
  <c r="AL133" i="62"/>
  <c r="BL133" i="62"/>
  <c r="L134" i="62"/>
  <c r="AY134" i="62"/>
  <c r="C12" i="55"/>
  <c r="N134" i="62"/>
  <c r="AZ134" i="62"/>
  <c r="D12" i="55"/>
  <c r="P134" i="62"/>
  <c r="BA134" i="62"/>
  <c r="E12" i="55"/>
  <c r="R134" i="62"/>
  <c r="BB134" i="62"/>
  <c r="F12" i="55"/>
  <c r="T134" i="62"/>
  <c r="BC134" i="62"/>
  <c r="G12" i="55"/>
  <c r="V134" i="62"/>
  <c r="BD134" i="62"/>
  <c r="H12" i="55"/>
  <c r="X134" i="62"/>
  <c r="BE134" i="62"/>
  <c r="I12" i="55"/>
  <c r="Z134" i="62"/>
  <c r="BF134" i="62"/>
  <c r="J12" i="55"/>
  <c r="AB134" i="62"/>
  <c r="BG134" i="62"/>
  <c r="K12" i="55"/>
  <c r="AD134" i="62"/>
  <c r="BH134" i="62"/>
  <c r="L12" i="55"/>
  <c r="AF134" i="62"/>
  <c r="BI134" i="62"/>
  <c r="M12" i="55"/>
  <c r="AH134" i="62"/>
  <c r="BJ134" i="62"/>
  <c r="N12" i="55"/>
  <c r="AJ134" i="62"/>
  <c r="BK134" i="62"/>
  <c r="O12" i="55"/>
  <c r="AL134" i="62"/>
  <c r="BL134" i="62"/>
  <c r="P12" i="55"/>
  <c r="L135" i="62"/>
  <c r="AY135" i="62"/>
  <c r="N135" i="62"/>
  <c r="AZ135" i="62"/>
  <c r="P135" i="62"/>
  <c r="BA135" i="62"/>
  <c r="R135" i="62"/>
  <c r="BB135" i="62"/>
  <c r="T135" i="62"/>
  <c r="BC135" i="62"/>
  <c r="V135" i="62"/>
  <c r="BD135" i="62"/>
  <c r="X135" i="62"/>
  <c r="BE135" i="62"/>
  <c r="Z135" i="62"/>
  <c r="BF135" i="62"/>
  <c r="AB135" i="62"/>
  <c r="BG135" i="62"/>
  <c r="AD135" i="62"/>
  <c r="BH135" i="62"/>
  <c r="AF135" i="62"/>
  <c r="BI135" i="62"/>
  <c r="AH135" i="62"/>
  <c r="BJ135" i="62"/>
  <c r="AJ135" i="62"/>
  <c r="BK135" i="62"/>
  <c r="AL135" i="62"/>
  <c r="BL135" i="62"/>
  <c r="L136" i="62"/>
  <c r="AY136" i="62"/>
  <c r="N136" i="62"/>
  <c r="AZ136" i="62"/>
  <c r="P136" i="62"/>
  <c r="BA136" i="62"/>
  <c r="R136" i="62"/>
  <c r="BB136" i="62"/>
  <c r="T136" i="62"/>
  <c r="BC136" i="62"/>
  <c r="V136" i="62"/>
  <c r="BD136" i="62"/>
  <c r="X136" i="62"/>
  <c r="BE136" i="62"/>
  <c r="Z136" i="62"/>
  <c r="BF136" i="62"/>
  <c r="AB136" i="62"/>
  <c r="BG136" i="62"/>
  <c r="AD136" i="62"/>
  <c r="BH136" i="62"/>
  <c r="AF136" i="62"/>
  <c r="BI136" i="62"/>
  <c r="AH136" i="62"/>
  <c r="BJ136" i="62"/>
  <c r="AJ136" i="62"/>
  <c r="BK136" i="62"/>
  <c r="AL136" i="62"/>
  <c r="BL136" i="62"/>
  <c r="L137" i="62"/>
  <c r="AY137" i="62"/>
  <c r="N137" i="62"/>
  <c r="AZ137" i="62"/>
  <c r="P137" i="62"/>
  <c r="BA137" i="62"/>
  <c r="R137" i="62"/>
  <c r="BB137" i="62"/>
  <c r="T137" i="62"/>
  <c r="BC137" i="62"/>
  <c r="V137" i="62"/>
  <c r="BD137" i="62"/>
  <c r="X137" i="62"/>
  <c r="BE137" i="62"/>
  <c r="Z137" i="62"/>
  <c r="BF137" i="62"/>
  <c r="AB137" i="62"/>
  <c r="BG137" i="62"/>
  <c r="AD137" i="62"/>
  <c r="BH137" i="62"/>
  <c r="AF137" i="62"/>
  <c r="BI137" i="62"/>
  <c r="AH137" i="62"/>
  <c r="BJ137" i="62"/>
  <c r="AJ137" i="62"/>
  <c r="BK137" i="62"/>
  <c r="AL137" i="62"/>
  <c r="BL137" i="62"/>
  <c r="L138" i="62"/>
  <c r="AY138" i="62"/>
  <c r="N138" i="62"/>
  <c r="AZ138" i="62"/>
  <c r="P138" i="62"/>
  <c r="BA138" i="62"/>
  <c r="R138" i="62"/>
  <c r="BB138" i="62"/>
  <c r="T138" i="62"/>
  <c r="BC138" i="62"/>
  <c r="V138" i="62"/>
  <c r="BD138" i="62"/>
  <c r="X138" i="62"/>
  <c r="BE138" i="62"/>
  <c r="Z138" i="62"/>
  <c r="BF138" i="62"/>
  <c r="AB138" i="62"/>
  <c r="BG138" i="62"/>
  <c r="AD138" i="62"/>
  <c r="BH138" i="62"/>
  <c r="AF138" i="62"/>
  <c r="BI138" i="62"/>
  <c r="AH138" i="62"/>
  <c r="BJ138" i="62"/>
  <c r="AJ138" i="62"/>
  <c r="BK138" i="62"/>
  <c r="AL138" i="62"/>
  <c r="BL138" i="62"/>
  <c r="L139" i="62"/>
  <c r="AY139" i="62"/>
  <c r="N139" i="62"/>
  <c r="AZ139" i="62"/>
  <c r="P139" i="62"/>
  <c r="BA139" i="62"/>
  <c r="R139" i="62"/>
  <c r="BB139" i="62"/>
  <c r="T139" i="62"/>
  <c r="BC139" i="62"/>
  <c r="V139" i="62"/>
  <c r="BD139" i="62"/>
  <c r="X139" i="62"/>
  <c r="BE139" i="62"/>
  <c r="Z139" i="62"/>
  <c r="BF139" i="62"/>
  <c r="AB139" i="62"/>
  <c r="BG139" i="62"/>
  <c r="AD139" i="62"/>
  <c r="BH139" i="62"/>
  <c r="AF139" i="62"/>
  <c r="BI139" i="62"/>
  <c r="AH139" i="62"/>
  <c r="BJ139" i="62"/>
  <c r="AJ139" i="62"/>
  <c r="BK139" i="62"/>
  <c r="AL139" i="62"/>
  <c r="BL139" i="62"/>
  <c r="B7" i="55"/>
  <c r="B4" i="55"/>
  <c r="B16" i="55"/>
  <c r="B8" i="55"/>
  <c r="B20" i="55"/>
  <c r="B14" i="55"/>
  <c r="B3" i="55"/>
  <c r="B21" i="55"/>
  <c r="B10" i="55"/>
  <c r="B13" i="55"/>
  <c r="B17" i="55"/>
  <c r="B15" i="55"/>
  <c r="B18" i="55"/>
  <c r="B5" i="55"/>
  <c r="B9" i="55"/>
  <c r="B6" i="55"/>
  <c r="B19" i="55"/>
  <c r="B11" i="55"/>
  <c r="B22" i="55"/>
  <c r="B12" i="55"/>
  <c r="BT5" i="62"/>
  <c r="BU139" i="62"/>
  <c r="BO139" i="62"/>
  <c r="BP139" i="62"/>
  <c r="AX139" i="62"/>
  <c r="AU139" i="62"/>
  <c r="AT139" i="62"/>
  <c r="AS139" i="62"/>
  <c r="AR139" i="62"/>
  <c r="AV139" i="62"/>
  <c r="AQ139" i="62"/>
  <c r="AP139" i="62"/>
  <c r="AO139" i="62"/>
  <c r="AN139" i="62"/>
  <c r="AM139" i="62"/>
  <c r="AK139" i="62"/>
  <c r="BQ139" i="62"/>
  <c r="AI139" i="62"/>
  <c r="AG139" i="62"/>
  <c r="AE139" i="62"/>
  <c r="AC139" i="62"/>
  <c r="AA139" i="62"/>
  <c r="Y139" i="62"/>
  <c r="W139" i="62"/>
  <c r="U139" i="62"/>
  <c r="S139" i="62"/>
  <c r="Q139" i="62"/>
  <c r="O139" i="62"/>
  <c r="M139" i="62"/>
  <c r="K139" i="62"/>
  <c r="J139" i="62"/>
  <c r="I139" i="62"/>
  <c r="H139" i="62"/>
  <c r="G139" i="62"/>
  <c r="F139" i="62"/>
  <c r="E139" i="62"/>
  <c r="D139" i="62"/>
  <c r="C139" i="62"/>
  <c r="B139" i="62"/>
  <c r="A139" i="62"/>
  <c r="BU138" i="62"/>
  <c r="AX138" i="62"/>
  <c r="AU138" i="62"/>
  <c r="AT138" i="62"/>
  <c r="AR138" i="62"/>
  <c r="AV138" i="62"/>
  <c r="AS138" i="62"/>
  <c r="AQ138" i="62"/>
  <c r="AP138" i="62"/>
  <c r="AO138" i="62"/>
  <c r="AN138" i="62"/>
  <c r="AM138" i="62"/>
  <c r="BR138" i="62"/>
  <c r="AK138" i="62"/>
  <c r="AI138" i="62"/>
  <c r="AG138" i="62"/>
  <c r="AE138" i="62"/>
  <c r="AC138" i="62"/>
  <c r="AA138" i="62"/>
  <c r="Y138" i="62"/>
  <c r="W138" i="62"/>
  <c r="BO138" i="62"/>
  <c r="U138" i="62"/>
  <c r="S138" i="62"/>
  <c r="Q138" i="62"/>
  <c r="O138" i="62"/>
  <c r="BN138" i="62"/>
  <c r="M138" i="62"/>
  <c r="K138" i="62"/>
  <c r="J138" i="62"/>
  <c r="I138" i="62"/>
  <c r="H138" i="62"/>
  <c r="G138" i="62"/>
  <c r="F138" i="62"/>
  <c r="E138" i="62"/>
  <c r="D138" i="62"/>
  <c r="C138" i="62"/>
  <c r="B138" i="62"/>
  <c r="A138" i="62"/>
  <c r="BU137" i="62"/>
  <c r="BO137" i="62"/>
  <c r="BN137" i="62"/>
  <c r="AX137" i="62"/>
  <c r="AR137" i="62"/>
  <c r="AT137" i="62"/>
  <c r="AV137" i="62"/>
  <c r="AU137" i="62"/>
  <c r="AS137" i="62"/>
  <c r="AQ137" i="62"/>
  <c r="AP137" i="62"/>
  <c r="AO137" i="62"/>
  <c r="AN137" i="62"/>
  <c r="AM137" i="62"/>
  <c r="AK137" i="62"/>
  <c r="AI137" i="62"/>
  <c r="AG137" i="62"/>
  <c r="AE137" i="62"/>
  <c r="AC137" i="62"/>
  <c r="AA137" i="62"/>
  <c r="Y137" i="62"/>
  <c r="W137" i="62"/>
  <c r="U137" i="62"/>
  <c r="S137" i="62"/>
  <c r="Q137" i="62"/>
  <c r="O137" i="62"/>
  <c r="M137" i="62"/>
  <c r="BP137" i="62"/>
  <c r="K137" i="62"/>
  <c r="J137" i="62"/>
  <c r="I137" i="62"/>
  <c r="H137" i="62"/>
  <c r="G137" i="62"/>
  <c r="F137" i="62"/>
  <c r="E137" i="62"/>
  <c r="D137" i="62"/>
  <c r="C137" i="62"/>
  <c r="B137" i="62"/>
  <c r="A137" i="62"/>
  <c r="BU136" i="62"/>
  <c r="BR136" i="62"/>
  <c r="BQ136" i="62"/>
  <c r="AX136" i="62"/>
  <c r="AR136" i="62"/>
  <c r="AT136" i="62"/>
  <c r="AV136" i="62"/>
  <c r="AU136" i="62"/>
  <c r="AS136" i="62"/>
  <c r="AQ136" i="62"/>
  <c r="AP136" i="62"/>
  <c r="AO136" i="62"/>
  <c r="AN136" i="62"/>
  <c r="AM136" i="62"/>
  <c r="AK136" i="62"/>
  <c r="AI136" i="62"/>
  <c r="AG136" i="62"/>
  <c r="AE136" i="62"/>
  <c r="AC136" i="62"/>
  <c r="AA136" i="62"/>
  <c r="Y136" i="62"/>
  <c r="W136" i="62"/>
  <c r="U136" i="62"/>
  <c r="S136" i="62"/>
  <c r="Q136" i="62"/>
  <c r="BN136" i="62"/>
  <c r="O136" i="62"/>
  <c r="M136" i="62"/>
  <c r="K136" i="62"/>
  <c r="J136" i="62"/>
  <c r="I136" i="62"/>
  <c r="H136" i="62"/>
  <c r="G136" i="62"/>
  <c r="F136" i="62"/>
  <c r="E136" i="62"/>
  <c r="D136" i="62"/>
  <c r="C136" i="62"/>
  <c r="B136" i="62"/>
  <c r="A136" i="62"/>
  <c r="BU135" i="62"/>
  <c r="BQ135" i="62"/>
  <c r="AX135" i="62"/>
  <c r="AU135" i="62"/>
  <c r="AT135" i="62"/>
  <c r="AR135" i="62"/>
  <c r="AV135" i="62"/>
  <c r="AS135" i="62"/>
  <c r="AQ135" i="62"/>
  <c r="AP135" i="62"/>
  <c r="AO135" i="62"/>
  <c r="AN135" i="62"/>
  <c r="AM135" i="62"/>
  <c r="AK135" i="62"/>
  <c r="AI135" i="62"/>
  <c r="AG135" i="62"/>
  <c r="AE135" i="62"/>
  <c r="AC135" i="62"/>
  <c r="AA135" i="62"/>
  <c r="Y135" i="62"/>
  <c r="W135" i="62"/>
  <c r="U135" i="62"/>
  <c r="S135" i="62"/>
  <c r="Q135" i="62"/>
  <c r="O135" i="62"/>
  <c r="M135" i="62"/>
  <c r="K135" i="62"/>
  <c r="J135" i="62"/>
  <c r="I135" i="62"/>
  <c r="H135" i="62"/>
  <c r="G135" i="62"/>
  <c r="F135" i="62"/>
  <c r="E135" i="62"/>
  <c r="D135" i="62"/>
  <c r="C135" i="62"/>
  <c r="B135" i="62"/>
  <c r="A135" i="62"/>
  <c r="BU134" i="62"/>
  <c r="BR134" i="62"/>
  <c r="AX134" i="62"/>
  <c r="AU134" i="62"/>
  <c r="AT134" i="62"/>
  <c r="AS134" i="62"/>
  <c r="AR134" i="62"/>
  <c r="AV134" i="62"/>
  <c r="AQ134" i="62"/>
  <c r="AP134" i="62"/>
  <c r="AO134" i="62"/>
  <c r="AN134" i="62"/>
  <c r="AM134" i="62"/>
  <c r="AK134" i="62"/>
  <c r="AI134" i="62"/>
  <c r="AG134" i="62"/>
  <c r="AE134" i="62"/>
  <c r="AC134" i="62"/>
  <c r="AA134" i="62"/>
  <c r="Y134" i="62"/>
  <c r="W134" i="62"/>
  <c r="U134" i="62"/>
  <c r="S134" i="62"/>
  <c r="Q134" i="62"/>
  <c r="O134" i="62"/>
  <c r="M134" i="62"/>
  <c r="BP134" i="62"/>
  <c r="K134" i="62"/>
  <c r="J134" i="62"/>
  <c r="I134" i="62"/>
  <c r="H134" i="62"/>
  <c r="G134" i="62"/>
  <c r="F134" i="62"/>
  <c r="E134" i="62"/>
  <c r="D134" i="62"/>
  <c r="C134" i="62"/>
  <c r="B134" i="62"/>
  <c r="A134" i="62"/>
  <c r="BU133" i="62"/>
  <c r="BQ133" i="62"/>
  <c r="BN133" i="62"/>
  <c r="AX133" i="62"/>
  <c r="AU133" i="62"/>
  <c r="AT133" i="62"/>
  <c r="AS133" i="62"/>
  <c r="AR133" i="62"/>
  <c r="AV133" i="62"/>
  <c r="AQ133" i="62"/>
  <c r="AP133" i="62"/>
  <c r="AO133" i="62"/>
  <c r="AN133" i="62"/>
  <c r="AM133" i="62"/>
  <c r="AK133" i="62"/>
  <c r="AI133" i="62"/>
  <c r="AG133" i="62"/>
  <c r="AE133" i="62"/>
  <c r="AC133" i="62"/>
  <c r="AA133" i="62"/>
  <c r="Y133" i="62"/>
  <c r="BR133" i="62"/>
  <c r="W133" i="62"/>
  <c r="U133" i="62"/>
  <c r="S133" i="62"/>
  <c r="Q133" i="62"/>
  <c r="O133" i="62"/>
  <c r="M133" i="62"/>
  <c r="K133" i="62"/>
  <c r="J133" i="62"/>
  <c r="I133" i="62"/>
  <c r="H133" i="62"/>
  <c r="G133" i="62"/>
  <c r="F133" i="62"/>
  <c r="E133" i="62"/>
  <c r="D133" i="62"/>
  <c r="C133" i="62"/>
  <c r="B133" i="62"/>
  <c r="A133" i="62"/>
  <c r="BU132" i="62"/>
  <c r="BN132" i="62"/>
  <c r="AX132" i="62"/>
  <c r="AR132" i="62"/>
  <c r="AT132" i="62"/>
  <c r="AV132" i="62"/>
  <c r="AU132" i="62"/>
  <c r="AS132" i="62"/>
  <c r="AQ132" i="62"/>
  <c r="AP132" i="62"/>
  <c r="AO132" i="62"/>
  <c r="AN132" i="62"/>
  <c r="AM132" i="62"/>
  <c r="BR132" i="62"/>
  <c r="AK132" i="62"/>
  <c r="BQ132" i="62"/>
  <c r="AI132" i="62"/>
  <c r="AG132" i="62"/>
  <c r="AE132" i="62"/>
  <c r="AC132" i="62"/>
  <c r="AA132" i="62"/>
  <c r="Y132" i="62"/>
  <c r="W132" i="62"/>
  <c r="BO132" i="62"/>
  <c r="U132" i="62"/>
  <c r="S132" i="62"/>
  <c r="Q132" i="62"/>
  <c r="O132" i="62"/>
  <c r="M132" i="62"/>
  <c r="K132" i="62"/>
  <c r="J132" i="62"/>
  <c r="I132" i="62"/>
  <c r="H132" i="62"/>
  <c r="G132" i="62"/>
  <c r="F132" i="62"/>
  <c r="E132" i="62"/>
  <c r="D132" i="62"/>
  <c r="C132" i="62"/>
  <c r="B132" i="62"/>
  <c r="A132" i="62"/>
  <c r="BU131" i="62"/>
  <c r="BP131" i="62"/>
  <c r="BO131" i="62"/>
  <c r="AX131" i="62"/>
  <c r="AU131" i="62"/>
  <c r="AT131" i="62"/>
  <c r="AS131" i="62"/>
  <c r="AR131" i="62"/>
  <c r="AV131" i="62"/>
  <c r="AQ131" i="62"/>
  <c r="AP131" i="62"/>
  <c r="AO131" i="62"/>
  <c r="AN131" i="62"/>
  <c r="AM131" i="62"/>
  <c r="AK131" i="62"/>
  <c r="BQ131" i="62"/>
  <c r="AI131" i="62"/>
  <c r="AG131" i="62"/>
  <c r="AE131" i="62"/>
  <c r="AC131" i="62"/>
  <c r="AA131" i="62"/>
  <c r="Y131" i="62"/>
  <c r="W131" i="62"/>
  <c r="U131" i="62"/>
  <c r="S131" i="62"/>
  <c r="Q131" i="62"/>
  <c r="O131" i="62"/>
  <c r="M131" i="62"/>
  <c r="K131" i="62"/>
  <c r="J131" i="62"/>
  <c r="I131" i="62"/>
  <c r="H131" i="62"/>
  <c r="G131" i="62"/>
  <c r="F131" i="62"/>
  <c r="E131" i="62"/>
  <c r="D131" i="62"/>
  <c r="C131" i="62"/>
  <c r="B131" i="62"/>
  <c r="A131" i="62"/>
  <c r="BU130" i="62"/>
  <c r="BP130" i="62"/>
  <c r="BO130" i="62"/>
  <c r="AX130" i="62"/>
  <c r="AR130" i="62"/>
  <c r="AT130" i="62"/>
  <c r="AV130" i="62"/>
  <c r="AU130" i="62"/>
  <c r="AS130" i="62"/>
  <c r="AQ130" i="62"/>
  <c r="AP130" i="62"/>
  <c r="AO130" i="62"/>
  <c r="AN130" i="62"/>
  <c r="AM130" i="62"/>
  <c r="AK130" i="62"/>
  <c r="AI130" i="62"/>
  <c r="AG130" i="62"/>
  <c r="AE130" i="62"/>
  <c r="AC130" i="62"/>
  <c r="AA130" i="62"/>
  <c r="Y130" i="62"/>
  <c r="W130" i="62"/>
  <c r="U130" i="62"/>
  <c r="S130" i="62"/>
  <c r="Q130" i="62"/>
  <c r="BN130" i="62"/>
  <c r="O130" i="62"/>
  <c r="M130" i="62"/>
  <c r="K130" i="62"/>
  <c r="J130" i="62"/>
  <c r="I130" i="62"/>
  <c r="H130" i="62"/>
  <c r="G130" i="62"/>
  <c r="F130" i="62"/>
  <c r="E130" i="62"/>
  <c r="D130" i="62"/>
  <c r="C130" i="62"/>
  <c r="B130" i="62"/>
  <c r="A130" i="62"/>
  <c r="BU129" i="62"/>
  <c r="BN129" i="62"/>
  <c r="AX129" i="62"/>
  <c r="AR129" i="62"/>
  <c r="AT129" i="62"/>
  <c r="AV129" i="62"/>
  <c r="AU129" i="62"/>
  <c r="AS129" i="62"/>
  <c r="AQ129" i="62"/>
  <c r="AP129" i="62"/>
  <c r="AO129" i="62"/>
  <c r="AN129" i="62"/>
  <c r="AM129" i="62"/>
  <c r="AK129" i="62"/>
  <c r="AI129" i="62"/>
  <c r="AG129" i="62"/>
  <c r="AE129" i="62"/>
  <c r="AC129" i="62"/>
  <c r="AA129" i="62"/>
  <c r="Y129" i="62"/>
  <c r="BO129" i="62"/>
  <c r="W129" i="62"/>
  <c r="U129" i="62"/>
  <c r="S129" i="62"/>
  <c r="Q129" i="62"/>
  <c r="O129" i="62"/>
  <c r="M129" i="62"/>
  <c r="K129" i="62"/>
  <c r="J129" i="62"/>
  <c r="I129" i="62"/>
  <c r="H129" i="62"/>
  <c r="G129" i="62"/>
  <c r="F129" i="62"/>
  <c r="E129" i="62"/>
  <c r="D129" i="62"/>
  <c r="C129" i="62"/>
  <c r="B129" i="62"/>
  <c r="A129" i="62"/>
  <c r="BU128" i="62"/>
  <c r="BQ128" i="62"/>
  <c r="AX128" i="62"/>
  <c r="AU128" i="62"/>
  <c r="AT128" i="62"/>
  <c r="AR128" i="62"/>
  <c r="AV128" i="62"/>
  <c r="AS128" i="62"/>
  <c r="AQ128" i="62"/>
  <c r="AP128" i="62"/>
  <c r="AO128" i="62"/>
  <c r="AN128" i="62"/>
  <c r="AM128" i="62"/>
  <c r="BR128" i="62"/>
  <c r="AK128" i="62"/>
  <c r="AI128" i="62"/>
  <c r="AG128" i="62"/>
  <c r="AE128" i="62"/>
  <c r="AC128" i="62"/>
  <c r="AA128" i="62"/>
  <c r="Y128" i="62"/>
  <c r="W128" i="62"/>
  <c r="BO128" i="62"/>
  <c r="U128" i="62"/>
  <c r="S128" i="62"/>
  <c r="Q128" i="62"/>
  <c r="O128" i="62"/>
  <c r="BN128" i="62"/>
  <c r="M128" i="62"/>
  <c r="K128" i="62"/>
  <c r="J128" i="62"/>
  <c r="I128" i="62"/>
  <c r="H128" i="62"/>
  <c r="G128" i="62"/>
  <c r="F128" i="62"/>
  <c r="E128" i="62"/>
  <c r="D128" i="62"/>
  <c r="C128" i="62"/>
  <c r="B128" i="62"/>
  <c r="A128" i="62"/>
  <c r="BU127" i="62"/>
  <c r="BQ127" i="62"/>
  <c r="AX127" i="62"/>
  <c r="AU127" i="62"/>
  <c r="AT127" i="62"/>
  <c r="AR127" i="62"/>
  <c r="AV127" i="62"/>
  <c r="AS127" i="62"/>
  <c r="AQ127" i="62"/>
  <c r="AP127" i="62"/>
  <c r="AO127" i="62"/>
  <c r="AN127" i="62"/>
  <c r="AM127" i="62"/>
  <c r="BR127" i="62"/>
  <c r="AK127" i="62"/>
  <c r="AI127" i="62"/>
  <c r="AG127" i="62"/>
  <c r="AE127" i="62"/>
  <c r="AC127" i="62"/>
  <c r="AA127" i="62"/>
  <c r="Y127" i="62"/>
  <c r="W127" i="62"/>
  <c r="U127" i="62"/>
  <c r="S127" i="62"/>
  <c r="Q127" i="62"/>
  <c r="O127" i="62"/>
  <c r="BN127" i="62"/>
  <c r="M127" i="62"/>
  <c r="K127" i="62"/>
  <c r="J127" i="62"/>
  <c r="I127" i="62"/>
  <c r="H127" i="62"/>
  <c r="G127" i="62"/>
  <c r="F127" i="62"/>
  <c r="E127" i="62"/>
  <c r="D127" i="62"/>
  <c r="C127" i="62"/>
  <c r="B127" i="62"/>
  <c r="A127" i="62"/>
  <c r="BU126" i="62"/>
  <c r="BR126" i="62"/>
  <c r="BQ126" i="62"/>
  <c r="BP126" i="62"/>
  <c r="AX126" i="62"/>
  <c r="AU126" i="62"/>
  <c r="AT126" i="62"/>
  <c r="AS126" i="62"/>
  <c r="AR126" i="62"/>
  <c r="AQ126" i="62"/>
  <c r="AP126" i="62"/>
  <c r="AO126" i="62"/>
  <c r="AN126" i="62"/>
  <c r="AM126" i="62"/>
  <c r="AK126" i="62"/>
  <c r="AI126" i="62"/>
  <c r="AG126" i="62"/>
  <c r="AE126" i="62"/>
  <c r="AC126" i="62"/>
  <c r="AA126" i="62"/>
  <c r="Y126" i="62"/>
  <c r="W126" i="62"/>
  <c r="U126" i="62"/>
  <c r="S126" i="62"/>
  <c r="Q126" i="62"/>
  <c r="O126" i="62"/>
  <c r="M126" i="62"/>
  <c r="K126" i="62"/>
  <c r="J126" i="62"/>
  <c r="I126" i="62"/>
  <c r="H126" i="62"/>
  <c r="G126" i="62"/>
  <c r="F126" i="62"/>
  <c r="E126" i="62"/>
  <c r="D126" i="62"/>
  <c r="C126" i="62"/>
  <c r="B126" i="62"/>
  <c r="A126" i="62"/>
  <c r="BU125" i="62"/>
  <c r="AX125" i="62"/>
  <c r="AU125" i="62"/>
  <c r="AT125" i="62"/>
  <c r="AS125" i="62"/>
  <c r="AR125" i="62"/>
  <c r="AV125" i="62"/>
  <c r="AQ125" i="62"/>
  <c r="AP125" i="62"/>
  <c r="AO125" i="62"/>
  <c r="AN125" i="62"/>
  <c r="AM125" i="62"/>
  <c r="BR125" i="62"/>
  <c r="AK125" i="62"/>
  <c r="BQ125" i="62"/>
  <c r="AI125" i="62"/>
  <c r="AG125" i="62"/>
  <c r="AE125" i="62"/>
  <c r="AC125" i="62"/>
  <c r="AA125" i="62"/>
  <c r="Y125" i="62"/>
  <c r="W125" i="62"/>
  <c r="BO125" i="62"/>
  <c r="U125" i="62"/>
  <c r="S125" i="62"/>
  <c r="Q125" i="62"/>
  <c r="O125" i="62"/>
  <c r="M125" i="62"/>
  <c r="K125" i="62"/>
  <c r="J125" i="62"/>
  <c r="I125" i="62"/>
  <c r="H125" i="62"/>
  <c r="G125" i="62"/>
  <c r="F125" i="62"/>
  <c r="E125" i="62"/>
  <c r="D125" i="62"/>
  <c r="C125" i="62"/>
  <c r="B125" i="62"/>
  <c r="A125" i="62"/>
  <c r="BU124" i="62"/>
  <c r="BR124" i="62"/>
  <c r="BN124" i="62"/>
  <c r="AX124" i="62"/>
  <c r="AU124" i="62"/>
  <c r="AT124" i="62"/>
  <c r="AS124" i="62"/>
  <c r="AR124" i="62"/>
  <c r="AV124" i="62"/>
  <c r="AQ124" i="62"/>
  <c r="AP124" i="62"/>
  <c r="AO124" i="62"/>
  <c r="AN124" i="62"/>
  <c r="AM124" i="62"/>
  <c r="AK124" i="62"/>
  <c r="AI124" i="62"/>
  <c r="AG124" i="62"/>
  <c r="AE124" i="62"/>
  <c r="AC124" i="62"/>
  <c r="AA124" i="62"/>
  <c r="Y124" i="62"/>
  <c r="W124" i="62"/>
  <c r="U124" i="62"/>
  <c r="S124" i="62"/>
  <c r="R124" i="62"/>
  <c r="BB124" i="62"/>
  <c r="Q124" i="62"/>
  <c r="O124" i="62"/>
  <c r="M124" i="62"/>
  <c r="K124" i="62"/>
  <c r="J124" i="62"/>
  <c r="I124" i="62"/>
  <c r="H124" i="62"/>
  <c r="G124" i="62"/>
  <c r="F124" i="62"/>
  <c r="E124" i="62"/>
  <c r="D124" i="62"/>
  <c r="C124" i="62"/>
  <c r="B124" i="62"/>
  <c r="A124" i="62"/>
  <c r="BU123" i="62"/>
  <c r="BQ123" i="62"/>
  <c r="BP123" i="62"/>
  <c r="BR123" i="62"/>
  <c r="AX123" i="62"/>
  <c r="AU123" i="62"/>
  <c r="AT123" i="62"/>
  <c r="AS123" i="62"/>
  <c r="AR123" i="62"/>
  <c r="AV123" i="62"/>
  <c r="AQ123" i="62"/>
  <c r="AP123" i="62"/>
  <c r="AO123" i="62"/>
  <c r="AN123" i="62"/>
  <c r="AM123" i="62"/>
  <c r="AK123" i="62"/>
  <c r="AI123" i="62"/>
  <c r="AG123" i="62"/>
  <c r="AE123" i="62"/>
  <c r="AC123" i="62"/>
  <c r="AA123" i="62"/>
  <c r="Y123" i="62"/>
  <c r="W123" i="62"/>
  <c r="U123" i="62"/>
  <c r="S123" i="62"/>
  <c r="Q123" i="62"/>
  <c r="O123" i="62"/>
  <c r="M123" i="62"/>
  <c r="K123" i="62"/>
  <c r="J123" i="62"/>
  <c r="I123" i="62"/>
  <c r="H123" i="62"/>
  <c r="G123" i="62"/>
  <c r="F123" i="62"/>
  <c r="E123" i="62"/>
  <c r="D123" i="62"/>
  <c r="C123" i="62"/>
  <c r="B123" i="62"/>
  <c r="A123" i="62"/>
  <c r="BU122" i="62"/>
  <c r="BP122" i="62"/>
  <c r="BO122" i="62"/>
  <c r="BN122" i="62"/>
  <c r="AX122" i="62"/>
  <c r="AR122" i="62"/>
  <c r="AT122" i="62"/>
  <c r="AV122" i="62"/>
  <c r="AU122" i="62"/>
  <c r="AS122" i="62"/>
  <c r="AQ122" i="62"/>
  <c r="AP122" i="62"/>
  <c r="AO122" i="62"/>
  <c r="AN122" i="62"/>
  <c r="AM122" i="62"/>
  <c r="AK122" i="62"/>
  <c r="AI122" i="62"/>
  <c r="AG122" i="62"/>
  <c r="AE122" i="62"/>
  <c r="AC122" i="62"/>
  <c r="AA122" i="62"/>
  <c r="Y122" i="62"/>
  <c r="W122" i="62"/>
  <c r="U122" i="62"/>
  <c r="S122" i="62"/>
  <c r="Q122" i="62"/>
  <c r="O122" i="62"/>
  <c r="M122" i="62"/>
  <c r="K122" i="62"/>
  <c r="J122" i="62"/>
  <c r="I122" i="62"/>
  <c r="H122" i="62"/>
  <c r="G122" i="62"/>
  <c r="F122" i="62"/>
  <c r="E122" i="62"/>
  <c r="D122" i="62"/>
  <c r="C122" i="62"/>
  <c r="B122" i="62"/>
  <c r="A122" i="62"/>
  <c r="BU121" i="62"/>
  <c r="BO121" i="62"/>
  <c r="AX121" i="62"/>
  <c r="AR121" i="62"/>
  <c r="AT121" i="62"/>
  <c r="AV121" i="62"/>
  <c r="AU121" i="62"/>
  <c r="AS121" i="62"/>
  <c r="AQ121" i="62"/>
  <c r="AP121" i="62"/>
  <c r="AO121" i="62"/>
  <c r="AN121" i="62"/>
  <c r="AM121" i="62"/>
  <c r="AK121" i="62"/>
  <c r="AI121" i="62"/>
  <c r="AG121" i="62"/>
  <c r="AE121" i="62"/>
  <c r="AC121" i="62"/>
  <c r="AA121" i="62"/>
  <c r="Y121" i="62"/>
  <c r="W121" i="62"/>
  <c r="U121" i="62"/>
  <c r="S121" i="62"/>
  <c r="Q121" i="62"/>
  <c r="BN121" i="62"/>
  <c r="O121" i="62"/>
  <c r="M121" i="62"/>
  <c r="K121" i="62"/>
  <c r="J121" i="62"/>
  <c r="I121" i="62"/>
  <c r="H121" i="62"/>
  <c r="G121" i="62"/>
  <c r="F121" i="62"/>
  <c r="E121" i="62"/>
  <c r="D121" i="62"/>
  <c r="C121" i="62"/>
  <c r="B121" i="62"/>
  <c r="A121" i="62"/>
  <c r="BU120" i="62"/>
  <c r="AX120" i="62"/>
  <c r="AU120" i="62"/>
  <c r="AT120" i="62"/>
  <c r="AS120" i="62"/>
  <c r="AR120" i="62"/>
  <c r="AV120" i="62"/>
  <c r="AQ120" i="62"/>
  <c r="AP120" i="62"/>
  <c r="AO120" i="62"/>
  <c r="AN120" i="62"/>
  <c r="AM120" i="62"/>
  <c r="AK120" i="62"/>
  <c r="AI120" i="62"/>
  <c r="AG120" i="62"/>
  <c r="AE120" i="62"/>
  <c r="AC120" i="62"/>
  <c r="AA120" i="62"/>
  <c r="Y120" i="62"/>
  <c r="W120" i="62"/>
  <c r="U120" i="62"/>
  <c r="S120" i="62"/>
  <c r="R120" i="62"/>
  <c r="BB120" i="62"/>
  <c r="Q120" i="62"/>
  <c r="O120" i="62"/>
  <c r="M120" i="62"/>
  <c r="BP120" i="62"/>
  <c r="K120" i="62"/>
  <c r="J120" i="62"/>
  <c r="I120" i="62"/>
  <c r="H120" i="62"/>
  <c r="G120" i="62"/>
  <c r="F120" i="62"/>
  <c r="E120" i="62"/>
  <c r="D120" i="62"/>
  <c r="C120" i="62"/>
  <c r="B120" i="62"/>
  <c r="A120" i="62"/>
  <c r="BU119" i="62"/>
  <c r="BR119" i="62"/>
  <c r="BQ119" i="62"/>
  <c r="L119" i="62"/>
  <c r="AY119" i="62"/>
  <c r="BN119" i="62"/>
  <c r="BP119" i="62"/>
  <c r="AX119" i="62"/>
  <c r="AU119" i="62"/>
  <c r="AT119" i="62"/>
  <c r="AR119" i="62"/>
  <c r="AV119" i="62"/>
  <c r="AS119" i="62"/>
  <c r="AQ119" i="62"/>
  <c r="AP119" i="62"/>
  <c r="AO119" i="62"/>
  <c r="AN119" i="62"/>
  <c r="AM119" i="62"/>
  <c r="AK119" i="62"/>
  <c r="AI119" i="62"/>
  <c r="AG119" i="62"/>
  <c r="AE119" i="62"/>
  <c r="AC119" i="62"/>
  <c r="AA119" i="62"/>
  <c r="Y119" i="62"/>
  <c r="W119" i="62"/>
  <c r="U119" i="62"/>
  <c r="S119" i="62"/>
  <c r="Q119" i="62"/>
  <c r="O119" i="62"/>
  <c r="M119" i="62"/>
  <c r="K119" i="62"/>
  <c r="J119" i="62"/>
  <c r="I119" i="62"/>
  <c r="H119" i="62"/>
  <c r="G119" i="62"/>
  <c r="F119" i="62"/>
  <c r="E119" i="62"/>
  <c r="D119" i="62"/>
  <c r="C119" i="62"/>
  <c r="B119" i="62"/>
  <c r="A119" i="62"/>
  <c r="BU118" i="62"/>
  <c r="L118" i="62"/>
  <c r="AY118" i="62"/>
  <c r="AX118" i="62"/>
  <c r="AU118" i="62"/>
  <c r="AT118" i="62"/>
  <c r="AS118" i="62"/>
  <c r="AR118" i="62"/>
  <c r="AQ118" i="62"/>
  <c r="AP118" i="62"/>
  <c r="AO118" i="62"/>
  <c r="AN118" i="62"/>
  <c r="AM118" i="62"/>
  <c r="BR118" i="62"/>
  <c r="AK118" i="62"/>
  <c r="AI118" i="62"/>
  <c r="AG118" i="62"/>
  <c r="AE118" i="62"/>
  <c r="AC118" i="62"/>
  <c r="AA118" i="62"/>
  <c r="Y118" i="62"/>
  <c r="W118" i="62"/>
  <c r="BO118" i="62"/>
  <c r="U118" i="62"/>
  <c r="S118" i="62"/>
  <c r="Q118" i="62"/>
  <c r="O118" i="62"/>
  <c r="BN118" i="62"/>
  <c r="M118" i="62"/>
  <c r="K118" i="62"/>
  <c r="J118" i="62"/>
  <c r="I118" i="62"/>
  <c r="H118" i="62"/>
  <c r="G118" i="62"/>
  <c r="F118" i="62"/>
  <c r="E118" i="62"/>
  <c r="D118" i="62"/>
  <c r="C118" i="62"/>
  <c r="B118" i="62"/>
  <c r="A118" i="62"/>
  <c r="BU117" i="62"/>
  <c r="AX117" i="62"/>
  <c r="AU117" i="62"/>
  <c r="AT117" i="62"/>
  <c r="AS117" i="62"/>
  <c r="AR117" i="62"/>
  <c r="AV117" i="62"/>
  <c r="AQ117" i="62"/>
  <c r="AP117" i="62"/>
  <c r="AO117" i="62"/>
  <c r="AN117" i="62"/>
  <c r="AM117" i="62"/>
  <c r="BR117" i="62"/>
  <c r="AK117" i="62"/>
  <c r="AI117" i="62"/>
  <c r="AG117" i="62"/>
  <c r="AE117" i="62"/>
  <c r="AC117" i="62"/>
  <c r="AA117" i="62"/>
  <c r="Y117" i="62"/>
  <c r="W117" i="62"/>
  <c r="U117" i="62"/>
  <c r="S117" i="62"/>
  <c r="Q117" i="62"/>
  <c r="O117" i="62"/>
  <c r="M117" i="62"/>
  <c r="BP117" i="62"/>
  <c r="K117" i="62"/>
  <c r="J117" i="62"/>
  <c r="I117" i="62"/>
  <c r="H117" i="62"/>
  <c r="G117" i="62"/>
  <c r="F117" i="62"/>
  <c r="E117" i="62"/>
  <c r="D117" i="62"/>
  <c r="C117" i="62"/>
  <c r="B117" i="62"/>
  <c r="A117" i="62"/>
  <c r="BU116" i="62"/>
  <c r="BR116" i="62"/>
  <c r="BQ116" i="62"/>
  <c r="BP116" i="62"/>
  <c r="AX116" i="62"/>
  <c r="AU116" i="62"/>
  <c r="AT116" i="62"/>
  <c r="AS116" i="62"/>
  <c r="AR116" i="62"/>
  <c r="AV116" i="62"/>
  <c r="AQ116" i="62"/>
  <c r="AP116" i="62"/>
  <c r="AO116" i="62"/>
  <c r="AN116" i="62"/>
  <c r="AM116" i="62"/>
  <c r="AK116" i="62"/>
  <c r="AI116" i="62"/>
  <c r="AG116" i="62"/>
  <c r="AE116" i="62"/>
  <c r="AC116" i="62"/>
  <c r="AA116" i="62"/>
  <c r="Y116" i="62"/>
  <c r="W116" i="62"/>
  <c r="U116" i="62"/>
  <c r="S116" i="62"/>
  <c r="Q116" i="62"/>
  <c r="O116" i="62"/>
  <c r="M116" i="62"/>
  <c r="K116" i="62"/>
  <c r="J116" i="62"/>
  <c r="I116" i="62"/>
  <c r="H116" i="62"/>
  <c r="G116" i="62"/>
  <c r="F116" i="62"/>
  <c r="E116" i="62"/>
  <c r="D116" i="62"/>
  <c r="C116" i="62"/>
  <c r="B116" i="62"/>
  <c r="A116" i="62"/>
  <c r="BU115" i="62"/>
  <c r="BR115" i="62"/>
  <c r="L115" i="62"/>
  <c r="AY115" i="62"/>
  <c r="BP115" i="62"/>
  <c r="BO115" i="62"/>
  <c r="AX115" i="62"/>
  <c r="AU115" i="62"/>
  <c r="AT115" i="62"/>
  <c r="AS115" i="62"/>
  <c r="AR115" i="62"/>
  <c r="AV115" i="62"/>
  <c r="AQ115" i="62"/>
  <c r="AP115" i="62"/>
  <c r="AO115" i="62"/>
  <c r="AN115" i="62"/>
  <c r="AM115" i="62"/>
  <c r="AK115" i="62"/>
  <c r="AI115" i="62"/>
  <c r="AG115" i="62"/>
  <c r="AE115" i="62"/>
  <c r="AC115" i="62"/>
  <c r="AA115" i="62"/>
  <c r="Y115" i="62"/>
  <c r="W115" i="62"/>
  <c r="U115" i="62"/>
  <c r="S115" i="62"/>
  <c r="Q115" i="62"/>
  <c r="O115" i="62"/>
  <c r="M115" i="62"/>
  <c r="K115" i="62"/>
  <c r="J115" i="62"/>
  <c r="I115" i="62"/>
  <c r="H115" i="62"/>
  <c r="G115" i="62"/>
  <c r="F115" i="62"/>
  <c r="E115" i="62"/>
  <c r="D115" i="62"/>
  <c r="C115" i="62"/>
  <c r="B115" i="62"/>
  <c r="A115" i="62"/>
  <c r="BU114" i="62"/>
  <c r="BR114" i="62"/>
  <c r="BO114" i="62"/>
  <c r="AX114" i="62"/>
  <c r="AU114" i="62"/>
  <c r="AT114" i="62"/>
  <c r="AS114" i="62"/>
  <c r="AR114" i="62"/>
  <c r="AV114" i="62"/>
  <c r="AQ114" i="62"/>
  <c r="AP114" i="62"/>
  <c r="AO114" i="62"/>
  <c r="AN114" i="62"/>
  <c r="AM114" i="62"/>
  <c r="AK114" i="62"/>
  <c r="BQ114" i="62"/>
  <c r="AI114" i="62"/>
  <c r="AG114" i="62"/>
  <c r="AE114" i="62"/>
  <c r="AC114" i="62"/>
  <c r="AA114" i="62"/>
  <c r="Y114" i="62"/>
  <c r="W114" i="62"/>
  <c r="U114" i="62"/>
  <c r="S114" i="62"/>
  <c r="Q114" i="62"/>
  <c r="O114" i="62"/>
  <c r="M114" i="62"/>
  <c r="BP114" i="62"/>
  <c r="K114" i="62"/>
  <c r="J114" i="62"/>
  <c r="I114" i="62"/>
  <c r="H114" i="62"/>
  <c r="G114" i="62"/>
  <c r="F114" i="62"/>
  <c r="E114" i="62"/>
  <c r="D114" i="62"/>
  <c r="C114" i="62"/>
  <c r="B114" i="62"/>
  <c r="A114" i="62"/>
  <c r="BU113" i="62"/>
  <c r="BN113" i="62"/>
  <c r="BQ113" i="62"/>
  <c r="BO113" i="62"/>
  <c r="AX113" i="62"/>
  <c r="AR113" i="62"/>
  <c r="AT113" i="62"/>
  <c r="AV113" i="62"/>
  <c r="AU113" i="62"/>
  <c r="AS113" i="62"/>
  <c r="AQ113" i="62"/>
  <c r="AP113" i="62"/>
  <c r="AO113" i="62"/>
  <c r="AN113" i="62"/>
  <c r="AM113" i="62"/>
  <c r="AK113" i="62"/>
  <c r="AI113" i="62"/>
  <c r="AG113" i="62"/>
  <c r="AE113" i="62"/>
  <c r="AC113" i="62"/>
  <c r="AA113" i="62"/>
  <c r="Y113" i="62"/>
  <c r="W113" i="62"/>
  <c r="U113" i="62"/>
  <c r="S113" i="62"/>
  <c r="Q113" i="62"/>
  <c r="O113" i="62"/>
  <c r="M113" i="62"/>
  <c r="BP113" i="62"/>
  <c r="K113" i="62"/>
  <c r="J113" i="62"/>
  <c r="I113" i="62"/>
  <c r="H113" i="62"/>
  <c r="G113" i="62"/>
  <c r="F113" i="62"/>
  <c r="E113" i="62"/>
  <c r="D113" i="62"/>
  <c r="C113" i="62"/>
  <c r="B113" i="62"/>
  <c r="A113" i="62"/>
  <c r="BU112" i="62"/>
  <c r="BR112" i="62"/>
  <c r="BQ112" i="62"/>
  <c r="BN112" i="62"/>
  <c r="AX112" i="62"/>
  <c r="AU112" i="62"/>
  <c r="AT112" i="62"/>
  <c r="AS112" i="62"/>
  <c r="AR112" i="62"/>
  <c r="AV112" i="62"/>
  <c r="AQ112" i="62"/>
  <c r="AP112" i="62"/>
  <c r="AO112" i="62"/>
  <c r="AN112" i="62"/>
  <c r="AM112" i="62"/>
  <c r="AK112" i="62"/>
  <c r="AI112" i="62"/>
  <c r="AG112" i="62"/>
  <c r="AE112" i="62"/>
  <c r="AC112" i="62"/>
  <c r="AA112" i="62"/>
  <c r="Y112" i="62"/>
  <c r="W112" i="62"/>
  <c r="U112" i="62"/>
  <c r="S112" i="62"/>
  <c r="Q112" i="62"/>
  <c r="O112" i="62"/>
  <c r="M112" i="62"/>
  <c r="K112" i="62"/>
  <c r="J112" i="62"/>
  <c r="I112" i="62"/>
  <c r="H112" i="62"/>
  <c r="G112" i="62"/>
  <c r="F112" i="62"/>
  <c r="E112" i="62"/>
  <c r="D112" i="62"/>
  <c r="C112" i="62"/>
  <c r="B112" i="62"/>
  <c r="A112" i="62"/>
  <c r="BU111" i="62"/>
  <c r="BQ111" i="62"/>
  <c r="BP111" i="62"/>
  <c r="AX111" i="62"/>
  <c r="AR111" i="62"/>
  <c r="AT111" i="62"/>
  <c r="AV111" i="62"/>
  <c r="AU111" i="62"/>
  <c r="AS111" i="62"/>
  <c r="AQ111" i="62"/>
  <c r="AP111" i="62"/>
  <c r="AO111" i="62"/>
  <c r="AN111" i="62"/>
  <c r="AM111" i="62"/>
  <c r="AK111" i="62"/>
  <c r="AI111" i="62"/>
  <c r="AG111" i="62"/>
  <c r="AE111" i="62"/>
  <c r="AC111" i="62"/>
  <c r="AA111" i="62"/>
  <c r="Y111" i="62"/>
  <c r="W111" i="62"/>
  <c r="U111" i="62"/>
  <c r="S111" i="62"/>
  <c r="Q111" i="62"/>
  <c r="O111" i="62"/>
  <c r="M111" i="62"/>
  <c r="K111" i="62"/>
  <c r="J111" i="62"/>
  <c r="I111" i="62"/>
  <c r="H111" i="62"/>
  <c r="G111" i="62"/>
  <c r="F111" i="62"/>
  <c r="E111" i="62"/>
  <c r="D111" i="62"/>
  <c r="C111" i="62"/>
  <c r="B111" i="62"/>
  <c r="A111" i="62"/>
  <c r="BU110" i="62"/>
  <c r="AX110" i="62"/>
  <c r="AU110" i="62"/>
  <c r="AT110" i="62"/>
  <c r="AS110" i="62"/>
  <c r="AR110" i="62"/>
  <c r="AQ110" i="62"/>
  <c r="AP110" i="62"/>
  <c r="AO110" i="62"/>
  <c r="AN110" i="62"/>
  <c r="AM110" i="62"/>
  <c r="BR110" i="62"/>
  <c r="AK110" i="62"/>
  <c r="AI110" i="62"/>
  <c r="AG110" i="62"/>
  <c r="AE110" i="62"/>
  <c r="AC110" i="62"/>
  <c r="AA110" i="62"/>
  <c r="Y110" i="62"/>
  <c r="W110" i="62"/>
  <c r="V110" i="62"/>
  <c r="BD110" i="62"/>
  <c r="BO110" i="62"/>
  <c r="U110" i="62"/>
  <c r="S110" i="62"/>
  <c r="Q110" i="62"/>
  <c r="O110" i="62"/>
  <c r="BN110" i="62"/>
  <c r="M110" i="62"/>
  <c r="K110" i="62"/>
  <c r="J110" i="62"/>
  <c r="I110" i="62"/>
  <c r="H110" i="62"/>
  <c r="G110" i="62"/>
  <c r="F110" i="62"/>
  <c r="E110" i="62"/>
  <c r="D110" i="62"/>
  <c r="C110" i="62"/>
  <c r="B110" i="62"/>
  <c r="A110" i="62"/>
  <c r="BU109" i="62"/>
  <c r="BR109" i="62"/>
  <c r="AX109" i="62"/>
  <c r="AR109" i="62"/>
  <c r="AT109" i="62"/>
  <c r="AV109" i="62"/>
  <c r="AU109" i="62"/>
  <c r="AS109" i="62"/>
  <c r="AQ109" i="62"/>
  <c r="AP109" i="62"/>
  <c r="AO109" i="62"/>
  <c r="AN109" i="62"/>
  <c r="AM109" i="62"/>
  <c r="AK109" i="62"/>
  <c r="BQ109" i="62"/>
  <c r="AI109" i="62"/>
  <c r="AG109" i="62"/>
  <c r="AE109" i="62"/>
  <c r="AC109" i="62"/>
  <c r="AA109" i="62"/>
  <c r="Y109" i="62"/>
  <c r="W109" i="62"/>
  <c r="BO109" i="62"/>
  <c r="U109" i="62"/>
  <c r="S109" i="62"/>
  <c r="Q109" i="62"/>
  <c r="O109" i="62"/>
  <c r="M109" i="62"/>
  <c r="K109" i="62"/>
  <c r="J109" i="62"/>
  <c r="I109" i="62"/>
  <c r="H109" i="62"/>
  <c r="G109" i="62"/>
  <c r="F109" i="62"/>
  <c r="E109" i="62"/>
  <c r="D109" i="62"/>
  <c r="C109" i="62"/>
  <c r="B109" i="62"/>
  <c r="A109" i="62"/>
  <c r="BU108" i="62"/>
  <c r="AX108" i="62"/>
  <c r="AU108" i="62"/>
  <c r="AT108" i="62"/>
  <c r="AS108" i="62"/>
  <c r="AR108" i="62"/>
  <c r="AQ108" i="62"/>
  <c r="AP108" i="62"/>
  <c r="AO108" i="62"/>
  <c r="AN108" i="62"/>
  <c r="AM108" i="62"/>
  <c r="BR108" i="62"/>
  <c r="AK108" i="62"/>
  <c r="AI108" i="62"/>
  <c r="AG108" i="62"/>
  <c r="AE108" i="62"/>
  <c r="AC108" i="62"/>
  <c r="AA108" i="62"/>
  <c r="Y108" i="62"/>
  <c r="W108" i="62"/>
  <c r="BO108" i="62"/>
  <c r="U108" i="62"/>
  <c r="S108" i="62"/>
  <c r="Q108" i="62"/>
  <c r="O108" i="62"/>
  <c r="BN108" i="62"/>
  <c r="M108" i="62"/>
  <c r="K108" i="62"/>
  <c r="J108" i="62"/>
  <c r="I108" i="62"/>
  <c r="H108" i="62"/>
  <c r="G108" i="62"/>
  <c r="F108" i="62"/>
  <c r="E108" i="62"/>
  <c r="D108" i="62"/>
  <c r="C108" i="62"/>
  <c r="B108" i="62"/>
  <c r="A108" i="62"/>
  <c r="BU107" i="62"/>
  <c r="BQ107" i="62"/>
  <c r="BN107" i="62"/>
  <c r="AX107" i="62"/>
  <c r="AU107" i="62"/>
  <c r="AT107" i="62"/>
  <c r="AS107" i="62"/>
  <c r="AR107" i="62"/>
  <c r="AQ107" i="62"/>
  <c r="AP107" i="62"/>
  <c r="AO107" i="62"/>
  <c r="AN107" i="62"/>
  <c r="AM107" i="62"/>
  <c r="AK107" i="62"/>
  <c r="AI107" i="62"/>
  <c r="AG107" i="62"/>
  <c r="AE107" i="62"/>
  <c r="AC107" i="62"/>
  <c r="AA107" i="62"/>
  <c r="Y107" i="62"/>
  <c r="BR107" i="62"/>
  <c r="W107" i="62"/>
  <c r="U107" i="62"/>
  <c r="S107" i="62"/>
  <c r="Q107" i="62"/>
  <c r="O107" i="62"/>
  <c r="M107" i="62"/>
  <c r="K107" i="62"/>
  <c r="J107" i="62"/>
  <c r="I107" i="62"/>
  <c r="H107" i="62"/>
  <c r="G107" i="62"/>
  <c r="F107" i="62"/>
  <c r="E107" i="62"/>
  <c r="D107" i="62"/>
  <c r="C107" i="62"/>
  <c r="B107" i="62"/>
  <c r="A107" i="62"/>
  <c r="BU106" i="62"/>
  <c r="BN106" i="62"/>
  <c r="BO106" i="62"/>
  <c r="AX106" i="62"/>
  <c r="AR106" i="62"/>
  <c r="AT106" i="62"/>
  <c r="AV106" i="62"/>
  <c r="AU106" i="62"/>
  <c r="AS106" i="62"/>
  <c r="AQ106" i="62"/>
  <c r="AP106" i="62"/>
  <c r="AO106" i="62"/>
  <c r="AN106" i="62"/>
  <c r="AM106" i="62"/>
  <c r="AK106" i="62"/>
  <c r="AI106" i="62"/>
  <c r="AG106" i="62"/>
  <c r="AE106" i="62"/>
  <c r="AC106" i="62"/>
  <c r="AA106" i="62"/>
  <c r="Y106" i="62"/>
  <c r="W106" i="62"/>
  <c r="U106" i="62"/>
  <c r="S106" i="62"/>
  <c r="Q106" i="62"/>
  <c r="O106" i="62"/>
  <c r="M106" i="62"/>
  <c r="K106" i="62"/>
  <c r="J106" i="62"/>
  <c r="I106" i="62"/>
  <c r="H106" i="62"/>
  <c r="G106" i="62"/>
  <c r="F106" i="62"/>
  <c r="E106" i="62"/>
  <c r="D106" i="62"/>
  <c r="C106" i="62"/>
  <c r="B106" i="62"/>
  <c r="A106" i="62"/>
  <c r="BU105" i="62"/>
  <c r="BQ105" i="62"/>
  <c r="BR105" i="62"/>
  <c r="R105" i="62"/>
  <c r="BB105" i="62"/>
  <c r="P105" i="62"/>
  <c r="BA105" i="62"/>
  <c r="BN105" i="62"/>
  <c r="AX105" i="62"/>
  <c r="AU105" i="62"/>
  <c r="AT105" i="62"/>
  <c r="AS105" i="62"/>
  <c r="AR105" i="62"/>
  <c r="AV105" i="62"/>
  <c r="AQ105" i="62"/>
  <c r="AP105" i="62"/>
  <c r="AO105" i="62"/>
  <c r="AN105" i="62"/>
  <c r="AM105" i="62"/>
  <c r="AK105" i="62"/>
  <c r="AI105" i="62"/>
  <c r="AG105" i="62"/>
  <c r="AE105" i="62"/>
  <c r="AC105" i="62"/>
  <c r="AA105" i="62"/>
  <c r="Y105" i="62"/>
  <c r="W105" i="62"/>
  <c r="U105" i="62"/>
  <c r="T105" i="62"/>
  <c r="BC105" i="62"/>
  <c r="S105" i="62"/>
  <c r="Q105" i="62"/>
  <c r="O105" i="62"/>
  <c r="M105" i="62"/>
  <c r="BP105" i="62"/>
  <c r="K105" i="62"/>
  <c r="J105" i="62"/>
  <c r="I105" i="62"/>
  <c r="H105" i="62"/>
  <c r="G105" i="62"/>
  <c r="F105" i="62"/>
  <c r="E105" i="62"/>
  <c r="D105" i="62"/>
  <c r="C105" i="62"/>
  <c r="B105" i="62"/>
  <c r="A105" i="62"/>
  <c r="BU104" i="62"/>
  <c r="BQ104" i="62"/>
  <c r="BR104" i="62"/>
  <c r="AX104" i="62"/>
  <c r="AR104" i="62"/>
  <c r="AT104" i="62"/>
  <c r="AV104" i="62"/>
  <c r="AU104" i="62"/>
  <c r="AS104" i="62"/>
  <c r="AQ104" i="62"/>
  <c r="AP104" i="62"/>
  <c r="AO104" i="62"/>
  <c r="AN104" i="62"/>
  <c r="AM104" i="62"/>
  <c r="AK104" i="62"/>
  <c r="AI104" i="62"/>
  <c r="AG104" i="62"/>
  <c r="AE104" i="62"/>
  <c r="AC104" i="62"/>
  <c r="AA104" i="62"/>
  <c r="Y104" i="62"/>
  <c r="W104" i="62"/>
  <c r="U104" i="62"/>
  <c r="S104" i="62"/>
  <c r="Q104" i="62"/>
  <c r="O104" i="62"/>
  <c r="M104" i="62"/>
  <c r="K104" i="62"/>
  <c r="J104" i="62"/>
  <c r="I104" i="62"/>
  <c r="H104" i="62"/>
  <c r="G104" i="62"/>
  <c r="F104" i="62"/>
  <c r="E104" i="62"/>
  <c r="D104" i="62"/>
  <c r="C104" i="62"/>
  <c r="B104" i="62"/>
  <c r="A104" i="62"/>
  <c r="BU103" i="62"/>
  <c r="BR103" i="62"/>
  <c r="BQ103" i="62"/>
  <c r="BN103" i="62"/>
  <c r="BP103" i="62"/>
  <c r="AX103" i="62"/>
  <c r="AU103" i="62"/>
  <c r="AT103" i="62"/>
  <c r="AS103" i="62"/>
  <c r="AR103" i="62"/>
  <c r="AV103" i="62"/>
  <c r="AQ103" i="62"/>
  <c r="AP103" i="62"/>
  <c r="AO103" i="62"/>
  <c r="AN103" i="62"/>
  <c r="AM103" i="62"/>
  <c r="AK103" i="62"/>
  <c r="AI103" i="62"/>
  <c r="AG103" i="62"/>
  <c r="AE103" i="62"/>
  <c r="AC103" i="62"/>
  <c r="AA103" i="62"/>
  <c r="Y103" i="62"/>
  <c r="W103" i="62"/>
  <c r="BO103" i="62"/>
  <c r="U103" i="62"/>
  <c r="S103" i="62"/>
  <c r="Q103" i="62"/>
  <c r="O103" i="62"/>
  <c r="M103" i="62"/>
  <c r="K103" i="62"/>
  <c r="J103" i="62"/>
  <c r="I103" i="62"/>
  <c r="H103" i="62"/>
  <c r="G103" i="62"/>
  <c r="F103" i="62"/>
  <c r="E103" i="62"/>
  <c r="D103" i="62"/>
  <c r="C103" i="62"/>
  <c r="B103" i="62"/>
  <c r="A103" i="62"/>
  <c r="BU102" i="62"/>
  <c r="BR102" i="62"/>
  <c r="BQ102" i="62"/>
  <c r="BP102" i="62"/>
  <c r="AX102" i="62"/>
  <c r="AU102" i="62"/>
  <c r="AT102" i="62"/>
  <c r="AS102" i="62"/>
  <c r="AR102" i="62"/>
  <c r="AV102" i="62"/>
  <c r="AQ102" i="62"/>
  <c r="AP102" i="62"/>
  <c r="AO102" i="62"/>
  <c r="AN102" i="62"/>
  <c r="AM102" i="62"/>
  <c r="AK102" i="62"/>
  <c r="AI102" i="62"/>
  <c r="AG102" i="62"/>
  <c r="AE102" i="62"/>
  <c r="AC102" i="62"/>
  <c r="AA102" i="62"/>
  <c r="Y102" i="62"/>
  <c r="W102" i="62"/>
  <c r="U102" i="62"/>
  <c r="BO102" i="62"/>
  <c r="S102" i="62"/>
  <c r="Q102" i="62"/>
  <c r="O102" i="62"/>
  <c r="M102" i="62"/>
  <c r="K102" i="62"/>
  <c r="J102" i="62"/>
  <c r="I102" i="62"/>
  <c r="H102" i="62"/>
  <c r="G102" i="62"/>
  <c r="F102" i="62"/>
  <c r="E102" i="62"/>
  <c r="D102" i="62"/>
  <c r="C102" i="62"/>
  <c r="B102" i="62"/>
  <c r="A102" i="62"/>
  <c r="BU101" i="62"/>
  <c r="BQ101" i="62"/>
  <c r="BN101" i="62"/>
  <c r="AX101" i="62"/>
  <c r="AR101" i="62"/>
  <c r="AT101" i="62"/>
  <c r="AV101" i="62"/>
  <c r="AU101" i="62"/>
  <c r="AS101" i="62"/>
  <c r="AQ101" i="62"/>
  <c r="AP101" i="62"/>
  <c r="AO101" i="62"/>
  <c r="AN101" i="62"/>
  <c r="AM101" i="62"/>
  <c r="BP101" i="62"/>
  <c r="AK101" i="62"/>
  <c r="AI101" i="62"/>
  <c r="AG101" i="62"/>
  <c r="AE101" i="62"/>
  <c r="AC101" i="62"/>
  <c r="AA101" i="62"/>
  <c r="Y101" i="62"/>
  <c r="W101" i="62"/>
  <c r="U101" i="62"/>
  <c r="S101" i="62"/>
  <c r="Q101" i="62"/>
  <c r="O101" i="62"/>
  <c r="M101" i="62"/>
  <c r="K101" i="62"/>
  <c r="J101" i="62"/>
  <c r="I101" i="62"/>
  <c r="H101" i="62"/>
  <c r="G101" i="62"/>
  <c r="F101" i="62"/>
  <c r="E101" i="62"/>
  <c r="D101" i="62"/>
  <c r="C101" i="62"/>
  <c r="B101" i="62"/>
  <c r="A101" i="62"/>
  <c r="BU100" i="62"/>
  <c r="BQ100" i="62"/>
  <c r="BR100" i="62"/>
  <c r="BO100" i="62"/>
  <c r="BN100" i="62"/>
  <c r="BP100" i="62"/>
  <c r="AX100" i="62"/>
  <c r="AU100" i="62"/>
  <c r="AT100" i="62"/>
  <c r="AS100" i="62"/>
  <c r="AR100" i="62"/>
  <c r="AV100" i="62"/>
  <c r="AQ100" i="62"/>
  <c r="AP100" i="62"/>
  <c r="AO100" i="62"/>
  <c r="AN100" i="62"/>
  <c r="AM100" i="62"/>
  <c r="AK100" i="62"/>
  <c r="AI100" i="62"/>
  <c r="AG100" i="62"/>
  <c r="AE100" i="62"/>
  <c r="AC100" i="62"/>
  <c r="AA100" i="62"/>
  <c r="Y100" i="62"/>
  <c r="W100" i="62"/>
  <c r="U100" i="62"/>
  <c r="S100" i="62"/>
  <c r="Q100" i="62"/>
  <c r="O100" i="62"/>
  <c r="M100" i="62"/>
  <c r="K100" i="62"/>
  <c r="J100" i="62"/>
  <c r="I100" i="62"/>
  <c r="H100" i="62"/>
  <c r="G100" i="62"/>
  <c r="F100" i="62"/>
  <c r="E100" i="62"/>
  <c r="D100" i="62"/>
  <c r="C100" i="62"/>
  <c r="B100" i="62"/>
  <c r="A100" i="62"/>
  <c r="BU99" i="62"/>
  <c r="BQ99" i="62"/>
  <c r="BO99" i="62"/>
  <c r="L99" i="62"/>
  <c r="AY99" i="62"/>
  <c r="BN99" i="62"/>
  <c r="AX99" i="62"/>
  <c r="AU99" i="62"/>
  <c r="AT99" i="62"/>
  <c r="AR99" i="62"/>
  <c r="AV99" i="62"/>
  <c r="AS99" i="62"/>
  <c r="AQ99" i="62"/>
  <c r="AP99" i="62"/>
  <c r="AO99" i="62"/>
  <c r="AN99" i="62"/>
  <c r="AM99" i="62"/>
  <c r="AK99" i="62"/>
  <c r="AI99" i="62"/>
  <c r="AG99" i="62"/>
  <c r="AE99" i="62"/>
  <c r="AC99" i="62"/>
  <c r="AA99" i="62"/>
  <c r="Y99" i="62"/>
  <c r="W99" i="62"/>
  <c r="U99" i="62"/>
  <c r="S99" i="62"/>
  <c r="Q99" i="62"/>
  <c r="O99" i="62"/>
  <c r="M99" i="62"/>
  <c r="K99" i="62"/>
  <c r="J99" i="62"/>
  <c r="I99" i="62"/>
  <c r="H99" i="62"/>
  <c r="G99" i="62"/>
  <c r="F99" i="62"/>
  <c r="E99" i="62"/>
  <c r="D99" i="62"/>
  <c r="C99" i="62"/>
  <c r="B99" i="62"/>
  <c r="A99" i="62"/>
  <c r="BU98" i="62"/>
  <c r="BQ98" i="62"/>
  <c r="BP98" i="62"/>
  <c r="AX98" i="62"/>
  <c r="AU98" i="62"/>
  <c r="AT98" i="62"/>
  <c r="AR98" i="62"/>
  <c r="AV98" i="62"/>
  <c r="AS98" i="62"/>
  <c r="AQ98" i="62"/>
  <c r="AP98" i="62"/>
  <c r="AO98" i="62"/>
  <c r="AN98" i="62"/>
  <c r="AM98" i="62"/>
  <c r="BR98" i="62"/>
  <c r="AK98" i="62"/>
  <c r="AI98" i="62"/>
  <c r="AG98" i="62"/>
  <c r="AE98" i="62"/>
  <c r="AC98" i="62"/>
  <c r="AA98" i="62"/>
  <c r="Y98" i="62"/>
  <c r="W98" i="62"/>
  <c r="BO98" i="62"/>
  <c r="U98" i="62"/>
  <c r="S98" i="62"/>
  <c r="Q98" i="62"/>
  <c r="O98" i="62"/>
  <c r="BN98" i="62"/>
  <c r="M98" i="62"/>
  <c r="K98" i="62"/>
  <c r="J98" i="62"/>
  <c r="I98" i="62"/>
  <c r="H98" i="62"/>
  <c r="G98" i="62"/>
  <c r="F98" i="62"/>
  <c r="E98" i="62"/>
  <c r="D98" i="62"/>
  <c r="C98" i="62"/>
  <c r="B98" i="62"/>
  <c r="A98" i="62"/>
  <c r="BU97" i="62"/>
  <c r="BR97" i="62"/>
  <c r="BQ97" i="62"/>
  <c r="V97" i="62"/>
  <c r="BD97" i="62"/>
  <c r="BO97" i="62"/>
  <c r="AX97" i="62"/>
  <c r="AU97" i="62"/>
  <c r="AT97" i="62"/>
  <c r="AR97" i="62"/>
  <c r="AV97" i="62"/>
  <c r="AS97" i="62"/>
  <c r="AQ97" i="62"/>
  <c r="AP97" i="62"/>
  <c r="AO97" i="62"/>
  <c r="AN97" i="62"/>
  <c r="AM97" i="62"/>
  <c r="AK97" i="62"/>
  <c r="AI97" i="62"/>
  <c r="AG97" i="62"/>
  <c r="AE97" i="62"/>
  <c r="AC97" i="62"/>
  <c r="AA97" i="62"/>
  <c r="Y97" i="62"/>
  <c r="W97" i="62"/>
  <c r="U97" i="62"/>
  <c r="S97" i="62"/>
  <c r="Q97" i="62"/>
  <c r="O97" i="62"/>
  <c r="M97" i="62"/>
  <c r="K97" i="62"/>
  <c r="J97" i="62"/>
  <c r="I97" i="62"/>
  <c r="H97" i="62"/>
  <c r="G97" i="62"/>
  <c r="F97" i="62"/>
  <c r="E97" i="62"/>
  <c r="D97" i="62"/>
  <c r="C97" i="62"/>
  <c r="B97" i="62"/>
  <c r="A97" i="62"/>
  <c r="BU96" i="62"/>
  <c r="BR96" i="62"/>
  <c r="BN96" i="62"/>
  <c r="BQ96" i="62"/>
  <c r="AX96" i="62"/>
  <c r="AR96" i="62"/>
  <c r="AT96" i="62"/>
  <c r="AV96" i="62"/>
  <c r="AU96" i="62"/>
  <c r="AS96" i="62"/>
  <c r="AQ96" i="62"/>
  <c r="AP96" i="62"/>
  <c r="AO96" i="62"/>
  <c r="AN96" i="62"/>
  <c r="AM96" i="62"/>
  <c r="AK96" i="62"/>
  <c r="AI96" i="62"/>
  <c r="AG96" i="62"/>
  <c r="AE96" i="62"/>
  <c r="AC96" i="62"/>
  <c r="AA96" i="62"/>
  <c r="Y96" i="62"/>
  <c r="W96" i="62"/>
  <c r="U96" i="62"/>
  <c r="S96" i="62"/>
  <c r="Q96" i="62"/>
  <c r="O96" i="62"/>
  <c r="M96" i="62"/>
  <c r="BP96" i="62"/>
  <c r="K96" i="62"/>
  <c r="J96" i="62"/>
  <c r="I96" i="62"/>
  <c r="H96" i="62"/>
  <c r="G96" i="62"/>
  <c r="F96" i="62"/>
  <c r="E96" i="62"/>
  <c r="D96" i="62"/>
  <c r="C96" i="62"/>
  <c r="B96" i="62"/>
  <c r="A96" i="62"/>
  <c r="BU95" i="62"/>
  <c r="BR95" i="62"/>
  <c r="BQ95" i="62"/>
  <c r="BP95" i="62"/>
  <c r="AX95" i="62"/>
  <c r="AU95" i="62"/>
  <c r="AT95" i="62"/>
  <c r="AS95" i="62"/>
  <c r="AR95" i="62"/>
  <c r="AV95" i="62"/>
  <c r="AQ95" i="62"/>
  <c r="AP95" i="62"/>
  <c r="AO95" i="62"/>
  <c r="AN95" i="62"/>
  <c r="AM95" i="62"/>
  <c r="AK95" i="62"/>
  <c r="AI95" i="62"/>
  <c r="AG95" i="62"/>
  <c r="AE95" i="62"/>
  <c r="AC95" i="62"/>
  <c r="AA95" i="62"/>
  <c r="Y95" i="62"/>
  <c r="W95" i="62"/>
  <c r="BO95" i="62"/>
  <c r="U95" i="62"/>
  <c r="S95" i="62"/>
  <c r="Q95" i="62"/>
  <c r="O95" i="62"/>
  <c r="M95" i="62"/>
  <c r="K95" i="62"/>
  <c r="J95" i="62"/>
  <c r="I95" i="62"/>
  <c r="H95" i="62"/>
  <c r="G95" i="62"/>
  <c r="F95" i="62"/>
  <c r="E95" i="62"/>
  <c r="D95" i="62"/>
  <c r="C95" i="62"/>
  <c r="B95" i="62"/>
  <c r="A95" i="62"/>
  <c r="BU94" i="62"/>
  <c r="BR94" i="62"/>
  <c r="AX94" i="62"/>
  <c r="AU94" i="62"/>
  <c r="AT94" i="62"/>
  <c r="AS94" i="62"/>
  <c r="AR94" i="62"/>
  <c r="AV94" i="62"/>
  <c r="AQ94" i="62"/>
  <c r="AP94" i="62"/>
  <c r="AO94" i="62"/>
  <c r="AN94" i="62"/>
  <c r="AM94" i="62"/>
  <c r="AK94" i="62"/>
  <c r="BQ94" i="62"/>
  <c r="AI94" i="62"/>
  <c r="AG94" i="62"/>
  <c r="AE94" i="62"/>
  <c r="AC94" i="62"/>
  <c r="AA94" i="62"/>
  <c r="Y94" i="62"/>
  <c r="W94" i="62"/>
  <c r="U94" i="62"/>
  <c r="BO94" i="62"/>
  <c r="S94" i="62"/>
  <c r="Q94" i="62"/>
  <c r="O94" i="62"/>
  <c r="M94" i="62"/>
  <c r="BP94" i="62"/>
  <c r="K94" i="62"/>
  <c r="J94" i="62"/>
  <c r="I94" i="62"/>
  <c r="H94" i="62"/>
  <c r="G94" i="62"/>
  <c r="F94" i="62"/>
  <c r="E94" i="62"/>
  <c r="D94" i="62"/>
  <c r="C94" i="62"/>
  <c r="B94" i="62"/>
  <c r="A94" i="62"/>
  <c r="BU93" i="62"/>
  <c r="BR93" i="62"/>
  <c r="BP93" i="62"/>
  <c r="BN93" i="62"/>
  <c r="AX93" i="62"/>
  <c r="AU93" i="62"/>
  <c r="AT93" i="62"/>
  <c r="AS93" i="62"/>
  <c r="AR93" i="62"/>
  <c r="AV93" i="62"/>
  <c r="AQ93" i="62"/>
  <c r="AP93" i="62"/>
  <c r="AO93" i="62"/>
  <c r="AN93" i="62"/>
  <c r="AM93" i="62"/>
  <c r="AK93" i="62"/>
  <c r="AI93" i="62"/>
  <c r="AG93" i="62"/>
  <c r="AE93" i="62"/>
  <c r="AC93" i="62"/>
  <c r="BQ93" i="62"/>
  <c r="AA93" i="62"/>
  <c r="Y93" i="62"/>
  <c r="W93" i="62"/>
  <c r="U93" i="62"/>
  <c r="S93" i="62"/>
  <c r="Q93" i="62"/>
  <c r="O93" i="62"/>
  <c r="M93" i="62"/>
  <c r="K93" i="62"/>
  <c r="J93" i="62"/>
  <c r="I93" i="62"/>
  <c r="H93" i="62"/>
  <c r="G93" i="62"/>
  <c r="F93" i="62"/>
  <c r="E93" i="62"/>
  <c r="D93" i="62"/>
  <c r="C93" i="62"/>
  <c r="B93" i="62"/>
  <c r="A93" i="62"/>
  <c r="BU92" i="62"/>
  <c r="BR92" i="62"/>
  <c r="BO92" i="62"/>
  <c r="BP92" i="62"/>
  <c r="AX92" i="62"/>
  <c r="AU92" i="62"/>
  <c r="AT92" i="62"/>
  <c r="AS92" i="62"/>
  <c r="AR92" i="62"/>
  <c r="AV92" i="62"/>
  <c r="AQ92" i="62"/>
  <c r="AP92" i="62"/>
  <c r="AO92" i="62"/>
  <c r="AN92" i="62"/>
  <c r="AM92" i="62"/>
  <c r="AK92" i="62"/>
  <c r="AI92" i="62"/>
  <c r="AG92" i="62"/>
  <c r="AE92" i="62"/>
  <c r="AC92" i="62"/>
  <c r="BQ92" i="62"/>
  <c r="AA92" i="62"/>
  <c r="Y92" i="62"/>
  <c r="W92" i="62"/>
  <c r="U92" i="62"/>
  <c r="S92" i="62"/>
  <c r="Q92" i="62"/>
  <c r="O92" i="62"/>
  <c r="M92" i="62"/>
  <c r="K92" i="62"/>
  <c r="J92" i="62"/>
  <c r="I92" i="62"/>
  <c r="H92" i="62"/>
  <c r="G92" i="62"/>
  <c r="F92" i="62"/>
  <c r="E92" i="62"/>
  <c r="D92" i="62"/>
  <c r="C92" i="62"/>
  <c r="B92" i="62"/>
  <c r="A92" i="62"/>
  <c r="BU91" i="62"/>
  <c r="BQ91" i="62"/>
  <c r="T91" i="62"/>
  <c r="BC91" i="62"/>
  <c r="BO91" i="62"/>
  <c r="BN91" i="62"/>
  <c r="AX91" i="62"/>
  <c r="AU91" i="62"/>
  <c r="AT91" i="62"/>
  <c r="AR91" i="62"/>
  <c r="AV91" i="62"/>
  <c r="AS91" i="62"/>
  <c r="AQ91" i="62"/>
  <c r="AP91" i="62"/>
  <c r="AO91" i="62"/>
  <c r="AN91" i="62"/>
  <c r="AM91" i="62"/>
  <c r="AK91" i="62"/>
  <c r="AI91" i="62"/>
  <c r="AG91" i="62"/>
  <c r="AE91" i="62"/>
  <c r="AC91" i="62"/>
  <c r="AA91" i="62"/>
  <c r="Y91" i="62"/>
  <c r="W91" i="62"/>
  <c r="U91" i="62"/>
  <c r="S91" i="62"/>
  <c r="Q91" i="62"/>
  <c r="O91" i="62"/>
  <c r="M91" i="62"/>
  <c r="K91" i="62"/>
  <c r="J91" i="62"/>
  <c r="I91" i="62"/>
  <c r="H91" i="62"/>
  <c r="G91" i="62"/>
  <c r="F91" i="62"/>
  <c r="E91" i="62"/>
  <c r="D91" i="62"/>
  <c r="C91" i="62"/>
  <c r="B91" i="62"/>
  <c r="A91" i="62"/>
  <c r="BU90" i="62"/>
  <c r="BP90" i="62"/>
  <c r="BR90" i="62"/>
  <c r="AX90" i="62"/>
  <c r="AU90" i="62"/>
  <c r="AT90" i="62"/>
  <c r="AS90" i="62"/>
  <c r="AR90" i="62"/>
  <c r="AV90" i="62"/>
  <c r="AQ90" i="62"/>
  <c r="AP90" i="62"/>
  <c r="AO90" i="62"/>
  <c r="AN90" i="62"/>
  <c r="AM90" i="62"/>
  <c r="AK90" i="62"/>
  <c r="AI90" i="62"/>
  <c r="AG90" i="62"/>
  <c r="AE90" i="62"/>
  <c r="AC90" i="62"/>
  <c r="AA90" i="62"/>
  <c r="Y90" i="62"/>
  <c r="BO90" i="62"/>
  <c r="W90" i="62"/>
  <c r="U90" i="62"/>
  <c r="S90" i="62"/>
  <c r="Q90" i="62"/>
  <c r="O90" i="62"/>
  <c r="M90" i="62"/>
  <c r="K90" i="62"/>
  <c r="J90" i="62"/>
  <c r="I90" i="62"/>
  <c r="H90" i="62"/>
  <c r="G90" i="62"/>
  <c r="F90" i="62"/>
  <c r="E90" i="62"/>
  <c r="D90" i="62"/>
  <c r="C90" i="62"/>
  <c r="B90" i="62"/>
  <c r="A90" i="62"/>
  <c r="BU89" i="62"/>
  <c r="BP89" i="62"/>
  <c r="AX89" i="62"/>
  <c r="AR89" i="62"/>
  <c r="AT89" i="62"/>
  <c r="AV89" i="62"/>
  <c r="AU89" i="62"/>
  <c r="AS89" i="62"/>
  <c r="AQ89" i="62"/>
  <c r="AP89" i="62"/>
  <c r="AO89" i="62"/>
  <c r="AN89" i="62"/>
  <c r="AM89" i="62"/>
  <c r="AK89" i="62"/>
  <c r="AI89" i="62"/>
  <c r="AG89" i="62"/>
  <c r="AE89" i="62"/>
  <c r="AC89" i="62"/>
  <c r="AA89" i="62"/>
  <c r="Y89" i="62"/>
  <c r="W89" i="62"/>
  <c r="BO89" i="62"/>
  <c r="U89" i="62"/>
  <c r="S89" i="62"/>
  <c r="Q89" i="62"/>
  <c r="BN89" i="62"/>
  <c r="O89" i="62"/>
  <c r="M89" i="62"/>
  <c r="K89" i="62"/>
  <c r="J89" i="62"/>
  <c r="I89" i="62"/>
  <c r="H89" i="62"/>
  <c r="G89" i="62"/>
  <c r="F89" i="62"/>
  <c r="E89" i="62"/>
  <c r="D89" i="62"/>
  <c r="C89" i="62"/>
  <c r="B89" i="62"/>
  <c r="A89" i="62"/>
  <c r="BU88" i="62"/>
  <c r="BN88" i="62"/>
  <c r="BO88" i="62"/>
  <c r="BP88" i="62"/>
  <c r="AX88" i="62"/>
  <c r="AR88" i="62"/>
  <c r="AT88" i="62"/>
  <c r="AV88" i="62"/>
  <c r="AU88" i="62"/>
  <c r="AS88" i="62"/>
  <c r="AQ88" i="62"/>
  <c r="AP88" i="62"/>
  <c r="AO88" i="62"/>
  <c r="AN88" i="62"/>
  <c r="AM88" i="62"/>
  <c r="AK88" i="62"/>
  <c r="BQ88" i="62"/>
  <c r="AI88" i="62"/>
  <c r="AG88" i="62"/>
  <c r="AE88" i="62"/>
  <c r="AC88" i="62"/>
  <c r="AA88" i="62"/>
  <c r="Y88" i="62"/>
  <c r="W88" i="62"/>
  <c r="U88" i="62"/>
  <c r="S88" i="62"/>
  <c r="Q88" i="62"/>
  <c r="O88" i="62"/>
  <c r="M88" i="62"/>
  <c r="K88" i="62"/>
  <c r="J88" i="62"/>
  <c r="I88" i="62"/>
  <c r="H88" i="62"/>
  <c r="G88" i="62"/>
  <c r="F88" i="62"/>
  <c r="E88" i="62"/>
  <c r="D88" i="62"/>
  <c r="C88" i="62"/>
  <c r="B88" i="62"/>
  <c r="A88" i="62"/>
  <c r="BU87" i="62"/>
  <c r="BR87" i="62"/>
  <c r="BQ87" i="62"/>
  <c r="AX87" i="62"/>
  <c r="AR87" i="62"/>
  <c r="AT87" i="62"/>
  <c r="AV87" i="62"/>
  <c r="AU87" i="62"/>
  <c r="AS87" i="62"/>
  <c r="AQ87" i="62"/>
  <c r="AP87" i="62"/>
  <c r="AO87" i="62"/>
  <c r="AN87" i="62"/>
  <c r="AM87" i="62"/>
  <c r="AK87" i="62"/>
  <c r="AI87" i="62"/>
  <c r="AG87" i="62"/>
  <c r="AE87" i="62"/>
  <c r="AC87" i="62"/>
  <c r="AA87" i="62"/>
  <c r="Y87" i="62"/>
  <c r="W87" i="62"/>
  <c r="U87" i="62"/>
  <c r="S87" i="62"/>
  <c r="Q87" i="62"/>
  <c r="BN87" i="62"/>
  <c r="O87" i="62"/>
  <c r="M87" i="62"/>
  <c r="K87" i="62"/>
  <c r="J87" i="62"/>
  <c r="I87" i="62"/>
  <c r="H87" i="62"/>
  <c r="G87" i="62"/>
  <c r="F87" i="62"/>
  <c r="E87" i="62"/>
  <c r="D87" i="62"/>
  <c r="C87" i="62"/>
  <c r="B87" i="62"/>
  <c r="A87" i="62"/>
  <c r="BU86" i="62"/>
  <c r="BQ86" i="62"/>
  <c r="L86" i="62"/>
  <c r="AY86" i="62"/>
  <c r="AX86" i="62"/>
  <c r="AU86" i="62"/>
  <c r="AT86" i="62"/>
  <c r="AR86" i="62"/>
  <c r="AV86" i="62"/>
  <c r="AS86" i="62"/>
  <c r="AQ86" i="62"/>
  <c r="AP86" i="62"/>
  <c r="AO86" i="62"/>
  <c r="AN86" i="62"/>
  <c r="AM86" i="62"/>
  <c r="BR86" i="62"/>
  <c r="AK86" i="62"/>
  <c r="AI86" i="62"/>
  <c r="AG86" i="62"/>
  <c r="AE86" i="62"/>
  <c r="AC86" i="62"/>
  <c r="AA86" i="62"/>
  <c r="Y86" i="62"/>
  <c r="W86" i="62"/>
  <c r="BO86" i="62"/>
  <c r="U86" i="62"/>
  <c r="S86" i="62"/>
  <c r="Q86" i="62"/>
  <c r="O86" i="62"/>
  <c r="BN86" i="62"/>
  <c r="M86" i="62"/>
  <c r="K86" i="62"/>
  <c r="J86" i="62"/>
  <c r="I86" i="62"/>
  <c r="H86" i="62"/>
  <c r="G86" i="62"/>
  <c r="F86" i="62"/>
  <c r="E86" i="62"/>
  <c r="D86" i="62"/>
  <c r="C86" i="62"/>
  <c r="B86" i="62"/>
  <c r="A86" i="62"/>
  <c r="BU85" i="62"/>
  <c r="AX85" i="62"/>
  <c r="AU85" i="62"/>
  <c r="AT85" i="62"/>
  <c r="AS85" i="62"/>
  <c r="AR85" i="62"/>
  <c r="AV85" i="62"/>
  <c r="AQ85" i="62"/>
  <c r="AP85" i="62"/>
  <c r="AO85" i="62"/>
  <c r="AN85" i="62"/>
  <c r="AM85" i="62"/>
  <c r="BR85" i="62"/>
  <c r="AK85" i="62"/>
  <c r="AI85" i="62"/>
  <c r="AG85" i="62"/>
  <c r="AE85" i="62"/>
  <c r="AC85" i="62"/>
  <c r="AA85" i="62"/>
  <c r="Y85" i="62"/>
  <c r="W85" i="62"/>
  <c r="U85" i="62"/>
  <c r="S85" i="62"/>
  <c r="Q85" i="62"/>
  <c r="O85" i="62"/>
  <c r="M85" i="62"/>
  <c r="BP85" i="62"/>
  <c r="K85" i="62"/>
  <c r="J85" i="62"/>
  <c r="I85" i="62"/>
  <c r="H85" i="62"/>
  <c r="G85" i="62"/>
  <c r="F85" i="62"/>
  <c r="E85" i="62"/>
  <c r="D85" i="62"/>
  <c r="C85" i="62"/>
  <c r="B85" i="62"/>
  <c r="A85" i="62"/>
  <c r="BU84" i="62"/>
  <c r="BR84" i="62"/>
  <c r="BQ84" i="62"/>
  <c r="BO84" i="62"/>
  <c r="AX84" i="62"/>
  <c r="AU84" i="62"/>
  <c r="AT84" i="62"/>
  <c r="AS84" i="62"/>
  <c r="AR84" i="62"/>
  <c r="AV84" i="62"/>
  <c r="AQ84" i="62"/>
  <c r="AP84" i="62"/>
  <c r="AO84" i="62"/>
  <c r="AN84" i="62"/>
  <c r="AM84" i="62"/>
  <c r="AK84" i="62"/>
  <c r="AI84" i="62"/>
  <c r="AG84" i="62"/>
  <c r="AE84" i="62"/>
  <c r="AC84" i="62"/>
  <c r="AA84" i="62"/>
  <c r="Y84" i="62"/>
  <c r="W84" i="62"/>
  <c r="U84" i="62"/>
  <c r="S84" i="62"/>
  <c r="Q84" i="62"/>
  <c r="O84" i="62"/>
  <c r="M84" i="62"/>
  <c r="BP84" i="62"/>
  <c r="K84" i="62"/>
  <c r="J84" i="62"/>
  <c r="I84" i="62"/>
  <c r="H84" i="62"/>
  <c r="G84" i="62"/>
  <c r="F84" i="62"/>
  <c r="E84" i="62"/>
  <c r="D84" i="62"/>
  <c r="C84" i="62"/>
  <c r="B84" i="62"/>
  <c r="A84" i="62"/>
  <c r="BU83" i="62"/>
  <c r="BR83" i="62"/>
  <c r="BN83" i="62"/>
  <c r="BP83" i="62"/>
  <c r="AX83" i="62"/>
  <c r="AU83" i="62"/>
  <c r="AT83" i="62"/>
  <c r="AS83" i="62"/>
  <c r="AR83" i="62"/>
  <c r="AV83" i="62"/>
  <c r="AQ83" i="62"/>
  <c r="AP83" i="62"/>
  <c r="AO83" i="62"/>
  <c r="AN83" i="62"/>
  <c r="AM83" i="62"/>
  <c r="AK83" i="62"/>
  <c r="AI83" i="62"/>
  <c r="AG83" i="62"/>
  <c r="AE83" i="62"/>
  <c r="AC83" i="62"/>
  <c r="BQ83" i="62"/>
  <c r="AA83" i="62"/>
  <c r="Y83" i="62"/>
  <c r="W83" i="62"/>
  <c r="U83" i="62"/>
  <c r="S83" i="62"/>
  <c r="Q83" i="62"/>
  <c r="O83" i="62"/>
  <c r="M83" i="62"/>
  <c r="K83" i="62"/>
  <c r="J83" i="62"/>
  <c r="I83" i="62"/>
  <c r="H83" i="62"/>
  <c r="G83" i="62"/>
  <c r="F83" i="62"/>
  <c r="E83" i="62"/>
  <c r="D83" i="62"/>
  <c r="C83" i="62"/>
  <c r="B83" i="62"/>
  <c r="A83" i="62"/>
  <c r="BU82" i="62"/>
  <c r="BP82" i="62"/>
  <c r="AX82" i="62"/>
  <c r="AU82" i="62"/>
  <c r="AT82" i="62"/>
  <c r="AS82" i="62"/>
  <c r="AR82" i="62"/>
  <c r="AV82" i="62"/>
  <c r="AQ82" i="62"/>
  <c r="AP82" i="62"/>
  <c r="AO82" i="62"/>
  <c r="AN82" i="62"/>
  <c r="AM82" i="62"/>
  <c r="AK82" i="62"/>
  <c r="BQ82" i="62"/>
  <c r="AI82" i="62"/>
  <c r="AG82" i="62"/>
  <c r="AE82" i="62"/>
  <c r="AC82" i="62"/>
  <c r="AA82" i="62"/>
  <c r="Y82" i="62"/>
  <c r="BO82" i="62"/>
  <c r="W82" i="62"/>
  <c r="U82" i="62"/>
  <c r="S82" i="62"/>
  <c r="Q82" i="62"/>
  <c r="O82" i="62"/>
  <c r="M82" i="62"/>
  <c r="K82" i="62"/>
  <c r="J82" i="62"/>
  <c r="I82" i="62"/>
  <c r="H82" i="62"/>
  <c r="G82" i="62"/>
  <c r="F82" i="62"/>
  <c r="E82" i="62"/>
  <c r="D82" i="62"/>
  <c r="C82" i="62"/>
  <c r="B82" i="62"/>
  <c r="A82" i="62"/>
  <c r="BU81" i="62"/>
  <c r="BP81" i="62"/>
  <c r="AX81" i="62"/>
  <c r="AU81" i="62"/>
  <c r="AT81" i="62"/>
  <c r="AR81" i="62"/>
  <c r="AV81" i="62"/>
  <c r="AS81" i="62"/>
  <c r="AQ81" i="62"/>
  <c r="AP81" i="62"/>
  <c r="AO81" i="62"/>
  <c r="AN81" i="62"/>
  <c r="AM81" i="62"/>
  <c r="AK81" i="62"/>
  <c r="AI81" i="62"/>
  <c r="AG81" i="62"/>
  <c r="AE81" i="62"/>
  <c r="AC81" i="62"/>
  <c r="AA81" i="62"/>
  <c r="Y81" i="62"/>
  <c r="W81" i="62"/>
  <c r="U81" i="62"/>
  <c r="S81" i="62"/>
  <c r="Q81" i="62"/>
  <c r="O81" i="62"/>
  <c r="BN81" i="62"/>
  <c r="M81" i="62"/>
  <c r="K81" i="62"/>
  <c r="J81" i="62"/>
  <c r="I81" i="62"/>
  <c r="H81" i="62"/>
  <c r="G81" i="62"/>
  <c r="F81" i="62"/>
  <c r="E81" i="62"/>
  <c r="D81" i="62"/>
  <c r="C81" i="62"/>
  <c r="B81" i="62"/>
  <c r="A81" i="62"/>
  <c r="BU80" i="62"/>
  <c r="BO80" i="62"/>
  <c r="AX80" i="62"/>
  <c r="AR80" i="62"/>
  <c r="AT80" i="62"/>
  <c r="AV80" i="62"/>
  <c r="AU80" i="62"/>
  <c r="AS80" i="62"/>
  <c r="AQ80" i="62"/>
  <c r="AP80" i="62"/>
  <c r="AO80" i="62"/>
  <c r="AN80" i="62"/>
  <c r="AM80" i="62"/>
  <c r="AK80" i="62"/>
  <c r="BQ80" i="62"/>
  <c r="AI80" i="62"/>
  <c r="AG80" i="62"/>
  <c r="AE80" i="62"/>
  <c r="AC80" i="62"/>
  <c r="AA80" i="62"/>
  <c r="Y80" i="62"/>
  <c r="W80" i="62"/>
  <c r="U80" i="62"/>
  <c r="S80" i="62"/>
  <c r="Q80" i="62"/>
  <c r="BN80" i="62"/>
  <c r="O80" i="62"/>
  <c r="M80" i="62"/>
  <c r="K80" i="62"/>
  <c r="J80" i="62"/>
  <c r="I80" i="62"/>
  <c r="H80" i="62"/>
  <c r="G80" i="62"/>
  <c r="F80" i="62"/>
  <c r="E80" i="62"/>
  <c r="D80" i="62"/>
  <c r="C80" i="62"/>
  <c r="B80" i="62"/>
  <c r="A80" i="62"/>
  <c r="BU79" i="62"/>
  <c r="AX79" i="62"/>
  <c r="AU79" i="62"/>
  <c r="AT79" i="62"/>
  <c r="AS79" i="62"/>
  <c r="AR79" i="62"/>
  <c r="AV79" i="62"/>
  <c r="AQ79" i="62"/>
  <c r="AP79" i="62"/>
  <c r="AO79" i="62"/>
  <c r="AN79" i="62"/>
  <c r="AM79" i="62"/>
  <c r="AK79" i="62"/>
  <c r="BQ79" i="62"/>
  <c r="AI79" i="62"/>
  <c r="AG79" i="62"/>
  <c r="AE79" i="62"/>
  <c r="AC79" i="62"/>
  <c r="AA79" i="62"/>
  <c r="Y79" i="62"/>
  <c r="BR79" i="62"/>
  <c r="W79" i="62"/>
  <c r="U79" i="62"/>
  <c r="S79" i="62"/>
  <c r="Q79" i="62"/>
  <c r="O79" i="62"/>
  <c r="BN79" i="62"/>
  <c r="M79" i="62"/>
  <c r="BP79" i="62"/>
  <c r="K79" i="62"/>
  <c r="J79" i="62"/>
  <c r="I79" i="62"/>
  <c r="H79" i="62"/>
  <c r="G79" i="62"/>
  <c r="F79" i="62"/>
  <c r="E79" i="62"/>
  <c r="D79" i="62"/>
  <c r="C79" i="62"/>
  <c r="B79" i="62"/>
  <c r="A79" i="62"/>
  <c r="BU78" i="62"/>
  <c r="BR78" i="62"/>
  <c r="BQ78" i="62"/>
  <c r="L78" i="62"/>
  <c r="AY78" i="62"/>
  <c r="BN78" i="62"/>
  <c r="BP78" i="62"/>
  <c r="AX78" i="62"/>
  <c r="AU78" i="62"/>
  <c r="AT78" i="62"/>
  <c r="AR78" i="62"/>
  <c r="AV78" i="62"/>
  <c r="AS78" i="62"/>
  <c r="AQ78" i="62"/>
  <c r="AP78" i="62"/>
  <c r="AO78" i="62"/>
  <c r="AN78" i="62"/>
  <c r="AM78" i="62"/>
  <c r="AK78" i="62"/>
  <c r="AI78" i="62"/>
  <c r="AG78" i="62"/>
  <c r="AE78" i="62"/>
  <c r="AC78" i="62"/>
  <c r="AA78" i="62"/>
  <c r="Y78" i="62"/>
  <c r="W78" i="62"/>
  <c r="U78" i="62"/>
  <c r="S78" i="62"/>
  <c r="Q78" i="62"/>
  <c r="O78" i="62"/>
  <c r="M78" i="62"/>
  <c r="K78" i="62"/>
  <c r="J78" i="62"/>
  <c r="I78" i="62"/>
  <c r="H78" i="62"/>
  <c r="G78" i="62"/>
  <c r="F78" i="62"/>
  <c r="E78" i="62"/>
  <c r="D78" i="62"/>
  <c r="C78" i="62"/>
  <c r="B78" i="62"/>
  <c r="A78" i="62"/>
  <c r="BU77" i="62"/>
  <c r="AX77" i="62"/>
  <c r="AU77" i="62"/>
  <c r="AT77" i="62"/>
  <c r="AS77" i="62"/>
  <c r="AR77" i="62"/>
  <c r="AQ77" i="62"/>
  <c r="AP77" i="62"/>
  <c r="AO77" i="62"/>
  <c r="AN77" i="62"/>
  <c r="AM77" i="62"/>
  <c r="BR77" i="62"/>
  <c r="AK77" i="62"/>
  <c r="AI77" i="62"/>
  <c r="AG77" i="62"/>
  <c r="AE77" i="62"/>
  <c r="AC77" i="62"/>
  <c r="AA77" i="62"/>
  <c r="Y77" i="62"/>
  <c r="W77" i="62"/>
  <c r="U77" i="62"/>
  <c r="S77" i="62"/>
  <c r="Q77" i="62"/>
  <c r="O77" i="62"/>
  <c r="M77" i="62"/>
  <c r="BP77" i="62"/>
  <c r="K77" i="62"/>
  <c r="J77" i="62"/>
  <c r="I77" i="62"/>
  <c r="H77" i="62"/>
  <c r="G77" i="62"/>
  <c r="F77" i="62"/>
  <c r="E77" i="62"/>
  <c r="D77" i="62"/>
  <c r="C77" i="62"/>
  <c r="B77" i="62"/>
  <c r="A77" i="62"/>
  <c r="BU76" i="62"/>
  <c r="BQ76" i="62"/>
  <c r="L76" i="62"/>
  <c r="AY76" i="62"/>
  <c r="BN76" i="62"/>
  <c r="AX76" i="62"/>
  <c r="AU76" i="62"/>
  <c r="AT76" i="62"/>
  <c r="AS76" i="62"/>
  <c r="AR76" i="62"/>
  <c r="AV76" i="62"/>
  <c r="AQ76" i="62"/>
  <c r="AP76" i="62"/>
  <c r="AO76" i="62"/>
  <c r="AN76" i="62"/>
  <c r="AM76" i="62"/>
  <c r="AK76" i="62"/>
  <c r="AI76" i="62"/>
  <c r="AG76" i="62"/>
  <c r="AE76" i="62"/>
  <c r="AC76" i="62"/>
  <c r="AA76" i="62"/>
  <c r="Y76" i="62"/>
  <c r="BO76" i="62"/>
  <c r="W76" i="62"/>
  <c r="U76" i="62"/>
  <c r="S76" i="62"/>
  <c r="Q76" i="62"/>
  <c r="O76" i="62"/>
  <c r="M76" i="62"/>
  <c r="BP76" i="62"/>
  <c r="K76" i="62"/>
  <c r="J76" i="62"/>
  <c r="I76" i="62"/>
  <c r="H76" i="62"/>
  <c r="G76" i="62"/>
  <c r="F76" i="62"/>
  <c r="E76" i="62"/>
  <c r="D76" i="62"/>
  <c r="C76" i="62"/>
  <c r="B76" i="62"/>
  <c r="A76" i="62"/>
  <c r="BU75" i="62"/>
  <c r="BR75" i="62"/>
  <c r="L75" i="62"/>
  <c r="AY75" i="62"/>
  <c r="BN75" i="62"/>
  <c r="AX75" i="62"/>
  <c r="AU75" i="62"/>
  <c r="AT75" i="62"/>
  <c r="AS75" i="62"/>
  <c r="AR75" i="62"/>
  <c r="AV75" i="62"/>
  <c r="AQ75" i="62"/>
  <c r="AP75" i="62"/>
  <c r="AO75" i="62"/>
  <c r="AN75" i="62"/>
  <c r="AM75" i="62"/>
  <c r="AK75" i="62"/>
  <c r="AI75" i="62"/>
  <c r="AG75" i="62"/>
  <c r="AE75" i="62"/>
  <c r="AC75" i="62"/>
  <c r="AA75" i="62"/>
  <c r="Y75" i="62"/>
  <c r="W75" i="62"/>
  <c r="U75" i="62"/>
  <c r="S75" i="62"/>
  <c r="R75" i="62"/>
  <c r="BB75" i="62"/>
  <c r="Q75" i="62"/>
  <c r="O75" i="62"/>
  <c r="M75" i="62"/>
  <c r="BP75" i="62"/>
  <c r="K75" i="62"/>
  <c r="J75" i="62"/>
  <c r="I75" i="62"/>
  <c r="H75" i="62"/>
  <c r="G75" i="62"/>
  <c r="F75" i="62"/>
  <c r="E75" i="62"/>
  <c r="D75" i="62"/>
  <c r="C75" i="62"/>
  <c r="B75" i="62"/>
  <c r="A75" i="62"/>
  <c r="BU74" i="62"/>
  <c r="BP74" i="62"/>
  <c r="BR74" i="62"/>
  <c r="BO74" i="62"/>
  <c r="AX74" i="62"/>
  <c r="AU74" i="62"/>
  <c r="AT74" i="62"/>
  <c r="AS74" i="62"/>
  <c r="AR74" i="62"/>
  <c r="AV74" i="62"/>
  <c r="AQ74" i="62"/>
  <c r="AP74" i="62"/>
  <c r="AO74" i="62"/>
  <c r="AN74" i="62"/>
  <c r="AM74" i="62"/>
  <c r="AK74" i="62"/>
  <c r="BQ74" i="62"/>
  <c r="AI74" i="62"/>
  <c r="AG74" i="62"/>
  <c r="AE74" i="62"/>
  <c r="AC74" i="62"/>
  <c r="AA74" i="62"/>
  <c r="Y74" i="62"/>
  <c r="W74" i="62"/>
  <c r="U74" i="62"/>
  <c r="S74" i="62"/>
  <c r="Q74" i="62"/>
  <c r="O74" i="62"/>
  <c r="M74" i="62"/>
  <c r="K74" i="62"/>
  <c r="J74" i="62"/>
  <c r="I74" i="62"/>
  <c r="H74" i="62"/>
  <c r="G74" i="62"/>
  <c r="F74" i="62"/>
  <c r="E74" i="62"/>
  <c r="D74" i="62"/>
  <c r="C74" i="62"/>
  <c r="B74" i="62"/>
  <c r="A74" i="62"/>
  <c r="BU73" i="62"/>
  <c r="L73" i="62"/>
  <c r="AY73" i="62"/>
  <c r="BP73" i="62"/>
  <c r="AX73" i="62"/>
  <c r="AR73" i="62"/>
  <c r="AT73" i="62"/>
  <c r="AV73" i="62"/>
  <c r="AU73" i="62"/>
  <c r="AS73" i="62"/>
  <c r="AQ73" i="62"/>
  <c r="AP73" i="62"/>
  <c r="AO73" i="62"/>
  <c r="AN73" i="62"/>
  <c r="AM73" i="62"/>
  <c r="AK73" i="62"/>
  <c r="AI73" i="62"/>
  <c r="AG73" i="62"/>
  <c r="AE73" i="62"/>
  <c r="AC73" i="62"/>
  <c r="AA73" i="62"/>
  <c r="Y73" i="62"/>
  <c r="BO73" i="62"/>
  <c r="W73" i="62"/>
  <c r="U73" i="62"/>
  <c r="S73" i="62"/>
  <c r="R73" i="62"/>
  <c r="BB73" i="62"/>
  <c r="Q73" i="62"/>
  <c r="BN73" i="62"/>
  <c r="O73" i="62"/>
  <c r="M73" i="62"/>
  <c r="K73" i="62"/>
  <c r="J73" i="62"/>
  <c r="I73" i="62"/>
  <c r="H73" i="62"/>
  <c r="G73" i="62"/>
  <c r="F73" i="62"/>
  <c r="E73" i="62"/>
  <c r="D73" i="62"/>
  <c r="C73" i="62"/>
  <c r="B73" i="62"/>
  <c r="A73" i="62"/>
  <c r="BU72" i="62"/>
  <c r="BP72" i="62"/>
  <c r="AX72" i="62"/>
  <c r="AR72" i="62"/>
  <c r="AT72" i="62"/>
  <c r="AV72" i="62"/>
  <c r="AU72" i="62"/>
  <c r="AS72" i="62"/>
  <c r="AQ72" i="62"/>
  <c r="AP72" i="62"/>
  <c r="AO72" i="62"/>
  <c r="AN72" i="62"/>
  <c r="AM72" i="62"/>
  <c r="AK72" i="62"/>
  <c r="BQ72" i="62"/>
  <c r="AI72" i="62"/>
  <c r="AG72" i="62"/>
  <c r="AE72" i="62"/>
  <c r="AC72" i="62"/>
  <c r="AA72" i="62"/>
  <c r="Y72" i="62"/>
  <c r="W72" i="62"/>
  <c r="U72" i="62"/>
  <c r="S72" i="62"/>
  <c r="Q72" i="62"/>
  <c r="BN72" i="62"/>
  <c r="O72" i="62"/>
  <c r="M72" i="62"/>
  <c r="K72" i="62"/>
  <c r="J72" i="62"/>
  <c r="I72" i="62"/>
  <c r="H72" i="62"/>
  <c r="G72" i="62"/>
  <c r="F72" i="62"/>
  <c r="E72" i="62"/>
  <c r="D72" i="62"/>
  <c r="C72" i="62"/>
  <c r="B72" i="62"/>
  <c r="A72" i="62"/>
  <c r="BU71" i="62"/>
  <c r="BQ71" i="62"/>
  <c r="AX71" i="62"/>
  <c r="AU71" i="62"/>
  <c r="AT71" i="62"/>
  <c r="AR71" i="62"/>
  <c r="AV71" i="62"/>
  <c r="AS71" i="62"/>
  <c r="AQ71" i="62"/>
  <c r="AP71" i="62"/>
  <c r="AO71" i="62"/>
  <c r="AN71" i="62"/>
  <c r="AM71" i="62"/>
  <c r="BR71" i="62"/>
  <c r="AK71" i="62"/>
  <c r="AI71" i="62"/>
  <c r="AG71" i="62"/>
  <c r="AE71" i="62"/>
  <c r="AC71" i="62"/>
  <c r="AA71" i="62"/>
  <c r="Y71" i="62"/>
  <c r="W71" i="62"/>
  <c r="BO71" i="62"/>
  <c r="U71" i="62"/>
  <c r="S71" i="62"/>
  <c r="Q71" i="62"/>
  <c r="O71" i="62"/>
  <c r="BN71" i="62"/>
  <c r="M71" i="62"/>
  <c r="K71" i="62"/>
  <c r="J71" i="62"/>
  <c r="I71" i="62"/>
  <c r="H71" i="62"/>
  <c r="G71" i="62"/>
  <c r="F71" i="62"/>
  <c r="E71" i="62"/>
  <c r="D71" i="62"/>
  <c r="C71" i="62"/>
  <c r="B71" i="62"/>
  <c r="A71" i="62"/>
  <c r="BU70" i="62"/>
  <c r="BR70" i="62"/>
  <c r="BP70" i="62"/>
  <c r="AX70" i="62"/>
  <c r="AU70" i="62"/>
  <c r="AT70" i="62"/>
  <c r="AS70" i="62"/>
  <c r="AR70" i="62"/>
  <c r="AQ70" i="62"/>
  <c r="AP70" i="62"/>
  <c r="AO70" i="62"/>
  <c r="AN70" i="62"/>
  <c r="AM70" i="62"/>
  <c r="AK70" i="62"/>
  <c r="AI70" i="62"/>
  <c r="AG70" i="62"/>
  <c r="AE70" i="62"/>
  <c r="AC70" i="62"/>
  <c r="AA70" i="62"/>
  <c r="Y70" i="62"/>
  <c r="W70" i="62"/>
  <c r="U70" i="62"/>
  <c r="S70" i="62"/>
  <c r="Q70" i="62"/>
  <c r="O70" i="62"/>
  <c r="M70" i="62"/>
  <c r="K70" i="62"/>
  <c r="J70" i="62"/>
  <c r="I70" i="62"/>
  <c r="H70" i="62"/>
  <c r="G70" i="62"/>
  <c r="F70" i="62"/>
  <c r="E70" i="62"/>
  <c r="D70" i="62"/>
  <c r="C70" i="62"/>
  <c r="B70" i="62"/>
  <c r="A70" i="62"/>
  <c r="BU69" i="62"/>
  <c r="AX69" i="62"/>
  <c r="AU69" i="62"/>
  <c r="AT69" i="62"/>
  <c r="AR69" i="62"/>
  <c r="AV69" i="62"/>
  <c r="AS69" i="62"/>
  <c r="AQ69" i="62"/>
  <c r="AP69" i="62"/>
  <c r="AO69" i="62"/>
  <c r="AN69" i="62"/>
  <c r="AM69" i="62"/>
  <c r="AK69" i="62"/>
  <c r="AI69" i="62"/>
  <c r="AG69" i="62"/>
  <c r="AE69" i="62"/>
  <c r="AC69" i="62"/>
  <c r="AA69" i="62"/>
  <c r="Y69" i="62"/>
  <c r="W69" i="62"/>
  <c r="BO69" i="62"/>
  <c r="U69" i="62"/>
  <c r="S69" i="62"/>
  <c r="Q69" i="62"/>
  <c r="O69" i="62"/>
  <c r="M69" i="62"/>
  <c r="K69" i="62"/>
  <c r="J69" i="62"/>
  <c r="I69" i="62"/>
  <c r="H69" i="62"/>
  <c r="G69" i="62"/>
  <c r="F69" i="62"/>
  <c r="E69" i="62"/>
  <c r="D69" i="62"/>
  <c r="C69" i="62"/>
  <c r="B69" i="62"/>
  <c r="A69" i="62"/>
  <c r="BU68" i="62"/>
  <c r="AX68" i="62"/>
  <c r="AU68" i="62"/>
  <c r="AT68" i="62"/>
  <c r="AS68" i="62"/>
  <c r="AR68" i="62"/>
  <c r="AV68" i="62"/>
  <c r="AQ68" i="62"/>
  <c r="AP68" i="62"/>
  <c r="AO68" i="62"/>
  <c r="AN68" i="62"/>
  <c r="AM68" i="62"/>
  <c r="AK68" i="62"/>
  <c r="AI68" i="62"/>
  <c r="AG68" i="62"/>
  <c r="AE68" i="62"/>
  <c r="AC68" i="62"/>
  <c r="BQ68" i="62"/>
  <c r="AA68" i="62"/>
  <c r="Y68" i="62"/>
  <c r="W68" i="62"/>
  <c r="U68" i="62"/>
  <c r="S68" i="62"/>
  <c r="Q68" i="62"/>
  <c r="O68" i="62"/>
  <c r="M68" i="62"/>
  <c r="K68" i="62"/>
  <c r="J68" i="62"/>
  <c r="I68" i="62"/>
  <c r="H68" i="62"/>
  <c r="G68" i="62"/>
  <c r="F68" i="62"/>
  <c r="E68" i="62"/>
  <c r="D68" i="62"/>
  <c r="C68" i="62"/>
  <c r="B68" i="62"/>
  <c r="A68" i="62"/>
  <c r="BU67" i="62"/>
  <c r="AX67" i="62"/>
  <c r="AU67" i="62"/>
  <c r="AT67" i="62"/>
  <c r="AR67" i="62"/>
  <c r="AV67" i="62"/>
  <c r="AS67" i="62"/>
  <c r="AQ67" i="62"/>
  <c r="AP67" i="62"/>
  <c r="AO67" i="62"/>
  <c r="AN67" i="62"/>
  <c r="AM67" i="62"/>
  <c r="BR67" i="62"/>
  <c r="AK67" i="62"/>
  <c r="AI67" i="62"/>
  <c r="AG67" i="62"/>
  <c r="AE67" i="62"/>
  <c r="AC67" i="62"/>
  <c r="AA67" i="62"/>
  <c r="Y67" i="62"/>
  <c r="W67" i="62"/>
  <c r="BO67" i="62"/>
  <c r="U67" i="62"/>
  <c r="S67" i="62"/>
  <c r="Q67" i="62"/>
  <c r="O67" i="62"/>
  <c r="BN67" i="62"/>
  <c r="M67" i="62"/>
  <c r="K67" i="62"/>
  <c r="J67" i="62"/>
  <c r="I67" i="62"/>
  <c r="H67" i="62"/>
  <c r="G67" i="62"/>
  <c r="F67" i="62"/>
  <c r="E67" i="62"/>
  <c r="D67" i="62"/>
  <c r="C67" i="62"/>
  <c r="B67" i="62"/>
  <c r="A67" i="62"/>
  <c r="BU66" i="62"/>
  <c r="AX66" i="62"/>
  <c r="AU66" i="62"/>
  <c r="AT66" i="62"/>
  <c r="AR66" i="62"/>
  <c r="AV66" i="62"/>
  <c r="AS66" i="62"/>
  <c r="AQ66" i="62"/>
  <c r="AP66" i="62"/>
  <c r="AO66" i="62"/>
  <c r="AN66" i="62"/>
  <c r="AM66" i="62"/>
  <c r="BR66" i="62"/>
  <c r="AK66" i="62"/>
  <c r="AI66" i="62"/>
  <c r="AG66" i="62"/>
  <c r="AE66" i="62"/>
  <c r="AC66" i="62"/>
  <c r="AA66" i="62"/>
  <c r="Y66" i="62"/>
  <c r="W66" i="62"/>
  <c r="BO66" i="62"/>
  <c r="U66" i="62"/>
  <c r="S66" i="62"/>
  <c r="Q66" i="62"/>
  <c r="O66" i="62"/>
  <c r="BN66" i="62"/>
  <c r="M66" i="62"/>
  <c r="K66" i="62"/>
  <c r="J66" i="62"/>
  <c r="I66" i="62"/>
  <c r="H66" i="62"/>
  <c r="G66" i="62"/>
  <c r="F66" i="62"/>
  <c r="E66" i="62"/>
  <c r="D66" i="62"/>
  <c r="C66" i="62"/>
  <c r="B66" i="62"/>
  <c r="A66" i="62"/>
  <c r="BU65" i="62"/>
  <c r="BQ65" i="62"/>
  <c r="AX65" i="62"/>
  <c r="AU65" i="62"/>
  <c r="AT65" i="62"/>
  <c r="AS65" i="62"/>
  <c r="AR65" i="62"/>
  <c r="AV65" i="62"/>
  <c r="AQ65" i="62"/>
  <c r="AP65" i="62"/>
  <c r="AO65" i="62"/>
  <c r="AN65" i="62"/>
  <c r="AM65" i="62"/>
  <c r="AK65" i="62"/>
  <c r="AI65" i="62"/>
  <c r="AG65" i="62"/>
  <c r="AE65" i="62"/>
  <c r="AC65" i="62"/>
  <c r="AA65" i="62"/>
  <c r="Y65" i="62"/>
  <c r="W65" i="62"/>
  <c r="U65" i="62"/>
  <c r="S65" i="62"/>
  <c r="Q65" i="62"/>
  <c r="O65" i="62"/>
  <c r="M65" i="62"/>
  <c r="K65" i="62"/>
  <c r="J65" i="62"/>
  <c r="I65" i="62"/>
  <c r="H65" i="62"/>
  <c r="G65" i="62"/>
  <c r="F65" i="62"/>
  <c r="E65" i="62"/>
  <c r="D65" i="62"/>
  <c r="C65" i="62"/>
  <c r="B65" i="62"/>
  <c r="A65" i="62"/>
  <c r="BU64" i="62"/>
  <c r="AX64" i="62"/>
  <c r="AU64" i="62"/>
  <c r="AT64" i="62"/>
  <c r="AS64" i="62"/>
  <c r="AR64" i="62"/>
  <c r="AQ64" i="62"/>
  <c r="AP64" i="62"/>
  <c r="AO64" i="62"/>
  <c r="AN64" i="62"/>
  <c r="AM64" i="62"/>
  <c r="AK64" i="62"/>
  <c r="AI64" i="62"/>
  <c r="AG64" i="62"/>
  <c r="AE64" i="62"/>
  <c r="AC64" i="62"/>
  <c r="AA64" i="62"/>
  <c r="Y64" i="62"/>
  <c r="W64" i="62"/>
  <c r="U64" i="62"/>
  <c r="S64" i="62"/>
  <c r="Q64" i="62"/>
  <c r="O64" i="62"/>
  <c r="M64" i="62"/>
  <c r="K64" i="62"/>
  <c r="J64" i="62"/>
  <c r="I64" i="62"/>
  <c r="H64" i="62"/>
  <c r="G64" i="62"/>
  <c r="F64" i="62"/>
  <c r="E64" i="62"/>
  <c r="D64" i="62"/>
  <c r="C64" i="62"/>
  <c r="B64" i="62"/>
  <c r="A64" i="62"/>
  <c r="BU63" i="62"/>
  <c r="BR63" i="62"/>
  <c r="AX63" i="62"/>
  <c r="AU63" i="62"/>
  <c r="AT63" i="62"/>
  <c r="AS63" i="62"/>
  <c r="AR63" i="62"/>
  <c r="AV63" i="62"/>
  <c r="AQ63" i="62"/>
  <c r="AP63" i="62"/>
  <c r="AO63" i="62"/>
  <c r="AN63" i="62"/>
  <c r="AM63" i="62"/>
  <c r="AK63" i="62"/>
  <c r="AI63" i="62"/>
  <c r="AG63" i="62"/>
  <c r="AE63" i="62"/>
  <c r="AC63" i="62"/>
  <c r="AA63" i="62"/>
  <c r="Y63" i="62"/>
  <c r="W63" i="62"/>
  <c r="U63" i="62"/>
  <c r="S63" i="62"/>
  <c r="Q63" i="62"/>
  <c r="O63" i="62"/>
  <c r="M63" i="62"/>
  <c r="BP63" i="62"/>
  <c r="K63" i="62"/>
  <c r="J63" i="62"/>
  <c r="I63" i="62"/>
  <c r="H63" i="62"/>
  <c r="G63" i="62"/>
  <c r="F63" i="62"/>
  <c r="E63" i="62"/>
  <c r="D63" i="62"/>
  <c r="C63" i="62"/>
  <c r="B63" i="62"/>
  <c r="A63" i="62"/>
  <c r="BU62" i="62"/>
  <c r="BQ62" i="62"/>
  <c r="AX62" i="62"/>
  <c r="AU62" i="62"/>
  <c r="AT62" i="62"/>
  <c r="AS62" i="62"/>
  <c r="AR62" i="62"/>
  <c r="AQ62" i="62"/>
  <c r="AP62" i="62"/>
  <c r="AO62" i="62"/>
  <c r="AN62" i="62"/>
  <c r="AM62" i="62"/>
  <c r="AK62" i="62"/>
  <c r="AI62" i="62"/>
  <c r="AG62" i="62"/>
  <c r="AE62" i="62"/>
  <c r="AC62" i="62"/>
  <c r="AA62" i="62"/>
  <c r="Y62" i="62"/>
  <c r="W62" i="62"/>
  <c r="U62" i="62"/>
  <c r="S62" i="62"/>
  <c r="Q62" i="62"/>
  <c r="O62" i="62"/>
  <c r="BN62" i="62"/>
  <c r="M62" i="62"/>
  <c r="K62" i="62"/>
  <c r="J62" i="62"/>
  <c r="I62" i="62"/>
  <c r="H62" i="62"/>
  <c r="G62" i="62"/>
  <c r="F62" i="62"/>
  <c r="E62" i="62"/>
  <c r="D62" i="62"/>
  <c r="C62" i="62"/>
  <c r="B62" i="62"/>
  <c r="A62" i="62"/>
  <c r="BU61" i="62"/>
  <c r="AX61" i="62"/>
  <c r="AR61" i="62"/>
  <c r="AT61" i="62"/>
  <c r="AV61" i="62"/>
  <c r="AU61" i="62"/>
  <c r="AS61" i="62"/>
  <c r="AQ61" i="62"/>
  <c r="AP61" i="62"/>
  <c r="AO61" i="62"/>
  <c r="AN61" i="62"/>
  <c r="AM61" i="62"/>
  <c r="AK61" i="62"/>
  <c r="AI61" i="62"/>
  <c r="AG61" i="62"/>
  <c r="AE61" i="62"/>
  <c r="AC61" i="62"/>
  <c r="BQ61" i="62"/>
  <c r="AA61" i="62"/>
  <c r="Y61" i="62"/>
  <c r="W61" i="62"/>
  <c r="U61" i="62"/>
  <c r="S61" i="62"/>
  <c r="Q61" i="62"/>
  <c r="O61" i="62"/>
  <c r="M61" i="62"/>
  <c r="BP61" i="62"/>
  <c r="K61" i="62"/>
  <c r="J61" i="62"/>
  <c r="I61" i="62"/>
  <c r="H61" i="62"/>
  <c r="G61" i="62"/>
  <c r="F61" i="62"/>
  <c r="E61" i="62"/>
  <c r="D61" i="62"/>
  <c r="C61" i="62"/>
  <c r="B61" i="62"/>
  <c r="A61" i="62"/>
  <c r="BU60" i="62"/>
  <c r="AX60" i="62"/>
  <c r="AU60" i="62"/>
  <c r="AT60" i="62"/>
  <c r="AS60" i="62"/>
  <c r="AR60" i="62"/>
  <c r="AV60" i="62"/>
  <c r="AQ60" i="62"/>
  <c r="AP60" i="62"/>
  <c r="AO60" i="62"/>
  <c r="AN60" i="62"/>
  <c r="AM60" i="62"/>
  <c r="AK60" i="62"/>
  <c r="BQ60" i="62"/>
  <c r="AI60" i="62"/>
  <c r="AG60" i="62"/>
  <c r="AE60" i="62"/>
  <c r="AC60" i="62"/>
  <c r="AA60" i="62"/>
  <c r="Y60" i="62"/>
  <c r="W60" i="62"/>
  <c r="U60" i="62"/>
  <c r="S60" i="62"/>
  <c r="Q60" i="62"/>
  <c r="O60" i="62"/>
  <c r="M60" i="62"/>
  <c r="BP60" i="62"/>
  <c r="K60" i="62"/>
  <c r="J60" i="62"/>
  <c r="I60" i="62"/>
  <c r="H60" i="62"/>
  <c r="G60" i="62"/>
  <c r="F60" i="62"/>
  <c r="E60" i="62"/>
  <c r="D60" i="62"/>
  <c r="C60" i="62"/>
  <c r="B60" i="62"/>
  <c r="A60" i="62"/>
  <c r="BU59" i="62"/>
  <c r="AX59" i="62"/>
  <c r="AU59" i="62"/>
  <c r="AT59" i="62"/>
  <c r="AS59" i="62"/>
  <c r="AR59" i="62"/>
  <c r="AQ59" i="62"/>
  <c r="AP59" i="62"/>
  <c r="AO59" i="62"/>
  <c r="AN59" i="62"/>
  <c r="AM59" i="62"/>
  <c r="AK59" i="62"/>
  <c r="AI59" i="62"/>
  <c r="AG59" i="62"/>
  <c r="AE59" i="62"/>
  <c r="AC59" i="62"/>
  <c r="AA59" i="62"/>
  <c r="Y59" i="62"/>
  <c r="W59" i="62"/>
  <c r="U59" i="62"/>
  <c r="S59" i="62"/>
  <c r="Q59" i="62"/>
  <c r="O59" i="62"/>
  <c r="M59" i="62"/>
  <c r="BP59" i="62"/>
  <c r="K59" i="62"/>
  <c r="J59" i="62"/>
  <c r="I59" i="62"/>
  <c r="H59" i="62"/>
  <c r="G59" i="62"/>
  <c r="F59" i="62"/>
  <c r="E59" i="62"/>
  <c r="D59" i="62"/>
  <c r="C59" i="62"/>
  <c r="B59" i="62"/>
  <c r="A59" i="62"/>
  <c r="BU58" i="62"/>
  <c r="AX58" i="62"/>
  <c r="AU58" i="62"/>
  <c r="AT58" i="62"/>
  <c r="AS58" i="62"/>
  <c r="AR58" i="62"/>
  <c r="AV58" i="62"/>
  <c r="AQ58" i="62"/>
  <c r="AP58" i="62"/>
  <c r="AO58" i="62"/>
  <c r="AN58" i="62"/>
  <c r="AM58" i="62"/>
  <c r="AK58" i="62"/>
  <c r="BQ58" i="62"/>
  <c r="AI58" i="62"/>
  <c r="AG58" i="62"/>
  <c r="AE58" i="62"/>
  <c r="AC58" i="62"/>
  <c r="AA58" i="62"/>
  <c r="Y58" i="62"/>
  <c r="W58" i="62"/>
  <c r="U58" i="62"/>
  <c r="S58" i="62"/>
  <c r="Q58" i="62"/>
  <c r="O58" i="62"/>
  <c r="BN58" i="62"/>
  <c r="M58" i="62"/>
  <c r="BP58" i="62"/>
  <c r="K58" i="62"/>
  <c r="J58" i="62"/>
  <c r="I58" i="62"/>
  <c r="H58" i="62"/>
  <c r="G58" i="62"/>
  <c r="F58" i="62"/>
  <c r="E58" i="62"/>
  <c r="D58" i="62"/>
  <c r="C58" i="62"/>
  <c r="B58" i="62"/>
  <c r="A58" i="62"/>
  <c r="BU57" i="62"/>
  <c r="BQ57" i="62"/>
  <c r="AX57" i="62"/>
  <c r="AU57" i="62"/>
  <c r="AT57" i="62"/>
  <c r="AS57" i="62"/>
  <c r="AR57" i="62"/>
  <c r="AV57" i="62"/>
  <c r="AQ57" i="62"/>
  <c r="AP57" i="62"/>
  <c r="AO57" i="62"/>
  <c r="AN57" i="62"/>
  <c r="AM57" i="62"/>
  <c r="AK57" i="62"/>
  <c r="AI57" i="62"/>
  <c r="AG57" i="62"/>
  <c r="AE57" i="62"/>
  <c r="AC57" i="62"/>
  <c r="AA57" i="62"/>
  <c r="Y57" i="62"/>
  <c r="W57" i="62"/>
  <c r="U57" i="62"/>
  <c r="S57" i="62"/>
  <c r="Q57" i="62"/>
  <c r="O57" i="62"/>
  <c r="M57" i="62"/>
  <c r="K57" i="62"/>
  <c r="J57" i="62"/>
  <c r="I57" i="62"/>
  <c r="H57" i="62"/>
  <c r="G57" i="62"/>
  <c r="F57" i="62"/>
  <c r="E57" i="62"/>
  <c r="D57" i="62"/>
  <c r="C57" i="62"/>
  <c r="B57" i="62"/>
  <c r="A57" i="62"/>
  <c r="BU56" i="62"/>
  <c r="AX56" i="62"/>
  <c r="AU56" i="62"/>
  <c r="AT56" i="62"/>
  <c r="AR56" i="62"/>
  <c r="AV56" i="62"/>
  <c r="AS56" i="62"/>
  <c r="AQ56" i="62"/>
  <c r="AP56" i="62"/>
  <c r="AO56" i="62"/>
  <c r="AN56" i="62"/>
  <c r="AM56" i="62"/>
  <c r="BR56" i="62"/>
  <c r="AK56" i="62"/>
  <c r="AI56" i="62"/>
  <c r="AG56" i="62"/>
  <c r="AE56" i="62"/>
  <c r="AC56" i="62"/>
  <c r="AA56" i="62"/>
  <c r="Y56" i="62"/>
  <c r="W56" i="62"/>
  <c r="U56" i="62"/>
  <c r="S56" i="62"/>
  <c r="Q56" i="62"/>
  <c r="O56" i="62"/>
  <c r="M56" i="62"/>
  <c r="K56" i="62"/>
  <c r="J56" i="62"/>
  <c r="I56" i="62"/>
  <c r="H56" i="62"/>
  <c r="G56" i="62"/>
  <c r="F56" i="62"/>
  <c r="E56" i="62"/>
  <c r="D56" i="62"/>
  <c r="C56" i="62"/>
  <c r="B56" i="62"/>
  <c r="A56" i="62"/>
  <c r="BU55" i="62"/>
  <c r="AX55" i="62"/>
  <c r="AU55" i="62"/>
  <c r="AT55" i="62"/>
  <c r="AS55" i="62"/>
  <c r="AR55" i="62"/>
  <c r="AQ55" i="62"/>
  <c r="AP55" i="62"/>
  <c r="AO55" i="62"/>
  <c r="AN55" i="62"/>
  <c r="AM55" i="62"/>
  <c r="AK55" i="62"/>
  <c r="AI55" i="62"/>
  <c r="AG55" i="62"/>
  <c r="AE55" i="62"/>
  <c r="AC55" i="62"/>
  <c r="AA55" i="62"/>
  <c r="Y55" i="62"/>
  <c r="W55" i="62"/>
  <c r="U55" i="62"/>
  <c r="S55" i="62"/>
  <c r="Q55" i="62"/>
  <c r="O55" i="62"/>
  <c r="M55" i="62"/>
  <c r="K55" i="62"/>
  <c r="J55" i="62"/>
  <c r="I55" i="62"/>
  <c r="H55" i="62"/>
  <c r="G55" i="62"/>
  <c r="F55" i="62"/>
  <c r="E55" i="62"/>
  <c r="D55" i="62"/>
  <c r="C55" i="62"/>
  <c r="B55" i="62"/>
  <c r="A55" i="62"/>
  <c r="BU54" i="62"/>
  <c r="AX54" i="62"/>
  <c r="AU54" i="62"/>
  <c r="AT54" i="62"/>
  <c r="AS54" i="62"/>
  <c r="AR54" i="62"/>
  <c r="AV54" i="62"/>
  <c r="AQ54" i="62"/>
  <c r="AP54" i="62"/>
  <c r="AO54" i="62"/>
  <c r="AN54" i="62"/>
  <c r="AM54" i="62"/>
  <c r="AK54" i="62"/>
  <c r="AI54" i="62"/>
  <c r="AG54" i="62"/>
  <c r="AE54" i="62"/>
  <c r="AC54" i="62"/>
  <c r="AA54" i="62"/>
  <c r="Y54" i="62"/>
  <c r="W54" i="62"/>
  <c r="U54" i="62"/>
  <c r="S54" i="62"/>
  <c r="Q54" i="62"/>
  <c r="O54" i="62"/>
  <c r="M54" i="62"/>
  <c r="K54" i="62"/>
  <c r="J54" i="62"/>
  <c r="I54" i="62"/>
  <c r="H54" i="62"/>
  <c r="G54" i="62"/>
  <c r="F54" i="62"/>
  <c r="E54" i="62"/>
  <c r="D54" i="62"/>
  <c r="C54" i="62"/>
  <c r="B54" i="62"/>
  <c r="A54" i="62"/>
  <c r="BU53" i="62"/>
  <c r="BR53" i="62"/>
  <c r="BP53" i="62"/>
  <c r="AX53" i="62"/>
  <c r="AU53" i="62"/>
  <c r="AT53" i="62"/>
  <c r="AS53" i="62"/>
  <c r="AR53" i="62"/>
  <c r="AV53" i="62"/>
  <c r="AQ53" i="62"/>
  <c r="AP53" i="62"/>
  <c r="AO53" i="62"/>
  <c r="AN53" i="62"/>
  <c r="AM53" i="62"/>
  <c r="AK53" i="62"/>
  <c r="AI53" i="62"/>
  <c r="AG53" i="62"/>
  <c r="AE53" i="62"/>
  <c r="AC53" i="62"/>
  <c r="AA53" i="62"/>
  <c r="Y53" i="62"/>
  <c r="W53" i="62"/>
  <c r="U53" i="62"/>
  <c r="S53" i="62"/>
  <c r="Q53" i="62"/>
  <c r="O53" i="62"/>
  <c r="M53" i="62"/>
  <c r="K53" i="62"/>
  <c r="J53" i="62"/>
  <c r="I53" i="62"/>
  <c r="H53" i="62"/>
  <c r="G53" i="62"/>
  <c r="F53" i="62"/>
  <c r="E53" i="62"/>
  <c r="D53" i="62"/>
  <c r="C53" i="62"/>
  <c r="B53" i="62"/>
  <c r="A53" i="62"/>
  <c r="BU52" i="62"/>
  <c r="AX52" i="62"/>
  <c r="AU52" i="62"/>
  <c r="AT52" i="62"/>
  <c r="AS52" i="62"/>
  <c r="AR52" i="62"/>
  <c r="AV52" i="62"/>
  <c r="AQ52" i="62"/>
  <c r="AP52" i="62"/>
  <c r="AO52" i="62"/>
  <c r="AN52" i="62"/>
  <c r="AM52" i="62"/>
  <c r="AK52" i="62"/>
  <c r="AI52" i="62"/>
  <c r="AG52" i="62"/>
  <c r="AE52" i="62"/>
  <c r="AC52" i="62"/>
  <c r="BQ52" i="62"/>
  <c r="AA52" i="62"/>
  <c r="Y52" i="62"/>
  <c r="W52" i="62"/>
  <c r="U52" i="62"/>
  <c r="S52" i="62"/>
  <c r="Q52" i="62"/>
  <c r="O52" i="62"/>
  <c r="BN52" i="62"/>
  <c r="M52" i="62"/>
  <c r="K52" i="62"/>
  <c r="J52" i="62"/>
  <c r="I52" i="62"/>
  <c r="H52" i="62"/>
  <c r="G52" i="62"/>
  <c r="F52" i="62"/>
  <c r="E52" i="62"/>
  <c r="D52" i="62"/>
  <c r="C52" i="62"/>
  <c r="B52" i="62"/>
  <c r="A52" i="62"/>
  <c r="BU51" i="62"/>
  <c r="AX51" i="62"/>
  <c r="AU51" i="62"/>
  <c r="AT51" i="62"/>
  <c r="AS51" i="62"/>
  <c r="AR51" i="62"/>
  <c r="AV51" i="62"/>
  <c r="AQ51" i="62"/>
  <c r="AP51" i="62"/>
  <c r="AO51" i="62"/>
  <c r="AN51" i="62"/>
  <c r="AM51" i="62"/>
  <c r="AK51" i="62"/>
  <c r="BQ51" i="62"/>
  <c r="AI51" i="62"/>
  <c r="AG51" i="62"/>
  <c r="AE51" i="62"/>
  <c r="AC51" i="62"/>
  <c r="AA51" i="62"/>
  <c r="Y51" i="62"/>
  <c r="W51" i="62"/>
  <c r="U51" i="62"/>
  <c r="S51" i="62"/>
  <c r="Q51" i="62"/>
  <c r="O51" i="62"/>
  <c r="M51" i="62"/>
  <c r="K51" i="62"/>
  <c r="J51" i="62"/>
  <c r="I51" i="62"/>
  <c r="H51" i="62"/>
  <c r="G51" i="62"/>
  <c r="F51" i="62"/>
  <c r="E51" i="62"/>
  <c r="D51" i="62"/>
  <c r="C51" i="62"/>
  <c r="B51" i="62"/>
  <c r="A51" i="62"/>
  <c r="BU50" i="62"/>
  <c r="AX50" i="62"/>
  <c r="AU50" i="62"/>
  <c r="AT50" i="62"/>
  <c r="AR50" i="62"/>
  <c r="AV50" i="62"/>
  <c r="AS50" i="62"/>
  <c r="AQ50" i="62"/>
  <c r="AP50" i="62"/>
  <c r="AO50" i="62"/>
  <c r="AN50" i="62"/>
  <c r="AM50" i="62"/>
  <c r="AK50" i="62"/>
  <c r="AI50" i="62"/>
  <c r="AG50" i="62"/>
  <c r="AE50" i="62"/>
  <c r="AC50" i="62"/>
  <c r="AA50" i="62"/>
  <c r="Y50" i="62"/>
  <c r="W50" i="62"/>
  <c r="U50" i="62"/>
  <c r="S50" i="62"/>
  <c r="Q50" i="62"/>
  <c r="O50" i="62"/>
  <c r="M50" i="62"/>
  <c r="K50" i="62"/>
  <c r="J50" i="62"/>
  <c r="I50" i="62"/>
  <c r="H50" i="62"/>
  <c r="G50" i="62"/>
  <c r="F50" i="62"/>
  <c r="E50" i="62"/>
  <c r="D50" i="62"/>
  <c r="C50" i="62"/>
  <c r="B50" i="62"/>
  <c r="A50" i="62"/>
  <c r="BU49" i="62"/>
  <c r="BR49" i="62"/>
  <c r="AX49" i="62"/>
  <c r="AU49" i="62"/>
  <c r="AT49" i="62"/>
  <c r="AS49" i="62"/>
  <c r="AR49" i="62"/>
  <c r="AV49" i="62"/>
  <c r="AQ49" i="62"/>
  <c r="AP49" i="62"/>
  <c r="AO49" i="62"/>
  <c r="AN49" i="62"/>
  <c r="AM49" i="62"/>
  <c r="AK49" i="62"/>
  <c r="BQ49" i="62"/>
  <c r="AI49" i="62"/>
  <c r="AG49" i="62"/>
  <c r="AE49" i="62"/>
  <c r="AC49" i="62"/>
  <c r="AA49" i="62"/>
  <c r="Y49" i="62"/>
  <c r="W49" i="62"/>
  <c r="U49" i="62"/>
  <c r="S49" i="62"/>
  <c r="Q49" i="62"/>
  <c r="O49" i="62"/>
  <c r="M49" i="62"/>
  <c r="K49" i="62"/>
  <c r="J49" i="62"/>
  <c r="I49" i="62"/>
  <c r="H49" i="62"/>
  <c r="G49" i="62"/>
  <c r="F49" i="62"/>
  <c r="E49" i="62"/>
  <c r="D49" i="62"/>
  <c r="C49" i="62"/>
  <c r="B49" i="62"/>
  <c r="A49" i="62"/>
  <c r="BU48" i="62"/>
  <c r="AX48" i="62"/>
  <c r="AU48" i="62"/>
  <c r="AT48" i="62"/>
  <c r="AS48" i="62"/>
  <c r="AR48" i="62"/>
  <c r="AQ48" i="62"/>
  <c r="AP48" i="62"/>
  <c r="AO48" i="62"/>
  <c r="AN48" i="62"/>
  <c r="AM48" i="62"/>
  <c r="AK48" i="62"/>
  <c r="BQ48" i="62"/>
  <c r="AI48" i="62"/>
  <c r="AG48" i="62"/>
  <c r="AE48" i="62"/>
  <c r="AC48" i="62"/>
  <c r="AA48" i="62"/>
  <c r="Y48" i="62"/>
  <c r="W48" i="62"/>
  <c r="U48" i="62"/>
  <c r="S48" i="62"/>
  <c r="Q48" i="62"/>
  <c r="O48" i="62"/>
  <c r="BN48" i="62"/>
  <c r="M48" i="62"/>
  <c r="K48" i="62"/>
  <c r="J48" i="62"/>
  <c r="I48" i="62"/>
  <c r="H48" i="62"/>
  <c r="G48" i="62"/>
  <c r="F48" i="62"/>
  <c r="E48" i="62"/>
  <c r="D48" i="62"/>
  <c r="C48" i="62"/>
  <c r="B48" i="62"/>
  <c r="A48" i="62"/>
  <c r="BU47" i="62"/>
  <c r="AX47" i="62"/>
  <c r="AU47" i="62"/>
  <c r="AT47" i="62"/>
  <c r="AS47" i="62"/>
  <c r="AR47" i="62"/>
  <c r="AQ47" i="62"/>
  <c r="AP47" i="62"/>
  <c r="AO47" i="62"/>
  <c r="AN47" i="62"/>
  <c r="AM47" i="62"/>
  <c r="AK47" i="62"/>
  <c r="AI47" i="62"/>
  <c r="AG47" i="62"/>
  <c r="AE47" i="62"/>
  <c r="AC47" i="62"/>
  <c r="AA47" i="62"/>
  <c r="Y47" i="62"/>
  <c r="W47" i="62"/>
  <c r="U47" i="62"/>
  <c r="S47" i="62"/>
  <c r="Q47" i="62"/>
  <c r="O47" i="62"/>
  <c r="M47" i="62"/>
  <c r="K47" i="62"/>
  <c r="J47" i="62"/>
  <c r="I47" i="62"/>
  <c r="H47" i="62"/>
  <c r="G47" i="62"/>
  <c r="F47" i="62"/>
  <c r="E47" i="62"/>
  <c r="D47" i="62"/>
  <c r="C47" i="62"/>
  <c r="B47" i="62"/>
  <c r="A47" i="62"/>
  <c r="BU46" i="62"/>
  <c r="BN46" i="62"/>
  <c r="AX46" i="62"/>
  <c r="AU46" i="62"/>
  <c r="AT46" i="62"/>
  <c r="AS46" i="62"/>
  <c r="AR46" i="62"/>
  <c r="AV46" i="62"/>
  <c r="AQ46" i="62"/>
  <c r="AP46" i="62"/>
  <c r="AO46" i="62"/>
  <c r="AN46" i="62"/>
  <c r="AM46" i="62"/>
  <c r="AK46" i="62"/>
  <c r="BQ46" i="62"/>
  <c r="AI46" i="62"/>
  <c r="AG46" i="62"/>
  <c r="AE46" i="62"/>
  <c r="AC46" i="62"/>
  <c r="AA46" i="62"/>
  <c r="Y46" i="62"/>
  <c r="W46" i="62"/>
  <c r="U46" i="62"/>
  <c r="S46" i="62"/>
  <c r="Q46" i="62"/>
  <c r="O46" i="62"/>
  <c r="M46" i="62"/>
  <c r="BP46" i="62"/>
  <c r="K46" i="62"/>
  <c r="J46" i="62"/>
  <c r="I46" i="62"/>
  <c r="H46" i="62"/>
  <c r="G46" i="62"/>
  <c r="F46" i="62"/>
  <c r="E46" i="62"/>
  <c r="D46" i="62"/>
  <c r="C46" i="62"/>
  <c r="B46" i="62"/>
  <c r="A46" i="62"/>
  <c r="BU45" i="62"/>
  <c r="BP45" i="62"/>
  <c r="AX45" i="62"/>
  <c r="AU45" i="62"/>
  <c r="AT45" i="62"/>
  <c r="AR45" i="62"/>
  <c r="AV45" i="62"/>
  <c r="AS45" i="62"/>
  <c r="AQ45" i="62"/>
  <c r="AP45" i="62"/>
  <c r="AO45" i="62"/>
  <c r="AN45" i="62"/>
  <c r="AM45" i="62"/>
  <c r="AK45" i="62"/>
  <c r="AI45" i="62"/>
  <c r="AG45" i="62"/>
  <c r="AE45" i="62"/>
  <c r="AC45" i="62"/>
  <c r="AA45" i="62"/>
  <c r="Y45" i="62"/>
  <c r="BR45" i="62"/>
  <c r="W45" i="62"/>
  <c r="U45" i="62"/>
  <c r="S45" i="62"/>
  <c r="Q45" i="62"/>
  <c r="O45" i="62"/>
  <c r="BN45" i="62"/>
  <c r="M45" i="62"/>
  <c r="K45" i="62"/>
  <c r="J45" i="62"/>
  <c r="I45" i="62"/>
  <c r="H45" i="62"/>
  <c r="G45" i="62"/>
  <c r="F45" i="62"/>
  <c r="E45" i="62"/>
  <c r="D45" i="62"/>
  <c r="C45" i="62"/>
  <c r="B45" i="62"/>
  <c r="A45" i="62"/>
  <c r="BU44" i="62"/>
  <c r="AX44" i="62"/>
  <c r="AU44" i="62"/>
  <c r="AT44" i="62"/>
  <c r="AS44" i="62"/>
  <c r="AR44" i="62"/>
  <c r="AQ44" i="62"/>
  <c r="AP44" i="62"/>
  <c r="AO44" i="62"/>
  <c r="AN44" i="62"/>
  <c r="AM44" i="62"/>
  <c r="AK44" i="62"/>
  <c r="AI44" i="62"/>
  <c r="AG44" i="62"/>
  <c r="AE44" i="62"/>
  <c r="AC44" i="62"/>
  <c r="AA44" i="62"/>
  <c r="Y44" i="62"/>
  <c r="W44" i="62"/>
  <c r="U44" i="62"/>
  <c r="S44" i="62"/>
  <c r="Q44" i="62"/>
  <c r="O44" i="62"/>
  <c r="M44" i="62"/>
  <c r="K44" i="62"/>
  <c r="J44" i="62"/>
  <c r="I44" i="62"/>
  <c r="H44" i="62"/>
  <c r="G44" i="62"/>
  <c r="F44" i="62"/>
  <c r="E44" i="62"/>
  <c r="D44" i="62"/>
  <c r="C44" i="62"/>
  <c r="B44" i="62"/>
  <c r="A44" i="62"/>
  <c r="BU43" i="62"/>
  <c r="BP43" i="62"/>
  <c r="AX43" i="62"/>
  <c r="AU43" i="62"/>
  <c r="AT43" i="62"/>
  <c r="AR43" i="62"/>
  <c r="AV43" i="62"/>
  <c r="AS43" i="62"/>
  <c r="AQ43" i="62"/>
  <c r="AP43" i="62"/>
  <c r="AO43" i="62"/>
  <c r="AN43" i="62"/>
  <c r="AM43" i="62"/>
  <c r="AK43" i="62"/>
  <c r="AI43" i="62"/>
  <c r="AG43" i="62"/>
  <c r="AE43" i="62"/>
  <c r="AC43" i="62"/>
  <c r="BQ43" i="62"/>
  <c r="AA43" i="62"/>
  <c r="Y43" i="62"/>
  <c r="W43" i="62"/>
  <c r="U43" i="62"/>
  <c r="S43" i="62"/>
  <c r="Q43" i="62"/>
  <c r="O43" i="62"/>
  <c r="M43" i="62"/>
  <c r="K43" i="62"/>
  <c r="J43" i="62"/>
  <c r="I43" i="62"/>
  <c r="H43" i="62"/>
  <c r="G43" i="62"/>
  <c r="F43" i="62"/>
  <c r="E43" i="62"/>
  <c r="D43" i="62"/>
  <c r="C43" i="62"/>
  <c r="B43" i="62"/>
  <c r="A43" i="62"/>
  <c r="BU42" i="62"/>
  <c r="BN42" i="62"/>
  <c r="AX42" i="62"/>
  <c r="AU42" i="62"/>
  <c r="AT42" i="62"/>
  <c r="AS42" i="62"/>
  <c r="AR42" i="62"/>
  <c r="AV42" i="62"/>
  <c r="AQ42" i="62"/>
  <c r="AP42" i="62"/>
  <c r="AO42" i="62"/>
  <c r="AN42" i="62"/>
  <c r="AM42" i="62"/>
  <c r="AK42" i="62"/>
  <c r="AI42" i="62"/>
  <c r="AG42" i="62"/>
  <c r="AE42" i="62"/>
  <c r="AC42" i="62"/>
  <c r="AA42" i="62"/>
  <c r="Y42" i="62"/>
  <c r="W42" i="62"/>
  <c r="U42" i="62"/>
  <c r="S42" i="62"/>
  <c r="Q42" i="62"/>
  <c r="O42" i="62"/>
  <c r="M42" i="62"/>
  <c r="K42" i="62"/>
  <c r="J42" i="62"/>
  <c r="I42" i="62"/>
  <c r="H42" i="62"/>
  <c r="G42" i="62"/>
  <c r="F42" i="62"/>
  <c r="E42" i="62"/>
  <c r="D42" i="62"/>
  <c r="C42" i="62"/>
  <c r="B42" i="62"/>
  <c r="A42" i="62"/>
  <c r="BU41" i="62"/>
  <c r="BR41" i="62"/>
  <c r="AX41" i="62"/>
  <c r="AU41" i="62"/>
  <c r="AT41" i="62"/>
  <c r="AS41" i="62"/>
  <c r="AR41" i="62"/>
  <c r="AV41" i="62"/>
  <c r="AQ41" i="62"/>
  <c r="AP41" i="62"/>
  <c r="AO41" i="62"/>
  <c r="AN41" i="62"/>
  <c r="AM41" i="62"/>
  <c r="AK41" i="62"/>
  <c r="AI41" i="62"/>
  <c r="AG41" i="62"/>
  <c r="AE41" i="62"/>
  <c r="AC41" i="62"/>
  <c r="AA41" i="62"/>
  <c r="Y41" i="62"/>
  <c r="W41" i="62"/>
  <c r="BO41" i="62"/>
  <c r="U41" i="62"/>
  <c r="S41" i="62"/>
  <c r="Q41" i="62"/>
  <c r="O41" i="62"/>
  <c r="BN41" i="62"/>
  <c r="M41" i="62"/>
  <c r="K41" i="62"/>
  <c r="J41" i="62"/>
  <c r="I41" i="62"/>
  <c r="H41" i="62"/>
  <c r="G41" i="62"/>
  <c r="F41" i="62"/>
  <c r="E41" i="62"/>
  <c r="D41" i="62"/>
  <c r="C41" i="62"/>
  <c r="B41" i="62"/>
  <c r="A41" i="62"/>
  <c r="BU40" i="62"/>
  <c r="BO40" i="62"/>
  <c r="AX40" i="62"/>
  <c r="AU40" i="62"/>
  <c r="AT40" i="62"/>
  <c r="AR40" i="62"/>
  <c r="AV40" i="62"/>
  <c r="AS40" i="62"/>
  <c r="AQ40" i="62"/>
  <c r="AP40" i="62"/>
  <c r="AO40" i="62"/>
  <c r="AN40" i="62"/>
  <c r="AM40" i="62"/>
  <c r="AK40" i="62"/>
  <c r="AI40" i="62"/>
  <c r="AG40" i="62"/>
  <c r="AE40" i="62"/>
  <c r="AC40" i="62"/>
  <c r="AA40" i="62"/>
  <c r="Y40" i="62"/>
  <c r="W40" i="62"/>
  <c r="U40" i="62"/>
  <c r="S40" i="62"/>
  <c r="Q40" i="62"/>
  <c r="O40" i="62"/>
  <c r="M40" i="62"/>
  <c r="K40" i="62"/>
  <c r="J40" i="62"/>
  <c r="I40" i="62"/>
  <c r="H40" i="62"/>
  <c r="G40" i="62"/>
  <c r="F40" i="62"/>
  <c r="E40" i="62"/>
  <c r="D40" i="62"/>
  <c r="C40" i="62"/>
  <c r="B40" i="62"/>
  <c r="A40" i="62"/>
  <c r="BU39" i="62"/>
  <c r="AX39" i="62"/>
  <c r="AR39" i="62"/>
  <c r="AT39" i="62"/>
  <c r="AV39" i="62"/>
  <c r="AU39" i="62"/>
  <c r="AS39" i="62"/>
  <c r="AQ39" i="62"/>
  <c r="AP39" i="62"/>
  <c r="AO39" i="62"/>
  <c r="AN39" i="62"/>
  <c r="AM39" i="62"/>
  <c r="AK39" i="62"/>
  <c r="AI39" i="62"/>
  <c r="AG39" i="62"/>
  <c r="AE39" i="62"/>
  <c r="AC39" i="62"/>
  <c r="AA39" i="62"/>
  <c r="Y39" i="62"/>
  <c r="W39" i="62"/>
  <c r="U39" i="62"/>
  <c r="S39" i="62"/>
  <c r="Q39" i="62"/>
  <c r="O39" i="62"/>
  <c r="M39" i="62"/>
  <c r="BP39" i="62"/>
  <c r="K39" i="62"/>
  <c r="J39" i="62"/>
  <c r="I39" i="62"/>
  <c r="H39" i="62"/>
  <c r="G39" i="62"/>
  <c r="F39" i="62"/>
  <c r="E39" i="62"/>
  <c r="D39" i="62"/>
  <c r="C39" i="62"/>
  <c r="B39" i="62"/>
  <c r="A39" i="62"/>
  <c r="BU38" i="62"/>
  <c r="X38" i="62"/>
  <c r="BE38" i="62"/>
  <c r="AX38" i="62"/>
  <c r="AU38" i="62"/>
  <c r="AT38" i="62"/>
  <c r="AS38" i="62"/>
  <c r="AR38" i="62"/>
  <c r="AQ38" i="62"/>
  <c r="AP38" i="62"/>
  <c r="AO38" i="62"/>
  <c r="AN38" i="62"/>
  <c r="AM38" i="62"/>
  <c r="BR38" i="62"/>
  <c r="AK38" i="62"/>
  <c r="AI38" i="62"/>
  <c r="AG38" i="62"/>
  <c r="AE38" i="62"/>
  <c r="AC38" i="62"/>
  <c r="AA38" i="62"/>
  <c r="Y38" i="62"/>
  <c r="W38" i="62"/>
  <c r="BO38" i="62"/>
  <c r="U38" i="62"/>
  <c r="S38" i="62"/>
  <c r="Q38" i="62"/>
  <c r="P38" i="62"/>
  <c r="BA38" i="62"/>
  <c r="O38" i="62"/>
  <c r="L38" i="62"/>
  <c r="AY38" i="62"/>
  <c r="BN38" i="62"/>
  <c r="M38" i="62"/>
  <c r="K38" i="62"/>
  <c r="J38" i="62"/>
  <c r="I38" i="62"/>
  <c r="H38" i="62"/>
  <c r="G38" i="62"/>
  <c r="F38" i="62"/>
  <c r="E38" i="62"/>
  <c r="D38" i="62"/>
  <c r="C38" i="62"/>
  <c r="B38" i="62"/>
  <c r="A38" i="62"/>
  <c r="BU37" i="62"/>
  <c r="AX37" i="62"/>
  <c r="AU37" i="62"/>
  <c r="AT37" i="62"/>
  <c r="AS37" i="62"/>
  <c r="AR37" i="62"/>
  <c r="AQ37" i="62"/>
  <c r="AP37" i="62"/>
  <c r="AO37" i="62"/>
  <c r="AN37" i="62"/>
  <c r="AM37" i="62"/>
  <c r="BR37" i="62"/>
  <c r="AK37" i="62"/>
  <c r="AI37" i="62"/>
  <c r="AG37" i="62"/>
  <c r="AE37" i="62"/>
  <c r="AC37" i="62"/>
  <c r="AA37" i="62"/>
  <c r="Y37" i="62"/>
  <c r="W37" i="62"/>
  <c r="BO37" i="62"/>
  <c r="U37" i="62"/>
  <c r="S37" i="62"/>
  <c r="Q37" i="62"/>
  <c r="O37" i="62"/>
  <c r="BN37" i="62"/>
  <c r="M37" i="62"/>
  <c r="K37" i="62"/>
  <c r="J37" i="62"/>
  <c r="I37" i="62"/>
  <c r="H37" i="62"/>
  <c r="G37" i="62"/>
  <c r="F37" i="62"/>
  <c r="E37" i="62"/>
  <c r="D37" i="62"/>
  <c r="C37" i="62"/>
  <c r="B37" i="62"/>
  <c r="A37" i="62"/>
  <c r="BU36" i="62"/>
  <c r="BQ36" i="62"/>
  <c r="BR36" i="62"/>
  <c r="AX36" i="62"/>
  <c r="AU36" i="62"/>
  <c r="AT36" i="62"/>
  <c r="AS36" i="62"/>
  <c r="AR36" i="62"/>
  <c r="AV36" i="62"/>
  <c r="AQ36" i="62"/>
  <c r="AP36" i="62"/>
  <c r="AO36" i="62"/>
  <c r="AN36" i="62"/>
  <c r="AM36" i="62"/>
  <c r="AK36" i="62"/>
  <c r="AI36" i="62"/>
  <c r="AG36" i="62"/>
  <c r="AE36" i="62"/>
  <c r="AC36" i="62"/>
  <c r="AA36" i="62"/>
  <c r="Y36" i="62"/>
  <c r="W36" i="62"/>
  <c r="U36" i="62"/>
  <c r="S36" i="62"/>
  <c r="Q36" i="62"/>
  <c r="O36" i="62"/>
  <c r="M36" i="62"/>
  <c r="K36" i="62"/>
  <c r="J36" i="62"/>
  <c r="I36" i="62"/>
  <c r="H36" i="62"/>
  <c r="G36" i="62"/>
  <c r="F36" i="62"/>
  <c r="E36" i="62"/>
  <c r="D36" i="62"/>
  <c r="C36" i="62"/>
  <c r="B36" i="62"/>
  <c r="A36" i="62"/>
  <c r="BU35" i="62"/>
  <c r="BQ35" i="62"/>
  <c r="AX35" i="62"/>
  <c r="AU35" i="62"/>
  <c r="AT35" i="62"/>
  <c r="AS35" i="62"/>
  <c r="AR35" i="62"/>
  <c r="AQ35" i="62"/>
  <c r="AP35" i="62"/>
  <c r="AO35" i="62"/>
  <c r="AN35" i="62"/>
  <c r="AM35" i="62"/>
  <c r="BR35" i="62"/>
  <c r="AK35" i="62"/>
  <c r="AI35" i="62"/>
  <c r="AG35" i="62"/>
  <c r="AE35" i="62"/>
  <c r="AC35" i="62"/>
  <c r="AA35" i="62"/>
  <c r="Y35" i="62"/>
  <c r="W35" i="62"/>
  <c r="BO35" i="62"/>
  <c r="U35" i="62"/>
  <c r="S35" i="62"/>
  <c r="Q35" i="62"/>
  <c r="O35" i="62"/>
  <c r="M35" i="62"/>
  <c r="K35" i="62"/>
  <c r="J35" i="62"/>
  <c r="I35" i="62"/>
  <c r="H35" i="62"/>
  <c r="G35" i="62"/>
  <c r="F35" i="62"/>
  <c r="E35" i="62"/>
  <c r="D35" i="62"/>
  <c r="C35" i="62"/>
  <c r="B35" i="62"/>
  <c r="A35" i="62"/>
  <c r="BU34" i="62"/>
  <c r="P34" i="62"/>
  <c r="BA34" i="62"/>
  <c r="AX34" i="62"/>
  <c r="AU34" i="62"/>
  <c r="AT34" i="62"/>
  <c r="AS34" i="62"/>
  <c r="AR34" i="62"/>
  <c r="AV34" i="62"/>
  <c r="AQ34" i="62"/>
  <c r="AP34" i="62"/>
  <c r="AO34" i="62"/>
  <c r="AN34" i="62"/>
  <c r="AM34" i="62"/>
  <c r="BR34" i="62"/>
  <c r="AK34" i="62"/>
  <c r="AI34" i="62"/>
  <c r="AG34" i="62"/>
  <c r="AE34" i="62"/>
  <c r="AC34" i="62"/>
  <c r="BQ34" i="62"/>
  <c r="AA34" i="62"/>
  <c r="Y34" i="62"/>
  <c r="W34" i="62"/>
  <c r="U34" i="62"/>
  <c r="S34" i="62"/>
  <c r="Q34" i="62"/>
  <c r="O34" i="62"/>
  <c r="M34" i="62"/>
  <c r="BP34" i="62"/>
  <c r="K34" i="62"/>
  <c r="J34" i="62"/>
  <c r="I34" i="62"/>
  <c r="H34" i="62"/>
  <c r="G34" i="62"/>
  <c r="F34" i="62"/>
  <c r="E34" i="62"/>
  <c r="D34" i="62"/>
  <c r="C34" i="62"/>
  <c r="B34" i="62"/>
  <c r="A34" i="62"/>
  <c r="BU33" i="62"/>
  <c r="AX33" i="62"/>
  <c r="AU33" i="62"/>
  <c r="AT33" i="62"/>
  <c r="AS33" i="62"/>
  <c r="AR33" i="62"/>
  <c r="AV33" i="62"/>
  <c r="AQ33" i="62"/>
  <c r="AP33" i="62"/>
  <c r="AO33" i="62"/>
  <c r="AN33" i="62"/>
  <c r="AM33" i="62"/>
  <c r="AK33" i="62"/>
  <c r="AI33" i="62"/>
  <c r="AG33" i="62"/>
  <c r="AE33" i="62"/>
  <c r="AC33" i="62"/>
  <c r="AA33" i="62"/>
  <c r="Y33" i="62"/>
  <c r="W33" i="62"/>
  <c r="U33" i="62"/>
  <c r="S33" i="62"/>
  <c r="Q33" i="62"/>
  <c r="O33" i="62"/>
  <c r="M33" i="62"/>
  <c r="BP33" i="62"/>
  <c r="K33" i="62"/>
  <c r="J33" i="62"/>
  <c r="I33" i="62"/>
  <c r="H33" i="62"/>
  <c r="G33" i="62"/>
  <c r="F33" i="62"/>
  <c r="E33" i="62"/>
  <c r="D33" i="62"/>
  <c r="C33" i="62"/>
  <c r="B33" i="62"/>
  <c r="A33" i="62"/>
  <c r="BU32" i="62"/>
  <c r="AX32" i="62"/>
  <c r="AR32" i="62"/>
  <c r="AT32" i="62"/>
  <c r="AV32" i="62"/>
  <c r="AU32" i="62"/>
  <c r="AS32" i="62"/>
  <c r="AQ32" i="62"/>
  <c r="AP32" i="62"/>
  <c r="AO32" i="62"/>
  <c r="AN32" i="62"/>
  <c r="AM32" i="62"/>
  <c r="AK32" i="62"/>
  <c r="AI32" i="62"/>
  <c r="AG32" i="62"/>
  <c r="AE32" i="62"/>
  <c r="AC32" i="62"/>
  <c r="AA32" i="62"/>
  <c r="Y32" i="62"/>
  <c r="W32" i="62"/>
  <c r="U32" i="62"/>
  <c r="S32" i="62"/>
  <c r="Q32" i="62"/>
  <c r="O32" i="62"/>
  <c r="M32" i="62"/>
  <c r="K32" i="62"/>
  <c r="J32" i="62"/>
  <c r="I32" i="62"/>
  <c r="H32" i="62"/>
  <c r="G32" i="62"/>
  <c r="F32" i="62"/>
  <c r="E32" i="62"/>
  <c r="D32" i="62"/>
  <c r="C32" i="62"/>
  <c r="B32" i="62"/>
  <c r="A32" i="62"/>
  <c r="BU31" i="62"/>
  <c r="AX31" i="62"/>
  <c r="AU31" i="62"/>
  <c r="AT31" i="62"/>
  <c r="AS31" i="62"/>
  <c r="AR31" i="62"/>
  <c r="AQ31" i="62"/>
  <c r="AP31" i="62"/>
  <c r="AO31" i="62"/>
  <c r="AN31" i="62"/>
  <c r="AM31" i="62"/>
  <c r="AK31" i="62"/>
  <c r="AI31" i="62"/>
  <c r="AG31" i="62"/>
  <c r="AE31" i="62"/>
  <c r="AC31" i="62"/>
  <c r="AA31" i="62"/>
  <c r="Y31" i="62"/>
  <c r="W31" i="62"/>
  <c r="U31" i="62"/>
  <c r="S31" i="62"/>
  <c r="Q31" i="62"/>
  <c r="O31" i="62"/>
  <c r="BN31" i="62"/>
  <c r="M31" i="62"/>
  <c r="K31" i="62"/>
  <c r="J31" i="62"/>
  <c r="I31" i="62"/>
  <c r="H31" i="62"/>
  <c r="G31" i="62"/>
  <c r="F31" i="62"/>
  <c r="E31" i="62"/>
  <c r="D31" i="62"/>
  <c r="C31" i="62"/>
  <c r="B31" i="62"/>
  <c r="A31" i="62"/>
  <c r="BU30" i="62"/>
  <c r="AX30" i="62"/>
  <c r="AU30" i="62"/>
  <c r="AT30" i="62"/>
  <c r="AR30" i="62"/>
  <c r="AV30" i="62"/>
  <c r="AS30" i="62"/>
  <c r="AQ30" i="62"/>
  <c r="AP30" i="62"/>
  <c r="AO30" i="62"/>
  <c r="AN30" i="62"/>
  <c r="AM30" i="62"/>
  <c r="AK30" i="62"/>
  <c r="AI30" i="62"/>
  <c r="AG30" i="62"/>
  <c r="AE30" i="62"/>
  <c r="AC30" i="62"/>
  <c r="AA30" i="62"/>
  <c r="Y30" i="62"/>
  <c r="W30" i="62"/>
  <c r="U30" i="62"/>
  <c r="S30" i="62"/>
  <c r="Q30" i="62"/>
  <c r="O30" i="62"/>
  <c r="L30" i="62"/>
  <c r="AY30" i="62"/>
  <c r="BN30" i="62"/>
  <c r="M30" i="62"/>
  <c r="K30" i="62"/>
  <c r="J30" i="62"/>
  <c r="I30" i="62"/>
  <c r="H30" i="62"/>
  <c r="G30" i="62"/>
  <c r="F30" i="62"/>
  <c r="E30" i="62"/>
  <c r="D30" i="62"/>
  <c r="C30" i="62"/>
  <c r="B30" i="62"/>
  <c r="A30" i="62"/>
  <c r="BU29" i="62"/>
  <c r="BQ29" i="62"/>
  <c r="BP29" i="62"/>
  <c r="AX29" i="62"/>
  <c r="AU29" i="62"/>
  <c r="AT29" i="62"/>
  <c r="AS29" i="62"/>
  <c r="AR29" i="62"/>
  <c r="AV29" i="62"/>
  <c r="AQ29" i="62"/>
  <c r="AP29" i="62"/>
  <c r="AO29" i="62"/>
  <c r="AN29" i="62"/>
  <c r="AM29" i="62"/>
  <c r="AK29" i="62"/>
  <c r="AI29" i="62"/>
  <c r="AG29" i="62"/>
  <c r="AE29" i="62"/>
  <c r="AC29" i="62"/>
  <c r="AA29" i="62"/>
  <c r="Y29" i="62"/>
  <c r="W29" i="62"/>
  <c r="U29" i="62"/>
  <c r="S29" i="62"/>
  <c r="Q29" i="62"/>
  <c r="O29" i="62"/>
  <c r="M29" i="62"/>
  <c r="K29" i="62"/>
  <c r="J29" i="62"/>
  <c r="I29" i="62"/>
  <c r="H29" i="62"/>
  <c r="G29" i="62"/>
  <c r="F29" i="62"/>
  <c r="E29" i="62"/>
  <c r="D29" i="62"/>
  <c r="C29" i="62"/>
  <c r="B29" i="62"/>
  <c r="A29" i="62"/>
  <c r="BU28" i="62"/>
  <c r="AX28" i="62"/>
  <c r="AU28" i="62"/>
  <c r="AT28" i="62"/>
  <c r="AS28" i="62"/>
  <c r="AR28" i="62"/>
  <c r="AV28" i="62"/>
  <c r="AQ28" i="62"/>
  <c r="AP28" i="62"/>
  <c r="AO28" i="62"/>
  <c r="AN28" i="62"/>
  <c r="AM28" i="62"/>
  <c r="BR28" i="62"/>
  <c r="AK28" i="62"/>
  <c r="BQ28" i="62"/>
  <c r="AI28" i="62"/>
  <c r="AG28" i="62"/>
  <c r="AE28" i="62"/>
  <c r="AC28" i="62"/>
  <c r="AA28" i="62"/>
  <c r="Y28" i="62"/>
  <c r="W28" i="62"/>
  <c r="U28" i="62"/>
  <c r="S28" i="62"/>
  <c r="Q28" i="62"/>
  <c r="O28" i="62"/>
  <c r="M28" i="62"/>
  <c r="K28" i="62"/>
  <c r="J28" i="62"/>
  <c r="I28" i="62"/>
  <c r="H28" i="62"/>
  <c r="G28" i="62"/>
  <c r="F28" i="62"/>
  <c r="E28" i="62"/>
  <c r="D28" i="62"/>
  <c r="C28" i="62"/>
  <c r="B28" i="62"/>
  <c r="A28" i="62"/>
  <c r="BU27" i="62"/>
  <c r="AX27" i="62"/>
  <c r="AU27" i="62"/>
  <c r="AT27" i="62"/>
  <c r="AS27" i="62"/>
  <c r="AR27" i="62"/>
  <c r="AV27" i="62"/>
  <c r="AQ27" i="62"/>
  <c r="AP27" i="62"/>
  <c r="AO27" i="62"/>
  <c r="AN27" i="62"/>
  <c r="AM27" i="62"/>
  <c r="AK27" i="62"/>
  <c r="AI27" i="62"/>
  <c r="AG27" i="62"/>
  <c r="AE27" i="62"/>
  <c r="AC27" i="62"/>
  <c r="AA27" i="62"/>
  <c r="Y27" i="62"/>
  <c r="W27" i="62"/>
  <c r="U27" i="62"/>
  <c r="S27" i="62"/>
  <c r="Q27" i="62"/>
  <c r="O27" i="62"/>
  <c r="M27" i="62"/>
  <c r="K27" i="62"/>
  <c r="J27" i="62"/>
  <c r="I27" i="62"/>
  <c r="H27" i="62"/>
  <c r="G27" i="62"/>
  <c r="F27" i="62"/>
  <c r="E27" i="62"/>
  <c r="D27" i="62"/>
  <c r="C27" i="62"/>
  <c r="B27" i="62"/>
  <c r="A27" i="62"/>
  <c r="BU26" i="62"/>
  <c r="AX26" i="62"/>
  <c r="AU26" i="62"/>
  <c r="AT26" i="62"/>
  <c r="AS26" i="62"/>
  <c r="AR26" i="62"/>
  <c r="AV26" i="62"/>
  <c r="AQ26" i="62"/>
  <c r="AP26" i="62"/>
  <c r="AO26" i="62"/>
  <c r="AN26" i="62"/>
  <c r="AM26" i="62"/>
  <c r="AK26" i="62"/>
  <c r="AI26" i="62"/>
  <c r="AG26" i="62"/>
  <c r="AE26" i="62"/>
  <c r="AC26" i="62"/>
  <c r="AA26" i="62"/>
  <c r="Y26" i="62"/>
  <c r="W26" i="62"/>
  <c r="U26" i="62"/>
  <c r="S26" i="62"/>
  <c r="Q26" i="62"/>
  <c r="O26" i="62"/>
  <c r="BN26" i="62"/>
  <c r="M26" i="62"/>
  <c r="K26" i="62"/>
  <c r="J26" i="62"/>
  <c r="I26" i="62"/>
  <c r="H26" i="62"/>
  <c r="G26" i="62"/>
  <c r="F26" i="62"/>
  <c r="E26" i="62"/>
  <c r="D26" i="62"/>
  <c r="C26" i="62"/>
  <c r="B26" i="62"/>
  <c r="A26" i="62"/>
  <c r="BU25" i="62"/>
  <c r="AX25" i="62"/>
  <c r="AU25" i="62"/>
  <c r="AT25" i="62"/>
  <c r="AS25" i="62"/>
  <c r="AR25" i="62"/>
  <c r="AV25" i="62"/>
  <c r="AQ25" i="62"/>
  <c r="AP25" i="62"/>
  <c r="AO25" i="62"/>
  <c r="AN25" i="62"/>
  <c r="AM25" i="62"/>
  <c r="AK25" i="62"/>
  <c r="AI25" i="62"/>
  <c r="AG25" i="62"/>
  <c r="AE25" i="62"/>
  <c r="AC25" i="62"/>
  <c r="AA25" i="62"/>
  <c r="Y25" i="62"/>
  <c r="W25" i="62"/>
  <c r="U25" i="62"/>
  <c r="S25" i="62"/>
  <c r="Q25" i="62"/>
  <c r="O25" i="62"/>
  <c r="M25" i="62"/>
  <c r="K25" i="62"/>
  <c r="J25" i="62"/>
  <c r="I25" i="62"/>
  <c r="H25" i="62"/>
  <c r="G25" i="62"/>
  <c r="F25" i="62"/>
  <c r="E25" i="62"/>
  <c r="D25" i="62"/>
  <c r="C25" i="62"/>
  <c r="B25" i="62"/>
  <c r="A25" i="62"/>
  <c r="BU24" i="62"/>
  <c r="AX24" i="62"/>
  <c r="AR24" i="62"/>
  <c r="AT24" i="62"/>
  <c r="AV24" i="62"/>
  <c r="AU24" i="62"/>
  <c r="AS24" i="62"/>
  <c r="AQ24" i="62"/>
  <c r="AP24" i="62"/>
  <c r="AO24" i="62"/>
  <c r="AN24" i="62"/>
  <c r="AM24" i="62"/>
  <c r="AK24" i="62"/>
  <c r="AI24" i="62"/>
  <c r="AG24" i="62"/>
  <c r="AE24" i="62"/>
  <c r="AC24" i="62"/>
  <c r="AA24" i="62"/>
  <c r="Y24" i="62"/>
  <c r="W24" i="62"/>
  <c r="U24" i="62"/>
  <c r="S24" i="62"/>
  <c r="Q24" i="62"/>
  <c r="O24" i="62"/>
  <c r="M24" i="62"/>
  <c r="BP24" i="62"/>
  <c r="K24" i="62"/>
  <c r="J24" i="62"/>
  <c r="I24" i="62"/>
  <c r="H24" i="62"/>
  <c r="G24" i="62"/>
  <c r="F24" i="62"/>
  <c r="E24" i="62"/>
  <c r="D24" i="62"/>
  <c r="C24" i="62"/>
  <c r="B24" i="62"/>
  <c r="A24" i="62"/>
  <c r="BU23" i="62"/>
  <c r="AX23" i="62"/>
  <c r="AU23" i="62"/>
  <c r="AT23" i="62"/>
  <c r="AS23" i="62"/>
  <c r="AR23" i="62"/>
  <c r="AQ23" i="62"/>
  <c r="AP23" i="62"/>
  <c r="AO23" i="62"/>
  <c r="AN23" i="62"/>
  <c r="AM23" i="62"/>
  <c r="AK23" i="62"/>
  <c r="AI23" i="62"/>
  <c r="AG23" i="62"/>
  <c r="AE23" i="62"/>
  <c r="AC23" i="62"/>
  <c r="AA23" i="62"/>
  <c r="Y23" i="62"/>
  <c r="W23" i="62"/>
  <c r="U23" i="62"/>
  <c r="S23" i="62"/>
  <c r="Q23" i="62"/>
  <c r="O23" i="62"/>
  <c r="M23" i="62"/>
  <c r="K23" i="62"/>
  <c r="J23" i="62"/>
  <c r="I23" i="62"/>
  <c r="H23" i="62"/>
  <c r="G23" i="62"/>
  <c r="F23" i="62"/>
  <c r="E23" i="62"/>
  <c r="D23" i="62"/>
  <c r="C23" i="62"/>
  <c r="B23" i="62"/>
  <c r="A23" i="62"/>
  <c r="BU22" i="62"/>
  <c r="BQ22" i="62"/>
  <c r="AX22" i="62"/>
  <c r="AU22" i="62"/>
  <c r="AT22" i="62"/>
  <c r="AR22" i="62"/>
  <c r="AV22" i="62"/>
  <c r="AS22" i="62"/>
  <c r="AQ22" i="62"/>
  <c r="AP22" i="62"/>
  <c r="AO22" i="62"/>
  <c r="AN22" i="62"/>
  <c r="AM22" i="62"/>
  <c r="BR22" i="62"/>
  <c r="AK22" i="62"/>
  <c r="AI22" i="62"/>
  <c r="AG22" i="62"/>
  <c r="AE22" i="62"/>
  <c r="AC22" i="62"/>
  <c r="AA22" i="62"/>
  <c r="Y22" i="62"/>
  <c r="W22" i="62"/>
  <c r="U22" i="62"/>
  <c r="S22" i="62"/>
  <c r="Q22" i="62"/>
  <c r="O22" i="62"/>
  <c r="M22" i="62"/>
  <c r="K22" i="62"/>
  <c r="J22" i="62"/>
  <c r="I22" i="62"/>
  <c r="H22" i="62"/>
  <c r="G22" i="62"/>
  <c r="F22" i="62"/>
  <c r="E22" i="62"/>
  <c r="D22" i="62"/>
  <c r="C22" i="62"/>
  <c r="B22" i="62"/>
  <c r="A22" i="62"/>
  <c r="BU21" i="62"/>
  <c r="BP21" i="62"/>
  <c r="AX21" i="62"/>
  <c r="AU21" i="62"/>
  <c r="AT21" i="62"/>
  <c r="AS21" i="62"/>
  <c r="AR21" i="62"/>
  <c r="AQ21" i="62"/>
  <c r="AP21" i="62"/>
  <c r="AO21" i="62"/>
  <c r="AN21" i="62"/>
  <c r="AM21" i="62"/>
  <c r="AK21" i="62"/>
  <c r="AI21" i="62"/>
  <c r="AG21" i="62"/>
  <c r="AE21" i="62"/>
  <c r="AC21" i="62"/>
  <c r="AA21" i="62"/>
  <c r="Y21" i="62"/>
  <c r="W21" i="62"/>
  <c r="U21" i="62"/>
  <c r="S21" i="62"/>
  <c r="Q21" i="62"/>
  <c r="O21" i="62"/>
  <c r="M21" i="62"/>
  <c r="K21" i="62"/>
  <c r="J21" i="62"/>
  <c r="I21" i="62"/>
  <c r="H21" i="62"/>
  <c r="G21" i="62"/>
  <c r="F21" i="62"/>
  <c r="E21" i="62"/>
  <c r="D21" i="62"/>
  <c r="C21" i="62"/>
  <c r="B21" i="62"/>
  <c r="A21" i="62"/>
  <c r="BU20" i="62"/>
  <c r="AX20" i="62"/>
  <c r="AU20" i="62"/>
  <c r="AT20" i="62"/>
  <c r="AS20" i="62"/>
  <c r="AR20" i="62"/>
  <c r="AV20" i="62"/>
  <c r="AQ20" i="62"/>
  <c r="AP20" i="62"/>
  <c r="AO20" i="62"/>
  <c r="AN20" i="62"/>
  <c r="AM20" i="62"/>
  <c r="BR20" i="62"/>
  <c r="AK20" i="62"/>
  <c r="AI20" i="62"/>
  <c r="AG20" i="62"/>
  <c r="AE20" i="62"/>
  <c r="AC20" i="62"/>
  <c r="AA20" i="62"/>
  <c r="Y20" i="62"/>
  <c r="W20" i="62"/>
  <c r="U20" i="62"/>
  <c r="S20" i="62"/>
  <c r="Q20" i="62"/>
  <c r="O20" i="62"/>
  <c r="M20" i="62"/>
  <c r="L20" i="62"/>
  <c r="AY20" i="62"/>
  <c r="BP20" i="62"/>
  <c r="K20" i="62"/>
  <c r="J20" i="62"/>
  <c r="I20" i="62"/>
  <c r="H20" i="62"/>
  <c r="G20" i="62"/>
  <c r="F20" i="62"/>
  <c r="E20" i="62"/>
  <c r="D20" i="62"/>
  <c r="C20" i="62"/>
  <c r="B20" i="62"/>
  <c r="A20" i="62"/>
  <c r="BU19" i="62"/>
  <c r="AX19" i="62"/>
  <c r="AU19" i="62"/>
  <c r="AT19" i="62"/>
  <c r="AS19" i="62"/>
  <c r="AR19" i="62"/>
  <c r="AV19" i="62"/>
  <c r="AQ19" i="62"/>
  <c r="AP19" i="62"/>
  <c r="AO19" i="62"/>
  <c r="AN19" i="62"/>
  <c r="AM19" i="62"/>
  <c r="AK19" i="62"/>
  <c r="BQ19" i="62"/>
  <c r="AI19" i="62"/>
  <c r="AG19" i="62"/>
  <c r="AE19" i="62"/>
  <c r="AC19" i="62"/>
  <c r="AA19" i="62"/>
  <c r="Y19" i="62"/>
  <c r="W19" i="62"/>
  <c r="V19" i="62"/>
  <c r="BD19" i="62"/>
  <c r="U19" i="62"/>
  <c r="S19" i="62"/>
  <c r="R19" i="62"/>
  <c r="BB19" i="62"/>
  <c r="Q19" i="62"/>
  <c r="O19" i="62"/>
  <c r="BN19" i="62"/>
  <c r="M19" i="62"/>
  <c r="BP19" i="62"/>
  <c r="K19" i="62"/>
  <c r="J19" i="62"/>
  <c r="I19" i="62"/>
  <c r="H19" i="62"/>
  <c r="G19" i="62"/>
  <c r="F19" i="62"/>
  <c r="E19" i="62"/>
  <c r="D19" i="62"/>
  <c r="C19" i="62"/>
  <c r="B19" i="62"/>
  <c r="A19" i="62"/>
  <c r="BU18" i="62"/>
  <c r="AX18" i="62"/>
  <c r="AU18" i="62"/>
  <c r="AT18" i="62"/>
  <c r="AS18" i="62"/>
  <c r="AR18" i="62"/>
  <c r="AV18" i="62"/>
  <c r="AQ18" i="62"/>
  <c r="AP18" i="62"/>
  <c r="AO18" i="62"/>
  <c r="AN18" i="62"/>
  <c r="AM18" i="62"/>
  <c r="AK18" i="62"/>
  <c r="AI18" i="62"/>
  <c r="AG18" i="62"/>
  <c r="AE18" i="62"/>
  <c r="AC18" i="62"/>
  <c r="AA18" i="62"/>
  <c r="Y18" i="62"/>
  <c r="W18" i="62"/>
  <c r="U18" i="62"/>
  <c r="S18" i="62"/>
  <c r="Q18" i="62"/>
  <c r="O18" i="62"/>
  <c r="M18" i="62"/>
  <c r="BP18" i="62"/>
  <c r="K18" i="62"/>
  <c r="J18" i="62"/>
  <c r="I18" i="62"/>
  <c r="H18" i="62"/>
  <c r="G18" i="62"/>
  <c r="F18" i="62"/>
  <c r="E18" i="62"/>
  <c r="D18" i="62"/>
  <c r="C18" i="62"/>
  <c r="B18" i="62"/>
  <c r="A18" i="62"/>
  <c r="BU17" i="62"/>
  <c r="AX17" i="62"/>
  <c r="AR17" i="62"/>
  <c r="AT17" i="62"/>
  <c r="AV17" i="62"/>
  <c r="AU17" i="62"/>
  <c r="AS17" i="62"/>
  <c r="AQ17" i="62"/>
  <c r="AP17" i="62"/>
  <c r="AO17" i="62"/>
  <c r="AN17" i="62"/>
  <c r="AM17" i="62"/>
  <c r="AK17" i="62"/>
  <c r="BQ17" i="62"/>
  <c r="AI17" i="62"/>
  <c r="AG17" i="62"/>
  <c r="AE17" i="62"/>
  <c r="AC17" i="62"/>
  <c r="AA17" i="62"/>
  <c r="Y17" i="62"/>
  <c r="W17" i="62"/>
  <c r="U17" i="62"/>
  <c r="S17" i="62"/>
  <c r="Q17" i="62"/>
  <c r="O17" i="62"/>
  <c r="M17" i="62"/>
  <c r="BP17" i="62"/>
  <c r="K17" i="62"/>
  <c r="J17" i="62"/>
  <c r="I17" i="62"/>
  <c r="H17" i="62"/>
  <c r="G17" i="62"/>
  <c r="F17" i="62"/>
  <c r="E17" i="62"/>
  <c r="D17" i="62"/>
  <c r="C17" i="62"/>
  <c r="B17" i="62"/>
  <c r="A17" i="62"/>
  <c r="BU16" i="62"/>
  <c r="BR16" i="62"/>
  <c r="BO16" i="62"/>
  <c r="BN16" i="62"/>
  <c r="BP16" i="62"/>
  <c r="AX16" i="62"/>
  <c r="AR16" i="62"/>
  <c r="AT16" i="62"/>
  <c r="AV16" i="62"/>
  <c r="AU16" i="62"/>
  <c r="AS16" i="62"/>
  <c r="AQ16" i="62"/>
  <c r="AP16" i="62"/>
  <c r="AO16" i="62"/>
  <c r="AN16" i="62"/>
  <c r="AM16" i="62"/>
  <c r="AK16" i="62"/>
  <c r="AI16" i="62"/>
  <c r="AG16" i="62"/>
  <c r="AE16" i="62"/>
  <c r="AC16" i="62"/>
  <c r="AA16" i="62"/>
  <c r="Y16" i="62"/>
  <c r="W16" i="62"/>
  <c r="U16" i="62"/>
  <c r="S16" i="62"/>
  <c r="Q16" i="62"/>
  <c r="O16" i="62"/>
  <c r="M16" i="62"/>
  <c r="K16" i="62"/>
  <c r="J16" i="62"/>
  <c r="I16" i="62"/>
  <c r="H16" i="62"/>
  <c r="G16" i="62"/>
  <c r="F16" i="62"/>
  <c r="E16" i="62"/>
  <c r="D16" i="62"/>
  <c r="C16" i="62"/>
  <c r="B16" i="62"/>
  <c r="A16" i="62"/>
  <c r="BU15" i="62"/>
  <c r="AX15" i="62"/>
  <c r="AU15" i="62"/>
  <c r="AT15" i="62"/>
  <c r="AS15" i="62"/>
  <c r="AR15" i="62"/>
  <c r="AQ15" i="62"/>
  <c r="AP15" i="62"/>
  <c r="AO15" i="62"/>
  <c r="AN15" i="62"/>
  <c r="AM15" i="62"/>
  <c r="AK15" i="62"/>
  <c r="AI15" i="62"/>
  <c r="AG15" i="62"/>
  <c r="AE15" i="62"/>
  <c r="AC15" i="62"/>
  <c r="AA15" i="62"/>
  <c r="Y15" i="62"/>
  <c r="W15" i="62"/>
  <c r="U15" i="62"/>
  <c r="S15" i="62"/>
  <c r="Q15" i="62"/>
  <c r="O15" i="62"/>
  <c r="M15" i="62"/>
  <c r="K15" i="62"/>
  <c r="J15" i="62"/>
  <c r="I15" i="62"/>
  <c r="H15" i="62"/>
  <c r="G15" i="62"/>
  <c r="F15" i="62"/>
  <c r="E15" i="62"/>
  <c r="D15" i="62"/>
  <c r="C15" i="62"/>
  <c r="B15" i="62"/>
  <c r="A15" i="62"/>
  <c r="BU14" i="62"/>
  <c r="AX14" i="62"/>
  <c r="AU14" i="62"/>
  <c r="AT14" i="62"/>
  <c r="AR14" i="62"/>
  <c r="AV14" i="62"/>
  <c r="AS14" i="62"/>
  <c r="AQ14" i="62"/>
  <c r="AP14" i="62"/>
  <c r="AO14" i="62"/>
  <c r="AN14" i="62"/>
  <c r="AM14" i="62"/>
  <c r="BR14" i="62"/>
  <c r="AK14" i="62"/>
  <c r="AI14" i="62"/>
  <c r="AG14" i="62"/>
  <c r="AE14" i="62"/>
  <c r="AC14" i="62"/>
  <c r="AA14" i="62"/>
  <c r="Y14" i="62"/>
  <c r="W14" i="62"/>
  <c r="U14" i="62"/>
  <c r="S14" i="62"/>
  <c r="Q14" i="62"/>
  <c r="O14" i="62"/>
  <c r="M14" i="62"/>
  <c r="BP14" i="62"/>
  <c r="K14" i="62"/>
  <c r="J14" i="62"/>
  <c r="I14" i="62"/>
  <c r="H14" i="62"/>
  <c r="G14" i="62"/>
  <c r="F14" i="62"/>
  <c r="E14" i="62"/>
  <c r="D14" i="62"/>
  <c r="C14" i="62"/>
  <c r="B14" i="62"/>
  <c r="A14" i="62"/>
  <c r="BU13" i="62"/>
  <c r="AX13" i="62"/>
  <c r="AU13" i="62"/>
  <c r="AT13" i="62"/>
  <c r="AS13" i="62"/>
  <c r="AR13" i="62"/>
  <c r="AV13" i="62"/>
  <c r="AQ13" i="62"/>
  <c r="AP13" i="62"/>
  <c r="AO13" i="62"/>
  <c r="AN13" i="62"/>
  <c r="AM13" i="62"/>
  <c r="AK13" i="62"/>
  <c r="AI13" i="62"/>
  <c r="AG13" i="62"/>
  <c r="AE13" i="62"/>
  <c r="AC13" i="62"/>
  <c r="AA13" i="62"/>
  <c r="Y13" i="62"/>
  <c r="W13" i="62"/>
  <c r="U13" i="62"/>
  <c r="S13" i="62"/>
  <c r="Q13" i="62"/>
  <c r="O13" i="62"/>
  <c r="M13" i="62"/>
  <c r="BP13" i="62"/>
  <c r="K13" i="62"/>
  <c r="J13" i="62"/>
  <c r="I13" i="62"/>
  <c r="H13" i="62"/>
  <c r="G13" i="62"/>
  <c r="F13" i="62"/>
  <c r="E13" i="62"/>
  <c r="D13" i="62"/>
  <c r="C13" i="62"/>
  <c r="B13" i="62"/>
  <c r="A13" i="62"/>
  <c r="BU12" i="62"/>
  <c r="BQ12" i="62"/>
  <c r="AX12" i="62"/>
  <c r="AU12" i="62"/>
  <c r="AT12" i="62"/>
  <c r="AS12" i="62"/>
  <c r="AR12" i="62"/>
  <c r="AQ12" i="62"/>
  <c r="AP12" i="62"/>
  <c r="AO12" i="62"/>
  <c r="AN12" i="62"/>
  <c r="AM12" i="62"/>
  <c r="BR12" i="62"/>
  <c r="AK12" i="62"/>
  <c r="AI12" i="62"/>
  <c r="AG12" i="62"/>
  <c r="AE12" i="62"/>
  <c r="AC12" i="62"/>
  <c r="AA12" i="62"/>
  <c r="Y12" i="62"/>
  <c r="W12" i="62"/>
  <c r="BO12" i="62"/>
  <c r="U12" i="62"/>
  <c r="S12" i="62"/>
  <c r="Q12" i="62"/>
  <c r="O12" i="62"/>
  <c r="BN12" i="62"/>
  <c r="M12" i="62"/>
  <c r="K12" i="62"/>
  <c r="J12" i="62"/>
  <c r="I12" i="62"/>
  <c r="H12" i="62"/>
  <c r="G12" i="62"/>
  <c r="F12" i="62"/>
  <c r="E12" i="62"/>
  <c r="D12" i="62"/>
  <c r="C12" i="62"/>
  <c r="B12" i="62"/>
  <c r="A12" i="62"/>
  <c r="BU11" i="62"/>
  <c r="AX11" i="62"/>
  <c r="AU11" i="62"/>
  <c r="AT11" i="62"/>
  <c r="AR11" i="62"/>
  <c r="AV11" i="62"/>
  <c r="AS11" i="62"/>
  <c r="AQ11" i="62"/>
  <c r="AP11" i="62"/>
  <c r="AO11" i="62"/>
  <c r="AN11" i="62"/>
  <c r="AM11" i="62"/>
  <c r="AK11" i="62"/>
  <c r="AI11" i="62"/>
  <c r="AG11" i="62"/>
  <c r="AE11" i="62"/>
  <c r="AC11" i="62"/>
  <c r="BQ11" i="62"/>
  <c r="AA11" i="62"/>
  <c r="Y11" i="62"/>
  <c r="W11" i="62"/>
  <c r="V11" i="62"/>
  <c r="BD11" i="62"/>
  <c r="U11" i="62"/>
  <c r="S11" i="62"/>
  <c r="Q11" i="62"/>
  <c r="O11" i="62"/>
  <c r="BN11" i="62"/>
  <c r="M11" i="62"/>
  <c r="K11" i="62"/>
  <c r="J11" i="62"/>
  <c r="I11" i="62"/>
  <c r="H11" i="62"/>
  <c r="G11" i="62"/>
  <c r="F11" i="62"/>
  <c r="E11" i="62"/>
  <c r="D11" i="62"/>
  <c r="C11" i="62"/>
  <c r="B11" i="62"/>
  <c r="A11" i="62"/>
  <c r="BU10" i="62"/>
  <c r="AX10" i="62"/>
  <c r="AU10" i="62"/>
  <c r="AT10" i="62"/>
  <c r="AS10" i="62"/>
  <c r="AR10" i="62"/>
  <c r="AV10" i="62"/>
  <c r="AQ10" i="62"/>
  <c r="AP10" i="62"/>
  <c r="AO10" i="62"/>
  <c r="AN10" i="62"/>
  <c r="AM10" i="62"/>
  <c r="BR10" i="62"/>
  <c r="AK10" i="62"/>
  <c r="AI10" i="62"/>
  <c r="AG10" i="62"/>
  <c r="AE10" i="62"/>
  <c r="AC10" i="62"/>
  <c r="AA10" i="62"/>
  <c r="Y10" i="62"/>
  <c r="W10" i="62"/>
  <c r="U10" i="62"/>
  <c r="S10" i="62"/>
  <c r="Q10" i="62"/>
  <c r="O10" i="62"/>
  <c r="M10" i="62"/>
  <c r="K10" i="62"/>
  <c r="J10" i="62"/>
  <c r="I10" i="62"/>
  <c r="H10" i="62"/>
  <c r="G10" i="62"/>
  <c r="F10" i="62"/>
  <c r="E10" i="62"/>
  <c r="D10" i="62"/>
  <c r="C10" i="62"/>
  <c r="B10" i="62"/>
  <c r="A10" i="62"/>
  <c r="BU9" i="62"/>
  <c r="AX9" i="62"/>
  <c r="AU9" i="62"/>
  <c r="AT9" i="62"/>
  <c r="AS9" i="62"/>
  <c r="AR9" i="62"/>
  <c r="AV9" i="62"/>
  <c r="AQ9" i="62"/>
  <c r="AP9" i="62"/>
  <c r="AO9" i="62"/>
  <c r="AN9" i="62"/>
  <c r="AM9" i="62"/>
  <c r="AK9" i="62"/>
  <c r="AI9" i="62"/>
  <c r="AG9" i="62"/>
  <c r="AE9" i="62"/>
  <c r="AC9" i="62"/>
  <c r="AA9" i="62"/>
  <c r="Y9" i="62"/>
  <c r="W9" i="62"/>
  <c r="U9" i="62"/>
  <c r="S9" i="62"/>
  <c r="Q9" i="62"/>
  <c r="O9" i="62"/>
  <c r="M9" i="62"/>
  <c r="BP9" i="62"/>
  <c r="K9" i="62"/>
  <c r="J9" i="62"/>
  <c r="I9" i="62"/>
  <c r="H9" i="62"/>
  <c r="G9" i="62"/>
  <c r="F9" i="62"/>
  <c r="E9" i="62"/>
  <c r="D9" i="62"/>
  <c r="C9" i="62"/>
  <c r="B9" i="62"/>
  <c r="A9" i="62"/>
  <c r="BU8" i="62"/>
  <c r="BN8" i="62"/>
  <c r="BP8" i="62"/>
  <c r="AX8" i="62"/>
  <c r="AU8" i="62"/>
  <c r="AT8" i="62"/>
  <c r="AS8" i="62"/>
  <c r="AR8" i="62"/>
  <c r="AV8" i="62"/>
  <c r="AQ8" i="62"/>
  <c r="AP8" i="62"/>
  <c r="AO8" i="62"/>
  <c r="AN8" i="62"/>
  <c r="AM8" i="62"/>
  <c r="AK8" i="62"/>
  <c r="AI8" i="62"/>
  <c r="AG8" i="62"/>
  <c r="AE8" i="62"/>
  <c r="AC8" i="62"/>
  <c r="AA8" i="62"/>
  <c r="Y8" i="62"/>
  <c r="W8" i="62"/>
  <c r="U8" i="62"/>
  <c r="S8" i="62"/>
  <c r="Q8" i="62"/>
  <c r="O8" i="62"/>
  <c r="M8" i="62"/>
  <c r="K8" i="62"/>
  <c r="J8" i="62"/>
  <c r="I8" i="62"/>
  <c r="H8" i="62"/>
  <c r="G8" i="62"/>
  <c r="F8" i="62"/>
  <c r="E8" i="62"/>
  <c r="D8" i="62"/>
  <c r="C8" i="62"/>
  <c r="B8" i="62"/>
  <c r="A8" i="62"/>
  <c r="BU7" i="62"/>
  <c r="AX7" i="62"/>
  <c r="AU7" i="62"/>
  <c r="AT7" i="62"/>
  <c r="AS7" i="62"/>
  <c r="AR7" i="62"/>
  <c r="AQ7" i="62"/>
  <c r="AP7" i="62"/>
  <c r="AO7" i="62"/>
  <c r="AN7" i="62"/>
  <c r="AM7" i="62"/>
  <c r="BR7" i="62"/>
  <c r="AK7" i="62"/>
  <c r="BQ7" i="62"/>
  <c r="AI7" i="62"/>
  <c r="AG7" i="62"/>
  <c r="AE7" i="62"/>
  <c r="AC7" i="62"/>
  <c r="AA7" i="62"/>
  <c r="Y7" i="62"/>
  <c r="W7" i="62"/>
  <c r="U7" i="62"/>
  <c r="S7" i="62"/>
  <c r="Q7" i="62"/>
  <c r="O7" i="62"/>
  <c r="M7" i="62"/>
  <c r="K7" i="62"/>
  <c r="J7" i="62"/>
  <c r="I7" i="62"/>
  <c r="H7" i="62"/>
  <c r="G7" i="62"/>
  <c r="F7" i="62"/>
  <c r="E7" i="62"/>
  <c r="D7" i="62"/>
  <c r="C7" i="62"/>
  <c r="B7" i="62"/>
  <c r="A7" i="62"/>
  <c r="BU6" i="62"/>
  <c r="BQ6" i="62"/>
  <c r="AX6" i="62"/>
  <c r="AU6" i="62"/>
  <c r="AT6" i="62"/>
  <c r="AS6" i="62"/>
  <c r="AR6" i="62"/>
  <c r="AQ6" i="62"/>
  <c r="AP6" i="62"/>
  <c r="AO6" i="62"/>
  <c r="AN6" i="62"/>
  <c r="AM6" i="62"/>
  <c r="AK6" i="62"/>
  <c r="AI6" i="62"/>
  <c r="AG6" i="62"/>
  <c r="AE6" i="62"/>
  <c r="AC6" i="62"/>
  <c r="AA6" i="62"/>
  <c r="Y6" i="62"/>
  <c r="W6" i="62"/>
  <c r="U6" i="62"/>
  <c r="S6" i="62"/>
  <c r="Q6" i="62"/>
  <c r="O6" i="62"/>
  <c r="M6" i="62"/>
  <c r="K6" i="62"/>
  <c r="J6" i="62"/>
  <c r="I6" i="62"/>
  <c r="H6" i="62"/>
  <c r="G6" i="62"/>
  <c r="F6" i="62"/>
  <c r="E6" i="62"/>
  <c r="D6" i="62"/>
  <c r="C6" i="62"/>
  <c r="B6" i="62"/>
  <c r="A6" i="62"/>
  <c r="AX5" i="62"/>
  <c r="BQ85" i="62"/>
  <c r="BO72" i="62"/>
  <c r="BQ75" i="62"/>
  <c r="BO81" i="62"/>
  <c r="BR73" i="62"/>
  <c r="AV77" i="62"/>
  <c r="BR80" i="62"/>
  <c r="BR101" i="62"/>
  <c r="BP108" i="62"/>
  <c r="BQ108" i="62"/>
  <c r="AV108" i="62"/>
  <c r="BQ117" i="62"/>
  <c r="BP71" i="62"/>
  <c r="BQ73" i="62"/>
  <c r="BN74" i="62"/>
  <c r="BR76" i="62"/>
  <c r="BN84" i="62"/>
  <c r="BQ90" i="62"/>
  <c r="BN102" i="62"/>
  <c r="BN114" i="62"/>
  <c r="BO77" i="62"/>
  <c r="BR99" i="62"/>
  <c r="BP99" i="62"/>
  <c r="BR88" i="62"/>
  <c r="BN82" i="62"/>
  <c r="BR72" i="62"/>
  <c r="BN85" i="62"/>
  <c r="BO85" i="62"/>
  <c r="BP86" i="62"/>
  <c r="BN94" i="62"/>
  <c r="BO105" i="62"/>
  <c r="BO107" i="62"/>
  <c r="BN77" i="62"/>
  <c r="BO75" i="62"/>
  <c r="BQ77" i="62"/>
  <c r="BP118" i="62"/>
  <c r="BO78" i="62"/>
  <c r="BR89" i="62"/>
  <c r="BR91" i="62"/>
  <c r="BP91" i="62"/>
  <c r="BN92" i="62"/>
  <c r="BN95" i="62"/>
  <c r="BN97" i="62"/>
  <c r="BN111" i="62"/>
  <c r="BO111" i="62"/>
  <c r="BQ115" i="62"/>
  <c r="BO123" i="62"/>
  <c r="BO124" i="62"/>
  <c r="BR81" i="62"/>
  <c r="BR82" i="62"/>
  <c r="BO101" i="62"/>
  <c r="BO104" i="62"/>
  <c r="BO79" i="62"/>
  <c r="BQ81" i="62"/>
  <c r="BR106" i="62"/>
  <c r="BP106" i="62"/>
  <c r="BP80" i="62"/>
  <c r="BO83" i="62"/>
  <c r="BP87" i="62"/>
  <c r="BO87" i="62"/>
  <c r="BQ89" i="62"/>
  <c r="BN90" i="62"/>
  <c r="BO93" i="62"/>
  <c r="BO96" i="62"/>
  <c r="BN104" i="62"/>
  <c r="BO120" i="62"/>
  <c r="BP132" i="62"/>
  <c r="BP97" i="62"/>
  <c r="BQ106" i="62"/>
  <c r="BP107" i="62"/>
  <c r="BP110" i="62"/>
  <c r="AV110" i="62"/>
  <c r="BR113" i="62"/>
  <c r="BR121" i="62"/>
  <c r="BP124" i="62"/>
  <c r="BQ124" i="62"/>
  <c r="BN135" i="62"/>
  <c r="BR135" i="62"/>
  <c r="BN139" i="62"/>
  <c r="BR111" i="62"/>
  <c r="BQ120" i="62"/>
  <c r="BO133" i="62"/>
  <c r="BO136" i="62"/>
  <c r="BQ110" i="62"/>
  <c r="BO117" i="62"/>
  <c r="BQ134" i="62"/>
  <c r="BQ137" i="62"/>
  <c r="BQ138" i="62"/>
  <c r="BP104" i="62"/>
  <c r="BN109" i="62"/>
  <c r="BP112" i="62"/>
  <c r="BO112" i="62"/>
  <c r="BN116" i="62"/>
  <c r="BQ118" i="62"/>
  <c r="BN120" i="62"/>
  <c r="BR120" i="62"/>
  <c r="BO127" i="62"/>
  <c r="BR129" i="62"/>
  <c r="BO135" i="62"/>
  <c r="BP138" i="62"/>
  <c r="BR139" i="62"/>
  <c r="AV107" i="62"/>
  <c r="BO116" i="62"/>
  <c r="BO119" i="62"/>
  <c r="BN125" i="62"/>
  <c r="AV126" i="62"/>
  <c r="BP129" i="62"/>
  <c r="BQ129" i="62"/>
  <c r="BR130" i="62"/>
  <c r="BR131" i="62"/>
  <c r="BN134" i="62"/>
  <c r="BO134" i="62"/>
  <c r="BP135" i="62"/>
  <c r="BP109" i="62"/>
  <c r="BQ130" i="62"/>
  <c r="BN131" i="62"/>
  <c r="BP133" i="62"/>
  <c r="BP136" i="62"/>
  <c r="BN115" i="62"/>
  <c r="BN117" i="62"/>
  <c r="AV118" i="62"/>
  <c r="BP121" i="62"/>
  <c r="BQ121" i="62"/>
  <c r="BR122" i="62"/>
  <c r="BN126" i="62"/>
  <c r="BO126" i="62"/>
  <c r="BP127" i="62"/>
  <c r="BQ122" i="62"/>
  <c r="BN123" i="62"/>
  <c r="BP125" i="62"/>
  <c r="BP128" i="62"/>
  <c r="BR137" i="62"/>
  <c r="BQ9" i="62"/>
  <c r="BP10" i="62"/>
  <c r="BO31" i="62"/>
  <c r="BN14" i="62"/>
  <c r="BN24" i="62"/>
  <c r="BQ32" i="62"/>
  <c r="BP51" i="62"/>
  <c r="BN51" i="62"/>
  <c r="BN17" i="62"/>
  <c r="BP49" i="62"/>
  <c r="BO18" i="62"/>
  <c r="BR21" i="62"/>
  <c r="BO23" i="62"/>
  <c r="BO26" i="62"/>
  <c r="BO34" i="62"/>
  <c r="BN35" i="62"/>
  <c r="BO43" i="62"/>
  <c r="BR43" i="62"/>
  <c r="BR55" i="62"/>
  <c r="BP67" i="62"/>
  <c r="BN6" i="62"/>
  <c r="BO6" i="62"/>
  <c r="BR6" i="62"/>
  <c r="AV6" i="62"/>
  <c r="AV12" i="62"/>
  <c r="BQ16" i="62"/>
  <c r="BN25" i="62"/>
  <c r="BO33" i="62"/>
  <c r="BR33" i="62"/>
  <c r="BN40" i="62"/>
  <c r="BQ45" i="62"/>
  <c r="BP47" i="62"/>
  <c r="BO14" i="62"/>
  <c r="BQ14" i="62"/>
  <c r="BQ20" i="62"/>
  <c r="BP26" i="62"/>
  <c r="BR13" i="62"/>
  <c r="BR15" i="62"/>
  <c r="BR24" i="62"/>
  <c r="BP25" i="62"/>
  <c r="BQ25" i="62"/>
  <c r="BQ27" i="62"/>
  <c r="BQ47" i="62"/>
  <c r="BN50" i="62"/>
  <c r="BO50" i="62"/>
  <c r="BN59" i="62"/>
  <c r="AV59" i="62"/>
  <c r="BQ8" i="62"/>
  <c r="BQ10" i="62"/>
  <c r="BN43" i="62"/>
  <c r="BN18" i="62"/>
  <c r="BO20" i="62"/>
  <c r="AV21" i="62"/>
  <c r="BP23" i="62"/>
  <c r="AV23" i="62"/>
  <c r="BN28" i="62"/>
  <c r="BO28" i="62"/>
  <c r="BP32" i="62"/>
  <c r="BO48" i="62"/>
  <c r="BR48" i="62"/>
  <c r="AV48" i="62"/>
  <c r="BO51" i="62"/>
  <c r="BO52" i="62"/>
  <c r="BQ54" i="62"/>
  <c r="BP55" i="62"/>
  <c r="AV55" i="62"/>
  <c r="BN57" i="62"/>
  <c r="BO57" i="62"/>
  <c r="BO58" i="62"/>
  <c r="BN69" i="62"/>
  <c r="BO42" i="62"/>
  <c r="BQ64" i="62"/>
  <c r="BO45" i="62"/>
  <c r="BN54" i="62"/>
  <c r="BO10" i="62"/>
  <c r="BP28" i="62"/>
  <c r="BN29" i="62"/>
  <c r="BP36" i="62"/>
  <c r="BP44" i="62"/>
  <c r="BN9" i="62"/>
  <c r="BO9" i="62"/>
  <c r="BP11" i="62"/>
  <c r="BN22" i="62"/>
  <c r="BO22" i="62"/>
  <c r="BQ24" i="62"/>
  <c r="BQ33" i="62"/>
  <c r="BP41" i="62"/>
  <c r="BR61" i="62"/>
  <c r="BQ15" i="62"/>
  <c r="AV15" i="62"/>
  <c r="BP30" i="62"/>
  <c r="BQ30" i="62"/>
  <c r="BP35" i="62"/>
  <c r="AV35" i="62"/>
  <c r="AV37" i="62"/>
  <c r="BQ38" i="62"/>
  <c r="AV44" i="62"/>
  <c r="BP62" i="62"/>
  <c r="AV62" i="62"/>
  <c r="BN65" i="62"/>
  <c r="BQ40" i="62"/>
  <c r="BR44" i="62"/>
  <c r="BQ44" i="62"/>
  <c r="BR54" i="62"/>
  <c r="BR62" i="62"/>
  <c r="BN64" i="62"/>
  <c r="BO64" i="62"/>
  <c r="BR64" i="62"/>
  <c r="AV64" i="62"/>
  <c r="BQ70" i="62"/>
  <c r="BP69" i="62"/>
  <c r="BQ53" i="62"/>
  <c r="BO54" i="62"/>
  <c r="BN56" i="62"/>
  <c r="BO56" i="62"/>
  <c r="BQ56" i="62"/>
  <c r="BO60" i="62"/>
  <c r="BQ67" i="62"/>
  <c r="BO17" i="62"/>
  <c r="BO15" i="62"/>
  <c r="BO25" i="62"/>
  <c r="BQ13" i="62"/>
  <c r="BP15" i="62"/>
  <c r="BR42" i="62"/>
  <c r="BP42" i="62"/>
  <c r="BN33" i="62"/>
  <c r="BQ18" i="62"/>
  <c r="BO19" i="62"/>
  <c r="BR19" i="62"/>
  <c r="BQ26" i="62"/>
  <c r="BO27" i="62"/>
  <c r="BR27" i="62"/>
  <c r="BP27" i="62"/>
  <c r="BO32" i="62"/>
  <c r="BR46" i="62"/>
  <c r="BO46" i="62"/>
  <c r="BO49" i="62"/>
  <c r="BO62" i="62"/>
  <c r="BO8" i="62"/>
  <c r="BR9" i="62"/>
  <c r="BN10" i="62"/>
  <c r="BN21" i="62"/>
  <c r="BO21" i="62"/>
  <c r="BN34" i="62"/>
  <c r="BP37" i="62"/>
  <c r="BQ37" i="62"/>
  <c r="AV38" i="62"/>
  <c r="BQ41" i="62"/>
  <c r="BO47" i="62"/>
  <c r="BR47" i="62"/>
  <c r="BR57" i="62"/>
  <c r="BN61" i="62"/>
  <c r="BO11" i="62"/>
  <c r="BO7" i="62"/>
  <c r="BP6" i="62"/>
  <c r="BP7" i="62"/>
  <c r="AV7" i="62"/>
  <c r="BP12" i="62"/>
  <c r="BR18" i="62"/>
  <c r="BN23" i="62"/>
  <c r="BQ23" i="62"/>
  <c r="BR26" i="62"/>
  <c r="BN27" i="62"/>
  <c r="BO29" i="62"/>
  <c r="BP31" i="62"/>
  <c r="BQ31" i="62"/>
  <c r="AV31" i="62"/>
  <c r="BN32" i="62"/>
  <c r="BO36" i="62"/>
  <c r="BN39" i="62"/>
  <c r="BO39" i="62"/>
  <c r="BR39" i="62"/>
  <c r="BP48" i="62"/>
  <c r="BR65" i="62"/>
  <c r="BR11" i="62"/>
  <c r="BN13" i="62"/>
  <c r="BO30" i="62"/>
  <c r="BN49" i="62"/>
  <c r="BR17" i="62"/>
  <c r="BP22" i="62"/>
  <c r="BR23" i="62"/>
  <c r="BO24" i="62"/>
  <c r="BR25" i="62"/>
  <c r="BR29" i="62"/>
  <c r="BR30" i="62"/>
  <c r="BR40" i="62"/>
  <c r="BP40" i="62"/>
  <c r="BO44" i="62"/>
  <c r="BQ55" i="62"/>
  <c r="BQ39" i="62"/>
  <c r="BO13" i="62"/>
  <c r="BN15" i="62"/>
  <c r="BN53" i="62"/>
  <c r="BN7" i="62"/>
  <c r="BR8" i="62"/>
  <c r="BN20" i="62"/>
  <c r="BQ21" i="62"/>
  <c r="BR31" i="62"/>
  <c r="BR52" i="62"/>
  <c r="BP52" i="62"/>
  <c r="BO59" i="62"/>
  <c r="BP38" i="62"/>
  <c r="BN47" i="62"/>
  <c r="BQ63" i="62"/>
  <c r="BQ42" i="62"/>
  <c r="BP50" i="62"/>
  <c r="BQ50" i="62"/>
  <c r="BR51" i="62"/>
  <c r="BR58" i="62"/>
  <c r="BP68" i="62"/>
  <c r="BO68" i="62"/>
  <c r="BR69" i="62"/>
  <c r="BN70" i="62"/>
  <c r="BR32" i="62"/>
  <c r="BN36" i="62"/>
  <c r="BN44" i="62"/>
  <c r="BN55" i="62"/>
  <c r="BO55" i="62"/>
  <c r="BP56" i="62"/>
  <c r="BQ59" i="62"/>
  <c r="BN60" i="62"/>
  <c r="BP66" i="62"/>
  <c r="BQ66" i="62"/>
  <c r="BO70" i="62"/>
  <c r="BR59" i="62"/>
  <c r="AV47" i="62"/>
  <c r="BR50" i="62"/>
  <c r="BO53" i="62"/>
  <c r="BP54" i="62"/>
  <c r="BP57" i="62"/>
  <c r="BN63" i="62"/>
  <c r="BO63" i="62"/>
  <c r="BP64" i="62"/>
  <c r="BN68" i="62"/>
  <c r="BR60" i="62"/>
  <c r="BO61" i="62"/>
  <c r="BP65" i="62"/>
  <c r="BO65" i="62"/>
  <c r="BR68" i="62"/>
  <c r="BQ69" i="62"/>
  <c r="AV70" i="62"/>
  <c r="B1" i="55"/>
  <c r="A4" i="55"/>
  <c r="A5" i="55"/>
  <c r="A6" i="55"/>
  <c r="A7" i="55"/>
  <c r="A8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A104" i="55"/>
  <c r="A105" i="55"/>
  <c r="A106" i="55"/>
  <c r="A107" i="55"/>
  <c r="A108" i="55"/>
  <c r="A109" i="55"/>
  <c r="A110" i="55"/>
  <c r="A111" i="55"/>
  <c r="A112" i="55"/>
  <c r="A113" i="55"/>
  <c r="A114" i="55"/>
  <c r="A115" i="55"/>
  <c r="A116" i="55"/>
  <c r="A117" i="55"/>
  <c r="A118" i="55"/>
  <c r="A119" i="55"/>
  <c r="A120" i="55"/>
  <c r="A121" i="55"/>
  <c r="A122" i="55"/>
  <c r="A123" i="55"/>
  <c r="A124" i="55"/>
  <c r="A125" i="55"/>
  <c r="A126" i="55"/>
  <c r="A127" i="55"/>
  <c r="A128" i="55"/>
  <c r="A129" i="55"/>
  <c r="A130" i="55"/>
  <c r="A131" i="55"/>
  <c r="A132" i="55"/>
  <c r="A133" i="55"/>
  <c r="A134" i="55"/>
  <c r="A135" i="55"/>
  <c r="A136" i="55"/>
  <c r="A137" i="55"/>
  <c r="A138" i="55"/>
  <c r="A139" i="55"/>
  <c r="A165" i="55"/>
  <c r="A3" i="55"/>
  <c r="C172" i="77"/>
  <c r="D172" i="77"/>
  <c r="E172" i="77"/>
  <c r="B172" i="77"/>
  <c r="A172" i="77"/>
  <c r="C171" i="77"/>
  <c r="D171" i="77"/>
  <c r="E171" i="77"/>
  <c r="B171" i="77"/>
  <c r="A171" i="77"/>
  <c r="C105" i="77"/>
  <c r="AO5" i="62"/>
  <c r="AP5" i="62"/>
  <c r="AQ5" i="62"/>
  <c r="AR5" i="62"/>
  <c r="AS5" i="62"/>
  <c r="AT5" i="62"/>
  <c r="AU5" i="62"/>
  <c r="AL5" i="62"/>
  <c r="AM5" i="62"/>
  <c r="AN5" i="62"/>
  <c r="U5" i="62"/>
  <c r="V5" i="62"/>
  <c r="W5" i="62"/>
  <c r="X5" i="62"/>
  <c r="Y5" i="62"/>
  <c r="Z5" i="62"/>
  <c r="AA5" i="62"/>
  <c r="AB5" i="62"/>
  <c r="AC5" i="62"/>
  <c r="AD5" i="62"/>
  <c r="AE5" i="62"/>
  <c r="AF5" i="62"/>
  <c r="AG5" i="62"/>
  <c r="AH5" i="62"/>
  <c r="AI5" i="62"/>
  <c r="AJ5" i="62"/>
  <c r="AK5" i="62"/>
  <c r="N5" i="62"/>
  <c r="O5" i="62"/>
  <c r="P5" i="62"/>
  <c r="Q5" i="62"/>
  <c r="R5" i="62"/>
  <c r="S5" i="62"/>
  <c r="T5" i="62"/>
  <c r="M5" i="62"/>
  <c r="L5" i="62"/>
  <c r="AY5" i="62"/>
  <c r="K5" i="62"/>
  <c r="J5" i="62"/>
  <c r="I5" i="62"/>
  <c r="H5" i="62"/>
  <c r="G5" i="62"/>
  <c r="F5" i="62"/>
  <c r="E5" i="62"/>
  <c r="D5" i="62"/>
  <c r="C5" i="62"/>
  <c r="B5" i="62"/>
  <c r="BF5" i="62"/>
  <c r="BG5" i="62"/>
  <c r="BI5" i="62"/>
  <c r="BJ5" i="62"/>
  <c r="BL5" i="62"/>
  <c r="AZ5" i="62"/>
  <c r="BB5" i="62"/>
  <c r="BH5" i="62"/>
  <c r="BC5" i="62"/>
  <c r="BU5" i="62"/>
  <c r="BS5" i="62"/>
  <c r="A105" i="77"/>
  <c r="AV5" i="62"/>
  <c r="A5" i="62"/>
  <c r="B105" i="77"/>
  <c r="D105" i="77"/>
  <c r="E105" i="77"/>
  <c r="BA5" i="62"/>
  <c r="BD5" i="62"/>
  <c r="BE5" i="62"/>
  <c r="BK5" i="62"/>
  <c r="V1" i="55"/>
  <c r="BQ5" i="62"/>
  <c r="BP5" i="62"/>
  <c r="BO5" i="62"/>
  <c r="BR5" i="62"/>
  <c r="BN5" i="62"/>
</calcChain>
</file>

<file path=xl/sharedStrings.xml><?xml version="1.0" encoding="utf-8"?>
<sst xmlns="http://schemas.openxmlformats.org/spreadsheetml/2006/main" count="2359" uniqueCount="739">
  <si>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</si>
  <si>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</si>
  <si>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</si>
  <si>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</si>
  <si>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</si>
  <si>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</si>
  <si>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</si>
  <si>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</si>
  <si>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</si>
  <si>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</si>
  <si>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</si>
  <si>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</si>
  <si>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</si>
  <si>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</si>
  <si>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Th/U</t>
  </si>
  <si>
    <t>Final207_235</t>
  </si>
  <si>
    <t>Final206_238</t>
  </si>
  <si>
    <t>Final207_206</t>
  </si>
  <si>
    <t>Final208_232</t>
  </si>
  <si>
    <t>Final206_208</t>
  </si>
  <si>
    <t>FinalAge207_235</t>
  </si>
  <si>
    <t>FinalAge206_238</t>
  </si>
  <si>
    <t>FinalAge208_232</t>
  </si>
  <si>
    <t>FinalAge207_206</t>
  </si>
  <si>
    <t>Final206_204</t>
  </si>
  <si>
    <t>Final207_204</t>
  </si>
  <si>
    <t>Final208_204</t>
  </si>
  <si>
    <t>Approx_U_PPM</t>
  </si>
  <si>
    <t>Approx_Th_PPM</t>
  </si>
  <si>
    <t>Approx_Pb_PPM</t>
  </si>
  <si>
    <t>FInal_U_Th_Ratio</t>
  </si>
  <si>
    <t>Final238_206</t>
  </si>
  <si>
    <t>FinalDiscPercent</t>
  </si>
  <si>
    <t>Ch(T&amp;M)</t>
  </si>
  <si>
    <t>La_ppm_m139</t>
  </si>
  <si>
    <t>Ce_ppm_m140</t>
  </si>
  <si>
    <t>Pr_ppm_m141</t>
  </si>
  <si>
    <t>Nd_ppm_m146</t>
  </si>
  <si>
    <t>Sm_ppm_m147</t>
  </si>
  <si>
    <t>Eu_ppm_m153</t>
  </si>
  <si>
    <t>Gd_ppm_m157</t>
  </si>
  <si>
    <t>Tb_ppm_m159</t>
  </si>
  <si>
    <t>Dy_ppm_m163</t>
  </si>
  <si>
    <t>Ho_ppm_m165</t>
  </si>
  <si>
    <t>Er_ppm_m166</t>
  </si>
  <si>
    <t>Tm_ppm_m169</t>
  </si>
  <si>
    <t>Yb_ppm_m172</t>
  </si>
  <si>
    <t>Lu_ppm_m175</t>
  </si>
  <si>
    <t>Hf_ppm_m178</t>
  </si>
  <si>
    <t>Ce/Ce*</t>
  </si>
  <si>
    <t>Eu/Eu*</t>
  </si>
  <si>
    <t>La/Lu</t>
  </si>
  <si>
    <t>Lu/Gd</t>
  </si>
  <si>
    <t>Yb/Dy</t>
  </si>
  <si>
    <t>Si29_CPS</t>
  </si>
  <si>
    <t>Ti_ppm_m49</t>
  </si>
  <si>
    <t>Y_ppm_m89</t>
  </si>
  <si>
    <t>Ba_ppm_m137</t>
  </si>
  <si>
    <t>Ta_ppm_m181</t>
  </si>
  <si>
    <t>Th_ppm_m232</t>
  </si>
  <si>
    <t>U_ppm_m238</t>
  </si>
  <si>
    <t>Measured values are automatically read in from 'raw TE data' worksheet.</t>
  </si>
  <si>
    <t>Automatically reads in measured 206/238 Age</t>
  </si>
  <si>
    <t>206/238 Age (Ma)</t>
  </si>
  <si>
    <t>Calculated ratios of interest for plotting</t>
  </si>
  <si>
    <t>Normalized data is automatically read in!  Run macro 'MakeREEChart'</t>
  </si>
  <si>
    <t>Time</t>
  </si>
  <si>
    <t>paste Ti (ppm) in green</t>
  </si>
  <si>
    <t>Ti in Zrn thermometer (Ferry &amp; Watson, 2007, CMP)</t>
  </si>
  <si>
    <t>Ti</t>
  </si>
  <si>
    <t>log Ti</t>
  </si>
  <si>
    <t>T ©</t>
  </si>
  <si>
    <t>Sample</t>
  </si>
  <si>
    <t>Source file</t>
  </si>
  <si>
    <t>DateTime</t>
  </si>
  <si>
    <t>Date</t>
  </si>
  <si>
    <t>Duration(s)</t>
  </si>
  <si>
    <t>Comments</t>
  </si>
  <si>
    <t>Si29_CPS_Int2SE</t>
  </si>
  <si>
    <t>Ti_ppm_m49_Int2SE</t>
  </si>
  <si>
    <t>Y_ppm_m89_Int2SE</t>
  </si>
  <si>
    <t>Ba_ppm_m137_Int2SE</t>
  </si>
  <si>
    <t>La_ppm_m139_Int2SE</t>
  </si>
  <si>
    <t>Ce_ppm_m140_Int2SE</t>
  </si>
  <si>
    <t>Pr_ppm_m141_Int2SE</t>
  </si>
  <si>
    <t>Nd_ppm_m146_Int2SE</t>
  </si>
  <si>
    <t>Sm_ppm_m147_Int2SE</t>
  </si>
  <si>
    <t>Eu_ppm_m153_Int2SE</t>
  </si>
  <si>
    <t>Gd_ppm_m157_Int2SE</t>
  </si>
  <si>
    <t>Tb_ppm_m159_Int2SE</t>
  </si>
  <si>
    <t>Dy_ppm_m163_Int2SE</t>
  </si>
  <si>
    <t>Ho_ppm_m165_Int2SE</t>
  </si>
  <si>
    <t>Er_ppm_m166_Int2SE</t>
  </si>
  <si>
    <t>Tm_ppm_m169_Int2SE</t>
  </si>
  <si>
    <t>Yb_ppm_m172_Int2SE</t>
  </si>
  <si>
    <t>Lu_ppm_m175_Int2SE</t>
  </si>
  <si>
    <t>Hf_ppm_m178_Int2SE</t>
  </si>
  <si>
    <t>Ta_ppm_m181_Int2SE</t>
  </si>
  <si>
    <t>Th_ppm_m232_Int2SE</t>
  </si>
  <si>
    <t>U_ppm_m238_Int2SE</t>
  </si>
  <si>
    <t>ExtraMetaData</t>
  </si>
  <si>
    <t>Ta_ppm_m181_LOD</t>
  </si>
  <si>
    <t>Th_ppm_m232_LOD</t>
  </si>
  <si>
    <t>U_ppm_m238_LOD</t>
  </si>
  <si>
    <t>FILENAME: An17_1.FIN2</t>
  </si>
  <si>
    <t>NaN</t>
  </si>
  <si>
    <t>FILENAME: An17_3.FIN2</t>
  </si>
  <si>
    <t>FILENAME: An17_5.FIN2</t>
  </si>
  <si>
    <t>FILENAME: An17_6.FIN2</t>
  </si>
  <si>
    <t>FILENAME: An17_7.FIN2</t>
  </si>
  <si>
    <t>FILENAME: An17_8.FIN2</t>
  </si>
  <si>
    <t>FILENAME: An17_9.FIN2</t>
  </si>
  <si>
    <t>FILENAME: An17_10.FIN2</t>
  </si>
  <si>
    <t>FILENAME: An17_11.FIN2</t>
  </si>
  <si>
    <t>FILENAME: An17_12.FIN2</t>
  </si>
  <si>
    <t>FILENAME: An17_13.FIN2</t>
  </si>
  <si>
    <t>FILENAME: An17_15.FIN2</t>
  </si>
  <si>
    <t>FILENAME: An17_16.FIN2</t>
  </si>
  <si>
    <t>FILENAME: An17_18.FIN2</t>
  </si>
  <si>
    <t>FILENAME: An17_20.FIN2</t>
  </si>
  <si>
    <t>FILENAME: An17_21.FIN2</t>
  </si>
  <si>
    <t>FILENAME: An17_22.FIN2</t>
  </si>
  <si>
    <t>FILENAME: An17_23.FIN2</t>
  </si>
  <si>
    <t>FILENAME: An17_24.FIN2</t>
  </si>
  <si>
    <t>FILENAME: An17_25.FIN2</t>
  </si>
  <si>
    <t>FILENAME: An17_26.FIN2</t>
  </si>
  <si>
    <t>FILENAME: An17_28.FIN2</t>
  </si>
  <si>
    <t>FILENAME: An17_29.FIN2</t>
  </si>
  <si>
    <t>FILENAME: An17_30.FIN2</t>
  </si>
  <si>
    <t>FILENAME: An17_31.FIN2</t>
  </si>
  <si>
    <t>FILENAME: An17_32.FIN2</t>
  </si>
  <si>
    <t>FILENAME: An17_33.FIN2</t>
  </si>
  <si>
    <t>FILENAME: An17_34.FIN2</t>
  </si>
  <si>
    <t>FILENAME: An17_35.FIN2</t>
  </si>
  <si>
    <t>FILENAME: An17_36.FIN2</t>
  </si>
  <si>
    <t>FILENAME: An17_37.FIN2</t>
  </si>
  <si>
    <t>FILENAME: An17_38.FIN2</t>
  </si>
  <si>
    <t>FILENAME: An17_39.FIN2</t>
  </si>
  <si>
    <t>FILENAME: An17_41.FIN2</t>
  </si>
  <si>
    <t>FILENAME: An17_42.FIN2</t>
  </si>
  <si>
    <t>FILENAME: An17_44.FIN2</t>
  </si>
  <si>
    <t>FILENAME: An17_45.FIN2</t>
  </si>
  <si>
    <t>FILENAME: An17_46.FIN2</t>
  </si>
  <si>
    <t>FILENAME: An17_47.FIN2</t>
  </si>
  <si>
    <t>FILENAME: An17_48.FIN2</t>
  </si>
  <si>
    <t>FILENAME: An17_49.FIN2</t>
  </si>
  <si>
    <t>FILENAME: An17_50.FIN2</t>
  </si>
  <si>
    <t>FILENAME: An17_51.FIN2</t>
  </si>
  <si>
    <t>FILENAME: An17_52.FIN2</t>
  </si>
  <si>
    <t>FILENAME: An17_53.FIN2</t>
  </si>
  <si>
    <t>FILENAME: An17_54.FIN2</t>
  </si>
  <si>
    <t>FILENAME: An17_59.FIN2</t>
  </si>
  <si>
    <t>FILENAME: An17_60.FIN2</t>
  </si>
  <si>
    <t>FILENAME: An17_61.FIN2</t>
  </si>
  <si>
    <t>FILENAME: An17_62.FIN2</t>
  </si>
  <si>
    <t>FILENAME: An17_64.FIN2</t>
  </si>
  <si>
    <t>FILENAME: An17_65.FIN2</t>
  </si>
  <si>
    <t>FILENAME: An17_66.FIN2</t>
  </si>
  <si>
    <t>FILENAME: An17_67.FIN2</t>
  </si>
  <si>
    <t>FILENAME: An17_69.FIN2</t>
  </si>
  <si>
    <t>FILENAME: An17_70.FIN2</t>
  </si>
  <si>
    <t>FILENAME: An17_71.FIN2</t>
  </si>
  <si>
    <t>FILENAME: An17_72.FIN2</t>
  </si>
  <si>
    <t>FILENAME: An17_73.FIN2</t>
  </si>
  <si>
    <t>FILENAME: An17_74.FIN2</t>
  </si>
  <si>
    <t>FILENAME: An17_75.FIN2</t>
  </si>
  <si>
    <t>FILENAME: An17_76.FIN2</t>
  </si>
  <si>
    <t>FILENAME: An17_77.FIN2</t>
  </si>
  <si>
    <t>FILENAME: An17_78.FIN2</t>
  </si>
  <si>
    <t>FILENAME: An17_79.FIN2</t>
  </si>
  <si>
    <t>FILENAME: An17_80.FIN2</t>
  </si>
  <si>
    <t>FILENAME: An17_81.FIN2</t>
  </si>
  <si>
    <t>FILENAME: An17_82.FIN2</t>
  </si>
  <si>
    <t>FILENAME: An17_83.FIN2</t>
  </si>
  <si>
    <t>FILENAME: An17_84.FIN2</t>
  </si>
  <si>
    <t>FILENAME: An17_85.FIN2</t>
  </si>
  <si>
    <t>FILENAME: An17_86.FIN2</t>
  </si>
  <si>
    <t>FILENAME: An17_87.FIN2</t>
  </si>
  <si>
    <t>FILENAME: An17_88.FIN2</t>
  </si>
  <si>
    <t>FILENAME: An17_89.FIN2</t>
  </si>
  <si>
    <t>FILENAME: Guaso_7_6.FIN2</t>
  </si>
  <si>
    <t>FILENAME: Guaso_7_27.FIN2</t>
  </si>
  <si>
    <t>FILENAME: Guaso_7a_2.FIN2</t>
  </si>
  <si>
    <t>FILENAME: Guaso_7a_3.FIN2</t>
  </si>
  <si>
    <t>FILENAME: Guaso_7a_4.FIN2</t>
  </si>
  <si>
    <t>FILENAME: Guaso_7a_5.FIN2</t>
  </si>
  <si>
    <t>FILENAME: Guaso_7a_6.FIN2</t>
  </si>
  <si>
    <t>FILENAME: Guaso_7a_8.FIN2</t>
  </si>
  <si>
    <t>FILENAME: Guaso_7a_9.FIN2</t>
  </si>
  <si>
    <t>FILENAME: Guaso_7a_11.FIN2</t>
  </si>
  <si>
    <t>FILENAME: Guaso_7a_12.FIN2</t>
  </si>
  <si>
    <t>FILENAME: Guaso_7a_13.FIN2</t>
  </si>
  <si>
    <t>FILENAME: Guaso_7a_14.FIN2</t>
  </si>
  <si>
    <t>FILENAME: Guaso_7a_17.FIN2</t>
  </si>
  <si>
    <t>FILENAME: Guaso_7a_18.FIN2</t>
  </si>
  <si>
    <t>FILENAME: Guaso_7a_20.FIN2</t>
  </si>
  <si>
    <t>FILENAME: Guaso_7a_21.FIN2</t>
  </si>
  <si>
    <t>FILENAME: Guaso_7a_22.FIN2</t>
  </si>
  <si>
    <t>FILENAME: Guaso_7a_23.FIN2</t>
  </si>
  <si>
    <t>FILENAME: Guaso_7a_24.FIN2</t>
  </si>
  <si>
    <t>Final207_235_Int2SE</t>
  </si>
  <si>
    <t>Final206_238_Int2SE</t>
  </si>
  <si>
    <t>ErrorCorrelation_6_38vs7_35</t>
  </si>
  <si>
    <t>Final238_206_Int2SE</t>
  </si>
  <si>
    <t>Final207_206_Int2SE</t>
  </si>
  <si>
    <t>ErrorCorrelation_38_6vs7_6</t>
  </si>
  <si>
    <t>Final208_232_Int2SE</t>
  </si>
  <si>
    <t>Final206_208_Int2SE</t>
  </si>
  <si>
    <t>FinalAge207_235_Int2SE</t>
  </si>
  <si>
    <t>FinalAge206_238_Int2SE</t>
  </si>
  <si>
    <t>FinalAge208_232_Int2SE</t>
  </si>
  <si>
    <t>FinalAge207_206_Int2SE</t>
  </si>
  <si>
    <t>Final206_204_Int2SE</t>
  </si>
  <si>
    <t>Final207_204_Int2SE</t>
  </si>
  <si>
    <t>Final208_204_Int2SE</t>
  </si>
  <si>
    <t>Approx_U_PPM_Int2SE</t>
  </si>
  <si>
    <t>Approx_Th_PPM_Int2SE</t>
  </si>
  <si>
    <t>Approx_Pb_PPM_Int2SE</t>
  </si>
  <si>
    <t>FInal_U_Th_Ratio_Int2SE</t>
  </si>
  <si>
    <t>FinalDiscPercent_Int2SE</t>
  </si>
  <si>
    <t>Dose</t>
  </si>
  <si>
    <t>Dose_Int2SE</t>
  </si>
  <si>
    <t>no value</t>
  </si>
  <si>
    <t>NAN</t>
  </si>
  <si>
    <t>Age</t>
  </si>
  <si>
    <t>Name</t>
  </si>
  <si>
    <t>Age (Ma)</t>
  </si>
  <si>
    <t>Integration</t>
  </si>
  <si>
    <t>This file is designed for data measured using the Zircon_Traces method, which results in the following columns:</t>
  </si>
  <si>
    <t xml:space="preserve">This template is useful for examining Trace Element LA-ICP-MS data from minerals, especailly split-stream data where both TE and UPd data exist.  </t>
  </si>
  <si>
    <t>Each row of data should represent a different laser spot.  There is a separate spreadsheet for use with exported Time_Series data for single spot depth profiling.</t>
  </si>
  <si>
    <t>La_ppm</t>
  </si>
  <si>
    <t>m139</t>
  </si>
  <si>
    <t>Ce_ppm</t>
  </si>
  <si>
    <t>m140</t>
  </si>
  <si>
    <t>Pr_ppm</t>
  </si>
  <si>
    <t>m141</t>
  </si>
  <si>
    <t>Nd_ppm</t>
  </si>
  <si>
    <t>m146</t>
  </si>
  <si>
    <t>Sm_ppm</t>
  </si>
  <si>
    <t>m147</t>
  </si>
  <si>
    <t>Eu_ppm</t>
  </si>
  <si>
    <t>m153</t>
  </si>
  <si>
    <t>Gd_ppm</t>
  </si>
  <si>
    <t>m157</t>
  </si>
  <si>
    <t>Tb_ppm</t>
  </si>
  <si>
    <t>m159</t>
  </si>
  <si>
    <t>Dy_ppm</t>
  </si>
  <si>
    <t>m163</t>
  </si>
  <si>
    <t>Ho_ppm</t>
  </si>
  <si>
    <t>m165</t>
  </si>
  <si>
    <t>Er_ppm</t>
  </si>
  <si>
    <t>m166</t>
  </si>
  <si>
    <t>Tm_ppm</t>
  </si>
  <si>
    <t>m169</t>
  </si>
  <si>
    <t>Yb_ppm</t>
  </si>
  <si>
    <t>m172</t>
  </si>
  <si>
    <t>Lu_ppm</t>
  </si>
  <si>
    <t>m175</t>
  </si>
  <si>
    <t>Hf_ppm</t>
  </si>
  <si>
    <t>m178</t>
  </si>
  <si>
    <t>Th_ppm</t>
  </si>
  <si>
    <t>m232</t>
  </si>
  <si>
    <t>U_ppm</t>
  </si>
  <si>
    <t>m238</t>
  </si>
  <si>
    <t>Int2se</t>
  </si>
  <si>
    <t xml:space="preserve">1. Paste U-Pb data from exported Iolite .txt file to 'raw UPb data' </t>
  </si>
  <si>
    <t xml:space="preserve">2. Paste trace element data from exported Iolite .txt file to 'raw TE data' </t>
  </si>
  <si>
    <r>
      <t xml:space="preserve">3. If you measured differebt elements, </t>
    </r>
    <r>
      <rPr>
        <sz val="10"/>
        <color indexed="8"/>
        <rFont val="Arial"/>
        <family val="2"/>
      </rPr>
      <t>column references in 'Data Calc' (columns B through AJ) must be updated!</t>
    </r>
  </si>
  <si>
    <t>Columns AM to AZ normalize the measured elemental concentrations to CHUR (ref. C &amp; M)</t>
  </si>
  <si>
    <t>Written by Lisa Stockli, updated 3/2015</t>
  </si>
  <si>
    <t>Columns BB to BF calculate ratios useful for plotting.  Note that values&lt;0 show up as blank cells so as not to wreak havoc on plots.</t>
  </si>
  <si>
    <t>Columns BH-BI read in the 206/238 age and error from 'raw Upb data'.</t>
  </si>
  <si>
    <t>* you deleted either a U-Pb or TE trace in Iolite because the data was of poor quality.</t>
  </si>
  <si>
    <t xml:space="preserve">* you added a rim/core integration to either a U-Pb or TE trace in Iolite </t>
  </si>
  <si>
    <t>Sheet 1' automatically reads in the normalized REE values.  Copy the 'Age' into column B.  Column A contains a formula to automatically bin the ages and assign a color value.</t>
  </si>
  <si>
    <t>Run the 'Make REE Chart' macro to produce a rainbow colored spider diagram.  Note that outlier ages (e.g., a few very old) might skew the bins.</t>
  </si>
  <si>
    <t>4. The 'DataCalc' sheet combines all of the data together and makes all of the calculations automatically.</t>
  </si>
  <si>
    <t>5. "Rainbow" REE spider diagrams can be plotted using 'Sheet1'.  This sheet contains a Macro written by Andrew Kylander-Clark (UCSB).</t>
  </si>
  <si>
    <r>
      <t xml:space="preserve">Note: </t>
    </r>
    <r>
      <rPr>
        <sz val="10"/>
        <color indexed="8"/>
        <rFont val="Arial"/>
        <family val="2"/>
      </rPr>
      <t>Check to make sure that the U-Pb spot number corresponds to the TE spot number!</t>
    </r>
    <r>
      <rPr>
        <sz val="10"/>
        <rFont val="Arial"/>
        <family val="2"/>
      </rPr>
      <t xml:space="preserve">  This won't be the case if:</t>
    </r>
  </si>
  <si>
    <t>If desired, data can be sorted by age on a separate sheet and only the population of interest can be pasted in to 'Sheet 1' for plotting.</t>
  </si>
  <si>
    <t>P145_1</t>
  </si>
  <si>
    <t>P145_1.FIN2</t>
  </si>
  <si>
    <t>06/12/2016 (3) 21:09:28.00</t>
  </si>
  <si>
    <t>06/12/2016 (3)</t>
  </si>
  <si>
    <t>P145_3</t>
  </si>
  <si>
    <t>P145_3.FIN2</t>
  </si>
  <si>
    <t>06/12/2016 (3) 21:12:25.00</t>
  </si>
  <si>
    <t>P145_4</t>
  </si>
  <si>
    <t>P145_4.FIN2</t>
  </si>
  <si>
    <t>06/12/2016 (3) 21:14:02.25</t>
  </si>
  <si>
    <t>P145_5</t>
  </si>
  <si>
    <t>P145_5.FIN2</t>
  </si>
  <si>
    <t>06/12/2016 (3) 21:15:22.00</t>
  </si>
  <si>
    <t>P145_7</t>
  </si>
  <si>
    <t>P145_7.FIN2</t>
  </si>
  <si>
    <t>06/12/2016 (3) 21:21:16.00</t>
  </si>
  <si>
    <t>P145_8</t>
  </si>
  <si>
    <t>P145_8.FIN2</t>
  </si>
  <si>
    <t>06/12/2016 (3) 21:22:55.30</t>
  </si>
  <si>
    <t>P145_9</t>
  </si>
  <si>
    <t>P145_9.FIN2</t>
  </si>
  <si>
    <t>06/12/2016 (3) 21:24:11.98</t>
  </si>
  <si>
    <t>not a plateau</t>
  </si>
  <si>
    <t>P145_10</t>
  </si>
  <si>
    <t>06/12/2016 (3) 21:24:26.87</t>
  </si>
  <si>
    <t>P145_11</t>
  </si>
  <si>
    <t>P145_10.FIN2</t>
  </si>
  <si>
    <t>06/12/2016 (3) 21:25:47.94</t>
  </si>
  <si>
    <t>P145_12</t>
  </si>
  <si>
    <t>P145_11.FIN2</t>
  </si>
  <si>
    <t>06/12/2016 (3) 21:30:09.05</t>
  </si>
  <si>
    <t>P145_13</t>
  </si>
  <si>
    <t>P145_13.FIN2</t>
  </si>
  <si>
    <t>06/12/2016 (3) 21:33:26.74</t>
  </si>
  <si>
    <t>P145_14</t>
  </si>
  <si>
    <t>P145_15.FIN2</t>
  </si>
  <si>
    <t>06/12/2016 (3) 21:36:24.58</t>
  </si>
  <si>
    <t>P145_15</t>
  </si>
  <si>
    <t>P145_16.FIN2</t>
  </si>
  <si>
    <t>06/12/2016 (3) 21:40:48.50</t>
  </si>
  <si>
    <t>P145_16</t>
  </si>
  <si>
    <t>P145_17.FIN2</t>
  </si>
  <si>
    <t>06/12/2016 (3) 21:41:58.00</t>
  </si>
  <si>
    <t>P145_17</t>
  </si>
  <si>
    <t>P145_18.FIN2</t>
  </si>
  <si>
    <t>06/12/2016 (3) 21:43:26.62</t>
  </si>
  <si>
    <t>P145_18</t>
  </si>
  <si>
    <t>06/12/2016 (3) 21:43:29.66</t>
  </si>
  <si>
    <t>P145_19</t>
  </si>
  <si>
    <t>P145_19.FIN2</t>
  </si>
  <si>
    <t>06/12/2016 (3) 21:44:55.00</t>
  </si>
  <si>
    <t>P145_20</t>
  </si>
  <si>
    <t>P145_20.FIN2</t>
  </si>
  <si>
    <t>06/12/2016 (3) 21:46:32.69</t>
  </si>
  <si>
    <t>P145_21</t>
  </si>
  <si>
    <t>P145_21.FIN2</t>
  </si>
  <si>
    <t>06/12/2016 (3) 21:50:48.45</t>
  </si>
  <si>
    <t>P145_22</t>
  </si>
  <si>
    <t>06/12/2016 (3) 21:51:05.18</t>
  </si>
  <si>
    <t>P145_23</t>
  </si>
  <si>
    <t>P145_22.FIN2</t>
  </si>
  <si>
    <t>06/12/2016 (3) 21:52:18.03</t>
  </si>
  <si>
    <t>P145_24</t>
  </si>
  <si>
    <t>06/12/2016 (3) 21:52:38.90</t>
  </si>
  <si>
    <t>P145_25</t>
  </si>
  <si>
    <t>P145_23.FIN2</t>
  </si>
  <si>
    <t>06/12/2016 (3) 21:53:49.85</t>
  </si>
  <si>
    <t>P145_26</t>
  </si>
  <si>
    <t>P145_24.FIN2</t>
  </si>
  <si>
    <t>06/12/2016 (3) 21:55:15.00</t>
  </si>
  <si>
    <t>P145_27</t>
  </si>
  <si>
    <t>P145_25.FIN2</t>
  </si>
  <si>
    <t>06/12/2016 (3) 21:56:44.80</t>
  </si>
  <si>
    <t>P145_28</t>
  </si>
  <si>
    <t>P145_26.FIN2</t>
  </si>
  <si>
    <t>06/12/2016 (3) 22:04:23.74</t>
  </si>
  <si>
    <t>P145_29</t>
  </si>
  <si>
    <t>P145_27.FIN2</t>
  </si>
  <si>
    <t>06/12/2016 (3) 22:05:36.85</t>
  </si>
  <si>
    <t>P145_30</t>
  </si>
  <si>
    <t>P145_28.FIN2</t>
  </si>
  <si>
    <t>06/12/2016 (3) 22:07:16.11</t>
  </si>
  <si>
    <t>P145_31</t>
  </si>
  <si>
    <t>P145_29.FIN2</t>
  </si>
  <si>
    <t>06/12/2016 (3) 22:08:37.45</t>
  </si>
  <si>
    <t>P145_32</t>
  </si>
  <si>
    <t>P145_30.FIN2</t>
  </si>
  <si>
    <t>06/12/2016 (3) 22:09:58.69</t>
  </si>
  <si>
    <t>P145_33</t>
  </si>
  <si>
    <t>06/12/2016 (3) 22:10:13.13</t>
  </si>
  <si>
    <t>P145_34</t>
  </si>
  <si>
    <t>P145_31.FIN2</t>
  </si>
  <si>
    <t>06/12/2016 (3) 22:14:29.37</t>
  </si>
  <si>
    <t>P145_35</t>
  </si>
  <si>
    <t>P145_32.FIN2</t>
  </si>
  <si>
    <t>06/12/2016 (3) 22:15:53.00</t>
  </si>
  <si>
    <t>P145_36</t>
  </si>
  <si>
    <t>P145_33.FIN2</t>
  </si>
  <si>
    <t>06/12/2016 (3) 22:17:22.00</t>
  </si>
  <si>
    <t>P145_38</t>
  </si>
  <si>
    <t>P145_35.FIN2</t>
  </si>
  <si>
    <t>06/12/2016 (3) 22:20:20.46</t>
  </si>
  <si>
    <t>very thin rim</t>
  </si>
  <si>
    <t>P145_39</t>
  </si>
  <si>
    <t>06/12/2016 (3) 22:20:24.62</t>
  </si>
  <si>
    <t>P145_40</t>
  </si>
  <si>
    <t>P145_36.FIN2</t>
  </si>
  <si>
    <t>06/12/2016 (3) 22:24:46.92</t>
  </si>
  <si>
    <t>P145_41</t>
  </si>
  <si>
    <t>06/12/2016 (3) 22:24:52.42</t>
  </si>
  <si>
    <t>P145_42</t>
  </si>
  <si>
    <t>P145_37.FIN2</t>
  </si>
  <si>
    <t>06/12/2016 (3) 22:26:18.37</t>
  </si>
  <si>
    <t>P145_43</t>
  </si>
  <si>
    <t>06/12/2016 (3) 22:26:23.22</t>
  </si>
  <si>
    <t>P145_44</t>
  </si>
  <si>
    <t>P145_38.FIN2</t>
  </si>
  <si>
    <t>06/12/2016 (3) 22:27:48.62</t>
  </si>
  <si>
    <t>P145_45</t>
  </si>
  <si>
    <t>P145_39.FIN2</t>
  </si>
  <si>
    <t>06/12/2016 (3) 22:29:14.31</t>
  </si>
  <si>
    <t>P145_47</t>
  </si>
  <si>
    <t>P145_42.FIN2</t>
  </si>
  <si>
    <t>06/12/2016 (3) 22:36:45.56</t>
  </si>
  <si>
    <t>P145_48</t>
  </si>
  <si>
    <t>P145_44.FIN2</t>
  </si>
  <si>
    <t>06/12/2016 (3) 22:39:35.67</t>
  </si>
  <si>
    <t>P145_49</t>
  </si>
  <si>
    <t>06/12/2016 (3) 22:39:43.84</t>
  </si>
  <si>
    <t>P145_50</t>
  </si>
  <si>
    <t>P145_45.FIN2</t>
  </si>
  <si>
    <t>06/12/2016 (3) 22:40:59.67</t>
  </si>
  <si>
    <t>P145_51</t>
  </si>
  <si>
    <t>06/12/2016 (3) 22:41:11.82</t>
  </si>
  <si>
    <t>P145_52</t>
  </si>
  <si>
    <t>P145_46.FIN2</t>
  </si>
  <si>
    <t>06/12/2016 (3) 22:45:37.84</t>
  </si>
  <si>
    <t>P145_54</t>
  </si>
  <si>
    <t>P145_48.FIN2</t>
  </si>
  <si>
    <t>06/12/2016 (3) 22:48:22.00</t>
  </si>
  <si>
    <t>P145_55</t>
  </si>
  <si>
    <t>P145_49.FIN2</t>
  </si>
  <si>
    <t>06/12/2016 (3) 22:49:55.88</t>
  </si>
  <si>
    <t>P145_56</t>
  </si>
  <si>
    <t>P145_50.FIN2</t>
  </si>
  <si>
    <t>06/12/2016 (3) 22:51:18.99</t>
  </si>
  <si>
    <t>P145_57</t>
  </si>
  <si>
    <t>P145_51.FIN2</t>
  </si>
  <si>
    <t>06/12/2016 (3) 22:55:51.14</t>
  </si>
  <si>
    <t>P145_58</t>
  </si>
  <si>
    <t>P145_52.FIN2</t>
  </si>
  <si>
    <t>06/12/2016 (3) 22:57:15.24</t>
  </si>
  <si>
    <t>P145_59</t>
  </si>
  <si>
    <t>06/12/2016 (3) 22:57:31.70</t>
  </si>
  <si>
    <t>P145_61</t>
  </si>
  <si>
    <t>P145_54.FIN2</t>
  </si>
  <si>
    <t>06/12/2016 (3) 23:00:13.00</t>
  </si>
  <si>
    <t>P145_62</t>
  </si>
  <si>
    <t>P145_55.FIN2</t>
  </si>
  <si>
    <t>06/12/2016 (3) 23:01:42.54</t>
  </si>
  <si>
    <t>P145_63</t>
  </si>
  <si>
    <t>P145_56.FIN2</t>
  </si>
  <si>
    <t>06/12/2016 (3) 23:06:06.98</t>
  </si>
  <si>
    <t>P145_64</t>
  </si>
  <si>
    <t>P145_57.FIN2</t>
  </si>
  <si>
    <t>06/12/2016 (3) 23:07:35.00</t>
  </si>
  <si>
    <t>P145_65</t>
  </si>
  <si>
    <t>P145_58.FIN2</t>
  </si>
  <si>
    <t>06/12/2016 (3) 23:09:03.79</t>
  </si>
  <si>
    <t>P145_66</t>
  </si>
  <si>
    <t>06/12/2016 (3) 23:09:15.87</t>
  </si>
  <si>
    <t>P145_67</t>
  </si>
  <si>
    <t>P145_59.FIN2</t>
  </si>
  <si>
    <t>06/12/2016 (3) 23:10:49.47</t>
  </si>
  <si>
    <t>P145_68</t>
  </si>
  <si>
    <t>P145_60.FIN2</t>
  </si>
  <si>
    <t>06/12/2016 (3) 23:12:01.00</t>
  </si>
  <si>
    <t>P145_69</t>
  </si>
  <si>
    <t>P145_61.FIN2</t>
  </si>
  <si>
    <t>06/12/2016 (3) 23:19:23.99</t>
  </si>
  <si>
    <t>P145_70</t>
  </si>
  <si>
    <t>P145_62.FIN2</t>
  </si>
  <si>
    <t>06/12/2016 (3) 23:21:06.10</t>
  </si>
  <si>
    <t>P145_71</t>
  </si>
  <si>
    <t>P145_63.FIN2</t>
  </si>
  <si>
    <t>06/12/2016 (3) 23:22:20.99</t>
  </si>
  <si>
    <t>P145_72</t>
  </si>
  <si>
    <t>P145_64.FIN2</t>
  </si>
  <si>
    <t>06/12/2016 (3) 23:23:51.28</t>
  </si>
  <si>
    <t>P145_73</t>
  </si>
  <si>
    <t>06/12/2016 (3) 23:23:58.83</t>
  </si>
  <si>
    <t>P145_74</t>
  </si>
  <si>
    <t>P145_66.FIN2</t>
  </si>
  <si>
    <t>06/12/2016 (3) 23:29:48.26</t>
  </si>
  <si>
    <t>P145_75</t>
  </si>
  <si>
    <t>P145_67.FIN2</t>
  </si>
  <si>
    <t>06/12/2016 (3) 23:31:27.02</t>
  </si>
  <si>
    <t>P145_76</t>
  </si>
  <si>
    <t>P145_69.FIN2</t>
  </si>
  <si>
    <t>06/12/2016 (3) 23:34:15.06</t>
  </si>
  <si>
    <t>P145_77</t>
  </si>
  <si>
    <t>06/12/2016 (3) 23:34:24.02</t>
  </si>
  <si>
    <t>P145_78</t>
  </si>
  <si>
    <t>P145_70.FIN2</t>
  </si>
  <si>
    <t>06/12/2016 (3) 23:35:43.12</t>
  </si>
  <si>
    <t>P145_79</t>
  </si>
  <si>
    <t>06/12/2016 (3) 23:36:04.07</t>
  </si>
  <si>
    <t>P145_84</t>
  </si>
  <si>
    <t>P145_74.FIN2</t>
  </si>
  <si>
    <t>06/12/2016 (3) 23:44:38.37</t>
  </si>
  <si>
    <t>P145_86</t>
  </si>
  <si>
    <t>P145_77.FIN2</t>
  </si>
  <si>
    <t>06/12/2016 (3) 23:51:57.51</t>
  </si>
  <si>
    <t>P145_87</t>
  </si>
  <si>
    <t>06/12/2016 (3) 23:52:07.25</t>
  </si>
  <si>
    <t>P145_88</t>
  </si>
  <si>
    <t>P145_78.FIN2</t>
  </si>
  <si>
    <t>06/12/2016 (3) 23:53:25.00</t>
  </si>
  <si>
    <t>P145_89</t>
  </si>
  <si>
    <t>P145_79.FIN2</t>
  </si>
  <si>
    <t>06/12/2016 (3) 23:55:01.19</t>
  </si>
  <si>
    <t>P145_90</t>
  </si>
  <si>
    <t>P145_80.FIN2</t>
  </si>
  <si>
    <t>06/12/2016 (3) 23:56:34.84</t>
  </si>
  <si>
    <t>07/12/2016 (4)</t>
  </si>
  <si>
    <t>P145_92</t>
  </si>
  <si>
    <t>P145_82.FIN2</t>
  </si>
  <si>
    <t>07/12/2016 (4) 00:02:22.68</t>
  </si>
  <si>
    <t>P145_93</t>
  </si>
  <si>
    <t>P145_83.FIN2</t>
  </si>
  <si>
    <t>07/12/2016 (4) 00:03:52.99</t>
  </si>
  <si>
    <t>P145_94</t>
  </si>
  <si>
    <t>P145_84.FIN2</t>
  </si>
  <si>
    <t>07/12/2016 (4) 00:05:24.56</t>
  </si>
  <si>
    <t>P145_95</t>
  </si>
  <si>
    <t>P145_85.FIN2</t>
  </si>
  <si>
    <t>07/12/2016 (4) 00:06:40.28</t>
  </si>
  <si>
    <t>P145_96</t>
  </si>
  <si>
    <t>07/12/2016 (4) 00:06:53.07</t>
  </si>
  <si>
    <t>P145_98</t>
  </si>
  <si>
    <t>P145_87.FIN2</t>
  </si>
  <si>
    <t>07/12/2016 (4) 00:12:41.94</t>
  </si>
  <si>
    <t>P145_101</t>
  </si>
  <si>
    <t>P145_90.FIN2</t>
  </si>
  <si>
    <t>07/12/2016 (4) 00:17:00.88</t>
  </si>
  <si>
    <t>P145_102</t>
  </si>
  <si>
    <t>07/12/2016 (4) 00:17:12.40</t>
  </si>
  <si>
    <t>P145_103</t>
  </si>
  <si>
    <t>P145_91.FIN2</t>
  </si>
  <si>
    <t>07/12/2016 (4) 00:21:26.22</t>
  </si>
  <si>
    <t>P145_104</t>
  </si>
  <si>
    <t>07/12/2016 (4) 00:21:39.10</t>
  </si>
  <si>
    <t>P145_105</t>
  </si>
  <si>
    <t>P145_92.FIN2</t>
  </si>
  <si>
    <t>07/12/2016 (4) 00:22:55.00</t>
  </si>
  <si>
    <t>P145_106</t>
  </si>
  <si>
    <t>P145_93.FIN2</t>
  </si>
  <si>
    <t>07/12/2016 (4) 00:24:23.00</t>
  </si>
  <si>
    <t>P145_107</t>
  </si>
  <si>
    <t>P145_94.FIN2</t>
  </si>
  <si>
    <t>07/12/2016 (4) 00:25:53.06</t>
  </si>
  <si>
    <t>P145_108</t>
  </si>
  <si>
    <t>07/12/2016 (4) 00:26:08.85</t>
  </si>
  <si>
    <t>P145_109</t>
  </si>
  <si>
    <t>P145_95.FIN2</t>
  </si>
  <si>
    <t>07/12/2016 (4) 00:27:21.86</t>
  </si>
  <si>
    <t>very thin no plateau</t>
  </si>
  <si>
    <t>P145_110</t>
  </si>
  <si>
    <t>07/12/2016 (4) 00:27:30.79</t>
  </si>
  <si>
    <t>P145_111</t>
  </si>
  <si>
    <t>P145_96.FIN2</t>
  </si>
  <si>
    <t>07/12/2016 (4) 00:31:46.72</t>
  </si>
  <si>
    <t>P145_112</t>
  </si>
  <si>
    <t>07/12/2016 (4) 00:32:01.00</t>
  </si>
  <si>
    <t>P145_113</t>
  </si>
  <si>
    <t>P145_98.FIN2</t>
  </si>
  <si>
    <t>07/12/2016 (4) 00:34:44.00</t>
  </si>
  <si>
    <t>P145_114</t>
  </si>
  <si>
    <t>P145_99.FIN2</t>
  </si>
  <si>
    <t>07/12/2016 (4) 00:36:13.43</t>
  </si>
  <si>
    <t>P145_115</t>
  </si>
  <si>
    <t>07/12/2016 (4) 00:36:25.87</t>
  </si>
  <si>
    <t>P145_116</t>
  </si>
  <si>
    <t>P145_100.FIN2</t>
  </si>
  <si>
    <t>07/12/2016 (4) 00:37:41.00</t>
  </si>
  <si>
    <t>P145_117</t>
  </si>
  <si>
    <t>P145_101.FIN2</t>
  </si>
  <si>
    <t>07/12/2016 (4) 00:45:05.69</t>
  </si>
  <si>
    <t>very thin rim_1</t>
  </si>
  <si>
    <t>P145_118</t>
  </si>
  <si>
    <t>07/12/2016 (4) 00:45:14.53</t>
  </si>
  <si>
    <t>P145_119</t>
  </si>
  <si>
    <t>P145_102.FIN2</t>
  </si>
  <si>
    <t>07/12/2016 (4) 00:46:39.16</t>
  </si>
  <si>
    <t>P145_120</t>
  </si>
  <si>
    <t>P145_104.FIN2</t>
  </si>
  <si>
    <t>07/12/2016 (4) 00:49:33.66</t>
  </si>
  <si>
    <t>P145_121</t>
  </si>
  <si>
    <t>P145_105.FIN2</t>
  </si>
  <si>
    <t>07/12/2016 (4) 00:51:08.26</t>
  </si>
  <si>
    <t>P145_122</t>
  </si>
  <si>
    <t>P145_106.FIN2</t>
  </si>
  <si>
    <t>07/12/2016 (4) 00:55:33.99</t>
  </si>
  <si>
    <t>P145_124</t>
  </si>
  <si>
    <t>P145_108.FIN2</t>
  </si>
  <si>
    <t>07/12/2016 (4) 00:58:30.73</t>
  </si>
  <si>
    <t>P145_125</t>
  </si>
  <si>
    <t>P145_109.FIN2</t>
  </si>
  <si>
    <t>07/12/2016 (4) 00:59:50.04</t>
  </si>
  <si>
    <t>P145_126</t>
  </si>
  <si>
    <t>07/12/2016 (4) 01:00:09.01</t>
  </si>
  <si>
    <t>P145_127</t>
  </si>
  <si>
    <t>P145_110.FIN2</t>
  </si>
  <si>
    <t>07/12/2016 (4) 01:01:39.94</t>
  </si>
  <si>
    <t>P145_130</t>
  </si>
  <si>
    <t>P145_114.FIN2</t>
  </si>
  <si>
    <t>07/12/2016 (4) 01:10:31.83</t>
  </si>
  <si>
    <t>P145_133</t>
  </si>
  <si>
    <t>P145_116.FIN2</t>
  </si>
  <si>
    <t>07/12/2016 (4) 01:16:15.02</t>
  </si>
  <si>
    <t>P145_134</t>
  </si>
  <si>
    <t>P145_117.FIN2</t>
  </si>
  <si>
    <t>07/12/2016 (4) 01:17:36.31</t>
  </si>
  <si>
    <t>P145_135</t>
  </si>
  <si>
    <t>P145_118.FIN2</t>
  </si>
  <si>
    <t>07/12/2016 (4) 01:19:04.83</t>
  </si>
  <si>
    <t>P145_136</t>
  </si>
  <si>
    <t>07/12/2016 (4) 01:19:18.82</t>
  </si>
  <si>
    <t>P145_137</t>
  </si>
  <si>
    <t>P145_120.FIN2</t>
  </si>
  <si>
    <t>07/12/2016 (4) 01:22:03.85</t>
  </si>
  <si>
    <t>P145_138</t>
  </si>
  <si>
    <t>07/12/2016 (4) 01:22:22.84</t>
  </si>
  <si>
    <t>P145_139</t>
  </si>
  <si>
    <t>P145_121.FIN2</t>
  </si>
  <si>
    <t>07/12/2016 (4) 01:26:38.10</t>
  </si>
  <si>
    <t>P145_141</t>
  </si>
  <si>
    <t>P145_123.FIN2</t>
  </si>
  <si>
    <t>07/12/2016 (4) 01:29:23.66</t>
  </si>
  <si>
    <t>P145_142</t>
  </si>
  <si>
    <t>P145_124.FIN2</t>
  </si>
  <si>
    <t>07/12/2016 (4) 01:30:55.39</t>
  </si>
  <si>
    <t>P145_143</t>
  </si>
  <si>
    <t>07/12/2016 (4) 01:31:00.53</t>
  </si>
  <si>
    <t>P145_145</t>
  </si>
  <si>
    <t>P145_126.FIN2</t>
  </si>
  <si>
    <t>07/12/2016 (4) 01:36:44.99</t>
  </si>
  <si>
    <t>P145_146</t>
  </si>
  <si>
    <t>P145_127.FIN2</t>
  </si>
  <si>
    <t>07/12/2016 (4) 01:38:13.51</t>
  </si>
  <si>
    <t>P145_147</t>
  </si>
  <si>
    <t>P145_128.FIN2</t>
  </si>
  <si>
    <t>07/12/2016 (4) 01:39:48.42</t>
  </si>
  <si>
    <t>P145_148</t>
  </si>
  <si>
    <t>P145_129.FIN2</t>
  </si>
  <si>
    <t>07/12/2016 (4) 01:41:26.15</t>
  </si>
  <si>
    <t>P145_151</t>
  </si>
  <si>
    <t>P145_133.FIN2</t>
  </si>
  <si>
    <t>07/12/2016 (4) 01:50:02.00</t>
  </si>
  <si>
    <t>P145_152</t>
  </si>
  <si>
    <t>P145_134.FIN2</t>
  </si>
  <si>
    <t>07/12/2016 (4) 01:51:31.00</t>
  </si>
  <si>
    <t>P145_153</t>
  </si>
  <si>
    <t>P145_136.FIN2</t>
  </si>
  <si>
    <t>07/12/2016 (4) 01:57:24.86</t>
  </si>
  <si>
    <t>P145_154</t>
  </si>
  <si>
    <t>07/12/2016 (4) 01:57:36.51</t>
  </si>
  <si>
    <t>P145_155</t>
  </si>
  <si>
    <t>P145_137.FIN2</t>
  </si>
  <si>
    <t>07/12/2016 (4) 01:58:54.25</t>
  </si>
  <si>
    <t>P145_156</t>
  </si>
  <si>
    <t>07/12/2016 (4) 01:59:00.45</t>
  </si>
  <si>
    <t>P145_157</t>
  </si>
  <si>
    <t>P145_138.FIN2</t>
  </si>
  <si>
    <t>07/12/2016 (4) 02:00:22.00</t>
  </si>
  <si>
    <t>P145_158</t>
  </si>
  <si>
    <t>P145_139.FIN2</t>
  </si>
  <si>
    <t>07/12/2016 (4) 02:01:53.34</t>
  </si>
  <si>
    <t>P145_159</t>
  </si>
  <si>
    <t>07/12/2016 (4) 02:02:12.55</t>
  </si>
  <si>
    <t>P145_160</t>
  </si>
  <si>
    <t>P145_140.FIN2</t>
  </si>
  <si>
    <t>07/12/2016 (4) 02:03:35.14</t>
  </si>
  <si>
    <t>Si29_ELM2_CPS</t>
  </si>
  <si>
    <t>Si29_ELM2_CPS_Int2SE</t>
  </si>
  <si>
    <t>Hg202_CPS</t>
  </si>
  <si>
    <t>Hg202_CPS_Int2SE</t>
  </si>
  <si>
    <t>Pb_ppm_m204</t>
  </si>
  <si>
    <t>Pb_ppm_m204_Int2SE</t>
  </si>
  <si>
    <t>Pb_ppm_m206</t>
  </si>
  <si>
    <t>Pb_ppm_m206_Int2SE</t>
  </si>
  <si>
    <t>Pb_ppm_m207</t>
  </si>
  <si>
    <t>Pb_ppm_m207_Int2SE</t>
  </si>
  <si>
    <t>Pb_ppm_m208</t>
  </si>
  <si>
    <t>Pb_ppm_m208_Int2SE</t>
  </si>
  <si>
    <t>U_ppm_m235</t>
  </si>
  <si>
    <t>U_ppm_m235_Int2SE</t>
  </si>
  <si>
    <t>Ti_ELM2_ppm_m49</t>
  </si>
  <si>
    <t>Ti_ELM2_ppm_m49_Int2SE</t>
  </si>
  <si>
    <t>Rb_ELM2_ppm_m87</t>
  </si>
  <si>
    <t>Rb_ELM2_ppm_m87_Int2SE</t>
  </si>
  <si>
    <t>Y_ELM2_ppm_m89</t>
  </si>
  <si>
    <t>Y_ELM2_ppm_m89_Int2SE</t>
  </si>
  <si>
    <t>Nb_ELM2_ppm_m93</t>
  </si>
  <si>
    <t>Nb_ELM2_ppm_m93_Int2SE</t>
  </si>
  <si>
    <t>Ba_ELM2_ppm_m137</t>
  </si>
  <si>
    <t>Ba_ELM2_ppm_m137_Int2SE</t>
  </si>
  <si>
    <t>La_ELM2_ppm_m139</t>
  </si>
  <si>
    <t>La_ELM2_ppm_m139_Int2SE</t>
  </si>
  <si>
    <t>Ce_ELM2_ppm_m140</t>
  </si>
  <si>
    <t>Ce_ELM2_ppm_m140_Int2SE</t>
  </si>
  <si>
    <t>Pr_ELM2_ppm_m141</t>
  </si>
  <si>
    <t>Pr_ELM2_ppm_m141_Int2SE</t>
  </si>
  <si>
    <t>Nd_ELM2_ppm_m146</t>
  </si>
  <si>
    <t>Nd_ELM2_ppm_m146_Int2SE</t>
  </si>
  <si>
    <t>Sm_ELM2_ppm_m147</t>
  </si>
  <si>
    <t>Sm_ELM2_ppm_m147_Int2SE</t>
  </si>
  <si>
    <t>Eu_ELM2_ppm_m153</t>
  </si>
  <si>
    <t>Eu_ELM2_ppm_m153_Int2SE</t>
  </si>
  <si>
    <t>Gd_ELM2_ppm_m157</t>
  </si>
  <si>
    <t>Gd_ELM2_ppm_m157_Int2SE</t>
  </si>
  <si>
    <t>Tb_ELM2_ppm_m159</t>
  </si>
  <si>
    <t>Tb_ELM2_ppm_m159_Int2SE</t>
  </si>
  <si>
    <t>Dy_ELM2_ppm_m163</t>
  </si>
  <si>
    <t>Dy_ELM2_ppm_m163_Int2SE</t>
  </si>
  <si>
    <t>Ho_ELM2_ppm_m165</t>
  </si>
  <si>
    <t>Ho_ELM2_ppm_m165_Int2SE</t>
  </si>
  <si>
    <t>Er_ELM2_ppm_m166</t>
  </si>
  <si>
    <t>Er_ELM2_ppm_m166_Int2SE</t>
  </si>
  <si>
    <t>Tm_ELM2_ppm_m169</t>
  </si>
  <si>
    <t>Tm_ELM2_ppm_m169_Int2SE</t>
  </si>
  <si>
    <t>Yb_ELM2_ppm_m172</t>
  </si>
  <si>
    <t>Yb_ELM2_ppm_m172_Int2SE</t>
  </si>
  <si>
    <t>Lu_ELM2_ppm_m175</t>
  </si>
  <si>
    <t>Lu_ELM2_ppm_m175_Int2SE</t>
  </si>
  <si>
    <t>Hf_ELM2_ppm_m178</t>
  </si>
  <si>
    <t>Hf_ELM2_ppm_m178_Int2SE</t>
  </si>
  <si>
    <t>Ta_ELM2_ppm_m181</t>
  </si>
  <si>
    <t>Ta_ELM2_ppm_m181_Int2SE</t>
  </si>
  <si>
    <t>Th_ELM2_ppm_m232</t>
  </si>
  <si>
    <t>Th_ELM2_ppm_m232_Int2SE</t>
  </si>
  <si>
    <t>U_ELM2_ppm_m238</t>
  </si>
  <si>
    <t>U_ELM2_ppm_m238_Int2SE</t>
  </si>
  <si>
    <t>Ti_ppm</t>
  </si>
  <si>
    <t>m49</t>
  </si>
  <si>
    <t>Rb_ppm</t>
  </si>
  <si>
    <t>m87</t>
  </si>
  <si>
    <t>Y_ppm</t>
  </si>
  <si>
    <t>m89</t>
  </si>
  <si>
    <t>Nb_ppm</t>
  </si>
  <si>
    <t>m93</t>
  </si>
  <si>
    <t>Ba_ppm</t>
  </si>
  <si>
    <t>m137</t>
  </si>
  <si>
    <t>Ta_ppm</t>
  </si>
  <si>
    <t>m181</t>
  </si>
  <si>
    <t>Normalized</t>
  </si>
  <si>
    <t>Sample Name TE</t>
  </si>
  <si>
    <t>Sample Name Upb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</si>
</sst>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0.000000"/>
  </numFmts>
  <fonts count="34" x14ac:knownFonts="1"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Times New Roman"/>
      <family val="1"/>
    </font>
    <font>
      <sz val="11"/>
      <color indexed="8"/>
      <name val="Calibri"/>
      <family val="2"/>
    </font>
    <font>
      <sz val="10"/>
      <name val="Optima"/>
    </font>
    <font>
      <sz val="8"/>
      <name val="Calibri"/>
      <family val="2"/>
    </font>
    <font>
      <sz val="11"/>
      <name val="Calibri"/>
      <family val="2"/>
    </font>
    <font>
      <b/>
      <u/>
      <sz val="10"/>
      <name val="Arial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b/>
      <sz val="10"/>
      <name val="Optima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8" fillId="0" borderId="0"/>
    <xf numFmtId="0" fontId="9" fillId="0" borderId="0"/>
    <xf numFmtId="0" fontId="4" fillId="0" borderId="0"/>
    <xf numFmtId="0" fontId="17" fillId="0" borderId="0"/>
    <xf numFmtId="0" fontId="8" fillId="0" borderId="0"/>
    <xf numFmtId="0" fontId="8" fillId="2" borderId="1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6" applyNumberFormat="0" applyFill="0" applyAlignment="0" applyProtection="0"/>
    <xf numFmtId="0" fontId="20" fillId="0" borderId="17" applyNumberFormat="0" applyFill="0" applyAlignment="0" applyProtection="0"/>
    <xf numFmtId="0" fontId="21" fillId="0" borderId="18" applyNumberFormat="0" applyFill="0" applyAlignment="0" applyProtection="0"/>
    <xf numFmtId="0" fontId="21" fillId="0" borderId="0" applyNumberFormat="0" applyFill="0" applyBorder="0" applyAlignment="0" applyProtection="0"/>
    <xf numFmtId="0" fontId="22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19" applyNumberFormat="0" applyAlignment="0" applyProtection="0"/>
    <xf numFmtId="0" fontId="26" fillId="13" borderId="20" applyNumberFormat="0" applyAlignment="0" applyProtection="0"/>
    <xf numFmtId="0" fontId="27" fillId="13" borderId="19" applyNumberFormat="0" applyAlignment="0" applyProtection="0"/>
    <xf numFmtId="0" fontId="28" fillId="0" borderId="21" applyNumberFormat="0" applyFill="0" applyAlignment="0" applyProtection="0"/>
    <xf numFmtId="0" fontId="29" fillId="14" borderId="22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24" applyNumberFormat="0" applyFill="0" applyAlignment="0" applyProtection="0"/>
    <xf numFmtId="0" fontId="33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33" fillId="39" borderId="0" applyNumberFormat="0" applyBorder="0" applyAlignment="0" applyProtection="0"/>
    <xf numFmtId="0" fontId="2" fillId="0" borderId="0"/>
    <xf numFmtId="0" fontId="2" fillId="15" borderId="23" applyNumberFormat="0" applyFont="0" applyAlignment="0" applyProtection="0"/>
  </cellStyleXfs>
  <cellXfs count="102">
    <xf numFmtId="0" fontId="0" fillId="0" borderId="0" xfId="0"/>
    <xf numFmtId="164" fontId="3" fillId="0" borderId="0" xfId="0" applyNumberFormat="1" applyFont="1" applyFill="1" applyBorder="1"/>
    <xf numFmtId="1" fontId="0" fillId="0" borderId="0" xfId="0" applyNumberFormat="1" applyBorder="1"/>
    <xf numFmtId="164" fontId="0" fillId="0" borderId="0" xfId="0" applyNumberFormat="1" applyBorder="1"/>
    <xf numFmtId="1" fontId="6" fillId="0" borderId="2" xfId="0" applyNumberFormat="1" applyFont="1" applyBorder="1"/>
    <xf numFmtId="1" fontId="0" fillId="0" borderId="2" xfId="0" applyNumberFormat="1" applyBorder="1"/>
    <xf numFmtId="1" fontId="7" fillId="0" borderId="0" xfId="0" applyNumberFormat="1" applyFont="1" applyBorder="1"/>
    <xf numFmtId="1" fontId="0" fillId="0" borderId="0" xfId="0" applyNumberFormat="1" applyFill="1" applyBorder="1"/>
    <xf numFmtId="166" fontId="0" fillId="0" borderId="0" xfId="0" applyNumberFormat="1"/>
    <xf numFmtId="0" fontId="11" fillId="0" borderId="0" xfId="5" applyFont="1"/>
    <xf numFmtId="0" fontId="12" fillId="0" borderId="3" xfId="5" applyFont="1" applyBorder="1"/>
    <xf numFmtId="0" fontId="6" fillId="0" borderId="4" xfId="5" applyFont="1" applyBorder="1"/>
    <xf numFmtId="0" fontId="11" fillId="0" borderId="0" xfId="5" applyFont="1" applyAlignment="1">
      <alignment horizontal="center"/>
    </xf>
    <xf numFmtId="0" fontId="11" fillId="0" borderId="5" xfId="5" applyFont="1" applyBorder="1"/>
    <xf numFmtId="0" fontId="11" fillId="0" borderId="6" xfId="5" applyFont="1" applyBorder="1"/>
    <xf numFmtId="0" fontId="11" fillId="0" borderId="7" xfId="5" applyFont="1" applyBorder="1"/>
    <xf numFmtId="0" fontId="11" fillId="0" borderId="8" xfId="5" applyFont="1" applyBorder="1" applyAlignment="1">
      <alignment horizontal="left"/>
    </xf>
    <xf numFmtId="0" fontId="11" fillId="0" borderId="9" xfId="5" applyFont="1" applyBorder="1" applyAlignment="1">
      <alignment horizontal="left"/>
    </xf>
    <xf numFmtId="0" fontId="13" fillId="0" borderId="4" xfId="5" applyFont="1" applyBorder="1"/>
    <xf numFmtId="0" fontId="13" fillId="0" borderId="4" xfId="5" applyFont="1" applyBorder="1" applyAlignment="1">
      <alignment horizontal="center"/>
    </xf>
    <xf numFmtId="164" fontId="11" fillId="0" borderId="0" xfId="5" applyNumberFormat="1" applyFont="1" applyAlignment="1">
      <alignment horizontal="center"/>
    </xf>
    <xf numFmtId="2" fontId="11" fillId="0" borderId="0" xfId="5" applyNumberFormat="1" applyFont="1" applyAlignment="1">
      <alignment horizontal="center"/>
    </xf>
    <xf numFmtId="0" fontId="17" fillId="0" borderId="0" xfId="4"/>
    <xf numFmtId="0" fontId="17" fillId="0" borderId="0" xfId="4" applyFill="1"/>
    <xf numFmtId="0" fontId="17" fillId="4" borderId="0" xfId="4" applyFill="1"/>
    <xf numFmtId="0" fontId="17" fillId="5" borderId="0" xfId="4" applyFill="1"/>
    <xf numFmtId="0" fontId="15" fillId="0" borderId="4" xfId="2" applyFont="1" applyBorder="1"/>
    <xf numFmtId="0" fontId="15" fillId="4" borderId="4" xfId="2" applyFont="1" applyFill="1" applyBorder="1"/>
    <xf numFmtId="0" fontId="9" fillId="0" borderId="0" xfId="2" applyBorder="1"/>
    <xf numFmtId="165" fontId="9" fillId="0" borderId="0" xfId="2" applyNumberFormat="1"/>
    <xf numFmtId="164" fontId="9" fillId="5" borderId="0" xfId="2" applyNumberFormat="1" applyFill="1"/>
    <xf numFmtId="2" fontId="11" fillId="6" borderId="0" xfId="5" applyNumberFormat="1" applyFont="1" applyFill="1"/>
    <xf numFmtId="0" fontId="11" fillId="7" borderId="0" xfId="5" applyFont="1" applyFill="1" applyAlignment="1">
      <alignment horizontal="left"/>
    </xf>
    <xf numFmtId="0" fontId="11" fillId="7" borderId="0" xfId="5" applyFont="1" applyFill="1" applyAlignment="1">
      <alignment horizontal="center"/>
    </xf>
    <xf numFmtId="0" fontId="6" fillId="7" borderId="11" xfId="5" applyFont="1" applyFill="1" applyBorder="1" applyAlignment="1">
      <alignment horizontal="center"/>
    </xf>
    <xf numFmtId="0" fontId="6" fillId="7" borderId="12" xfId="5" applyFont="1" applyFill="1" applyBorder="1" applyAlignment="1">
      <alignment horizontal="center"/>
    </xf>
    <xf numFmtId="0" fontId="6" fillId="7" borderId="13" xfId="5" applyFont="1" applyFill="1" applyBorder="1" applyAlignment="1">
      <alignment horizontal="center"/>
    </xf>
    <xf numFmtId="164" fontId="11" fillId="7" borderId="10" xfId="5" applyNumberFormat="1" applyFont="1" applyFill="1" applyBorder="1" applyAlignment="1">
      <alignment horizontal="center"/>
    </xf>
    <xf numFmtId="2" fontId="11" fillId="7" borderId="0" xfId="5" applyNumberFormat="1" applyFont="1" applyFill="1" applyBorder="1" applyAlignment="1">
      <alignment horizontal="center"/>
    </xf>
    <xf numFmtId="165" fontId="11" fillId="7" borderId="0" xfId="5" applyNumberFormat="1" applyFont="1" applyFill="1" applyBorder="1" applyAlignment="1">
      <alignment horizontal="center"/>
    </xf>
    <xf numFmtId="0" fontId="11" fillId="8" borderId="0" xfId="5" applyFont="1" applyFill="1" applyAlignment="1">
      <alignment horizontal="left"/>
    </xf>
    <xf numFmtId="0" fontId="11" fillId="8" borderId="0" xfId="5" applyFont="1" applyFill="1" applyAlignment="1">
      <alignment horizontal="center"/>
    </xf>
    <xf numFmtId="0" fontId="11" fillId="8" borderId="4" xfId="5" applyFont="1" applyFill="1" applyBorder="1" applyAlignment="1">
      <alignment horizontal="center"/>
    </xf>
    <xf numFmtId="2" fontId="0" fillId="0" borderId="0" xfId="0" applyNumberFormat="1" applyBorder="1"/>
    <xf numFmtId="0" fontId="0" fillId="0" borderId="0" xfId="0" applyBorder="1"/>
    <xf numFmtId="2" fontId="3" fillId="0" borderId="0" xfId="0" applyNumberFormat="1" applyFont="1" applyBorder="1"/>
    <xf numFmtId="0" fontId="14" fillId="0" borderId="0" xfId="4" applyFont="1" applyAlignment="1">
      <alignment horizontal="center"/>
    </xf>
    <xf numFmtId="47" fontId="0" fillId="0" borderId="0" xfId="0" applyNumberFormat="1"/>
    <xf numFmtId="11" fontId="0" fillId="0" borderId="0" xfId="0" applyNumberFormat="1"/>
    <xf numFmtId="0" fontId="17" fillId="0" borderId="0" xfId="4" applyAlignment="1">
      <alignment horizontal="center"/>
    </xf>
    <xf numFmtId="0" fontId="9" fillId="0" borderId="4" xfId="2" applyBorder="1" applyAlignment="1">
      <alignment horizontal="center"/>
    </xf>
    <xf numFmtId="0" fontId="9" fillId="0" borderId="0" xfId="2" applyBorder="1" applyAlignment="1">
      <alignment horizontal="center"/>
    </xf>
    <xf numFmtId="165" fontId="11" fillId="7" borderId="15" xfId="5" applyNumberFormat="1" applyFont="1" applyFill="1" applyBorder="1" applyAlignment="1">
      <alignment horizontal="center"/>
    </xf>
    <xf numFmtId="0" fontId="13" fillId="0" borderId="0" xfId="5" applyFont="1" applyBorder="1" applyAlignment="1">
      <alignment horizontal="center"/>
    </xf>
    <xf numFmtId="0" fontId="11" fillId="0" borderId="0" xfId="5" applyFont="1" applyBorder="1" applyAlignment="1">
      <alignment horizontal="center"/>
    </xf>
    <xf numFmtId="0" fontId="0" fillId="0" borderId="0" xfId="0" quotePrefix="1"/>
    <xf numFmtId="0" fontId="13" fillId="0" borderId="0" xfId="5" applyFont="1"/>
    <xf numFmtId="0" fontId="2" fillId="0" borderId="0" xfId="47"/>
    <xf numFmtId="47" fontId="2" fillId="0" borderId="0" xfId="47" applyNumberFormat="1"/>
    <xf numFmtId="11" fontId="2" fillId="0" borderId="0" xfId="47" applyNumberFormat="1"/>
    <xf numFmtId="0" fontId="2" fillId="0" borderId="0" xfId="47"/>
    <xf numFmtId="47" fontId="2" fillId="0" borderId="0" xfId="47" applyNumberFormat="1"/>
    <xf numFmtId="11" fontId="2" fillId="0" borderId="0" xfId="47" applyNumberFormat="1"/>
    <xf numFmtId="0" fontId="1" fillId="8" borderId="14" xfId="5" applyFont="1" applyFill="1" applyBorder="1" applyAlignment="1">
      <alignment horizontal="center"/>
    </xf>
    <xf numFmtId="0" fontId="0" fillId="3" borderId="0" xfId="0" applyFill="1"/>
    <xf numFmtId="0" fontId="0" fillId="42" borderId="0" xfId="0" applyFill="1"/>
    <xf numFmtId="0" fontId="0" fillId="63" borderId="0" xfId="0" applyFill="1"/>
    <xf numFmtId="0" fontId="0" fillId="44" borderId="0" xfId="0" applyFill="1"/>
    <xf numFmtId="0" fontId="0" fillId="58" borderId="0" xfId="0" applyFill="1"/>
    <xf numFmtId="0" fontId="0" fillId="41" borderId="0" xfId="0" applyFill="1"/>
    <xf numFmtId="0" fontId="0" fillId="43" borderId="0" xfId="0" applyFill="1"/>
    <xf numFmtId="0" fontId="0" fillId="57" borderId="0" xfId="0" applyFill="1"/>
    <xf numFmtId="0" fontId="0" fillId="51" borderId="0" xfId="0" applyFill="1"/>
    <xf numFmtId="0" fontId="0" fillId="50" borderId="0" xfId="0" applyFill="1"/>
    <xf numFmtId="0" fontId="0" fillId="46" borderId="0" xfId="0" applyFill="1"/>
    <xf numFmtId="0" fontId="0" fillId="64" borderId="0" xfId="0" applyFill="1"/>
    <xf numFmtId="0" fontId="0" fillId="45" borderId="0" xfId="0" applyFill="1"/>
    <xf numFmtId="0" fontId="0" fillId="65" borderId="0" xfId="0" applyFill="1"/>
    <xf numFmtId="0" fontId="0" fillId="62" borderId="0" xfId="0" applyFill="1"/>
    <xf numFmtId="0" fontId="0" fillId="5" borderId="0" xfId="0" applyFill="1"/>
    <xf numFmtId="0" fontId="0" fillId="61" borderId="0" xfId="0" applyFill="1"/>
    <xf numFmtId="0" fontId="0" fillId="56" borderId="0" xfId="0" applyFill="1"/>
    <xf numFmtId="0" fontId="0" fillId="53" borderId="0" xfId="0" applyFill="1"/>
    <xf numFmtId="0" fontId="0" fillId="48" borderId="0" xfId="0" applyFill="1"/>
    <xf numFmtId="0" fontId="0" fillId="4" borderId="0" xfId="0" applyFill="1"/>
    <xf numFmtId="0" fontId="0" fillId="47" borderId="0" xfId="0" applyFill="1"/>
    <xf numFmtId="0" fontId="0" fillId="49" borderId="0" xfId="0" applyFill="1"/>
    <xf numFmtId="0" fontId="0" fillId="55" borderId="0" xfId="0" applyFill="1"/>
    <xf numFmtId="0" fontId="0" fillId="54" borderId="0" xfId="0" applyFill="1"/>
    <xf numFmtId="0" fontId="0" fillId="52" borderId="0" xfId="0" applyFill="1"/>
    <xf numFmtId="0" fontId="0" fillId="60" borderId="0" xfId="0" applyFill="1"/>
    <xf numFmtId="0" fontId="0" fillId="59" borderId="0" xfId="0" applyFill="1"/>
    <xf numFmtId="0" fontId="0" fillId="40" borderId="0" xfId="0" applyFill="1"/>
    <xf numFmtId="0" fontId="17" fillId="4" borderId="0" xfId="4" applyFill="1" applyBorder="1"/>
    <xf numFmtId="165" fontId="9" fillId="0" borderId="0" xfId="2" applyNumberFormat="1" applyBorder="1"/>
    <xf numFmtId="164" fontId="9" fillId="5" borderId="0" xfId="2" applyNumberFormat="1" applyFill="1" applyBorder="1"/>
    <xf numFmtId="0" fontId="2" fillId="0" borderId="0" xfId="47" applyFill="1"/>
    <xf numFmtId="0" fontId="0" fillId="0" borderId="0" xfId="0" applyFill="1"/>
    <xf numFmtId="47" fontId="2" fillId="0" borderId="0" xfId="47" applyNumberFormat="1" applyFill="1"/>
    <xf numFmtId="11" fontId="2" fillId="0" borderId="0" xfId="47" applyNumberFormat="1" applyFill="1"/>
    <xf numFmtId="47" fontId="0" fillId="0" borderId="0" xfId="0" applyNumberFormat="1" applyFill="1"/>
    <xf numFmtId="11" fontId="0" fillId="0" borderId="0" xfId="0" applyNumberFormat="1" applyFill="1"/>
  </cellXfs>
  <cellStyles count="49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Explanatory Text" xfId="21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1"/>
    <cellStyle name="Normal 3" xfId="2"/>
    <cellStyle name="Normal 4" xfId="3"/>
    <cellStyle name="Normal 5" xfId="4"/>
    <cellStyle name="Normal 6" xfId="47"/>
    <cellStyle name="Normal_Trace Element_Time Series" xfId="5"/>
    <cellStyle name="Note 2" xfId="6"/>
    <cellStyle name="Note 3" xfId="48"/>
    <cellStyle name="Output" xfId="16" builtinId="21" customBuiltin="1"/>
    <cellStyle name="Title" xfId="7" builtinId="15" customBuiltin="1"/>
    <cellStyle name="Total" xfId="22" builtinId="25" customBuiltin="1"/>
    <cellStyle name="Warning Text" xfId="20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F3924"/>
      <rgbColor rgb="00F04B23"/>
      <rgbColor rgb="00F15E22"/>
      <rgbColor rgb="00F47421"/>
      <rgbColor rgb="00F68A1F"/>
      <rgbColor rgb="00F9A11B"/>
      <rgbColor rgb="00FBAD18"/>
      <rgbColor rgb="00FDB714"/>
      <rgbColor rgb="00FDC110"/>
      <rgbColor rgb="00FFCD05"/>
      <rgbColor rgb="00FED600"/>
      <rgbColor rgb="00FEE100"/>
      <rgbColor rgb="00FEEA00"/>
      <rgbColor rgb="00FBED26"/>
      <rgbColor rgb="00F5EB15"/>
      <rgbColor rgb="00EDE80C"/>
      <rgbColor rgb="00E4E417"/>
      <rgbColor rgb="00DBE120"/>
      <rgbColor rgb="00D2DE26"/>
      <rgbColor rgb="00C9DA2B"/>
      <rgbColor rgb="00C0D72F"/>
      <rgbColor rgb="00B9D532"/>
      <rgbColor rgb="00B0D235"/>
      <rgbColor rgb="00A8CF38"/>
      <rgbColor rgb="009ACA3C"/>
      <rgbColor rgb="008CC63F"/>
      <rgbColor rgb="0080C342"/>
      <rgbColor rgb="0078C143"/>
      <rgbColor rgb="0070BF44"/>
      <rgbColor rgb="006CBE45"/>
      <rgbColor rgb="006ABD45"/>
      <rgbColor rgb="006BBE45"/>
      <rgbColor rgb="006CBE45"/>
      <rgbColor rgb="006EBE45"/>
      <rgbColor rgb="0071BF44"/>
      <rgbColor rgb="0071C05B"/>
      <rgbColor rgb="0071C173"/>
      <rgbColor rgb="0070C388"/>
      <rgbColor rgb="0071C59E"/>
      <rgbColor rgb="0070C7AC"/>
      <rgbColor rgb="0070C8B8"/>
      <rgbColor rgb="0070CAC5"/>
      <rgbColor rgb="0070CBD2"/>
      <rgbColor rgb="006ECCDE"/>
      <rgbColor rgb="0067CBE3"/>
      <rgbColor rgb="0056C9E9"/>
      <rgbColor rgb="0041C7F2"/>
      <rgbColor rgb="0040BCED"/>
      <rgbColor rgb="0048A6DD"/>
      <rgbColor rgb="004891CE"/>
      <rgbColor rgb="00447DC0"/>
      <rgbColor rgb="004270B7"/>
      <rgbColor rgb="004066B0"/>
      <rgbColor rgb="003F5FAC"/>
      <rgbColor rgb="003E5AA8"/>
      <rgbColor rgb="003C56A6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chartsheet" Target="chartsheets/sheet5.xml"/><Relationship Id="rId12" Type="http://schemas.openxmlformats.org/officeDocument/2006/relationships/worksheet" Target="worksheets/sheet7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chartsheet" Target="chartsheets/sheet1.xml"/><Relationship Id="rId8" Type="http://schemas.openxmlformats.org/officeDocument/2006/relationships/chartsheet" Target="chartsheets/sheet2.xml"/><Relationship Id="rId9" Type="http://schemas.openxmlformats.org/officeDocument/2006/relationships/chartsheet" Target="chartsheets/sheet3.xml"/><Relationship Id="rId10" Type="http://schemas.openxmlformats.org/officeDocument/2006/relationships/chartsheet" Target="chart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793963254593"/>
          <c:y val="0.0282524059492563"/>
          <c:w val="0.855206036745407"/>
          <c:h val="0.89719889180519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Only'!$C$3:$P$3</c:f>
              <c:numCache>
                <c:formatCode>0.00</c:formatCode>
                <c:ptCount val="14"/>
                <c:pt idx="1">
                  <c:v>0.919540229885057</c:v>
                </c:pt>
                <c:pt idx="3">
                  <c:v>0.323488045007032</c:v>
                </c:pt>
                <c:pt idx="4">
                  <c:v>2.367965367965368</c:v>
                </c:pt>
                <c:pt idx="5">
                  <c:v>1.494252873563219</c:v>
                </c:pt>
                <c:pt idx="7">
                  <c:v>14.6551724137931</c:v>
                </c:pt>
                <c:pt idx="8">
                  <c:v>29.13385826771653</c:v>
                </c:pt>
                <c:pt idx="9">
                  <c:v>67.41480611045829</c:v>
                </c:pt>
                <c:pt idx="10">
                  <c:v>168.6746987951807</c:v>
                </c:pt>
                <c:pt idx="11">
                  <c:v>298.314606741573</c:v>
                </c:pt>
                <c:pt idx="12">
                  <c:v>435.483870967742</c:v>
                </c:pt>
                <c:pt idx="13">
                  <c:v>692.9133858267715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CD-4174-8C3F-9409BD31E752}"/>
            </c:ext>
          </c:extLst>
        </c:ser>
        <c:ser>
          <c:idx val="1"/>
          <c:order val="1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Only'!$C$4:$P$4</c:f>
              <c:numCache>
                <c:formatCode>0.00</c:formatCode>
                <c:ptCount val="14"/>
                <c:pt idx="0">
                  <c:v>0.198910081743869</c:v>
                </c:pt>
                <c:pt idx="1">
                  <c:v>5.22466039707419</c:v>
                </c:pt>
                <c:pt idx="2">
                  <c:v>0.613138686131387</c:v>
                </c:pt>
                <c:pt idx="3">
                  <c:v>0.661040787623066</c:v>
                </c:pt>
                <c:pt idx="4">
                  <c:v>1.125541125541126</c:v>
                </c:pt>
                <c:pt idx="6">
                  <c:v>15.68627450980392</c:v>
                </c:pt>
                <c:pt idx="7">
                  <c:v>16.72413793103448</c:v>
                </c:pt>
                <c:pt idx="8">
                  <c:v>31.49606299212599</c:v>
                </c:pt>
                <c:pt idx="9">
                  <c:v>69.33019976498238</c:v>
                </c:pt>
                <c:pt idx="10">
                  <c:v>171.4859437751004</c:v>
                </c:pt>
                <c:pt idx="11">
                  <c:v>379.2134831460674</c:v>
                </c:pt>
                <c:pt idx="12">
                  <c:v>822.5806451612903</c:v>
                </c:pt>
                <c:pt idx="13">
                  <c:v>971.1286089238844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CD-4174-8C3F-9409BD31E752}"/>
            </c:ext>
          </c:extLst>
        </c:ser>
        <c:ser>
          <c:idx val="2"/>
          <c:order val="2"/>
          <c:spPr>
            <a:ln w="12700">
              <a:solidFill>
                <a:srgbClr val="4270B7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Only'!$C$5:$P$5</c:f>
              <c:numCache>
                <c:formatCode>0.00</c:formatCode>
                <c:ptCount val="14"/>
                <c:pt idx="1">
                  <c:v>2.925809822361546</c:v>
                </c:pt>
                <c:pt idx="2">
                  <c:v>0.0802919708029197</c:v>
                </c:pt>
                <c:pt idx="4">
                  <c:v>1.818181818181818</c:v>
                </c:pt>
                <c:pt idx="5">
                  <c:v>2.06896551724138</c:v>
                </c:pt>
                <c:pt idx="6">
                  <c:v>7.84313725490196</c:v>
                </c:pt>
                <c:pt idx="7">
                  <c:v>28.27586206896551</c:v>
                </c:pt>
                <c:pt idx="8">
                  <c:v>87.13910761154857</c:v>
                </c:pt>
                <c:pt idx="9">
                  <c:v>212.6909518213866</c:v>
                </c:pt>
                <c:pt idx="10">
                  <c:v>469.8795180722892</c:v>
                </c:pt>
                <c:pt idx="11">
                  <c:v>912.9213483146068</c:v>
                </c:pt>
                <c:pt idx="12">
                  <c:v>1383.064516129032</c:v>
                </c:pt>
                <c:pt idx="13">
                  <c:v>2097.112860892389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CD-4174-8C3F-9409BD31E752}"/>
            </c:ext>
          </c:extLst>
        </c:ser>
        <c:ser>
          <c:idx val="3"/>
          <c:order val="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Only'!$C$6:$P$6</c:f>
              <c:numCache>
                <c:formatCode>0.00</c:formatCode>
                <c:ptCount val="14"/>
                <c:pt idx="1">
                  <c:v>11.07628004179728</c:v>
                </c:pt>
                <c:pt idx="2">
                  <c:v>0.401459854014598</c:v>
                </c:pt>
                <c:pt idx="3">
                  <c:v>0.956399437412096</c:v>
                </c:pt>
                <c:pt idx="4">
                  <c:v>0.865800865800866</c:v>
                </c:pt>
                <c:pt idx="5">
                  <c:v>1.609195402298851</c:v>
                </c:pt>
                <c:pt idx="6">
                  <c:v>17.97385620915033</c:v>
                </c:pt>
                <c:pt idx="7">
                  <c:v>37.75862068965517</c:v>
                </c:pt>
                <c:pt idx="8">
                  <c:v>91.6010498687664</c:v>
                </c:pt>
                <c:pt idx="9">
                  <c:v>204.4653349001175</c:v>
                </c:pt>
                <c:pt idx="10">
                  <c:v>405.6224899598394</c:v>
                </c:pt>
                <c:pt idx="11">
                  <c:v>904.494382022472</c:v>
                </c:pt>
                <c:pt idx="12">
                  <c:v>1415.322580645161</c:v>
                </c:pt>
                <c:pt idx="13">
                  <c:v>2047.244094488189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9CD-4174-8C3F-9409BD31E752}"/>
            </c:ext>
          </c:extLst>
        </c:ser>
        <c:ser>
          <c:idx val="4"/>
          <c:order val="4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Only'!$C$7:$P$7</c:f>
              <c:numCache>
                <c:formatCode>0.00</c:formatCode>
                <c:ptCount val="14"/>
                <c:pt idx="0">
                  <c:v>0.0490463215258855</c:v>
                </c:pt>
                <c:pt idx="1">
                  <c:v>10.13584117032393</c:v>
                </c:pt>
                <c:pt idx="2">
                  <c:v>0.197080291970803</c:v>
                </c:pt>
                <c:pt idx="3">
                  <c:v>0.646976090014065</c:v>
                </c:pt>
                <c:pt idx="4">
                  <c:v>3.29004329004329</c:v>
                </c:pt>
                <c:pt idx="5">
                  <c:v>2.873563218390805</c:v>
                </c:pt>
                <c:pt idx="6">
                  <c:v>21.24183006535948</c:v>
                </c:pt>
                <c:pt idx="7">
                  <c:v>39.82758620689655</c:v>
                </c:pt>
                <c:pt idx="8">
                  <c:v>103.1496062992126</c:v>
                </c:pt>
                <c:pt idx="9">
                  <c:v>220.9165687426557</c:v>
                </c:pt>
                <c:pt idx="10">
                  <c:v>469.8795180722892</c:v>
                </c:pt>
                <c:pt idx="11">
                  <c:v>938.2022471910112</c:v>
                </c:pt>
                <c:pt idx="12">
                  <c:v>1528.225806451613</c:v>
                </c:pt>
                <c:pt idx="13">
                  <c:v>2440.944881889764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9CD-4174-8C3F-9409BD31E752}"/>
            </c:ext>
          </c:extLst>
        </c:ser>
        <c:ser>
          <c:idx val="5"/>
          <c:order val="5"/>
          <c:spPr>
            <a:ln w="12700">
              <a:solidFill>
                <a:srgbClr val="6ECCD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Only'!$C$8:$P$8</c:f>
              <c:numCache>
                <c:formatCode>0.00</c:formatCode>
                <c:ptCount val="14"/>
                <c:pt idx="0">
                  <c:v>0.128065395095368</c:v>
                </c:pt>
                <c:pt idx="1">
                  <c:v>3.448275862068965</c:v>
                </c:pt>
                <c:pt idx="2">
                  <c:v>0.167883211678832</c:v>
                </c:pt>
                <c:pt idx="4">
                  <c:v>2.034632034632034</c:v>
                </c:pt>
                <c:pt idx="6">
                  <c:v>10.13071895424837</c:v>
                </c:pt>
                <c:pt idx="7">
                  <c:v>25.68965517241379</c:v>
                </c:pt>
                <c:pt idx="8">
                  <c:v>76.90288713910762</c:v>
                </c:pt>
                <c:pt idx="9">
                  <c:v>202.1151586368978</c:v>
                </c:pt>
                <c:pt idx="10">
                  <c:v>526.1044176706827</c:v>
                </c:pt>
                <c:pt idx="11">
                  <c:v>1348.314606741573</c:v>
                </c:pt>
                <c:pt idx="12">
                  <c:v>2455.645161290322</c:v>
                </c:pt>
                <c:pt idx="13">
                  <c:v>3648.293963254593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9CD-4174-8C3F-9409BD31E752}"/>
            </c:ext>
          </c:extLst>
        </c:ser>
        <c:ser>
          <c:idx val="6"/>
          <c:order val="6"/>
          <c:spPr>
            <a:ln w="12700">
              <a:solidFill>
                <a:srgbClr val="F04B23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Only'!$C$9:$P$9</c:f>
              <c:numCache>
                <c:formatCode>0.00</c:formatCode>
                <c:ptCount val="14"/>
                <c:pt idx="0">
                  <c:v>0.354223433242507</c:v>
                </c:pt>
                <c:pt idx="1">
                  <c:v>0.856844305120167</c:v>
                </c:pt>
                <c:pt idx="2">
                  <c:v>0.35036496350365</c:v>
                </c:pt>
                <c:pt idx="3">
                  <c:v>0.112517580872011</c:v>
                </c:pt>
                <c:pt idx="5">
                  <c:v>0.229885057471264</c:v>
                </c:pt>
                <c:pt idx="6">
                  <c:v>10.45751633986928</c:v>
                </c:pt>
                <c:pt idx="7">
                  <c:v>27.58620689655173</c:v>
                </c:pt>
                <c:pt idx="8">
                  <c:v>88.71391076115484</c:v>
                </c:pt>
                <c:pt idx="9">
                  <c:v>222.0916568742656</c:v>
                </c:pt>
                <c:pt idx="10">
                  <c:v>514.0562248995984</c:v>
                </c:pt>
                <c:pt idx="11">
                  <c:v>1075.842696629213</c:v>
                </c:pt>
                <c:pt idx="12">
                  <c:v>1459.677419354839</c:v>
                </c:pt>
                <c:pt idx="13">
                  <c:v>1706.036745406824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9CD-4174-8C3F-9409BD31E752}"/>
            </c:ext>
          </c:extLst>
        </c:ser>
        <c:ser>
          <c:idx val="7"/>
          <c:order val="7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Only'!$C$10:$P$10</c:f>
              <c:numCache>
                <c:formatCode>0.00</c:formatCode>
                <c:ptCount val="14"/>
                <c:pt idx="0">
                  <c:v>0.174386920980926</c:v>
                </c:pt>
                <c:pt idx="1">
                  <c:v>6.374085684430512</c:v>
                </c:pt>
                <c:pt idx="2">
                  <c:v>0.072992700729927</c:v>
                </c:pt>
                <c:pt idx="3">
                  <c:v>0.267229254571027</c:v>
                </c:pt>
                <c:pt idx="4">
                  <c:v>5.324675324675324</c:v>
                </c:pt>
                <c:pt idx="5">
                  <c:v>7.471264367816093</c:v>
                </c:pt>
                <c:pt idx="6">
                  <c:v>11.24183006535948</c:v>
                </c:pt>
                <c:pt idx="7">
                  <c:v>38.27586206896552</c:v>
                </c:pt>
                <c:pt idx="8">
                  <c:v>109.9737532808399</c:v>
                </c:pt>
                <c:pt idx="9">
                  <c:v>298.4723854289072</c:v>
                </c:pt>
                <c:pt idx="10">
                  <c:v>710.8433734939759</c:v>
                </c:pt>
                <c:pt idx="11">
                  <c:v>1629.213483146067</c:v>
                </c:pt>
                <c:pt idx="12">
                  <c:v>2661.290322580645</c:v>
                </c:pt>
                <c:pt idx="13">
                  <c:v>3910.761154855643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9CD-4174-8C3F-9409BD31E752}"/>
            </c:ext>
          </c:extLst>
        </c:ser>
        <c:ser>
          <c:idx val="8"/>
          <c:order val="8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Only'!$C$11:$P$11</c:f>
              <c:numCache>
                <c:formatCode>0.00</c:formatCode>
                <c:ptCount val="14"/>
                <c:pt idx="0">
                  <c:v>0.100817438692098</c:v>
                </c:pt>
                <c:pt idx="1">
                  <c:v>7.836990595611285</c:v>
                </c:pt>
                <c:pt idx="2">
                  <c:v>0.255474452554745</c:v>
                </c:pt>
                <c:pt idx="4">
                  <c:v>1.038961038961039</c:v>
                </c:pt>
                <c:pt idx="5">
                  <c:v>3.793103448275862</c:v>
                </c:pt>
                <c:pt idx="6">
                  <c:v>18.62745098039216</c:v>
                </c:pt>
                <c:pt idx="7">
                  <c:v>53.44827586206896</c:v>
                </c:pt>
                <c:pt idx="8">
                  <c:v>157.48031496063</c:v>
                </c:pt>
                <c:pt idx="9">
                  <c:v>400.7050528789659</c:v>
                </c:pt>
                <c:pt idx="10">
                  <c:v>1084.33734939759</c:v>
                </c:pt>
                <c:pt idx="11">
                  <c:v>2331.460674157303</c:v>
                </c:pt>
                <c:pt idx="12">
                  <c:v>3991.935483870968</c:v>
                </c:pt>
                <c:pt idx="13">
                  <c:v>7506.561679790025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9CD-4174-8C3F-9409BD31E752}"/>
            </c:ext>
          </c:extLst>
        </c:ser>
        <c:ser>
          <c:idx val="9"/>
          <c:order val="9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Only'!$C$12:$P$12</c:f>
              <c:numCache>
                <c:formatCode>0.00</c:formatCode>
                <c:ptCount val="14"/>
                <c:pt idx="0">
                  <c:v>0.14441416893733</c:v>
                </c:pt>
                <c:pt idx="1">
                  <c:v>2.570532915360502</c:v>
                </c:pt>
                <c:pt idx="2">
                  <c:v>0.875912408759124</c:v>
                </c:pt>
                <c:pt idx="3">
                  <c:v>0.309423347398031</c:v>
                </c:pt>
                <c:pt idx="4">
                  <c:v>2.900432900432901</c:v>
                </c:pt>
                <c:pt idx="5">
                  <c:v>1.264367816091954</c:v>
                </c:pt>
                <c:pt idx="6">
                  <c:v>12.41830065359477</c:v>
                </c:pt>
                <c:pt idx="7">
                  <c:v>34.82758620689655</c:v>
                </c:pt>
                <c:pt idx="8">
                  <c:v>131.2335958005249</c:v>
                </c:pt>
                <c:pt idx="9">
                  <c:v>314.9236192714454</c:v>
                </c:pt>
                <c:pt idx="10">
                  <c:v>767.0682730923695</c:v>
                </c:pt>
                <c:pt idx="11">
                  <c:v>1910.112359550562</c:v>
                </c:pt>
                <c:pt idx="12">
                  <c:v>2701.612903225806</c:v>
                </c:pt>
                <c:pt idx="13">
                  <c:v>4146.981627296588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9CD-4174-8C3F-9409BD31E752}"/>
            </c:ext>
          </c:extLst>
        </c:ser>
        <c:ser>
          <c:idx val="10"/>
          <c:order val="10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Only'!$C$13:$P$13</c:f>
              <c:numCache>
                <c:formatCode>0.00</c:formatCode>
                <c:ptCount val="14"/>
                <c:pt idx="0">
                  <c:v>95.36784741144415</c:v>
                </c:pt>
                <c:pt idx="1">
                  <c:v>80.45977011494253</c:v>
                </c:pt>
                <c:pt idx="2">
                  <c:v>51.0948905109489</c:v>
                </c:pt>
                <c:pt idx="3">
                  <c:v>37.9746835443038</c:v>
                </c:pt>
                <c:pt idx="4">
                  <c:v>25.54112554112554</c:v>
                </c:pt>
                <c:pt idx="5">
                  <c:v>6.436781609195403</c:v>
                </c:pt>
                <c:pt idx="6">
                  <c:v>23.52941176470588</c:v>
                </c:pt>
                <c:pt idx="7">
                  <c:v>55.17241379310345</c:v>
                </c:pt>
                <c:pt idx="8">
                  <c:v>157.48031496063</c:v>
                </c:pt>
                <c:pt idx="9">
                  <c:v>290.2467685076381</c:v>
                </c:pt>
                <c:pt idx="10">
                  <c:v>658.6345381526103</c:v>
                </c:pt>
                <c:pt idx="11">
                  <c:v>1488.76404494382</c:v>
                </c:pt>
                <c:pt idx="12">
                  <c:v>2217.741935483871</c:v>
                </c:pt>
                <c:pt idx="13">
                  <c:v>3569.553805774278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9CD-4174-8C3F-9409BD31E752}"/>
            </c:ext>
          </c:extLst>
        </c:ser>
        <c:ser>
          <c:idx val="11"/>
          <c:order val="11"/>
          <c:spPr>
            <a:ln w="12700">
              <a:solidFill>
                <a:srgbClr val="70CAC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Only'!$C$14:$P$14</c:f>
              <c:numCache>
                <c:formatCode>0.00</c:formatCode>
                <c:ptCount val="14"/>
                <c:pt idx="0">
                  <c:v>0.0408719346049046</c:v>
                </c:pt>
                <c:pt idx="1">
                  <c:v>0.344827586206897</c:v>
                </c:pt>
                <c:pt idx="2">
                  <c:v>0.0437956204379562</c:v>
                </c:pt>
                <c:pt idx="3">
                  <c:v>0.253164556962025</c:v>
                </c:pt>
                <c:pt idx="4">
                  <c:v>0.476190476190476</c:v>
                </c:pt>
                <c:pt idx="5">
                  <c:v>2.528735632183908</c:v>
                </c:pt>
                <c:pt idx="6">
                  <c:v>12.74509803921569</c:v>
                </c:pt>
                <c:pt idx="7">
                  <c:v>38.79310344827585</c:v>
                </c:pt>
                <c:pt idx="8">
                  <c:v>109.9737532808399</c:v>
                </c:pt>
                <c:pt idx="9">
                  <c:v>297.2972972972973</c:v>
                </c:pt>
                <c:pt idx="10">
                  <c:v>690.7630522088353</c:v>
                </c:pt>
                <c:pt idx="11">
                  <c:v>1426.966292134831</c:v>
                </c:pt>
                <c:pt idx="12">
                  <c:v>2540.322580645161</c:v>
                </c:pt>
                <c:pt idx="13">
                  <c:v>4120.734908136483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9CD-4174-8C3F-9409BD31E752}"/>
            </c:ext>
          </c:extLst>
        </c:ser>
        <c:ser>
          <c:idx val="12"/>
          <c:order val="12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Only'!$C$15:$P$15</c:f>
              <c:numCache>
                <c:formatCode>0.00</c:formatCode>
                <c:ptCount val="14"/>
                <c:pt idx="0">
                  <c:v>0.141689373297003</c:v>
                </c:pt>
                <c:pt idx="1">
                  <c:v>4.169278996865204</c:v>
                </c:pt>
                <c:pt idx="2">
                  <c:v>0.328467153284671</c:v>
                </c:pt>
                <c:pt idx="3">
                  <c:v>0.731364275668073</c:v>
                </c:pt>
                <c:pt idx="4">
                  <c:v>3.29004329004329</c:v>
                </c:pt>
                <c:pt idx="5">
                  <c:v>5.517241379310345</c:v>
                </c:pt>
                <c:pt idx="6">
                  <c:v>29.73856209150327</c:v>
                </c:pt>
                <c:pt idx="7">
                  <c:v>55.17241379310345</c:v>
                </c:pt>
                <c:pt idx="8">
                  <c:v>155.1181102362205</c:v>
                </c:pt>
                <c:pt idx="9">
                  <c:v>332.5499412455935</c:v>
                </c:pt>
                <c:pt idx="10">
                  <c:v>682.7309236947791</c:v>
                </c:pt>
                <c:pt idx="11">
                  <c:v>1398.876404494382</c:v>
                </c:pt>
                <c:pt idx="12">
                  <c:v>2145.16129032258</c:v>
                </c:pt>
                <c:pt idx="13">
                  <c:v>3018.372703412073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E9CD-4174-8C3F-9409BD31E752}"/>
            </c:ext>
          </c:extLst>
        </c:ser>
        <c:ser>
          <c:idx val="13"/>
          <c:order val="13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Only'!$C$16:$P$16</c:f>
              <c:numCache>
                <c:formatCode>0.00</c:formatCode>
                <c:ptCount val="14"/>
                <c:pt idx="0">
                  <c:v>0.272479564032698</c:v>
                </c:pt>
                <c:pt idx="1">
                  <c:v>7.836990595611285</c:v>
                </c:pt>
                <c:pt idx="2">
                  <c:v>0.372262773722628</c:v>
                </c:pt>
                <c:pt idx="3">
                  <c:v>0.421940928270042</c:v>
                </c:pt>
                <c:pt idx="4">
                  <c:v>6.83982683982684</c:v>
                </c:pt>
                <c:pt idx="5">
                  <c:v>3.793103448275862</c:v>
                </c:pt>
                <c:pt idx="6">
                  <c:v>24.50980392156863</c:v>
                </c:pt>
                <c:pt idx="7">
                  <c:v>55.51724137931035</c:v>
                </c:pt>
                <c:pt idx="8">
                  <c:v>145.1443569553806</c:v>
                </c:pt>
                <c:pt idx="9">
                  <c:v>310.2232667450059</c:v>
                </c:pt>
                <c:pt idx="10">
                  <c:v>646.5863453815261</c:v>
                </c:pt>
                <c:pt idx="11">
                  <c:v>1438.202247191011</c:v>
                </c:pt>
                <c:pt idx="12">
                  <c:v>2661.290322580645</c:v>
                </c:pt>
                <c:pt idx="13">
                  <c:v>3490.813648293963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E9CD-4174-8C3F-9409BD31E752}"/>
            </c:ext>
          </c:extLst>
        </c:ser>
        <c:ser>
          <c:idx val="14"/>
          <c:order val="14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Only'!$C$17:$P$17</c:f>
              <c:numCache>
                <c:formatCode>0.00</c:formatCode>
                <c:ptCount val="14"/>
                <c:pt idx="0">
                  <c:v>0.212534059945504</c:v>
                </c:pt>
                <c:pt idx="1">
                  <c:v>14.31556948798328</c:v>
                </c:pt>
                <c:pt idx="2">
                  <c:v>0.693430656934306</c:v>
                </c:pt>
                <c:pt idx="3">
                  <c:v>0.717299578059072</c:v>
                </c:pt>
                <c:pt idx="4">
                  <c:v>5.627705627705628</c:v>
                </c:pt>
                <c:pt idx="5">
                  <c:v>4.597701149425288</c:v>
                </c:pt>
                <c:pt idx="6">
                  <c:v>26.47058823529412</c:v>
                </c:pt>
                <c:pt idx="7">
                  <c:v>61.37931034482758</c:v>
                </c:pt>
                <c:pt idx="8">
                  <c:v>160.1049868766404</c:v>
                </c:pt>
                <c:pt idx="9">
                  <c:v>398.3548766157462</c:v>
                </c:pt>
                <c:pt idx="10">
                  <c:v>883.5341365461847</c:v>
                </c:pt>
                <c:pt idx="11">
                  <c:v>1629.213483146067</c:v>
                </c:pt>
                <c:pt idx="12">
                  <c:v>2782.258064516129</c:v>
                </c:pt>
                <c:pt idx="13">
                  <c:v>3884.514435695538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E9CD-4174-8C3F-9409BD31E752}"/>
            </c:ext>
          </c:extLst>
        </c:ser>
        <c:ser>
          <c:idx val="15"/>
          <c:order val="15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Only'!$C$18:$P$18</c:f>
              <c:numCache>
                <c:formatCode>0.00</c:formatCode>
                <c:ptCount val="14"/>
                <c:pt idx="0">
                  <c:v>0.0790190735694823</c:v>
                </c:pt>
                <c:pt idx="1">
                  <c:v>4.911180773249739</c:v>
                </c:pt>
                <c:pt idx="2">
                  <c:v>0.554744525547445</c:v>
                </c:pt>
                <c:pt idx="3">
                  <c:v>0.661040787623066</c:v>
                </c:pt>
                <c:pt idx="4">
                  <c:v>12.12121212121212</c:v>
                </c:pt>
                <c:pt idx="5">
                  <c:v>12.41379310344828</c:v>
                </c:pt>
                <c:pt idx="6">
                  <c:v>30.71895424836601</c:v>
                </c:pt>
                <c:pt idx="7">
                  <c:v>72.41379310344827</c:v>
                </c:pt>
                <c:pt idx="8">
                  <c:v>128.6089238845144</c:v>
                </c:pt>
                <c:pt idx="9">
                  <c:v>318.448883666275</c:v>
                </c:pt>
                <c:pt idx="10">
                  <c:v>755.0200803212851</c:v>
                </c:pt>
                <c:pt idx="11">
                  <c:v>1660.112359550562</c:v>
                </c:pt>
                <c:pt idx="12">
                  <c:v>2983.870967741936</c:v>
                </c:pt>
                <c:pt idx="13">
                  <c:v>4724.409448818898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E9CD-4174-8C3F-9409BD31E752}"/>
            </c:ext>
          </c:extLst>
        </c:ser>
        <c:ser>
          <c:idx val="16"/>
          <c:order val="16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Only'!$C$19:$P$19</c:f>
              <c:numCache>
                <c:formatCode>0.00</c:formatCode>
                <c:ptCount val="14"/>
                <c:pt idx="0">
                  <c:v>0.0343869209809264</c:v>
                </c:pt>
                <c:pt idx="1">
                  <c:v>2.277951933124347</c:v>
                </c:pt>
                <c:pt idx="5">
                  <c:v>0.831034482758621</c:v>
                </c:pt>
                <c:pt idx="6">
                  <c:v>23.8562091503268</c:v>
                </c:pt>
                <c:pt idx="7">
                  <c:v>34.48275862068965</c:v>
                </c:pt>
                <c:pt idx="8">
                  <c:v>120.8661417322835</c:v>
                </c:pt>
                <c:pt idx="9">
                  <c:v>321.6333725029377</c:v>
                </c:pt>
                <c:pt idx="10">
                  <c:v>758.6345381526105</c:v>
                </c:pt>
                <c:pt idx="11">
                  <c:v>1789.325842696629</c:v>
                </c:pt>
                <c:pt idx="12">
                  <c:v>3233.870967741936</c:v>
                </c:pt>
                <c:pt idx="13">
                  <c:v>5301.837270341207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E9CD-4174-8C3F-9409BD31E752}"/>
            </c:ext>
          </c:extLst>
        </c:ser>
        <c:ser>
          <c:idx val="17"/>
          <c:order val="17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Only'!$C$20:$P$20</c:f>
              <c:numCache>
                <c:formatCode>0.00</c:formatCode>
                <c:ptCount val="14"/>
                <c:pt idx="0">
                  <c:v>0.182561307901907</c:v>
                </c:pt>
                <c:pt idx="1">
                  <c:v>9.195402298850575</c:v>
                </c:pt>
                <c:pt idx="2">
                  <c:v>0.64963503649635</c:v>
                </c:pt>
                <c:pt idx="3">
                  <c:v>2.278481012658228</c:v>
                </c:pt>
                <c:pt idx="4">
                  <c:v>7.445887445887445</c:v>
                </c:pt>
                <c:pt idx="5">
                  <c:v>6.551724137931034</c:v>
                </c:pt>
                <c:pt idx="6">
                  <c:v>40.19607843137256</c:v>
                </c:pt>
                <c:pt idx="7">
                  <c:v>71.72413793103448</c:v>
                </c:pt>
                <c:pt idx="8">
                  <c:v>167.9790026246719</c:v>
                </c:pt>
                <c:pt idx="9">
                  <c:v>293.7720329024677</c:v>
                </c:pt>
                <c:pt idx="10">
                  <c:v>602.4096385542168</c:v>
                </c:pt>
                <c:pt idx="11">
                  <c:v>1171.348314606742</c:v>
                </c:pt>
                <c:pt idx="12">
                  <c:v>1979.838709677419</c:v>
                </c:pt>
                <c:pt idx="13">
                  <c:v>2808.398950131233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E9CD-4174-8C3F-9409BD31E752}"/>
            </c:ext>
          </c:extLst>
        </c:ser>
        <c:ser>
          <c:idx val="18"/>
          <c:order val="18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Only'!$C$21:$P$21</c:f>
              <c:numCache>
                <c:formatCode>0.00</c:formatCode>
                <c:ptCount val="14"/>
                <c:pt idx="0">
                  <c:v>0.0735694822888283</c:v>
                </c:pt>
                <c:pt idx="1">
                  <c:v>4.629049111807732</c:v>
                </c:pt>
                <c:pt idx="2">
                  <c:v>0.357664233576642</c:v>
                </c:pt>
                <c:pt idx="3">
                  <c:v>0.815752461322082</c:v>
                </c:pt>
                <c:pt idx="4">
                  <c:v>5.930735930735931</c:v>
                </c:pt>
                <c:pt idx="5">
                  <c:v>6.436781609195403</c:v>
                </c:pt>
                <c:pt idx="6">
                  <c:v>28.1045751633987</c:v>
                </c:pt>
                <c:pt idx="7">
                  <c:v>53.44827586206896</c:v>
                </c:pt>
                <c:pt idx="8">
                  <c:v>124.6719160104987</c:v>
                </c:pt>
                <c:pt idx="9">
                  <c:v>263.219741480611</c:v>
                </c:pt>
                <c:pt idx="10">
                  <c:v>562.2489959839357</c:v>
                </c:pt>
                <c:pt idx="11">
                  <c:v>988.7640449438202</c:v>
                </c:pt>
                <c:pt idx="12">
                  <c:v>1584.677419354839</c:v>
                </c:pt>
                <c:pt idx="13">
                  <c:v>2296.587926509186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E9CD-4174-8C3F-9409BD31E752}"/>
            </c:ext>
          </c:extLst>
        </c:ser>
        <c:ser>
          <c:idx val="19"/>
          <c:order val="19"/>
          <c:spPr>
            <a:ln w="12700">
              <a:solidFill>
                <a:srgbClr val="80C34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Only'!$C$22:$P$22</c:f>
              <c:numCache>
                <c:formatCode>0.00</c:formatCode>
                <c:ptCount val="14"/>
                <c:pt idx="0">
                  <c:v>3.242506811989101</c:v>
                </c:pt>
                <c:pt idx="1">
                  <c:v>32.39289446185998</c:v>
                </c:pt>
                <c:pt idx="2">
                  <c:v>5.32846715328467</c:v>
                </c:pt>
                <c:pt idx="3">
                  <c:v>5.344585091420535</c:v>
                </c:pt>
                <c:pt idx="4">
                  <c:v>19.91341991341991</c:v>
                </c:pt>
                <c:pt idx="5">
                  <c:v>15.63218390804598</c:v>
                </c:pt>
                <c:pt idx="6">
                  <c:v>50.0</c:v>
                </c:pt>
                <c:pt idx="7">
                  <c:v>84.6551724137931</c:v>
                </c:pt>
                <c:pt idx="8">
                  <c:v>160.3674540682415</c:v>
                </c:pt>
                <c:pt idx="9">
                  <c:v>286.7215041128085</c:v>
                </c:pt>
                <c:pt idx="10">
                  <c:v>506.0240963855422</c:v>
                </c:pt>
                <c:pt idx="11">
                  <c:v>901.685393258427</c:v>
                </c:pt>
                <c:pt idx="12">
                  <c:v>1423.387096774194</c:v>
                </c:pt>
                <c:pt idx="13">
                  <c:v>2002.62467191601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E9CD-4174-8C3F-9409BD31E752}"/>
            </c:ext>
          </c:extLst>
        </c:ser>
        <c:ser>
          <c:idx val="20"/>
          <c:order val="20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Only'!$C$23:$P$23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E9CD-4174-8C3F-9409BD31E752}"/>
            </c:ext>
          </c:extLst>
        </c:ser>
        <c:ser>
          <c:idx val="21"/>
          <c:order val="21"/>
          <c:spPr>
            <a:ln w="12700">
              <a:solidFill>
                <a:srgbClr val="B0D23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Only'!$C$24:$P$24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E9CD-4174-8C3F-9409BD31E752}"/>
            </c:ext>
          </c:extLst>
        </c:ser>
        <c:ser>
          <c:idx val="22"/>
          <c:order val="22"/>
          <c:spPr>
            <a:ln w="12700">
              <a:solidFill>
                <a:srgbClr val="FDB71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Only'!$C$25:$P$25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E9CD-4174-8C3F-9409BD31E752}"/>
            </c:ext>
          </c:extLst>
        </c:ser>
        <c:ser>
          <c:idx val="23"/>
          <c:order val="23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Only'!$C$26:$P$26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E9CD-4174-8C3F-9409BD31E752}"/>
            </c:ext>
          </c:extLst>
        </c:ser>
        <c:ser>
          <c:idx val="24"/>
          <c:order val="24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Only'!$C$27:$P$27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E9CD-4174-8C3F-9409BD31E752}"/>
            </c:ext>
          </c:extLst>
        </c:ser>
        <c:ser>
          <c:idx val="25"/>
          <c:order val="25"/>
          <c:spPr>
            <a:ln w="12700">
              <a:solidFill>
                <a:srgbClr val="FBAD1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Only'!$C$28:$P$28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E9CD-4174-8C3F-9409BD31E752}"/>
            </c:ext>
          </c:extLst>
        </c:ser>
        <c:ser>
          <c:idx val="26"/>
          <c:order val="26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Only'!$C$29:$P$29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E9CD-4174-8C3F-9409BD31E752}"/>
            </c:ext>
          </c:extLst>
        </c:ser>
        <c:ser>
          <c:idx val="27"/>
          <c:order val="27"/>
          <c:spPr>
            <a:ln w="12700">
              <a:solidFill>
                <a:srgbClr val="FBAD1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Only'!$C$30:$P$30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E9CD-4174-8C3F-9409BD31E752}"/>
            </c:ext>
          </c:extLst>
        </c:ser>
        <c:ser>
          <c:idx val="28"/>
          <c:order val="28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Only'!$C$31:$P$31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E9CD-4174-8C3F-9409BD31E752}"/>
            </c:ext>
          </c:extLst>
        </c:ser>
        <c:ser>
          <c:idx val="29"/>
          <c:order val="29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Only'!$C$32:$P$32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E9CD-4174-8C3F-9409BD31E752}"/>
            </c:ext>
          </c:extLst>
        </c:ser>
        <c:ser>
          <c:idx val="30"/>
          <c:order val="30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Only'!$C$33:$P$33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E-E9CD-4174-8C3F-9409BD31E752}"/>
            </c:ext>
          </c:extLst>
        </c:ser>
        <c:ser>
          <c:idx val="31"/>
          <c:order val="31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Only'!$C$34:$P$34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E9CD-4174-8C3F-9409BD31E752}"/>
            </c:ext>
          </c:extLst>
        </c:ser>
        <c:ser>
          <c:idx val="32"/>
          <c:order val="32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Only'!$C$35:$P$35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0-E9CD-4174-8C3F-9409BD31E752}"/>
            </c:ext>
          </c:extLst>
        </c:ser>
        <c:ser>
          <c:idx val="33"/>
          <c:order val="33"/>
          <c:spPr>
            <a:ln w="12700">
              <a:solidFill>
                <a:srgbClr val="F04B23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Only'!$C$36:$P$36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1-E9CD-4174-8C3F-9409BD31E752}"/>
            </c:ext>
          </c:extLst>
        </c:ser>
        <c:ser>
          <c:idx val="34"/>
          <c:order val="34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Only'!$C$37:$P$37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2-E9CD-4174-8C3F-9409BD31E752}"/>
            </c:ext>
          </c:extLst>
        </c:ser>
        <c:ser>
          <c:idx val="35"/>
          <c:order val="35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Only'!$C$38:$P$38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3-E9CD-4174-8C3F-9409BD31E752}"/>
            </c:ext>
          </c:extLst>
        </c:ser>
        <c:ser>
          <c:idx val="36"/>
          <c:order val="36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Only'!$C$39:$P$39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4-E9CD-4174-8C3F-9409BD31E752}"/>
            </c:ext>
          </c:extLst>
        </c:ser>
        <c:ser>
          <c:idx val="37"/>
          <c:order val="37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Only'!$C$40:$P$40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5-E9CD-4174-8C3F-9409BD31E752}"/>
            </c:ext>
          </c:extLst>
        </c:ser>
        <c:ser>
          <c:idx val="38"/>
          <c:order val="38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Only'!$C$41:$P$41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6-E9CD-4174-8C3F-9409BD31E752}"/>
            </c:ext>
          </c:extLst>
        </c:ser>
        <c:ser>
          <c:idx val="39"/>
          <c:order val="39"/>
          <c:spPr>
            <a:ln w="12700">
              <a:solidFill>
                <a:srgbClr val="3C56A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Only'!$C$42:$P$42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7-E9CD-4174-8C3F-9409BD31E752}"/>
            </c:ext>
          </c:extLst>
        </c:ser>
        <c:ser>
          <c:idx val="40"/>
          <c:order val="40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Only'!$C$43:$P$43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8-E9CD-4174-8C3F-9409BD31E752}"/>
            </c:ext>
          </c:extLst>
        </c:ser>
        <c:ser>
          <c:idx val="41"/>
          <c:order val="41"/>
          <c:spPr>
            <a:ln w="12700">
              <a:solidFill>
                <a:srgbClr val="4891C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Only'!$C$44:$P$44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9-E9CD-4174-8C3F-9409BD31E752}"/>
            </c:ext>
          </c:extLst>
        </c:ser>
        <c:ser>
          <c:idx val="42"/>
          <c:order val="42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Only'!$C$45:$P$45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A-E9CD-4174-8C3F-9409BD31E752}"/>
            </c:ext>
          </c:extLst>
        </c:ser>
        <c:ser>
          <c:idx val="43"/>
          <c:order val="4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Only'!$C$46:$P$46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E9CD-4174-8C3F-9409BD31E752}"/>
            </c:ext>
          </c:extLst>
        </c:ser>
        <c:ser>
          <c:idx val="44"/>
          <c:order val="44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Only'!$C$47:$P$47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E9CD-4174-8C3F-9409BD31E752}"/>
            </c:ext>
          </c:extLst>
        </c:ser>
        <c:ser>
          <c:idx val="45"/>
          <c:order val="45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Only'!$C$48:$P$48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D-E9CD-4174-8C3F-9409BD31E752}"/>
            </c:ext>
          </c:extLst>
        </c:ser>
        <c:ser>
          <c:idx val="46"/>
          <c:order val="46"/>
          <c:spPr>
            <a:ln w="12700">
              <a:solidFill>
                <a:srgbClr val="4270B7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Only'!$C$49:$P$49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E-E9CD-4174-8C3F-9409BD31E752}"/>
            </c:ext>
          </c:extLst>
        </c:ser>
        <c:ser>
          <c:idx val="47"/>
          <c:order val="47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Only'!$C$50:$P$50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F-E9CD-4174-8C3F-9409BD31E752}"/>
            </c:ext>
          </c:extLst>
        </c:ser>
        <c:ser>
          <c:idx val="48"/>
          <c:order val="48"/>
          <c:spPr>
            <a:ln w="12700">
              <a:solidFill>
                <a:srgbClr val="70C7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Only'!$C$51:$P$51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9CD-4174-8C3F-9409BD31E752}"/>
            </c:ext>
          </c:extLst>
        </c:ser>
        <c:ser>
          <c:idx val="49"/>
          <c:order val="49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Only'!$C$52:$P$52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9CD-4174-8C3F-9409BD31E752}"/>
            </c:ext>
          </c:extLst>
        </c:ser>
        <c:ser>
          <c:idx val="50"/>
          <c:order val="50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Only'!$C$53:$P$53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2-E9CD-4174-8C3F-9409BD31E752}"/>
            </c:ext>
          </c:extLst>
        </c:ser>
        <c:ser>
          <c:idx val="51"/>
          <c:order val="51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Only'!$C$54:$P$54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3-E9CD-4174-8C3F-9409BD31E752}"/>
            </c:ext>
          </c:extLst>
        </c:ser>
        <c:ser>
          <c:idx val="52"/>
          <c:order val="52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Only'!$C$55:$P$55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4-E9CD-4174-8C3F-9409BD31E752}"/>
            </c:ext>
          </c:extLst>
        </c:ser>
        <c:ser>
          <c:idx val="53"/>
          <c:order val="53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Only'!$C$56:$P$56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5-E9CD-4174-8C3F-9409BD31E752}"/>
            </c:ext>
          </c:extLst>
        </c:ser>
        <c:ser>
          <c:idx val="54"/>
          <c:order val="54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Only'!$C$57:$P$57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6-E9CD-4174-8C3F-9409BD31E752}"/>
            </c:ext>
          </c:extLst>
        </c:ser>
        <c:ser>
          <c:idx val="55"/>
          <c:order val="55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Only'!$C$58:$P$58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E9CD-4174-8C3F-9409BD31E752}"/>
            </c:ext>
          </c:extLst>
        </c:ser>
        <c:ser>
          <c:idx val="56"/>
          <c:order val="56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Only'!$C$59:$P$59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8-E9CD-4174-8C3F-9409BD31E752}"/>
            </c:ext>
          </c:extLst>
        </c:ser>
        <c:ser>
          <c:idx val="57"/>
          <c:order val="57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Only'!$C$60:$P$60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E9CD-4174-8C3F-9409BD31E752}"/>
            </c:ext>
          </c:extLst>
        </c:ser>
        <c:ser>
          <c:idx val="58"/>
          <c:order val="58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Only'!$C$61:$P$61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E9CD-4174-8C3F-9409BD31E752}"/>
            </c:ext>
          </c:extLst>
        </c:ser>
        <c:ser>
          <c:idx val="59"/>
          <c:order val="59"/>
          <c:spPr>
            <a:ln w="12700">
              <a:solidFill>
                <a:srgbClr val="48A6D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Only'!$C$62:$P$62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E9CD-4174-8C3F-9409BD31E752}"/>
            </c:ext>
          </c:extLst>
        </c:ser>
        <c:ser>
          <c:idx val="60"/>
          <c:order val="60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Only'!$C$63:$P$63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E9CD-4174-8C3F-9409BD31E752}"/>
            </c:ext>
          </c:extLst>
        </c:ser>
        <c:ser>
          <c:idx val="61"/>
          <c:order val="61"/>
          <c:spPr>
            <a:ln w="12700">
              <a:solidFill>
                <a:srgbClr val="70C8B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Only'!$C$64:$P$64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E9CD-4174-8C3F-9409BD31E752}"/>
            </c:ext>
          </c:extLst>
        </c:ser>
        <c:ser>
          <c:idx val="62"/>
          <c:order val="62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Only'!$C$65:$P$65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E9CD-4174-8C3F-9409BD31E752}"/>
            </c:ext>
          </c:extLst>
        </c:ser>
        <c:ser>
          <c:idx val="63"/>
          <c:order val="63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Only'!$C$66:$P$66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E9CD-4174-8C3F-9409BD31E752}"/>
            </c:ext>
          </c:extLst>
        </c:ser>
        <c:ser>
          <c:idx val="64"/>
          <c:order val="64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Only'!$C$67:$P$67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0-E9CD-4174-8C3F-9409BD31E752}"/>
            </c:ext>
          </c:extLst>
        </c:ser>
        <c:ser>
          <c:idx val="65"/>
          <c:order val="65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Only'!$C$68:$P$68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1-E9CD-4174-8C3F-9409BD31E752}"/>
            </c:ext>
          </c:extLst>
        </c:ser>
        <c:ser>
          <c:idx val="66"/>
          <c:order val="66"/>
          <c:spPr>
            <a:ln w="12700">
              <a:solidFill>
                <a:srgbClr val="6ABD4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Only'!$C$69:$P$69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2-E9CD-4174-8C3F-9409BD31E752}"/>
            </c:ext>
          </c:extLst>
        </c:ser>
        <c:ser>
          <c:idx val="67"/>
          <c:order val="67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Only'!$C$70:$P$70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3-E9CD-4174-8C3F-9409BD31E752}"/>
            </c:ext>
          </c:extLst>
        </c:ser>
        <c:ser>
          <c:idx val="68"/>
          <c:order val="68"/>
          <c:spPr>
            <a:ln w="12700">
              <a:solidFill>
                <a:srgbClr val="FEE100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Only'!$C$71:$P$71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4-E9CD-4174-8C3F-9409BD31E752}"/>
            </c:ext>
          </c:extLst>
        </c:ser>
        <c:ser>
          <c:idx val="69"/>
          <c:order val="69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Only'!$C$72:$P$72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5-E9CD-4174-8C3F-9409BD31E752}"/>
            </c:ext>
          </c:extLst>
        </c:ser>
        <c:ser>
          <c:idx val="70"/>
          <c:order val="70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Only'!$C$73:$P$73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6-E9CD-4174-8C3F-9409BD31E752}"/>
            </c:ext>
          </c:extLst>
        </c:ser>
        <c:ser>
          <c:idx val="71"/>
          <c:order val="71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Only'!$C$74:$P$74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7-E9CD-4174-8C3F-9409BD31E752}"/>
            </c:ext>
          </c:extLst>
        </c:ser>
        <c:ser>
          <c:idx val="72"/>
          <c:order val="72"/>
          <c:spPr>
            <a:ln w="12700">
              <a:solidFill>
                <a:srgbClr val="FBAD1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Only'!$C$75:$P$75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8-E9CD-4174-8C3F-9409BD31E752}"/>
            </c:ext>
          </c:extLst>
        </c:ser>
        <c:ser>
          <c:idx val="73"/>
          <c:order val="73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Only'!$C$76:$P$76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9-E9CD-4174-8C3F-9409BD31E752}"/>
            </c:ext>
          </c:extLst>
        </c:ser>
        <c:ser>
          <c:idx val="74"/>
          <c:order val="74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Only'!$C$77:$P$77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A-E9CD-4174-8C3F-9409BD31E752}"/>
            </c:ext>
          </c:extLst>
        </c:ser>
        <c:ser>
          <c:idx val="75"/>
          <c:order val="75"/>
          <c:spPr>
            <a:ln w="12700">
              <a:solidFill>
                <a:srgbClr val="4270B7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Only'!$C$78:$P$78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B-E9CD-4174-8C3F-9409BD31E752}"/>
            </c:ext>
          </c:extLst>
        </c:ser>
        <c:ser>
          <c:idx val="76"/>
          <c:order val="76"/>
          <c:spPr>
            <a:ln w="12700">
              <a:solidFill>
                <a:srgbClr val="3C56A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Only'!$C$79:$P$79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C-E9CD-4174-8C3F-9409BD31E752}"/>
            </c:ext>
          </c:extLst>
        </c:ser>
        <c:ser>
          <c:idx val="77"/>
          <c:order val="77"/>
          <c:spPr>
            <a:ln w="12700">
              <a:solidFill>
                <a:srgbClr val="4891C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Only'!$C$80:$P$80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D-E9CD-4174-8C3F-9409BD31E752}"/>
            </c:ext>
          </c:extLst>
        </c:ser>
        <c:ser>
          <c:idx val="78"/>
          <c:order val="78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Only'!$C$81:$P$81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E-E9CD-4174-8C3F-9409BD31E752}"/>
            </c:ext>
          </c:extLst>
        </c:ser>
        <c:ser>
          <c:idx val="79"/>
          <c:order val="79"/>
          <c:spPr>
            <a:ln w="12700">
              <a:solidFill>
                <a:srgbClr val="71BF4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Only'!$C$82:$P$82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F-E9CD-4174-8C3F-9409BD31E752}"/>
            </c:ext>
          </c:extLst>
        </c:ser>
        <c:ser>
          <c:idx val="80"/>
          <c:order val="80"/>
          <c:spPr>
            <a:ln w="12700">
              <a:solidFill>
                <a:srgbClr val="4270B7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Only'!$C$83:$P$83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0-E9CD-4174-8C3F-9409BD31E752}"/>
            </c:ext>
          </c:extLst>
        </c:ser>
        <c:ser>
          <c:idx val="81"/>
          <c:order val="81"/>
          <c:spPr>
            <a:ln w="12700">
              <a:solidFill>
                <a:srgbClr val="FBAD1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Only'!$C$84:$P$84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1-E9CD-4174-8C3F-9409BD31E752}"/>
            </c:ext>
          </c:extLst>
        </c:ser>
        <c:ser>
          <c:idx val="82"/>
          <c:order val="82"/>
          <c:spPr>
            <a:ln w="12700">
              <a:solidFill>
                <a:srgbClr val="6ECCD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Only'!$C$85:$P$85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2-E9CD-4174-8C3F-9409BD31E752}"/>
            </c:ext>
          </c:extLst>
        </c:ser>
        <c:ser>
          <c:idx val="83"/>
          <c:order val="8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Only'!$C$86:$P$86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3-E9CD-4174-8C3F-9409BD31E752}"/>
            </c:ext>
          </c:extLst>
        </c:ser>
        <c:ser>
          <c:idx val="84"/>
          <c:order val="84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Only'!$C$87:$P$87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4-E9CD-4174-8C3F-9409BD31E752}"/>
            </c:ext>
          </c:extLst>
        </c:ser>
        <c:ser>
          <c:idx val="85"/>
          <c:order val="85"/>
          <c:spPr>
            <a:ln w="12700">
              <a:solidFill>
                <a:srgbClr val="FDC110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Only'!$C$88:$P$88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5-E9CD-4174-8C3F-9409BD31E752}"/>
            </c:ext>
          </c:extLst>
        </c:ser>
        <c:ser>
          <c:idx val="86"/>
          <c:order val="86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Only'!$C$89:$P$89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6-E9CD-4174-8C3F-9409BD31E752}"/>
            </c:ext>
          </c:extLst>
        </c:ser>
        <c:ser>
          <c:idx val="87"/>
          <c:order val="87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Only'!$C$90:$P$90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7-E9CD-4174-8C3F-9409BD31E752}"/>
            </c:ext>
          </c:extLst>
        </c:ser>
        <c:ser>
          <c:idx val="88"/>
          <c:order val="88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Only'!$C$91:$P$91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8-E9CD-4174-8C3F-9409BD31E752}"/>
            </c:ext>
          </c:extLst>
        </c:ser>
        <c:ser>
          <c:idx val="89"/>
          <c:order val="89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Only'!$C$92:$P$92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9-E9CD-4174-8C3F-9409BD31E752}"/>
            </c:ext>
          </c:extLst>
        </c:ser>
        <c:ser>
          <c:idx val="90"/>
          <c:order val="90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Only'!$C$93:$P$93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A-E9CD-4174-8C3F-9409BD31E752}"/>
            </c:ext>
          </c:extLst>
        </c:ser>
        <c:ser>
          <c:idx val="91"/>
          <c:order val="91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Only'!$C$94:$P$94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B-E9CD-4174-8C3F-9409BD31E752}"/>
            </c:ext>
          </c:extLst>
        </c:ser>
        <c:ser>
          <c:idx val="92"/>
          <c:order val="92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Only'!$C$95:$P$95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C-E9CD-4174-8C3F-9409BD31E752}"/>
            </c:ext>
          </c:extLst>
        </c:ser>
        <c:ser>
          <c:idx val="93"/>
          <c:order val="93"/>
          <c:spPr>
            <a:ln w="12700">
              <a:solidFill>
                <a:srgbClr val="4891C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Only'!$C$96:$P$96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D-E9CD-4174-8C3F-9409BD31E752}"/>
            </c:ext>
          </c:extLst>
        </c:ser>
        <c:ser>
          <c:idx val="94"/>
          <c:order val="94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Only'!$C$97:$P$97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E-E9CD-4174-8C3F-9409BD31E752}"/>
            </c:ext>
          </c:extLst>
        </c:ser>
        <c:ser>
          <c:idx val="95"/>
          <c:order val="95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Only'!$C$98:$P$98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F-E9CD-4174-8C3F-9409BD31E752}"/>
            </c:ext>
          </c:extLst>
        </c:ser>
        <c:ser>
          <c:idx val="96"/>
          <c:order val="96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Only'!$C$99:$P$99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0-E9CD-4174-8C3F-9409BD31E752}"/>
            </c:ext>
          </c:extLst>
        </c:ser>
        <c:ser>
          <c:idx val="97"/>
          <c:order val="97"/>
          <c:spPr>
            <a:ln w="12700">
              <a:solidFill>
                <a:srgbClr val="FBED2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Only'!$C$100:$P$100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1-E9CD-4174-8C3F-9409BD31E752}"/>
            </c:ext>
          </c:extLst>
        </c:ser>
        <c:ser>
          <c:idx val="98"/>
          <c:order val="98"/>
          <c:spPr>
            <a:ln w="12700">
              <a:solidFill>
                <a:srgbClr val="70C38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Only'!$C$101:$P$101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2-E9CD-4174-8C3F-9409BD31E752}"/>
            </c:ext>
          </c:extLst>
        </c:ser>
        <c:ser>
          <c:idx val="99"/>
          <c:order val="99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Only'!$C$102:$P$102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3-E9CD-4174-8C3F-9409BD31E752}"/>
            </c:ext>
          </c:extLst>
        </c:ser>
        <c:ser>
          <c:idx val="100"/>
          <c:order val="100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Only'!$C$103:$P$103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4-E9CD-4174-8C3F-9409BD31E752}"/>
            </c:ext>
          </c:extLst>
        </c:ser>
        <c:ser>
          <c:idx val="101"/>
          <c:order val="101"/>
          <c:spPr>
            <a:ln w="12700">
              <a:solidFill>
                <a:srgbClr val="71C173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Only'!$C$104:$P$104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5-E9CD-4174-8C3F-9409BD31E752}"/>
            </c:ext>
          </c:extLst>
        </c:ser>
        <c:ser>
          <c:idx val="102"/>
          <c:order val="102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Only'!$C$105:$P$105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6-E9CD-4174-8C3F-9409BD31E752}"/>
            </c:ext>
          </c:extLst>
        </c:ser>
        <c:ser>
          <c:idx val="103"/>
          <c:order val="10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Only'!$C$106:$P$106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7-E9CD-4174-8C3F-9409BD31E752}"/>
            </c:ext>
          </c:extLst>
        </c:ser>
        <c:ser>
          <c:idx val="104"/>
          <c:order val="104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Only'!$C$107:$P$107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8-E9CD-4174-8C3F-9409BD31E752}"/>
            </c:ext>
          </c:extLst>
        </c:ser>
        <c:ser>
          <c:idx val="105"/>
          <c:order val="105"/>
          <c:spPr>
            <a:ln w="12700">
              <a:solidFill>
                <a:srgbClr val="6CBE4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Only'!$C$108:$P$108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9-E9CD-4174-8C3F-9409BD31E752}"/>
            </c:ext>
          </c:extLst>
        </c:ser>
        <c:ser>
          <c:idx val="106"/>
          <c:order val="106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Only'!$C$109:$P$109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A-E9CD-4174-8C3F-9409BD31E752}"/>
            </c:ext>
          </c:extLst>
        </c:ser>
        <c:ser>
          <c:idx val="107"/>
          <c:order val="107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Only'!$C$110:$P$110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B-E9CD-4174-8C3F-9409BD31E752}"/>
            </c:ext>
          </c:extLst>
        </c:ser>
        <c:ser>
          <c:idx val="108"/>
          <c:order val="108"/>
          <c:spPr>
            <a:ln w="12700">
              <a:solidFill>
                <a:srgbClr val="40BCE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Only'!$C$111:$P$111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C-E9CD-4174-8C3F-9409BD31E752}"/>
            </c:ext>
          </c:extLst>
        </c:ser>
        <c:ser>
          <c:idx val="109"/>
          <c:order val="109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Only'!$C$112:$P$112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D-E9CD-4174-8C3F-9409BD31E752}"/>
            </c:ext>
          </c:extLst>
        </c:ser>
        <c:ser>
          <c:idx val="110"/>
          <c:order val="110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Only'!$C$113:$P$113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E-E9CD-4174-8C3F-9409BD31E752}"/>
            </c:ext>
          </c:extLst>
        </c:ser>
        <c:ser>
          <c:idx val="111"/>
          <c:order val="111"/>
          <c:spPr>
            <a:ln w="12700">
              <a:solidFill>
                <a:srgbClr val="3C56A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Only'!$C$114:$P$114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F-E9CD-4174-8C3F-9409BD31E752}"/>
            </c:ext>
          </c:extLst>
        </c:ser>
        <c:ser>
          <c:idx val="112"/>
          <c:order val="112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Only'!$C$115:$P$115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0-E9CD-4174-8C3F-9409BD31E752}"/>
            </c:ext>
          </c:extLst>
        </c:ser>
        <c:ser>
          <c:idx val="113"/>
          <c:order val="113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Only'!$C$116:$P$116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1-E9CD-4174-8C3F-9409BD31E752}"/>
            </c:ext>
          </c:extLst>
        </c:ser>
        <c:ser>
          <c:idx val="114"/>
          <c:order val="114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Only'!$C$117:$P$117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2-E9CD-4174-8C3F-9409BD31E752}"/>
            </c:ext>
          </c:extLst>
        </c:ser>
        <c:ser>
          <c:idx val="115"/>
          <c:order val="115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Only'!$C$118:$P$118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3-E9CD-4174-8C3F-9409BD31E752}"/>
            </c:ext>
          </c:extLst>
        </c:ser>
        <c:ser>
          <c:idx val="116"/>
          <c:order val="116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Only'!$C$119:$P$119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4-E9CD-4174-8C3F-9409BD31E752}"/>
            </c:ext>
          </c:extLst>
        </c:ser>
        <c:ser>
          <c:idx val="117"/>
          <c:order val="117"/>
          <c:spPr>
            <a:ln w="12700">
              <a:solidFill>
                <a:srgbClr val="40BCE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Only'!$C$120:$P$120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5-E9CD-4174-8C3F-9409BD31E752}"/>
            </c:ext>
          </c:extLst>
        </c:ser>
        <c:ser>
          <c:idx val="118"/>
          <c:order val="118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Only'!$C$121:$P$121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6-E9CD-4174-8C3F-9409BD31E752}"/>
            </c:ext>
          </c:extLst>
        </c:ser>
        <c:ser>
          <c:idx val="119"/>
          <c:order val="119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Only'!$C$122:$P$122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7-E9CD-4174-8C3F-9409BD31E752}"/>
            </c:ext>
          </c:extLst>
        </c:ser>
        <c:ser>
          <c:idx val="120"/>
          <c:order val="120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Only'!$C$123:$P$123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8-E9CD-4174-8C3F-9409BD31E752}"/>
            </c:ext>
          </c:extLst>
        </c:ser>
        <c:ser>
          <c:idx val="121"/>
          <c:order val="121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Only'!$C$124:$P$124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9-E9CD-4174-8C3F-9409BD31E752}"/>
            </c:ext>
          </c:extLst>
        </c:ser>
        <c:ser>
          <c:idx val="122"/>
          <c:order val="122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Only'!$C$125:$P$125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A-E9CD-4174-8C3F-9409BD31E752}"/>
            </c:ext>
          </c:extLst>
        </c:ser>
        <c:ser>
          <c:idx val="123"/>
          <c:order val="12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Only'!$C$126:$P$126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B-E9CD-4174-8C3F-9409BD31E752}"/>
            </c:ext>
          </c:extLst>
        </c:ser>
        <c:ser>
          <c:idx val="124"/>
          <c:order val="124"/>
          <c:spPr>
            <a:ln w="12700">
              <a:solidFill>
                <a:srgbClr val="41C7F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Only'!$C$127:$P$127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C-E9CD-4174-8C3F-9409BD31E752}"/>
            </c:ext>
          </c:extLst>
        </c:ser>
        <c:ser>
          <c:idx val="125"/>
          <c:order val="125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Only'!$C$128:$P$128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D-E9CD-4174-8C3F-9409BD31E752}"/>
            </c:ext>
          </c:extLst>
        </c:ser>
        <c:ser>
          <c:idx val="126"/>
          <c:order val="126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Only'!$C$129:$P$129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E-E9CD-4174-8C3F-9409BD31E752}"/>
            </c:ext>
          </c:extLst>
        </c:ser>
        <c:ser>
          <c:idx val="127"/>
          <c:order val="127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Only'!$C$130:$P$130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F-E9CD-4174-8C3F-9409BD31E752}"/>
            </c:ext>
          </c:extLst>
        </c:ser>
        <c:ser>
          <c:idx val="128"/>
          <c:order val="128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Only'!$C$131:$P$131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0-E9CD-4174-8C3F-9409BD31E752}"/>
            </c:ext>
          </c:extLst>
        </c:ser>
        <c:ser>
          <c:idx val="129"/>
          <c:order val="129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Only'!$C$132:$P$132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1-E9CD-4174-8C3F-9409BD31E752}"/>
            </c:ext>
          </c:extLst>
        </c:ser>
        <c:ser>
          <c:idx val="130"/>
          <c:order val="130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Only'!$C$133:$P$133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2-E9CD-4174-8C3F-9409BD31E752}"/>
            </c:ext>
          </c:extLst>
        </c:ser>
        <c:ser>
          <c:idx val="131"/>
          <c:order val="131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Only'!$C$134:$P$134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3-E9CD-4174-8C3F-9409BD31E752}"/>
            </c:ext>
          </c:extLst>
        </c:ser>
        <c:ser>
          <c:idx val="132"/>
          <c:order val="132"/>
          <c:spPr>
            <a:ln w="12700">
              <a:solidFill>
                <a:srgbClr val="FDB71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Only'!$C$135:$P$135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4-E9CD-4174-8C3F-9409BD31E752}"/>
            </c:ext>
          </c:extLst>
        </c:ser>
        <c:ser>
          <c:idx val="133"/>
          <c:order val="133"/>
          <c:spPr>
            <a:ln w="12700">
              <a:solidFill>
                <a:srgbClr val="6CBE4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Only'!$C$136:$P$136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5-E9CD-4174-8C3F-9409BD31E752}"/>
            </c:ext>
          </c:extLst>
        </c:ser>
        <c:ser>
          <c:idx val="134"/>
          <c:order val="134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Only'!$C$137:$P$137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6-E9CD-4174-8C3F-9409BD31E752}"/>
            </c:ext>
          </c:extLst>
        </c:ser>
        <c:ser>
          <c:idx val="135"/>
          <c:order val="135"/>
          <c:spPr>
            <a:ln w="12700">
              <a:solidFill>
                <a:srgbClr val="EF392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Only'!$C$138:$P$138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7-E9CD-4174-8C3F-9409BD31E752}"/>
            </c:ext>
          </c:extLst>
        </c:ser>
        <c:ser>
          <c:idx val="136"/>
          <c:order val="136"/>
          <c:spPr>
            <a:ln w="12700">
              <a:solidFill>
                <a:srgbClr val="EF392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Only'!$C$139:$P$139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8-E9CD-4174-8C3F-9409BD31E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562536"/>
        <c:axId val="1843559704"/>
      </c:lineChart>
      <c:catAx>
        <c:axId val="1843562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43559704"/>
        <c:crossesAt val="0.1"/>
        <c:auto val="1"/>
        <c:lblAlgn val="ctr"/>
        <c:lblOffset val="100"/>
        <c:noMultiLvlLbl val="0"/>
      </c:catAx>
      <c:valAx>
        <c:axId val="1843559704"/>
        <c:scaling>
          <c:logBase val="10.0"/>
          <c:orientation val="minMax"/>
          <c:max val="10000.0"/>
          <c:min val="0.01"/>
        </c:scaling>
        <c:delete val="0"/>
        <c:axPos val="l"/>
        <c:numFmt formatCode="General" sourceLinked="0"/>
        <c:majorTickMark val="out"/>
        <c:minorTickMark val="none"/>
        <c:tickLblPos val="nextTo"/>
        <c:crossAx val="1843562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Overgrowths</a:t>
            </a:r>
            <a:r>
              <a:rPr lang="en-US" baseline="0"/>
              <a:t> Only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793963254593"/>
          <c:y val="0.0282524059492563"/>
          <c:w val="0.855206036745407"/>
          <c:h val="0.89719889180519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Only'!$C$3:$P$3</c:f>
              <c:numCache>
                <c:formatCode>0.00</c:formatCode>
                <c:ptCount val="14"/>
                <c:pt idx="1">
                  <c:v>0.919540229885057</c:v>
                </c:pt>
                <c:pt idx="3">
                  <c:v>0.323488045007032</c:v>
                </c:pt>
                <c:pt idx="4">
                  <c:v>2.367965367965368</c:v>
                </c:pt>
                <c:pt idx="5">
                  <c:v>1.494252873563219</c:v>
                </c:pt>
                <c:pt idx="7">
                  <c:v>14.6551724137931</c:v>
                </c:pt>
                <c:pt idx="8">
                  <c:v>29.13385826771653</c:v>
                </c:pt>
                <c:pt idx="9">
                  <c:v>67.41480611045829</c:v>
                </c:pt>
                <c:pt idx="10">
                  <c:v>168.6746987951807</c:v>
                </c:pt>
                <c:pt idx="11">
                  <c:v>298.314606741573</c:v>
                </c:pt>
                <c:pt idx="12">
                  <c:v>435.483870967742</c:v>
                </c:pt>
                <c:pt idx="13">
                  <c:v>692.9133858267715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89-43B2-BD22-851D6B5B5B6E}"/>
            </c:ext>
          </c:extLst>
        </c:ser>
        <c:ser>
          <c:idx val="1"/>
          <c:order val="1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Only'!$C$4:$P$4</c:f>
              <c:numCache>
                <c:formatCode>0.00</c:formatCode>
                <c:ptCount val="14"/>
                <c:pt idx="0">
                  <c:v>0.198910081743869</c:v>
                </c:pt>
                <c:pt idx="1">
                  <c:v>5.22466039707419</c:v>
                </c:pt>
                <c:pt idx="2">
                  <c:v>0.613138686131387</c:v>
                </c:pt>
                <c:pt idx="3">
                  <c:v>0.661040787623066</c:v>
                </c:pt>
                <c:pt idx="4">
                  <c:v>1.125541125541126</c:v>
                </c:pt>
                <c:pt idx="6">
                  <c:v>15.68627450980392</c:v>
                </c:pt>
                <c:pt idx="7">
                  <c:v>16.72413793103448</c:v>
                </c:pt>
                <c:pt idx="8">
                  <c:v>31.49606299212599</c:v>
                </c:pt>
                <c:pt idx="9">
                  <c:v>69.33019976498238</c:v>
                </c:pt>
                <c:pt idx="10">
                  <c:v>171.4859437751004</c:v>
                </c:pt>
                <c:pt idx="11">
                  <c:v>379.2134831460674</c:v>
                </c:pt>
                <c:pt idx="12">
                  <c:v>822.5806451612903</c:v>
                </c:pt>
                <c:pt idx="13">
                  <c:v>971.1286089238844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89-43B2-BD22-851D6B5B5B6E}"/>
            </c:ext>
          </c:extLst>
        </c:ser>
        <c:ser>
          <c:idx val="2"/>
          <c:order val="2"/>
          <c:spPr>
            <a:ln w="12700">
              <a:solidFill>
                <a:srgbClr val="4270B7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Only'!$C$5:$P$5</c:f>
              <c:numCache>
                <c:formatCode>0.00</c:formatCode>
                <c:ptCount val="14"/>
                <c:pt idx="1">
                  <c:v>2.925809822361546</c:v>
                </c:pt>
                <c:pt idx="2">
                  <c:v>0.0802919708029197</c:v>
                </c:pt>
                <c:pt idx="4">
                  <c:v>1.818181818181818</c:v>
                </c:pt>
                <c:pt idx="5">
                  <c:v>2.06896551724138</c:v>
                </c:pt>
                <c:pt idx="6">
                  <c:v>7.84313725490196</c:v>
                </c:pt>
                <c:pt idx="7">
                  <c:v>28.27586206896551</c:v>
                </c:pt>
                <c:pt idx="8">
                  <c:v>87.13910761154857</c:v>
                </c:pt>
                <c:pt idx="9">
                  <c:v>212.6909518213866</c:v>
                </c:pt>
                <c:pt idx="10">
                  <c:v>469.8795180722892</c:v>
                </c:pt>
                <c:pt idx="11">
                  <c:v>912.9213483146068</c:v>
                </c:pt>
                <c:pt idx="12">
                  <c:v>1383.064516129032</c:v>
                </c:pt>
                <c:pt idx="13">
                  <c:v>2097.112860892389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89-43B2-BD22-851D6B5B5B6E}"/>
            </c:ext>
          </c:extLst>
        </c:ser>
        <c:ser>
          <c:idx val="3"/>
          <c:order val="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Only'!$C$6:$P$6</c:f>
              <c:numCache>
                <c:formatCode>0.00</c:formatCode>
                <c:ptCount val="14"/>
                <c:pt idx="1">
                  <c:v>11.07628004179728</c:v>
                </c:pt>
                <c:pt idx="2">
                  <c:v>0.401459854014598</c:v>
                </c:pt>
                <c:pt idx="3">
                  <c:v>0.956399437412096</c:v>
                </c:pt>
                <c:pt idx="4">
                  <c:v>0.865800865800866</c:v>
                </c:pt>
                <c:pt idx="5">
                  <c:v>1.609195402298851</c:v>
                </c:pt>
                <c:pt idx="6">
                  <c:v>17.97385620915033</c:v>
                </c:pt>
                <c:pt idx="7">
                  <c:v>37.75862068965517</c:v>
                </c:pt>
                <c:pt idx="8">
                  <c:v>91.6010498687664</c:v>
                </c:pt>
                <c:pt idx="9">
                  <c:v>204.4653349001175</c:v>
                </c:pt>
                <c:pt idx="10">
                  <c:v>405.6224899598394</c:v>
                </c:pt>
                <c:pt idx="11">
                  <c:v>904.494382022472</c:v>
                </c:pt>
                <c:pt idx="12">
                  <c:v>1415.322580645161</c:v>
                </c:pt>
                <c:pt idx="13">
                  <c:v>2047.244094488189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189-43B2-BD22-851D6B5B5B6E}"/>
            </c:ext>
          </c:extLst>
        </c:ser>
        <c:ser>
          <c:idx val="4"/>
          <c:order val="4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Only'!$C$7:$P$7</c:f>
              <c:numCache>
                <c:formatCode>0.00</c:formatCode>
                <c:ptCount val="14"/>
                <c:pt idx="0">
                  <c:v>0.0490463215258855</c:v>
                </c:pt>
                <c:pt idx="1">
                  <c:v>10.13584117032393</c:v>
                </c:pt>
                <c:pt idx="2">
                  <c:v>0.197080291970803</c:v>
                </c:pt>
                <c:pt idx="3">
                  <c:v>0.646976090014065</c:v>
                </c:pt>
                <c:pt idx="4">
                  <c:v>3.29004329004329</c:v>
                </c:pt>
                <c:pt idx="5">
                  <c:v>2.873563218390805</c:v>
                </c:pt>
                <c:pt idx="6">
                  <c:v>21.24183006535948</c:v>
                </c:pt>
                <c:pt idx="7">
                  <c:v>39.82758620689655</c:v>
                </c:pt>
                <c:pt idx="8">
                  <c:v>103.1496062992126</c:v>
                </c:pt>
                <c:pt idx="9">
                  <c:v>220.9165687426557</c:v>
                </c:pt>
                <c:pt idx="10">
                  <c:v>469.8795180722892</c:v>
                </c:pt>
                <c:pt idx="11">
                  <c:v>938.2022471910112</c:v>
                </c:pt>
                <c:pt idx="12">
                  <c:v>1528.225806451613</c:v>
                </c:pt>
                <c:pt idx="13">
                  <c:v>2440.944881889764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189-43B2-BD22-851D6B5B5B6E}"/>
            </c:ext>
          </c:extLst>
        </c:ser>
        <c:ser>
          <c:idx val="5"/>
          <c:order val="5"/>
          <c:spPr>
            <a:ln w="12700">
              <a:solidFill>
                <a:srgbClr val="6ECCD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Only'!$C$8:$P$8</c:f>
              <c:numCache>
                <c:formatCode>0.00</c:formatCode>
                <c:ptCount val="14"/>
                <c:pt idx="0">
                  <c:v>0.128065395095368</c:v>
                </c:pt>
                <c:pt idx="1">
                  <c:v>3.448275862068965</c:v>
                </c:pt>
                <c:pt idx="2">
                  <c:v>0.167883211678832</c:v>
                </c:pt>
                <c:pt idx="4">
                  <c:v>2.034632034632034</c:v>
                </c:pt>
                <c:pt idx="6">
                  <c:v>10.13071895424837</c:v>
                </c:pt>
                <c:pt idx="7">
                  <c:v>25.68965517241379</c:v>
                </c:pt>
                <c:pt idx="8">
                  <c:v>76.90288713910762</c:v>
                </c:pt>
                <c:pt idx="9">
                  <c:v>202.1151586368978</c:v>
                </c:pt>
                <c:pt idx="10">
                  <c:v>526.1044176706827</c:v>
                </c:pt>
                <c:pt idx="11">
                  <c:v>1348.314606741573</c:v>
                </c:pt>
                <c:pt idx="12">
                  <c:v>2455.645161290322</c:v>
                </c:pt>
                <c:pt idx="13">
                  <c:v>3648.293963254593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189-43B2-BD22-851D6B5B5B6E}"/>
            </c:ext>
          </c:extLst>
        </c:ser>
        <c:ser>
          <c:idx val="6"/>
          <c:order val="6"/>
          <c:spPr>
            <a:ln w="12700">
              <a:solidFill>
                <a:srgbClr val="F04B23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Only'!$C$9:$P$9</c:f>
              <c:numCache>
                <c:formatCode>0.00</c:formatCode>
                <c:ptCount val="14"/>
                <c:pt idx="0">
                  <c:v>0.354223433242507</c:v>
                </c:pt>
                <c:pt idx="1">
                  <c:v>0.856844305120167</c:v>
                </c:pt>
                <c:pt idx="2">
                  <c:v>0.35036496350365</c:v>
                </c:pt>
                <c:pt idx="3">
                  <c:v>0.112517580872011</c:v>
                </c:pt>
                <c:pt idx="5">
                  <c:v>0.229885057471264</c:v>
                </c:pt>
                <c:pt idx="6">
                  <c:v>10.45751633986928</c:v>
                </c:pt>
                <c:pt idx="7">
                  <c:v>27.58620689655173</c:v>
                </c:pt>
                <c:pt idx="8">
                  <c:v>88.71391076115484</c:v>
                </c:pt>
                <c:pt idx="9">
                  <c:v>222.0916568742656</c:v>
                </c:pt>
                <c:pt idx="10">
                  <c:v>514.0562248995984</c:v>
                </c:pt>
                <c:pt idx="11">
                  <c:v>1075.842696629213</c:v>
                </c:pt>
                <c:pt idx="12">
                  <c:v>1459.677419354839</c:v>
                </c:pt>
                <c:pt idx="13">
                  <c:v>1706.036745406824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189-43B2-BD22-851D6B5B5B6E}"/>
            </c:ext>
          </c:extLst>
        </c:ser>
        <c:ser>
          <c:idx val="7"/>
          <c:order val="7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Only'!$C$10:$P$10</c:f>
              <c:numCache>
                <c:formatCode>0.00</c:formatCode>
                <c:ptCount val="14"/>
                <c:pt idx="0">
                  <c:v>0.174386920980926</c:v>
                </c:pt>
                <c:pt idx="1">
                  <c:v>6.374085684430512</c:v>
                </c:pt>
                <c:pt idx="2">
                  <c:v>0.072992700729927</c:v>
                </c:pt>
                <c:pt idx="3">
                  <c:v>0.267229254571027</c:v>
                </c:pt>
                <c:pt idx="4">
                  <c:v>5.324675324675324</c:v>
                </c:pt>
                <c:pt idx="5">
                  <c:v>7.471264367816093</c:v>
                </c:pt>
                <c:pt idx="6">
                  <c:v>11.24183006535948</c:v>
                </c:pt>
                <c:pt idx="7">
                  <c:v>38.27586206896552</c:v>
                </c:pt>
                <c:pt idx="8">
                  <c:v>109.9737532808399</c:v>
                </c:pt>
                <c:pt idx="9">
                  <c:v>298.4723854289072</c:v>
                </c:pt>
                <c:pt idx="10">
                  <c:v>710.8433734939759</c:v>
                </c:pt>
                <c:pt idx="11">
                  <c:v>1629.213483146067</c:v>
                </c:pt>
                <c:pt idx="12">
                  <c:v>2661.290322580645</c:v>
                </c:pt>
                <c:pt idx="13">
                  <c:v>3910.761154855643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189-43B2-BD22-851D6B5B5B6E}"/>
            </c:ext>
          </c:extLst>
        </c:ser>
        <c:ser>
          <c:idx val="8"/>
          <c:order val="8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Only'!$C$11:$P$11</c:f>
              <c:numCache>
                <c:formatCode>0.00</c:formatCode>
                <c:ptCount val="14"/>
                <c:pt idx="0">
                  <c:v>0.100817438692098</c:v>
                </c:pt>
                <c:pt idx="1">
                  <c:v>7.836990595611285</c:v>
                </c:pt>
                <c:pt idx="2">
                  <c:v>0.255474452554745</c:v>
                </c:pt>
                <c:pt idx="4">
                  <c:v>1.038961038961039</c:v>
                </c:pt>
                <c:pt idx="5">
                  <c:v>3.793103448275862</c:v>
                </c:pt>
                <c:pt idx="6">
                  <c:v>18.62745098039216</c:v>
                </c:pt>
                <c:pt idx="7">
                  <c:v>53.44827586206896</c:v>
                </c:pt>
                <c:pt idx="8">
                  <c:v>157.48031496063</c:v>
                </c:pt>
                <c:pt idx="9">
                  <c:v>400.7050528789659</c:v>
                </c:pt>
                <c:pt idx="10">
                  <c:v>1084.33734939759</c:v>
                </c:pt>
                <c:pt idx="11">
                  <c:v>2331.460674157303</c:v>
                </c:pt>
                <c:pt idx="12">
                  <c:v>3991.935483870968</c:v>
                </c:pt>
                <c:pt idx="13">
                  <c:v>7506.561679790025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189-43B2-BD22-851D6B5B5B6E}"/>
            </c:ext>
          </c:extLst>
        </c:ser>
        <c:ser>
          <c:idx val="9"/>
          <c:order val="9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Only'!$C$12:$P$12</c:f>
              <c:numCache>
                <c:formatCode>0.00</c:formatCode>
                <c:ptCount val="14"/>
                <c:pt idx="0">
                  <c:v>0.14441416893733</c:v>
                </c:pt>
                <c:pt idx="1">
                  <c:v>2.570532915360502</c:v>
                </c:pt>
                <c:pt idx="2">
                  <c:v>0.875912408759124</c:v>
                </c:pt>
                <c:pt idx="3">
                  <c:v>0.309423347398031</c:v>
                </c:pt>
                <c:pt idx="4">
                  <c:v>2.900432900432901</c:v>
                </c:pt>
                <c:pt idx="5">
                  <c:v>1.264367816091954</c:v>
                </c:pt>
                <c:pt idx="6">
                  <c:v>12.41830065359477</c:v>
                </c:pt>
                <c:pt idx="7">
                  <c:v>34.82758620689655</c:v>
                </c:pt>
                <c:pt idx="8">
                  <c:v>131.2335958005249</c:v>
                </c:pt>
                <c:pt idx="9">
                  <c:v>314.9236192714454</c:v>
                </c:pt>
                <c:pt idx="10">
                  <c:v>767.0682730923695</c:v>
                </c:pt>
                <c:pt idx="11">
                  <c:v>1910.112359550562</c:v>
                </c:pt>
                <c:pt idx="12">
                  <c:v>2701.612903225806</c:v>
                </c:pt>
                <c:pt idx="13">
                  <c:v>4146.981627296588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189-43B2-BD22-851D6B5B5B6E}"/>
            </c:ext>
          </c:extLst>
        </c:ser>
        <c:ser>
          <c:idx val="10"/>
          <c:order val="10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Only'!$C$13:$P$13</c:f>
              <c:numCache>
                <c:formatCode>0.00</c:formatCode>
                <c:ptCount val="14"/>
                <c:pt idx="0">
                  <c:v>95.36784741144415</c:v>
                </c:pt>
                <c:pt idx="1">
                  <c:v>80.45977011494253</c:v>
                </c:pt>
                <c:pt idx="2">
                  <c:v>51.0948905109489</c:v>
                </c:pt>
                <c:pt idx="3">
                  <c:v>37.9746835443038</c:v>
                </c:pt>
                <c:pt idx="4">
                  <c:v>25.54112554112554</c:v>
                </c:pt>
                <c:pt idx="5">
                  <c:v>6.436781609195403</c:v>
                </c:pt>
                <c:pt idx="6">
                  <c:v>23.52941176470588</c:v>
                </c:pt>
                <c:pt idx="7">
                  <c:v>55.17241379310345</c:v>
                </c:pt>
                <c:pt idx="8">
                  <c:v>157.48031496063</c:v>
                </c:pt>
                <c:pt idx="9">
                  <c:v>290.2467685076381</c:v>
                </c:pt>
                <c:pt idx="10">
                  <c:v>658.6345381526103</c:v>
                </c:pt>
                <c:pt idx="11">
                  <c:v>1488.76404494382</c:v>
                </c:pt>
                <c:pt idx="12">
                  <c:v>2217.741935483871</c:v>
                </c:pt>
                <c:pt idx="13">
                  <c:v>3569.553805774278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189-43B2-BD22-851D6B5B5B6E}"/>
            </c:ext>
          </c:extLst>
        </c:ser>
        <c:ser>
          <c:idx val="11"/>
          <c:order val="11"/>
          <c:spPr>
            <a:ln w="12700">
              <a:solidFill>
                <a:srgbClr val="70CAC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Only'!$C$14:$P$14</c:f>
              <c:numCache>
                <c:formatCode>0.00</c:formatCode>
                <c:ptCount val="14"/>
                <c:pt idx="0">
                  <c:v>0.0408719346049046</c:v>
                </c:pt>
                <c:pt idx="1">
                  <c:v>0.344827586206897</c:v>
                </c:pt>
                <c:pt idx="2">
                  <c:v>0.0437956204379562</c:v>
                </c:pt>
                <c:pt idx="3">
                  <c:v>0.253164556962025</c:v>
                </c:pt>
                <c:pt idx="4">
                  <c:v>0.476190476190476</c:v>
                </c:pt>
                <c:pt idx="5">
                  <c:v>2.528735632183908</c:v>
                </c:pt>
                <c:pt idx="6">
                  <c:v>12.74509803921569</c:v>
                </c:pt>
                <c:pt idx="7">
                  <c:v>38.79310344827585</c:v>
                </c:pt>
                <c:pt idx="8">
                  <c:v>109.9737532808399</c:v>
                </c:pt>
                <c:pt idx="9">
                  <c:v>297.2972972972973</c:v>
                </c:pt>
                <c:pt idx="10">
                  <c:v>690.7630522088353</c:v>
                </c:pt>
                <c:pt idx="11">
                  <c:v>1426.966292134831</c:v>
                </c:pt>
                <c:pt idx="12">
                  <c:v>2540.322580645161</c:v>
                </c:pt>
                <c:pt idx="13">
                  <c:v>4120.734908136483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189-43B2-BD22-851D6B5B5B6E}"/>
            </c:ext>
          </c:extLst>
        </c:ser>
        <c:ser>
          <c:idx val="12"/>
          <c:order val="12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Only'!$C$15:$P$15</c:f>
              <c:numCache>
                <c:formatCode>0.00</c:formatCode>
                <c:ptCount val="14"/>
                <c:pt idx="0">
                  <c:v>0.141689373297003</c:v>
                </c:pt>
                <c:pt idx="1">
                  <c:v>4.169278996865204</c:v>
                </c:pt>
                <c:pt idx="2">
                  <c:v>0.328467153284671</c:v>
                </c:pt>
                <c:pt idx="3">
                  <c:v>0.731364275668073</c:v>
                </c:pt>
                <c:pt idx="4">
                  <c:v>3.29004329004329</c:v>
                </c:pt>
                <c:pt idx="5">
                  <c:v>5.517241379310345</c:v>
                </c:pt>
                <c:pt idx="6">
                  <c:v>29.73856209150327</c:v>
                </c:pt>
                <c:pt idx="7">
                  <c:v>55.17241379310345</c:v>
                </c:pt>
                <c:pt idx="8">
                  <c:v>155.1181102362205</c:v>
                </c:pt>
                <c:pt idx="9">
                  <c:v>332.5499412455935</c:v>
                </c:pt>
                <c:pt idx="10">
                  <c:v>682.7309236947791</c:v>
                </c:pt>
                <c:pt idx="11">
                  <c:v>1398.876404494382</c:v>
                </c:pt>
                <c:pt idx="12">
                  <c:v>2145.16129032258</c:v>
                </c:pt>
                <c:pt idx="13">
                  <c:v>3018.372703412073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189-43B2-BD22-851D6B5B5B6E}"/>
            </c:ext>
          </c:extLst>
        </c:ser>
        <c:ser>
          <c:idx val="13"/>
          <c:order val="13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Only'!$C$16:$P$16</c:f>
              <c:numCache>
                <c:formatCode>0.00</c:formatCode>
                <c:ptCount val="14"/>
                <c:pt idx="0">
                  <c:v>0.272479564032698</c:v>
                </c:pt>
                <c:pt idx="1">
                  <c:v>7.836990595611285</c:v>
                </c:pt>
                <c:pt idx="2">
                  <c:v>0.372262773722628</c:v>
                </c:pt>
                <c:pt idx="3">
                  <c:v>0.421940928270042</c:v>
                </c:pt>
                <c:pt idx="4">
                  <c:v>6.83982683982684</c:v>
                </c:pt>
                <c:pt idx="5">
                  <c:v>3.793103448275862</c:v>
                </c:pt>
                <c:pt idx="6">
                  <c:v>24.50980392156863</c:v>
                </c:pt>
                <c:pt idx="7">
                  <c:v>55.51724137931035</c:v>
                </c:pt>
                <c:pt idx="8">
                  <c:v>145.1443569553806</c:v>
                </c:pt>
                <c:pt idx="9">
                  <c:v>310.2232667450059</c:v>
                </c:pt>
                <c:pt idx="10">
                  <c:v>646.5863453815261</c:v>
                </c:pt>
                <c:pt idx="11">
                  <c:v>1438.202247191011</c:v>
                </c:pt>
                <c:pt idx="12">
                  <c:v>2661.290322580645</c:v>
                </c:pt>
                <c:pt idx="13">
                  <c:v>3490.813648293963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C189-43B2-BD22-851D6B5B5B6E}"/>
            </c:ext>
          </c:extLst>
        </c:ser>
        <c:ser>
          <c:idx val="14"/>
          <c:order val="14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Only'!$C$17:$P$17</c:f>
              <c:numCache>
                <c:formatCode>0.00</c:formatCode>
                <c:ptCount val="14"/>
                <c:pt idx="0">
                  <c:v>0.212534059945504</c:v>
                </c:pt>
                <c:pt idx="1">
                  <c:v>14.31556948798328</c:v>
                </c:pt>
                <c:pt idx="2">
                  <c:v>0.693430656934306</c:v>
                </c:pt>
                <c:pt idx="3">
                  <c:v>0.717299578059072</c:v>
                </c:pt>
                <c:pt idx="4">
                  <c:v>5.627705627705628</c:v>
                </c:pt>
                <c:pt idx="5">
                  <c:v>4.597701149425288</c:v>
                </c:pt>
                <c:pt idx="6">
                  <c:v>26.47058823529412</c:v>
                </c:pt>
                <c:pt idx="7">
                  <c:v>61.37931034482758</c:v>
                </c:pt>
                <c:pt idx="8">
                  <c:v>160.1049868766404</c:v>
                </c:pt>
                <c:pt idx="9">
                  <c:v>398.3548766157462</c:v>
                </c:pt>
                <c:pt idx="10">
                  <c:v>883.5341365461847</c:v>
                </c:pt>
                <c:pt idx="11">
                  <c:v>1629.213483146067</c:v>
                </c:pt>
                <c:pt idx="12">
                  <c:v>2782.258064516129</c:v>
                </c:pt>
                <c:pt idx="13">
                  <c:v>3884.514435695538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C189-43B2-BD22-851D6B5B5B6E}"/>
            </c:ext>
          </c:extLst>
        </c:ser>
        <c:ser>
          <c:idx val="15"/>
          <c:order val="15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Only'!$C$18:$P$18</c:f>
              <c:numCache>
                <c:formatCode>0.00</c:formatCode>
                <c:ptCount val="14"/>
                <c:pt idx="0">
                  <c:v>0.0790190735694823</c:v>
                </c:pt>
                <c:pt idx="1">
                  <c:v>4.911180773249739</c:v>
                </c:pt>
                <c:pt idx="2">
                  <c:v>0.554744525547445</c:v>
                </c:pt>
                <c:pt idx="3">
                  <c:v>0.661040787623066</c:v>
                </c:pt>
                <c:pt idx="4">
                  <c:v>12.12121212121212</c:v>
                </c:pt>
                <c:pt idx="5">
                  <c:v>12.41379310344828</c:v>
                </c:pt>
                <c:pt idx="6">
                  <c:v>30.71895424836601</c:v>
                </c:pt>
                <c:pt idx="7">
                  <c:v>72.41379310344827</c:v>
                </c:pt>
                <c:pt idx="8">
                  <c:v>128.6089238845144</c:v>
                </c:pt>
                <c:pt idx="9">
                  <c:v>318.448883666275</c:v>
                </c:pt>
                <c:pt idx="10">
                  <c:v>755.0200803212851</c:v>
                </c:pt>
                <c:pt idx="11">
                  <c:v>1660.112359550562</c:v>
                </c:pt>
                <c:pt idx="12">
                  <c:v>2983.870967741936</c:v>
                </c:pt>
                <c:pt idx="13">
                  <c:v>4724.409448818898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C189-43B2-BD22-851D6B5B5B6E}"/>
            </c:ext>
          </c:extLst>
        </c:ser>
        <c:ser>
          <c:idx val="16"/>
          <c:order val="16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Only'!$C$19:$P$19</c:f>
              <c:numCache>
                <c:formatCode>0.00</c:formatCode>
                <c:ptCount val="14"/>
                <c:pt idx="0">
                  <c:v>0.0343869209809264</c:v>
                </c:pt>
                <c:pt idx="1">
                  <c:v>2.277951933124347</c:v>
                </c:pt>
                <c:pt idx="5">
                  <c:v>0.831034482758621</c:v>
                </c:pt>
                <c:pt idx="6">
                  <c:v>23.8562091503268</c:v>
                </c:pt>
                <c:pt idx="7">
                  <c:v>34.48275862068965</c:v>
                </c:pt>
                <c:pt idx="8">
                  <c:v>120.8661417322835</c:v>
                </c:pt>
                <c:pt idx="9">
                  <c:v>321.6333725029377</c:v>
                </c:pt>
                <c:pt idx="10">
                  <c:v>758.6345381526105</c:v>
                </c:pt>
                <c:pt idx="11">
                  <c:v>1789.325842696629</c:v>
                </c:pt>
                <c:pt idx="12">
                  <c:v>3233.870967741936</c:v>
                </c:pt>
                <c:pt idx="13">
                  <c:v>5301.837270341207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C189-43B2-BD22-851D6B5B5B6E}"/>
            </c:ext>
          </c:extLst>
        </c:ser>
        <c:ser>
          <c:idx val="17"/>
          <c:order val="17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Only'!$C$20:$P$20</c:f>
              <c:numCache>
                <c:formatCode>0.00</c:formatCode>
                <c:ptCount val="14"/>
                <c:pt idx="0">
                  <c:v>0.182561307901907</c:v>
                </c:pt>
                <c:pt idx="1">
                  <c:v>9.195402298850575</c:v>
                </c:pt>
                <c:pt idx="2">
                  <c:v>0.64963503649635</c:v>
                </c:pt>
                <c:pt idx="3">
                  <c:v>2.278481012658228</c:v>
                </c:pt>
                <c:pt idx="4">
                  <c:v>7.445887445887445</c:v>
                </c:pt>
                <c:pt idx="5">
                  <c:v>6.551724137931034</c:v>
                </c:pt>
                <c:pt idx="6">
                  <c:v>40.19607843137256</c:v>
                </c:pt>
                <c:pt idx="7">
                  <c:v>71.72413793103448</c:v>
                </c:pt>
                <c:pt idx="8">
                  <c:v>167.9790026246719</c:v>
                </c:pt>
                <c:pt idx="9">
                  <c:v>293.7720329024677</c:v>
                </c:pt>
                <c:pt idx="10">
                  <c:v>602.4096385542168</c:v>
                </c:pt>
                <c:pt idx="11">
                  <c:v>1171.348314606742</c:v>
                </c:pt>
                <c:pt idx="12">
                  <c:v>1979.838709677419</c:v>
                </c:pt>
                <c:pt idx="13">
                  <c:v>2808.398950131233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C189-43B2-BD22-851D6B5B5B6E}"/>
            </c:ext>
          </c:extLst>
        </c:ser>
        <c:ser>
          <c:idx val="18"/>
          <c:order val="18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Only'!$C$21:$P$21</c:f>
              <c:numCache>
                <c:formatCode>0.00</c:formatCode>
                <c:ptCount val="14"/>
                <c:pt idx="0">
                  <c:v>0.0735694822888283</c:v>
                </c:pt>
                <c:pt idx="1">
                  <c:v>4.629049111807732</c:v>
                </c:pt>
                <c:pt idx="2">
                  <c:v>0.357664233576642</c:v>
                </c:pt>
                <c:pt idx="3">
                  <c:v>0.815752461322082</c:v>
                </c:pt>
                <c:pt idx="4">
                  <c:v>5.930735930735931</c:v>
                </c:pt>
                <c:pt idx="5">
                  <c:v>6.436781609195403</c:v>
                </c:pt>
                <c:pt idx="6">
                  <c:v>28.1045751633987</c:v>
                </c:pt>
                <c:pt idx="7">
                  <c:v>53.44827586206896</c:v>
                </c:pt>
                <c:pt idx="8">
                  <c:v>124.6719160104987</c:v>
                </c:pt>
                <c:pt idx="9">
                  <c:v>263.219741480611</c:v>
                </c:pt>
                <c:pt idx="10">
                  <c:v>562.2489959839357</c:v>
                </c:pt>
                <c:pt idx="11">
                  <c:v>988.7640449438202</c:v>
                </c:pt>
                <c:pt idx="12">
                  <c:v>1584.677419354839</c:v>
                </c:pt>
                <c:pt idx="13">
                  <c:v>2296.587926509186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C189-43B2-BD22-851D6B5B5B6E}"/>
            </c:ext>
          </c:extLst>
        </c:ser>
        <c:ser>
          <c:idx val="19"/>
          <c:order val="19"/>
          <c:spPr>
            <a:ln w="12700">
              <a:solidFill>
                <a:srgbClr val="80C34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Only'!$C$22:$P$22</c:f>
              <c:numCache>
                <c:formatCode>0.00</c:formatCode>
                <c:ptCount val="14"/>
                <c:pt idx="0">
                  <c:v>3.242506811989101</c:v>
                </c:pt>
                <c:pt idx="1">
                  <c:v>32.39289446185998</c:v>
                </c:pt>
                <c:pt idx="2">
                  <c:v>5.32846715328467</c:v>
                </c:pt>
                <c:pt idx="3">
                  <c:v>5.344585091420535</c:v>
                </c:pt>
                <c:pt idx="4">
                  <c:v>19.91341991341991</c:v>
                </c:pt>
                <c:pt idx="5">
                  <c:v>15.63218390804598</c:v>
                </c:pt>
                <c:pt idx="6">
                  <c:v>50.0</c:v>
                </c:pt>
                <c:pt idx="7">
                  <c:v>84.6551724137931</c:v>
                </c:pt>
                <c:pt idx="8">
                  <c:v>160.3674540682415</c:v>
                </c:pt>
                <c:pt idx="9">
                  <c:v>286.7215041128085</c:v>
                </c:pt>
                <c:pt idx="10">
                  <c:v>506.0240963855422</c:v>
                </c:pt>
                <c:pt idx="11">
                  <c:v>901.685393258427</c:v>
                </c:pt>
                <c:pt idx="12">
                  <c:v>1423.387096774194</c:v>
                </c:pt>
                <c:pt idx="13">
                  <c:v>2002.62467191601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C189-43B2-BD22-851D6B5B5B6E}"/>
            </c:ext>
          </c:extLst>
        </c:ser>
        <c:ser>
          <c:idx val="20"/>
          <c:order val="20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Only'!$C$23:$P$23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C189-43B2-BD22-851D6B5B5B6E}"/>
            </c:ext>
          </c:extLst>
        </c:ser>
        <c:ser>
          <c:idx val="21"/>
          <c:order val="21"/>
          <c:spPr>
            <a:ln w="12700">
              <a:solidFill>
                <a:srgbClr val="B0D23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Only'!$C$24:$P$24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C189-43B2-BD22-851D6B5B5B6E}"/>
            </c:ext>
          </c:extLst>
        </c:ser>
        <c:ser>
          <c:idx val="22"/>
          <c:order val="22"/>
          <c:spPr>
            <a:ln w="12700">
              <a:solidFill>
                <a:srgbClr val="FDB71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Only'!$C$25:$P$25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C189-43B2-BD22-851D6B5B5B6E}"/>
            </c:ext>
          </c:extLst>
        </c:ser>
        <c:ser>
          <c:idx val="23"/>
          <c:order val="23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Only'!$C$26:$P$26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C189-43B2-BD22-851D6B5B5B6E}"/>
            </c:ext>
          </c:extLst>
        </c:ser>
        <c:ser>
          <c:idx val="24"/>
          <c:order val="24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Only'!$C$27:$P$27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C189-43B2-BD22-851D6B5B5B6E}"/>
            </c:ext>
          </c:extLst>
        </c:ser>
        <c:ser>
          <c:idx val="25"/>
          <c:order val="25"/>
          <c:spPr>
            <a:ln w="12700">
              <a:solidFill>
                <a:srgbClr val="FBAD1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Only'!$C$28:$P$28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C189-43B2-BD22-851D6B5B5B6E}"/>
            </c:ext>
          </c:extLst>
        </c:ser>
        <c:ser>
          <c:idx val="26"/>
          <c:order val="26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Only'!$C$29:$P$29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C189-43B2-BD22-851D6B5B5B6E}"/>
            </c:ext>
          </c:extLst>
        </c:ser>
        <c:ser>
          <c:idx val="27"/>
          <c:order val="27"/>
          <c:spPr>
            <a:ln w="12700">
              <a:solidFill>
                <a:srgbClr val="FBAD1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Only'!$C$30:$P$30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C189-43B2-BD22-851D6B5B5B6E}"/>
            </c:ext>
          </c:extLst>
        </c:ser>
        <c:ser>
          <c:idx val="28"/>
          <c:order val="28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Only'!$C$31:$P$31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C189-43B2-BD22-851D6B5B5B6E}"/>
            </c:ext>
          </c:extLst>
        </c:ser>
        <c:ser>
          <c:idx val="29"/>
          <c:order val="29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Only'!$C$32:$P$32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C189-43B2-BD22-851D6B5B5B6E}"/>
            </c:ext>
          </c:extLst>
        </c:ser>
        <c:ser>
          <c:idx val="30"/>
          <c:order val="30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Only'!$C$33:$P$33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E-C189-43B2-BD22-851D6B5B5B6E}"/>
            </c:ext>
          </c:extLst>
        </c:ser>
        <c:ser>
          <c:idx val="31"/>
          <c:order val="31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Only'!$C$34:$P$34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C189-43B2-BD22-851D6B5B5B6E}"/>
            </c:ext>
          </c:extLst>
        </c:ser>
        <c:ser>
          <c:idx val="32"/>
          <c:order val="32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Only'!$C$35:$P$35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0-C189-43B2-BD22-851D6B5B5B6E}"/>
            </c:ext>
          </c:extLst>
        </c:ser>
        <c:ser>
          <c:idx val="33"/>
          <c:order val="33"/>
          <c:spPr>
            <a:ln w="12700">
              <a:solidFill>
                <a:srgbClr val="F04B23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Only'!$C$36:$P$36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1-C189-43B2-BD22-851D6B5B5B6E}"/>
            </c:ext>
          </c:extLst>
        </c:ser>
        <c:ser>
          <c:idx val="34"/>
          <c:order val="34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Only'!$C$37:$P$37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2-C189-43B2-BD22-851D6B5B5B6E}"/>
            </c:ext>
          </c:extLst>
        </c:ser>
        <c:ser>
          <c:idx val="35"/>
          <c:order val="35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Only'!$C$38:$P$38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3-C189-43B2-BD22-851D6B5B5B6E}"/>
            </c:ext>
          </c:extLst>
        </c:ser>
        <c:ser>
          <c:idx val="36"/>
          <c:order val="36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Only'!$C$39:$P$39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4-C189-43B2-BD22-851D6B5B5B6E}"/>
            </c:ext>
          </c:extLst>
        </c:ser>
        <c:ser>
          <c:idx val="37"/>
          <c:order val="37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Only'!$C$40:$P$40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5-C189-43B2-BD22-851D6B5B5B6E}"/>
            </c:ext>
          </c:extLst>
        </c:ser>
        <c:ser>
          <c:idx val="38"/>
          <c:order val="38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Only'!$C$41:$P$41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6-C189-43B2-BD22-851D6B5B5B6E}"/>
            </c:ext>
          </c:extLst>
        </c:ser>
        <c:ser>
          <c:idx val="39"/>
          <c:order val="39"/>
          <c:spPr>
            <a:ln w="12700">
              <a:solidFill>
                <a:srgbClr val="3C56A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Only'!$C$42:$P$42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7-C189-43B2-BD22-851D6B5B5B6E}"/>
            </c:ext>
          </c:extLst>
        </c:ser>
        <c:ser>
          <c:idx val="40"/>
          <c:order val="40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Only'!$C$43:$P$43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8-C189-43B2-BD22-851D6B5B5B6E}"/>
            </c:ext>
          </c:extLst>
        </c:ser>
        <c:ser>
          <c:idx val="41"/>
          <c:order val="41"/>
          <c:spPr>
            <a:ln w="12700">
              <a:solidFill>
                <a:srgbClr val="4891C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Only'!$C$44:$P$44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9-C189-43B2-BD22-851D6B5B5B6E}"/>
            </c:ext>
          </c:extLst>
        </c:ser>
        <c:ser>
          <c:idx val="42"/>
          <c:order val="42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Only'!$C$45:$P$45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A-C189-43B2-BD22-851D6B5B5B6E}"/>
            </c:ext>
          </c:extLst>
        </c:ser>
        <c:ser>
          <c:idx val="43"/>
          <c:order val="4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Only'!$C$46:$P$46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C189-43B2-BD22-851D6B5B5B6E}"/>
            </c:ext>
          </c:extLst>
        </c:ser>
        <c:ser>
          <c:idx val="44"/>
          <c:order val="44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Only'!$C$47:$P$47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C189-43B2-BD22-851D6B5B5B6E}"/>
            </c:ext>
          </c:extLst>
        </c:ser>
        <c:ser>
          <c:idx val="45"/>
          <c:order val="45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Only'!$C$48:$P$48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D-C189-43B2-BD22-851D6B5B5B6E}"/>
            </c:ext>
          </c:extLst>
        </c:ser>
        <c:ser>
          <c:idx val="46"/>
          <c:order val="46"/>
          <c:spPr>
            <a:ln w="12700">
              <a:solidFill>
                <a:srgbClr val="4270B7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Only'!$C$49:$P$49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E-C189-43B2-BD22-851D6B5B5B6E}"/>
            </c:ext>
          </c:extLst>
        </c:ser>
        <c:ser>
          <c:idx val="47"/>
          <c:order val="47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Only'!$C$50:$P$50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F-C189-43B2-BD22-851D6B5B5B6E}"/>
            </c:ext>
          </c:extLst>
        </c:ser>
        <c:ser>
          <c:idx val="48"/>
          <c:order val="48"/>
          <c:spPr>
            <a:ln w="12700">
              <a:solidFill>
                <a:srgbClr val="70C7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Only'!$C$51:$P$51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C189-43B2-BD22-851D6B5B5B6E}"/>
            </c:ext>
          </c:extLst>
        </c:ser>
        <c:ser>
          <c:idx val="49"/>
          <c:order val="49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Only'!$C$52:$P$52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C189-43B2-BD22-851D6B5B5B6E}"/>
            </c:ext>
          </c:extLst>
        </c:ser>
        <c:ser>
          <c:idx val="50"/>
          <c:order val="50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Only'!$C$53:$P$53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2-C189-43B2-BD22-851D6B5B5B6E}"/>
            </c:ext>
          </c:extLst>
        </c:ser>
        <c:ser>
          <c:idx val="51"/>
          <c:order val="51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Only'!$C$54:$P$54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3-C189-43B2-BD22-851D6B5B5B6E}"/>
            </c:ext>
          </c:extLst>
        </c:ser>
        <c:ser>
          <c:idx val="52"/>
          <c:order val="52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Only'!$C$55:$P$55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4-C189-43B2-BD22-851D6B5B5B6E}"/>
            </c:ext>
          </c:extLst>
        </c:ser>
        <c:ser>
          <c:idx val="53"/>
          <c:order val="53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Only'!$C$56:$P$56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5-C189-43B2-BD22-851D6B5B5B6E}"/>
            </c:ext>
          </c:extLst>
        </c:ser>
        <c:ser>
          <c:idx val="54"/>
          <c:order val="54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Only'!$C$57:$P$57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6-C189-43B2-BD22-851D6B5B5B6E}"/>
            </c:ext>
          </c:extLst>
        </c:ser>
        <c:ser>
          <c:idx val="55"/>
          <c:order val="55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Only'!$C$58:$P$58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189-43B2-BD22-851D6B5B5B6E}"/>
            </c:ext>
          </c:extLst>
        </c:ser>
        <c:ser>
          <c:idx val="56"/>
          <c:order val="56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Only'!$C$59:$P$59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8-C189-43B2-BD22-851D6B5B5B6E}"/>
            </c:ext>
          </c:extLst>
        </c:ser>
        <c:ser>
          <c:idx val="57"/>
          <c:order val="57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Only'!$C$60:$P$60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C189-43B2-BD22-851D6B5B5B6E}"/>
            </c:ext>
          </c:extLst>
        </c:ser>
        <c:ser>
          <c:idx val="58"/>
          <c:order val="58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Only'!$C$61:$P$61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189-43B2-BD22-851D6B5B5B6E}"/>
            </c:ext>
          </c:extLst>
        </c:ser>
        <c:ser>
          <c:idx val="59"/>
          <c:order val="59"/>
          <c:spPr>
            <a:ln w="12700">
              <a:solidFill>
                <a:srgbClr val="48A6D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Only'!$C$62:$P$62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C189-43B2-BD22-851D6B5B5B6E}"/>
            </c:ext>
          </c:extLst>
        </c:ser>
        <c:ser>
          <c:idx val="60"/>
          <c:order val="60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Only'!$C$63:$P$63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C189-43B2-BD22-851D6B5B5B6E}"/>
            </c:ext>
          </c:extLst>
        </c:ser>
        <c:ser>
          <c:idx val="61"/>
          <c:order val="61"/>
          <c:spPr>
            <a:ln w="12700">
              <a:solidFill>
                <a:srgbClr val="70C8B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Only'!$C$64:$P$64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C189-43B2-BD22-851D6B5B5B6E}"/>
            </c:ext>
          </c:extLst>
        </c:ser>
        <c:ser>
          <c:idx val="62"/>
          <c:order val="62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Only'!$C$65:$P$65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C189-43B2-BD22-851D6B5B5B6E}"/>
            </c:ext>
          </c:extLst>
        </c:ser>
        <c:ser>
          <c:idx val="63"/>
          <c:order val="63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Only'!$C$66:$P$66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C189-43B2-BD22-851D6B5B5B6E}"/>
            </c:ext>
          </c:extLst>
        </c:ser>
        <c:ser>
          <c:idx val="64"/>
          <c:order val="64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Only'!$C$67:$P$67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0-C189-43B2-BD22-851D6B5B5B6E}"/>
            </c:ext>
          </c:extLst>
        </c:ser>
        <c:ser>
          <c:idx val="65"/>
          <c:order val="65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Only'!$C$68:$P$68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1-C189-43B2-BD22-851D6B5B5B6E}"/>
            </c:ext>
          </c:extLst>
        </c:ser>
        <c:ser>
          <c:idx val="66"/>
          <c:order val="66"/>
          <c:spPr>
            <a:ln w="12700">
              <a:solidFill>
                <a:srgbClr val="6ABD4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Only'!$C$69:$P$69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2-C189-43B2-BD22-851D6B5B5B6E}"/>
            </c:ext>
          </c:extLst>
        </c:ser>
        <c:ser>
          <c:idx val="67"/>
          <c:order val="67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Only'!$C$70:$P$70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3-C189-43B2-BD22-851D6B5B5B6E}"/>
            </c:ext>
          </c:extLst>
        </c:ser>
        <c:ser>
          <c:idx val="68"/>
          <c:order val="68"/>
          <c:spPr>
            <a:ln w="12700">
              <a:solidFill>
                <a:srgbClr val="FEE100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Only'!$C$71:$P$71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4-C189-43B2-BD22-851D6B5B5B6E}"/>
            </c:ext>
          </c:extLst>
        </c:ser>
        <c:ser>
          <c:idx val="69"/>
          <c:order val="69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Only'!$C$72:$P$72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5-C189-43B2-BD22-851D6B5B5B6E}"/>
            </c:ext>
          </c:extLst>
        </c:ser>
        <c:ser>
          <c:idx val="70"/>
          <c:order val="70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Only'!$C$73:$P$73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6-C189-43B2-BD22-851D6B5B5B6E}"/>
            </c:ext>
          </c:extLst>
        </c:ser>
        <c:ser>
          <c:idx val="71"/>
          <c:order val="71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Only'!$C$74:$P$74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7-C189-43B2-BD22-851D6B5B5B6E}"/>
            </c:ext>
          </c:extLst>
        </c:ser>
        <c:ser>
          <c:idx val="72"/>
          <c:order val="72"/>
          <c:spPr>
            <a:ln w="12700">
              <a:solidFill>
                <a:srgbClr val="FBAD1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Only'!$C$75:$P$75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8-C189-43B2-BD22-851D6B5B5B6E}"/>
            </c:ext>
          </c:extLst>
        </c:ser>
        <c:ser>
          <c:idx val="73"/>
          <c:order val="73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Only'!$C$76:$P$76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9-C189-43B2-BD22-851D6B5B5B6E}"/>
            </c:ext>
          </c:extLst>
        </c:ser>
        <c:ser>
          <c:idx val="74"/>
          <c:order val="74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Only'!$C$77:$P$77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A-C189-43B2-BD22-851D6B5B5B6E}"/>
            </c:ext>
          </c:extLst>
        </c:ser>
        <c:ser>
          <c:idx val="75"/>
          <c:order val="75"/>
          <c:spPr>
            <a:ln w="12700">
              <a:solidFill>
                <a:srgbClr val="4270B7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Only'!$C$78:$P$78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B-C189-43B2-BD22-851D6B5B5B6E}"/>
            </c:ext>
          </c:extLst>
        </c:ser>
        <c:ser>
          <c:idx val="76"/>
          <c:order val="76"/>
          <c:spPr>
            <a:ln w="12700">
              <a:solidFill>
                <a:srgbClr val="3C56A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Only'!$C$79:$P$79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C-C189-43B2-BD22-851D6B5B5B6E}"/>
            </c:ext>
          </c:extLst>
        </c:ser>
        <c:ser>
          <c:idx val="77"/>
          <c:order val="77"/>
          <c:spPr>
            <a:ln w="12700">
              <a:solidFill>
                <a:srgbClr val="4891C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Only'!$C$80:$P$80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D-C189-43B2-BD22-851D6B5B5B6E}"/>
            </c:ext>
          </c:extLst>
        </c:ser>
        <c:ser>
          <c:idx val="78"/>
          <c:order val="78"/>
          <c:spPr>
            <a:ln w="12700">
              <a:solidFill>
                <a:srgbClr val="3F5FAC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Only'!$C$81:$P$81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E-C189-43B2-BD22-851D6B5B5B6E}"/>
            </c:ext>
          </c:extLst>
        </c:ser>
        <c:ser>
          <c:idx val="79"/>
          <c:order val="79"/>
          <c:spPr>
            <a:ln w="12700">
              <a:solidFill>
                <a:srgbClr val="71BF4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Only'!$C$82:$P$82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F-C189-43B2-BD22-851D6B5B5B6E}"/>
            </c:ext>
          </c:extLst>
        </c:ser>
        <c:ser>
          <c:idx val="80"/>
          <c:order val="80"/>
          <c:spPr>
            <a:ln w="12700">
              <a:solidFill>
                <a:srgbClr val="4270B7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Only'!$C$83:$P$83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0-C189-43B2-BD22-851D6B5B5B6E}"/>
            </c:ext>
          </c:extLst>
        </c:ser>
        <c:ser>
          <c:idx val="81"/>
          <c:order val="81"/>
          <c:spPr>
            <a:ln w="12700">
              <a:solidFill>
                <a:srgbClr val="FBAD1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Only'!$C$84:$P$84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1-C189-43B2-BD22-851D6B5B5B6E}"/>
            </c:ext>
          </c:extLst>
        </c:ser>
        <c:ser>
          <c:idx val="82"/>
          <c:order val="82"/>
          <c:spPr>
            <a:ln w="12700">
              <a:solidFill>
                <a:srgbClr val="6ECCD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Only'!$C$85:$P$85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2-C189-43B2-BD22-851D6B5B5B6E}"/>
            </c:ext>
          </c:extLst>
        </c:ser>
        <c:ser>
          <c:idx val="83"/>
          <c:order val="8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Only'!$C$86:$P$86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3-C189-43B2-BD22-851D6B5B5B6E}"/>
            </c:ext>
          </c:extLst>
        </c:ser>
        <c:ser>
          <c:idx val="84"/>
          <c:order val="84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Only'!$C$87:$P$87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4-C189-43B2-BD22-851D6B5B5B6E}"/>
            </c:ext>
          </c:extLst>
        </c:ser>
        <c:ser>
          <c:idx val="85"/>
          <c:order val="85"/>
          <c:spPr>
            <a:ln w="12700">
              <a:solidFill>
                <a:srgbClr val="FDC110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Only'!$C$88:$P$88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5-C189-43B2-BD22-851D6B5B5B6E}"/>
            </c:ext>
          </c:extLst>
        </c:ser>
        <c:ser>
          <c:idx val="86"/>
          <c:order val="86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Only'!$C$89:$P$89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6-C189-43B2-BD22-851D6B5B5B6E}"/>
            </c:ext>
          </c:extLst>
        </c:ser>
        <c:ser>
          <c:idx val="87"/>
          <c:order val="87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Only'!$C$90:$P$90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7-C189-43B2-BD22-851D6B5B5B6E}"/>
            </c:ext>
          </c:extLst>
        </c:ser>
        <c:ser>
          <c:idx val="88"/>
          <c:order val="88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Only'!$C$91:$P$91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8-C189-43B2-BD22-851D6B5B5B6E}"/>
            </c:ext>
          </c:extLst>
        </c:ser>
        <c:ser>
          <c:idx val="89"/>
          <c:order val="89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Only'!$C$92:$P$92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9-C189-43B2-BD22-851D6B5B5B6E}"/>
            </c:ext>
          </c:extLst>
        </c:ser>
        <c:ser>
          <c:idx val="90"/>
          <c:order val="90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Only'!$C$93:$P$93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A-C189-43B2-BD22-851D6B5B5B6E}"/>
            </c:ext>
          </c:extLst>
        </c:ser>
        <c:ser>
          <c:idx val="91"/>
          <c:order val="91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Only'!$C$94:$P$94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B-C189-43B2-BD22-851D6B5B5B6E}"/>
            </c:ext>
          </c:extLst>
        </c:ser>
        <c:ser>
          <c:idx val="92"/>
          <c:order val="92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Only'!$C$95:$P$95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C-C189-43B2-BD22-851D6B5B5B6E}"/>
            </c:ext>
          </c:extLst>
        </c:ser>
        <c:ser>
          <c:idx val="93"/>
          <c:order val="93"/>
          <c:spPr>
            <a:ln w="12700">
              <a:solidFill>
                <a:srgbClr val="4891CE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Only'!$C$96:$P$96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D-C189-43B2-BD22-851D6B5B5B6E}"/>
            </c:ext>
          </c:extLst>
        </c:ser>
        <c:ser>
          <c:idx val="94"/>
          <c:order val="94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Only'!$C$97:$P$97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E-C189-43B2-BD22-851D6B5B5B6E}"/>
            </c:ext>
          </c:extLst>
        </c:ser>
        <c:ser>
          <c:idx val="95"/>
          <c:order val="95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Only'!$C$98:$P$98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F-C189-43B2-BD22-851D6B5B5B6E}"/>
            </c:ext>
          </c:extLst>
        </c:ser>
        <c:ser>
          <c:idx val="96"/>
          <c:order val="96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Only'!$C$99:$P$99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0-C189-43B2-BD22-851D6B5B5B6E}"/>
            </c:ext>
          </c:extLst>
        </c:ser>
        <c:ser>
          <c:idx val="97"/>
          <c:order val="97"/>
          <c:spPr>
            <a:ln w="12700">
              <a:solidFill>
                <a:srgbClr val="FBED2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Only'!$C$100:$P$100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1-C189-43B2-BD22-851D6B5B5B6E}"/>
            </c:ext>
          </c:extLst>
        </c:ser>
        <c:ser>
          <c:idx val="98"/>
          <c:order val="98"/>
          <c:spPr>
            <a:ln w="12700">
              <a:solidFill>
                <a:srgbClr val="70C38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Only'!$C$101:$P$101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2-C189-43B2-BD22-851D6B5B5B6E}"/>
            </c:ext>
          </c:extLst>
        </c:ser>
        <c:ser>
          <c:idx val="99"/>
          <c:order val="99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Only'!$C$102:$P$102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3-C189-43B2-BD22-851D6B5B5B6E}"/>
            </c:ext>
          </c:extLst>
        </c:ser>
        <c:ser>
          <c:idx val="100"/>
          <c:order val="100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Only'!$C$103:$P$103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4-C189-43B2-BD22-851D6B5B5B6E}"/>
            </c:ext>
          </c:extLst>
        </c:ser>
        <c:ser>
          <c:idx val="101"/>
          <c:order val="101"/>
          <c:spPr>
            <a:ln w="12700">
              <a:solidFill>
                <a:srgbClr val="71C173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Only'!$C$104:$P$104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5-C189-43B2-BD22-851D6B5B5B6E}"/>
            </c:ext>
          </c:extLst>
        </c:ser>
        <c:ser>
          <c:idx val="102"/>
          <c:order val="102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Only'!$C$105:$P$105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6-C189-43B2-BD22-851D6B5B5B6E}"/>
            </c:ext>
          </c:extLst>
        </c:ser>
        <c:ser>
          <c:idx val="103"/>
          <c:order val="10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Only'!$C$106:$P$106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7-C189-43B2-BD22-851D6B5B5B6E}"/>
            </c:ext>
          </c:extLst>
        </c:ser>
        <c:ser>
          <c:idx val="104"/>
          <c:order val="104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Only'!$C$107:$P$107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8-C189-43B2-BD22-851D6B5B5B6E}"/>
            </c:ext>
          </c:extLst>
        </c:ser>
        <c:ser>
          <c:idx val="105"/>
          <c:order val="105"/>
          <c:spPr>
            <a:ln w="12700">
              <a:solidFill>
                <a:srgbClr val="6CBE4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Only'!$C$108:$P$108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9-C189-43B2-BD22-851D6B5B5B6E}"/>
            </c:ext>
          </c:extLst>
        </c:ser>
        <c:ser>
          <c:idx val="106"/>
          <c:order val="106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Only'!$C$109:$P$109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A-C189-43B2-BD22-851D6B5B5B6E}"/>
            </c:ext>
          </c:extLst>
        </c:ser>
        <c:ser>
          <c:idx val="107"/>
          <c:order val="107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Only'!$C$110:$P$110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B-C189-43B2-BD22-851D6B5B5B6E}"/>
            </c:ext>
          </c:extLst>
        </c:ser>
        <c:ser>
          <c:idx val="108"/>
          <c:order val="108"/>
          <c:spPr>
            <a:ln w="12700">
              <a:solidFill>
                <a:srgbClr val="40BCE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Only'!$C$111:$P$111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C-C189-43B2-BD22-851D6B5B5B6E}"/>
            </c:ext>
          </c:extLst>
        </c:ser>
        <c:ser>
          <c:idx val="109"/>
          <c:order val="109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Only'!$C$112:$P$112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D-C189-43B2-BD22-851D6B5B5B6E}"/>
            </c:ext>
          </c:extLst>
        </c:ser>
        <c:ser>
          <c:idx val="110"/>
          <c:order val="110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Only'!$C$113:$P$113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E-C189-43B2-BD22-851D6B5B5B6E}"/>
            </c:ext>
          </c:extLst>
        </c:ser>
        <c:ser>
          <c:idx val="111"/>
          <c:order val="111"/>
          <c:spPr>
            <a:ln w="12700">
              <a:solidFill>
                <a:srgbClr val="3C56A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Only'!$C$114:$P$114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F-C189-43B2-BD22-851D6B5B5B6E}"/>
            </c:ext>
          </c:extLst>
        </c:ser>
        <c:ser>
          <c:idx val="112"/>
          <c:order val="112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Only'!$C$115:$P$115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0-C189-43B2-BD22-851D6B5B5B6E}"/>
            </c:ext>
          </c:extLst>
        </c:ser>
        <c:ser>
          <c:idx val="113"/>
          <c:order val="113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Only'!$C$116:$P$116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1-C189-43B2-BD22-851D6B5B5B6E}"/>
            </c:ext>
          </c:extLst>
        </c:ser>
        <c:ser>
          <c:idx val="114"/>
          <c:order val="114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Only'!$C$117:$P$117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2-C189-43B2-BD22-851D6B5B5B6E}"/>
            </c:ext>
          </c:extLst>
        </c:ser>
        <c:ser>
          <c:idx val="115"/>
          <c:order val="115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Only'!$C$118:$P$118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3-C189-43B2-BD22-851D6B5B5B6E}"/>
            </c:ext>
          </c:extLst>
        </c:ser>
        <c:ser>
          <c:idx val="116"/>
          <c:order val="116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Only'!$C$119:$P$119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4-C189-43B2-BD22-851D6B5B5B6E}"/>
            </c:ext>
          </c:extLst>
        </c:ser>
        <c:ser>
          <c:idx val="117"/>
          <c:order val="117"/>
          <c:spPr>
            <a:ln w="12700">
              <a:solidFill>
                <a:srgbClr val="40BCE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Only'!$C$120:$P$120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5-C189-43B2-BD22-851D6B5B5B6E}"/>
            </c:ext>
          </c:extLst>
        </c:ser>
        <c:ser>
          <c:idx val="118"/>
          <c:order val="118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Only'!$C$121:$P$121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6-C189-43B2-BD22-851D6B5B5B6E}"/>
            </c:ext>
          </c:extLst>
        </c:ser>
        <c:ser>
          <c:idx val="119"/>
          <c:order val="119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Only'!$C$122:$P$122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7-C189-43B2-BD22-851D6B5B5B6E}"/>
            </c:ext>
          </c:extLst>
        </c:ser>
        <c:ser>
          <c:idx val="120"/>
          <c:order val="120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Only'!$C$123:$P$123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8-C189-43B2-BD22-851D6B5B5B6E}"/>
            </c:ext>
          </c:extLst>
        </c:ser>
        <c:ser>
          <c:idx val="121"/>
          <c:order val="121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Only'!$C$124:$P$124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9-C189-43B2-BD22-851D6B5B5B6E}"/>
            </c:ext>
          </c:extLst>
        </c:ser>
        <c:ser>
          <c:idx val="122"/>
          <c:order val="122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Only'!$C$125:$P$125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A-C189-43B2-BD22-851D6B5B5B6E}"/>
            </c:ext>
          </c:extLst>
        </c:ser>
        <c:ser>
          <c:idx val="123"/>
          <c:order val="123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Only'!$C$126:$P$126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B-C189-43B2-BD22-851D6B5B5B6E}"/>
            </c:ext>
          </c:extLst>
        </c:ser>
        <c:ser>
          <c:idx val="124"/>
          <c:order val="124"/>
          <c:spPr>
            <a:ln w="12700">
              <a:solidFill>
                <a:srgbClr val="41C7F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Only'!$C$127:$P$127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C-C189-43B2-BD22-851D6B5B5B6E}"/>
            </c:ext>
          </c:extLst>
        </c:ser>
        <c:ser>
          <c:idx val="125"/>
          <c:order val="125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Only'!$C$128:$P$128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D-C189-43B2-BD22-851D6B5B5B6E}"/>
            </c:ext>
          </c:extLst>
        </c:ser>
        <c:ser>
          <c:idx val="126"/>
          <c:order val="126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Only'!$C$129:$P$129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E-C189-43B2-BD22-851D6B5B5B6E}"/>
            </c:ext>
          </c:extLst>
        </c:ser>
        <c:ser>
          <c:idx val="127"/>
          <c:order val="127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Only'!$C$130:$P$130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F-C189-43B2-BD22-851D6B5B5B6E}"/>
            </c:ext>
          </c:extLst>
        </c:ser>
        <c:ser>
          <c:idx val="128"/>
          <c:order val="128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Only'!$C$131:$P$131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0-C189-43B2-BD22-851D6B5B5B6E}"/>
            </c:ext>
          </c:extLst>
        </c:ser>
        <c:ser>
          <c:idx val="129"/>
          <c:order val="129"/>
          <c:spPr>
            <a:ln w="12700">
              <a:solidFill>
                <a:srgbClr val="F15E22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Only'!$C$132:$P$132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1-C189-43B2-BD22-851D6B5B5B6E}"/>
            </c:ext>
          </c:extLst>
        </c:ser>
        <c:ser>
          <c:idx val="130"/>
          <c:order val="130"/>
          <c:spPr>
            <a:ln w="12700">
              <a:solidFill>
                <a:srgbClr val="F68A1F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Only'!$C$133:$P$133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2-C189-43B2-BD22-851D6B5B5B6E}"/>
            </c:ext>
          </c:extLst>
        </c:ser>
        <c:ser>
          <c:idx val="131"/>
          <c:order val="131"/>
          <c:spPr>
            <a:ln w="12700">
              <a:solidFill>
                <a:srgbClr val="F47421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Only'!$C$134:$P$134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3-C189-43B2-BD22-851D6B5B5B6E}"/>
            </c:ext>
          </c:extLst>
        </c:ser>
        <c:ser>
          <c:idx val="132"/>
          <c:order val="132"/>
          <c:spPr>
            <a:ln w="12700">
              <a:solidFill>
                <a:srgbClr val="FDB71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Only'!$C$135:$P$135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4-C189-43B2-BD22-851D6B5B5B6E}"/>
            </c:ext>
          </c:extLst>
        </c:ser>
        <c:ser>
          <c:idx val="133"/>
          <c:order val="133"/>
          <c:spPr>
            <a:ln w="12700">
              <a:solidFill>
                <a:srgbClr val="6CBE45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Only'!$C$136:$P$136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5-C189-43B2-BD22-851D6B5B5B6E}"/>
            </c:ext>
          </c:extLst>
        </c:ser>
        <c:ser>
          <c:idx val="134"/>
          <c:order val="134"/>
          <c:spPr>
            <a:ln w="12700">
              <a:solidFill>
                <a:srgbClr val="F9A11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Only'!$C$137:$P$137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6-C189-43B2-BD22-851D6B5B5B6E}"/>
            </c:ext>
          </c:extLst>
        </c:ser>
        <c:ser>
          <c:idx val="135"/>
          <c:order val="135"/>
          <c:spPr>
            <a:ln w="12700">
              <a:solidFill>
                <a:srgbClr val="EF392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Only'!$C$138:$P$138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7-C189-43B2-BD22-851D6B5B5B6E}"/>
            </c:ext>
          </c:extLst>
        </c:ser>
        <c:ser>
          <c:idx val="136"/>
          <c:order val="136"/>
          <c:spPr>
            <a:ln w="12700">
              <a:solidFill>
                <a:srgbClr val="EF392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'Young Only'!$C$2:$P$2</c:f>
              <c:strCache>
                <c:ptCount val="14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Sm</c:v>
                </c:pt>
                <c:pt idx="5">
                  <c:v>Eu</c:v>
                </c:pt>
                <c:pt idx="6">
                  <c:v>Gd</c:v>
                </c:pt>
                <c:pt idx="7">
                  <c:v>Tb</c:v>
                </c:pt>
                <c:pt idx="8">
                  <c:v>Dy</c:v>
                </c:pt>
                <c:pt idx="9">
                  <c:v>Ho</c:v>
                </c:pt>
                <c:pt idx="10">
                  <c:v>Er</c:v>
                </c:pt>
                <c:pt idx="11">
                  <c:v>Tm</c:v>
                </c:pt>
                <c:pt idx="12">
                  <c:v>Yb</c:v>
                </c:pt>
                <c:pt idx="13">
                  <c:v>Lu</c:v>
                </c:pt>
              </c:strCache>
            </c:strRef>
          </c:cat>
          <c:val>
            <c:numRef>
              <c:f>'Young Only'!$C$139:$P$139</c:f>
              <c:numCache>
                <c:formatCode>0.00</c:formatCode>
                <c:ptCount val="1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8-C189-43B2-BD22-851D6B5B5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594536"/>
        <c:axId val="1842597544"/>
      </c:lineChart>
      <c:catAx>
        <c:axId val="1842594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42597544"/>
        <c:crossesAt val="0.1"/>
        <c:auto val="1"/>
        <c:lblAlgn val="ctr"/>
        <c:lblOffset val="100"/>
        <c:noMultiLvlLbl val="0"/>
      </c:catAx>
      <c:valAx>
        <c:axId val="1842597544"/>
        <c:scaling>
          <c:logBase val="10.0"/>
          <c:orientation val="minMax"/>
          <c:max val="10000.0"/>
          <c:min val="0.01"/>
        </c:scaling>
        <c:delete val="0"/>
        <c:axPos val="l"/>
        <c:numFmt formatCode="General" sourceLinked="0"/>
        <c:majorTickMark val="out"/>
        <c:minorTickMark val="none"/>
        <c:tickLblPos val="nextTo"/>
        <c:crossAx val="1842594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[U] vs. Age </a:t>
            </a:r>
          </a:p>
        </c:rich>
      </c:tx>
      <c:layout>
        <c:manualLayout>
          <c:xMode val="edge"/>
          <c:yMode val="edge"/>
          <c:x val="0.421111117016274"/>
          <c:y val="0.01957584372422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87999779653545"/>
          <c:y val="0.0789954664757814"/>
          <c:w val="0.818888888888889"/>
          <c:h val="0.818923327895595"/>
        </c:manualLayout>
      </c:layout>
      <c:scatterChart>
        <c:scatterStyle val="lineMarker"/>
        <c:varyColors val="0"/>
        <c:ser>
          <c:idx val="0"/>
          <c:order val="0"/>
          <c:tx>
            <c:v>[U] ppm</c:v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3C56A6"/>
                </a:solidFill>
                <a:prstDash val="solid"/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'Data Calc'!$BU$5:$BU$128</c:f>
                <c:numCache>
                  <c:formatCode>General</c:formatCode>
                  <c:ptCount val="124"/>
                  <c:pt idx="0">
                    <c:v>0.83</c:v>
                  </c:pt>
                  <c:pt idx="1">
                    <c:v>1.3</c:v>
                  </c:pt>
                  <c:pt idx="2">
                    <c:v>19.0</c:v>
                  </c:pt>
                  <c:pt idx="3">
                    <c:v>2.3</c:v>
                  </c:pt>
                  <c:pt idx="4">
                    <c:v>2.3</c:v>
                  </c:pt>
                  <c:pt idx="5">
                    <c:v>18.0</c:v>
                  </c:pt>
                  <c:pt idx="6">
                    <c:v>4.3</c:v>
                  </c:pt>
                  <c:pt idx="7">
                    <c:v>4.5</c:v>
                  </c:pt>
                  <c:pt idx="8">
                    <c:v>2.0</c:v>
                  </c:pt>
                  <c:pt idx="9">
                    <c:v>2.2</c:v>
                  </c:pt>
                  <c:pt idx="10">
                    <c:v>3.8</c:v>
                  </c:pt>
                  <c:pt idx="11">
                    <c:v>25.0</c:v>
                  </c:pt>
                  <c:pt idx="12">
                    <c:v>4.8</c:v>
                  </c:pt>
                  <c:pt idx="13">
                    <c:v>1.0</c:v>
                  </c:pt>
                  <c:pt idx="14">
                    <c:v>3.5</c:v>
                  </c:pt>
                  <c:pt idx="15">
                    <c:v>1.2</c:v>
                  </c:pt>
                  <c:pt idx="16">
                    <c:v>1.9</c:v>
                  </c:pt>
                  <c:pt idx="17">
                    <c:v>2.9</c:v>
                  </c:pt>
                  <c:pt idx="18">
                    <c:v>4.3</c:v>
                  </c:pt>
                  <c:pt idx="19">
                    <c:v>23.0</c:v>
                  </c:pt>
                  <c:pt idx="20">
                    <c:v>2.1</c:v>
                  </c:pt>
                  <c:pt idx="21">
                    <c:v>19.0</c:v>
                  </c:pt>
                  <c:pt idx="22">
                    <c:v>2.6</c:v>
                  </c:pt>
                  <c:pt idx="23">
                    <c:v>2.0</c:v>
                  </c:pt>
                  <c:pt idx="24">
                    <c:v>22.0</c:v>
                  </c:pt>
                  <c:pt idx="25">
                    <c:v>2.5</c:v>
                  </c:pt>
                  <c:pt idx="26">
                    <c:v>2.3</c:v>
                  </c:pt>
                  <c:pt idx="27">
                    <c:v>1.9</c:v>
                  </c:pt>
                  <c:pt idx="28">
                    <c:v>2.2</c:v>
                  </c:pt>
                  <c:pt idx="29">
                    <c:v>3.3</c:v>
                  </c:pt>
                  <c:pt idx="30">
                    <c:v>1.5</c:v>
                  </c:pt>
                  <c:pt idx="31">
                    <c:v>1.2</c:v>
                  </c:pt>
                  <c:pt idx="32">
                    <c:v>0.88</c:v>
                  </c:pt>
                  <c:pt idx="33">
                    <c:v>2.0</c:v>
                  </c:pt>
                  <c:pt idx="34">
                    <c:v>1.2</c:v>
                  </c:pt>
                  <c:pt idx="35">
                    <c:v>2.5</c:v>
                  </c:pt>
                  <c:pt idx="36">
                    <c:v>2.1</c:v>
                  </c:pt>
                  <c:pt idx="37">
                    <c:v>3.9</c:v>
                  </c:pt>
                  <c:pt idx="38">
                    <c:v>3.1</c:v>
                  </c:pt>
                  <c:pt idx="39">
                    <c:v>21.0</c:v>
                  </c:pt>
                  <c:pt idx="40">
                    <c:v>1.3</c:v>
                  </c:pt>
                  <c:pt idx="41">
                    <c:v>20.0</c:v>
                  </c:pt>
                  <c:pt idx="42">
                    <c:v>3.5</c:v>
                  </c:pt>
                  <c:pt idx="43">
                    <c:v>3.1</c:v>
                  </c:pt>
                  <c:pt idx="44">
                    <c:v>3.4</c:v>
                  </c:pt>
                  <c:pt idx="45">
                    <c:v>2.8</c:v>
                  </c:pt>
                  <c:pt idx="46">
                    <c:v>28.0</c:v>
                  </c:pt>
                  <c:pt idx="47">
                    <c:v>2.6</c:v>
                  </c:pt>
                  <c:pt idx="48">
                    <c:v>20.0</c:v>
                  </c:pt>
                  <c:pt idx="49">
                    <c:v>1.3</c:v>
                  </c:pt>
                  <c:pt idx="50">
                    <c:v>1.8</c:v>
                  </c:pt>
                  <c:pt idx="51">
                    <c:v>1.8</c:v>
                  </c:pt>
                  <c:pt idx="52">
                    <c:v>3.6</c:v>
                  </c:pt>
                  <c:pt idx="53">
                    <c:v>1.6</c:v>
                  </c:pt>
                  <c:pt idx="54">
                    <c:v>1.3</c:v>
                  </c:pt>
                  <c:pt idx="55">
                    <c:v>4.2</c:v>
                  </c:pt>
                  <c:pt idx="56">
                    <c:v>16.0</c:v>
                  </c:pt>
                  <c:pt idx="57">
                    <c:v>2.4</c:v>
                  </c:pt>
                  <c:pt idx="58">
                    <c:v>2.0</c:v>
                  </c:pt>
                  <c:pt idx="59">
                    <c:v>18.0</c:v>
                  </c:pt>
                  <c:pt idx="60">
                    <c:v>0.86</c:v>
                  </c:pt>
                  <c:pt idx="61">
                    <c:v>11.0</c:v>
                  </c:pt>
                  <c:pt idx="62">
                    <c:v>46.0</c:v>
                  </c:pt>
                  <c:pt idx="63">
                    <c:v>2.2</c:v>
                  </c:pt>
                  <c:pt idx="64">
                    <c:v>2.5</c:v>
                  </c:pt>
                  <c:pt idx="65">
                    <c:v>2.3</c:v>
                  </c:pt>
                  <c:pt idx="66">
                    <c:v>42.0</c:v>
                  </c:pt>
                  <c:pt idx="67">
                    <c:v>18.0</c:v>
                  </c:pt>
                  <c:pt idx="68">
                    <c:v>13.0</c:v>
                  </c:pt>
                  <c:pt idx="69">
                    <c:v>18.0</c:v>
                  </c:pt>
                  <c:pt idx="70">
                    <c:v>1.9</c:v>
                  </c:pt>
                  <c:pt idx="71">
                    <c:v>3.9</c:v>
                  </c:pt>
                  <c:pt idx="72">
                    <c:v>2.9</c:v>
                  </c:pt>
                  <c:pt idx="73">
                    <c:v>3.7</c:v>
                  </c:pt>
                  <c:pt idx="74">
                    <c:v>1.8</c:v>
                  </c:pt>
                  <c:pt idx="75">
                    <c:v>10.0</c:v>
                  </c:pt>
                  <c:pt idx="76">
                    <c:v>17.0</c:v>
                  </c:pt>
                  <c:pt idx="77">
                    <c:v>17.0</c:v>
                  </c:pt>
                  <c:pt idx="78">
                    <c:v>46.0</c:v>
                  </c:pt>
                  <c:pt idx="79">
                    <c:v>14.0</c:v>
                  </c:pt>
                  <c:pt idx="80">
                    <c:v>21.0</c:v>
                  </c:pt>
                  <c:pt idx="81">
                    <c:v>8.2</c:v>
                  </c:pt>
                  <c:pt idx="82">
                    <c:v>13.0</c:v>
                  </c:pt>
                  <c:pt idx="83">
                    <c:v>3.0</c:v>
                  </c:pt>
                  <c:pt idx="84">
                    <c:v>3.0</c:v>
                  </c:pt>
                  <c:pt idx="85">
                    <c:v>5.9</c:v>
                  </c:pt>
                  <c:pt idx="86">
                    <c:v>2.2</c:v>
                  </c:pt>
                  <c:pt idx="87">
                    <c:v>2.3</c:v>
                  </c:pt>
                  <c:pt idx="88">
                    <c:v>0.93</c:v>
                  </c:pt>
                  <c:pt idx="89">
                    <c:v>1.2</c:v>
                  </c:pt>
                  <c:pt idx="90">
                    <c:v>2.3</c:v>
                  </c:pt>
                  <c:pt idx="91">
                    <c:v>1.6</c:v>
                  </c:pt>
                  <c:pt idx="92">
                    <c:v>11.0</c:v>
                  </c:pt>
                  <c:pt idx="93">
                    <c:v>19.0</c:v>
                  </c:pt>
                  <c:pt idx="94">
                    <c:v>4.7</c:v>
                  </c:pt>
                  <c:pt idx="95">
                    <c:v>4.3</c:v>
                  </c:pt>
                  <c:pt idx="96">
                    <c:v>0.96</c:v>
                  </c:pt>
                  <c:pt idx="97">
                    <c:v>12.0</c:v>
                  </c:pt>
                  <c:pt idx="98">
                    <c:v>21.0</c:v>
                  </c:pt>
                  <c:pt idx="99">
                    <c:v>1.4</c:v>
                  </c:pt>
                  <c:pt idx="100">
                    <c:v>4.7</c:v>
                  </c:pt>
                  <c:pt idx="101">
                    <c:v>15.0</c:v>
                  </c:pt>
                  <c:pt idx="102">
                    <c:v>2.3</c:v>
                  </c:pt>
                  <c:pt idx="103">
                    <c:v>5.6</c:v>
                  </c:pt>
                  <c:pt idx="104">
                    <c:v>3.5</c:v>
                  </c:pt>
                  <c:pt idx="105">
                    <c:v>16.0</c:v>
                  </c:pt>
                  <c:pt idx="106">
                    <c:v>2.4</c:v>
                  </c:pt>
                  <c:pt idx="107">
                    <c:v>17.0</c:v>
                  </c:pt>
                  <c:pt idx="108">
                    <c:v>46.0</c:v>
                  </c:pt>
                  <c:pt idx="109">
                    <c:v>5.2</c:v>
                  </c:pt>
                  <c:pt idx="110">
                    <c:v>2.9</c:v>
                  </c:pt>
                  <c:pt idx="111">
                    <c:v>30.0</c:v>
                  </c:pt>
                  <c:pt idx="112">
                    <c:v>1.9</c:v>
                  </c:pt>
                  <c:pt idx="113">
                    <c:v>1.6</c:v>
                  </c:pt>
                  <c:pt idx="114">
                    <c:v>1.8</c:v>
                  </c:pt>
                  <c:pt idx="115">
                    <c:v>2.9</c:v>
                  </c:pt>
                  <c:pt idx="116">
                    <c:v>4.0</c:v>
                  </c:pt>
                  <c:pt idx="117">
                    <c:v>27.0</c:v>
                  </c:pt>
                  <c:pt idx="118">
                    <c:v>1.8</c:v>
                  </c:pt>
                  <c:pt idx="119">
                    <c:v>1.7</c:v>
                  </c:pt>
                  <c:pt idx="120">
                    <c:v>1.8</c:v>
                  </c:pt>
                  <c:pt idx="121">
                    <c:v>2.2</c:v>
                  </c:pt>
                  <c:pt idx="122">
                    <c:v>1.7</c:v>
                  </c:pt>
                  <c:pt idx="123">
                    <c:v>2.0</c:v>
                  </c:pt>
                </c:numCache>
              </c:numRef>
            </c:plus>
            <c:minus>
              <c:numRef>
                <c:f>'Data Calc'!$BU$5:$BU$128</c:f>
                <c:numCache>
                  <c:formatCode>General</c:formatCode>
                  <c:ptCount val="124"/>
                  <c:pt idx="0">
                    <c:v>0.83</c:v>
                  </c:pt>
                  <c:pt idx="1">
                    <c:v>1.3</c:v>
                  </c:pt>
                  <c:pt idx="2">
                    <c:v>19.0</c:v>
                  </c:pt>
                  <c:pt idx="3">
                    <c:v>2.3</c:v>
                  </c:pt>
                  <c:pt idx="4">
                    <c:v>2.3</c:v>
                  </c:pt>
                  <c:pt idx="5">
                    <c:v>18.0</c:v>
                  </c:pt>
                  <c:pt idx="6">
                    <c:v>4.3</c:v>
                  </c:pt>
                  <c:pt idx="7">
                    <c:v>4.5</c:v>
                  </c:pt>
                  <c:pt idx="8">
                    <c:v>2.0</c:v>
                  </c:pt>
                  <c:pt idx="9">
                    <c:v>2.2</c:v>
                  </c:pt>
                  <c:pt idx="10">
                    <c:v>3.8</c:v>
                  </c:pt>
                  <c:pt idx="11">
                    <c:v>25.0</c:v>
                  </c:pt>
                  <c:pt idx="12">
                    <c:v>4.8</c:v>
                  </c:pt>
                  <c:pt idx="13">
                    <c:v>1.0</c:v>
                  </c:pt>
                  <c:pt idx="14">
                    <c:v>3.5</c:v>
                  </c:pt>
                  <c:pt idx="15">
                    <c:v>1.2</c:v>
                  </c:pt>
                  <c:pt idx="16">
                    <c:v>1.9</c:v>
                  </c:pt>
                  <c:pt idx="17">
                    <c:v>2.9</c:v>
                  </c:pt>
                  <c:pt idx="18">
                    <c:v>4.3</c:v>
                  </c:pt>
                  <c:pt idx="19">
                    <c:v>23.0</c:v>
                  </c:pt>
                  <c:pt idx="20">
                    <c:v>2.1</c:v>
                  </c:pt>
                  <c:pt idx="21">
                    <c:v>19.0</c:v>
                  </c:pt>
                  <c:pt idx="22">
                    <c:v>2.6</c:v>
                  </c:pt>
                  <c:pt idx="23">
                    <c:v>2.0</c:v>
                  </c:pt>
                  <c:pt idx="24">
                    <c:v>22.0</c:v>
                  </c:pt>
                  <c:pt idx="25">
                    <c:v>2.5</c:v>
                  </c:pt>
                  <c:pt idx="26">
                    <c:v>2.3</c:v>
                  </c:pt>
                  <c:pt idx="27">
                    <c:v>1.9</c:v>
                  </c:pt>
                  <c:pt idx="28">
                    <c:v>2.2</c:v>
                  </c:pt>
                  <c:pt idx="29">
                    <c:v>3.3</c:v>
                  </c:pt>
                  <c:pt idx="30">
                    <c:v>1.5</c:v>
                  </c:pt>
                  <c:pt idx="31">
                    <c:v>1.2</c:v>
                  </c:pt>
                  <c:pt idx="32">
                    <c:v>0.88</c:v>
                  </c:pt>
                  <c:pt idx="33">
                    <c:v>2.0</c:v>
                  </c:pt>
                  <c:pt idx="34">
                    <c:v>1.2</c:v>
                  </c:pt>
                  <c:pt idx="35">
                    <c:v>2.5</c:v>
                  </c:pt>
                  <c:pt idx="36">
                    <c:v>2.1</c:v>
                  </c:pt>
                  <c:pt idx="37">
                    <c:v>3.9</c:v>
                  </c:pt>
                  <c:pt idx="38">
                    <c:v>3.1</c:v>
                  </c:pt>
                  <c:pt idx="39">
                    <c:v>21.0</c:v>
                  </c:pt>
                  <c:pt idx="40">
                    <c:v>1.3</c:v>
                  </c:pt>
                  <c:pt idx="41">
                    <c:v>20.0</c:v>
                  </c:pt>
                  <c:pt idx="42">
                    <c:v>3.5</c:v>
                  </c:pt>
                  <c:pt idx="43">
                    <c:v>3.1</c:v>
                  </c:pt>
                  <c:pt idx="44">
                    <c:v>3.4</c:v>
                  </c:pt>
                  <c:pt idx="45">
                    <c:v>2.8</c:v>
                  </c:pt>
                  <c:pt idx="46">
                    <c:v>28.0</c:v>
                  </c:pt>
                  <c:pt idx="47">
                    <c:v>2.6</c:v>
                  </c:pt>
                  <c:pt idx="48">
                    <c:v>20.0</c:v>
                  </c:pt>
                  <c:pt idx="49">
                    <c:v>1.3</c:v>
                  </c:pt>
                  <c:pt idx="50">
                    <c:v>1.8</c:v>
                  </c:pt>
                  <c:pt idx="51">
                    <c:v>1.8</c:v>
                  </c:pt>
                  <c:pt idx="52">
                    <c:v>3.6</c:v>
                  </c:pt>
                  <c:pt idx="53">
                    <c:v>1.6</c:v>
                  </c:pt>
                  <c:pt idx="54">
                    <c:v>1.3</c:v>
                  </c:pt>
                  <c:pt idx="55">
                    <c:v>4.2</c:v>
                  </c:pt>
                  <c:pt idx="56">
                    <c:v>16.0</c:v>
                  </c:pt>
                  <c:pt idx="57">
                    <c:v>2.4</c:v>
                  </c:pt>
                  <c:pt idx="58">
                    <c:v>2.0</c:v>
                  </c:pt>
                  <c:pt idx="59">
                    <c:v>18.0</c:v>
                  </c:pt>
                  <c:pt idx="60">
                    <c:v>0.86</c:v>
                  </c:pt>
                  <c:pt idx="61">
                    <c:v>11.0</c:v>
                  </c:pt>
                  <c:pt idx="62">
                    <c:v>46.0</c:v>
                  </c:pt>
                  <c:pt idx="63">
                    <c:v>2.2</c:v>
                  </c:pt>
                  <c:pt idx="64">
                    <c:v>2.5</c:v>
                  </c:pt>
                  <c:pt idx="65">
                    <c:v>2.3</c:v>
                  </c:pt>
                  <c:pt idx="66">
                    <c:v>42.0</c:v>
                  </c:pt>
                  <c:pt idx="67">
                    <c:v>18.0</c:v>
                  </c:pt>
                  <c:pt idx="68">
                    <c:v>13.0</c:v>
                  </c:pt>
                  <c:pt idx="69">
                    <c:v>18.0</c:v>
                  </c:pt>
                  <c:pt idx="70">
                    <c:v>1.9</c:v>
                  </c:pt>
                  <c:pt idx="71">
                    <c:v>3.9</c:v>
                  </c:pt>
                  <c:pt idx="72">
                    <c:v>2.9</c:v>
                  </c:pt>
                  <c:pt idx="73">
                    <c:v>3.7</c:v>
                  </c:pt>
                  <c:pt idx="74">
                    <c:v>1.8</c:v>
                  </c:pt>
                  <c:pt idx="75">
                    <c:v>10.0</c:v>
                  </c:pt>
                  <c:pt idx="76">
                    <c:v>17.0</c:v>
                  </c:pt>
                  <c:pt idx="77">
                    <c:v>17.0</c:v>
                  </c:pt>
                  <c:pt idx="78">
                    <c:v>46.0</c:v>
                  </c:pt>
                  <c:pt idx="79">
                    <c:v>14.0</c:v>
                  </c:pt>
                  <c:pt idx="80">
                    <c:v>21.0</c:v>
                  </c:pt>
                  <c:pt idx="81">
                    <c:v>8.2</c:v>
                  </c:pt>
                  <c:pt idx="82">
                    <c:v>13.0</c:v>
                  </c:pt>
                  <c:pt idx="83">
                    <c:v>3.0</c:v>
                  </c:pt>
                  <c:pt idx="84">
                    <c:v>3.0</c:v>
                  </c:pt>
                  <c:pt idx="85">
                    <c:v>5.9</c:v>
                  </c:pt>
                  <c:pt idx="86">
                    <c:v>2.2</c:v>
                  </c:pt>
                  <c:pt idx="87">
                    <c:v>2.3</c:v>
                  </c:pt>
                  <c:pt idx="88">
                    <c:v>0.93</c:v>
                  </c:pt>
                  <c:pt idx="89">
                    <c:v>1.2</c:v>
                  </c:pt>
                  <c:pt idx="90">
                    <c:v>2.3</c:v>
                  </c:pt>
                  <c:pt idx="91">
                    <c:v>1.6</c:v>
                  </c:pt>
                  <c:pt idx="92">
                    <c:v>11.0</c:v>
                  </c:pt>
                  <c:pt idx="93">
                    <c:v>19.0</c:v>
                  </c:pt>
                  <c:pt idx="94">
                    <c:v>4.7</c:v>
                  </c:pt>
                  <c:pt idx="95">
                    <c:v>4.3</c:v>
                  </c:pt>
                  <c:pt idx="96">
                    <c:v>0.96</c:v>
                  </c:pt>
                  <c:pt idx="97">
                    <c:v>12.0</c:v>
                  </c:pt>
                  <c:pt idx="98">
                    <c:v>21.0</c:v>
                  </c:pt>
                  <c:pt idx="99">
                    <c:v>1.4</c:v>
                  </c:pt>
                  <c:pt idx="100">
                    <c:v>4.7</c:v>
                  </c:pt>
                  <c:pt idx="101">
                    <c:v>15.0</c:v>
                  </c:pt>
                  <c:pt idx="102">
                    <c:v>2.3</c:v>
                  </c:pt>
                  <c:pt idx="103">
                    <c:v>5.6</c:v>
                  </c:pt>
                  <c:pt idx="104">
                    <c:v>3.5</c:v>
                  </c:pt>
                  <c:pt idx="105">
                    <c:v>16.0</c:v>
                  </c:pt>
                  <c:pt idx="106">
                    <c:v>2.4</c:v>
                  </c:pt>
                  <c:pt idx="107">
                    <c:v>17.0</c:v>
                  </c:pt>
                  <c:pt idx="108">
                    <c:v>46.0</c:v>
                  </c:pt>
                  <c:pt idx="109">
                    <c:v>5.2</c:v>
                  </c:pt>
                  <c:pt idx="110">
                    <c:v>2.9</c:v>
                  </c:pt>
                  <c:pt idx="111">
                    <c:v>30.0</c:v>
                  </c:pt>
                  <c:pt idx="112">
                    <c:v>1.9</c:v>
                  </c:pt>
                  <c:pt idx="113">
                    <c:v>1.6</c:v>
                  </c:pt>
                  <c:pt idx="114">
                    <c:v>1.8</c:v>
                  </c:pt>
                  <c:pt idx="115">
                    <c:v>2.9</c:v>
                  </c:pt>
                  <c:pt idx="116">
                    <c:v>4.0</c:v>
                  </c:pt>
                  <c:pt idx="117">
                    <c:v>27.0</c:v>
                  </c:pt>
                  <c:pt idx="118">
                    <c:v>1.8</c:v>
                  </c:pt>
                  <c:pt idx="119">
                    <c:v>1.7</c:v>
                  </c:pt>
                  <c:pt idx="120">
                    <c:v>1.8</c:v>
                  </c:pt>
                  <c:pt idx="121">
                    <c:v>2.2</c:v>
                  </c:pt>
                  <c:pt idx="122">
                    <c:v>1.7</c:v>
                  </c:pt>
                  <c:pt idx="123">
                    <c:v>2.0</c:v>
                  </c:pt>
                </c:numCache>
              </c:numRef>
            </c:minus>
            <c:spPr>
              <a:ln w="3175">
                <a:solidFill>
                  <a:srgbClr val="3C56A6"/>
                </a:solidFill>
                <a:prstDash val="solid"/>
              </a:ln>
            </c:spPr>
          </c:errBars>
          <c:errBars>
            <c:errDir val="y"/>
            <c:errBarType val="both"/>
            <c:errValType val="cust"/>
            <c:noEndCap val="1"/>
            <c:plus>
              <c:numRef>
                <c:f>'Data Calc'!$AU$5:$AU$128</c:f>
                <c:numCache>
                  <c:formatCode>General</c:formatCode>
                  <c:ptCount val="124"/>
                  <c:pt idx="0">
                    <c:v>28.0</c:v>
                  </c:pt>
                  <c:pt idx="1">
                    <c:v>110.0</c:v>
                  </c:pt>
                  <c:pt idx="2">
                    <c:v>100.0</c:v>
                  </c:pt>
                  <c:pt idx="3">
                    <c:v>51.0</c:v>
                  </c:pt>
                  <c:pt idx="4">
                    <c:v>4.9</c:v>
                  </c:pt>
                  <c:pt idx="5">
                    <c:v>72.0</c:v>
                  </c:pt>
                  <c:pt idx="6">
                    <c:v>53.0</c:v>
                  </c:pt>
                  <c:pt idx="7">
                    <c:v>38.0</c:v>
                  </c:pt>
                  <c:pt idx="8">
                    <c:v>21.0</c:v>
                  </c:pt>
                  <c:pt idx="9">
                    <c:v>370.0</c:v>
                  </c:pt>
                  <c:pt idx="10">
                    <c:v>490.0</c:v>
                  </c:pt>
                  <c:pt idx="11">
                    <c:v>80.0</c:v>
                  </c:pt>
                  <c:pt idx="12">
                    <c:v>62.0</c:v>
                  </c:pt>
                  <c:pt idx="13">
                    <c:v>72.0</c:v>
                  </c:pt>
                  <c:pt idx="14">
                    <c:v>580.0</c:v>
                  </c:pt>
                  <c:pt idx="15">
                    <c:v>52.0</c:v>
                  </c:pt>
                  <c:pt idx="16">
                    <c:v>220.0</c:v>
                  </c:pt>
                  <c:pt idx="17">
                    <c:v>31.0</c:v>
                  </c:pt>
                  <c:pt idx="18">
                    <c:v>160.0</c:v>
                  </c:pt>
                  <c:pt idx="19">
                    <c:v>12.0</c:v>
                  </c:pt>
                  <c:pt idx="20">
                    <c:v>260.0</c:v>
                  </c:pt>
                  <c:pt idx="21">
                    <c:v>23.0</c:v>
                  </c:pt>
                  <c:pt idx="22">
                    <c:v>26.0</c:v>
                  </c:pt>
                  <c:pt idx="23">
                    <c:v>350.0</c:v>
                  </c:pt>
                  <c:pt idx="24">
                    <c:v>98.0</c:v>
                  </c:pt>
                  <c:pt idx="25">
                    <c:v>69.0</c:v>
                  </c:pt>
                  <c:pt idx="26">
                    <c:v>21.0</c:v>
                  </c:pt>
                  <c:pt idx="27">
                    <c:v>30.0</c:v>
                  </c:pt>
                  <c:pt idx="28">
                    <c:v>17.0</c:v>
                  </c:pt>
                  <c:pt idx="29">
                    <c:v>5.8</c:v>
                  </c:pt>
                  <c:pt idx="30">
                    <c:v>21.0</c:v>
                  </c:pt>
                  <c:pt idx="31">
                    <c:v>87.0</c:v>
                  </c:pt>
                  <c:pt idx="32">
                    <c:v>24.0</c:v>
                  </c:pt>
                  <c:pt idx="33">
                    <c:v>30.0</c:v>
                  </c:pt>
                  <c:pt idx="34">
                    <c:v>52.0</c:v>
                  </c:pt>
                  <c:pt idx="35">
                    <c:v>58.0</c:v>
                  </c:pt>
                  <c:pt idx="36">
                    <c:v>11.0</c:v>
                  </c:pt>
                  <c:pt idx="37">
                    <c:v>230.0</c:v>
                  </c:pt>
                  <c:pt idx="38">
                    <c:v>39.0</c:v>
                  </c:pt>
                  <c:pt idx="39">
                    <c:v>84.0</c:v>
                  </c:pt>
                  <c:pt idx="40">
                    <c:v>88.0</c:v>
                  </c:pt>
                  <c:pt idx="41">
                    <c:v>150.0</c:v>
                  </c:pt>
                  <c:pt idx="42">
                    <c:v>360.0</c:v>
                  </c:pt>
                  <c:pt idx="43">
                    <c:v>88.0</c:v>
                  </c:pt>
                  <c:pt idx="44">
                    <c:v>190.0</c:v>
                  </c:pt>
                  <c:pt idx="45">
                    <c:v>110.0</c:v>
                  </c:pt>
                  <c:pt idx="46">
                    <c:v>90.0</c:v>
                  </c:pt>
                  <c:pt idx="47">
                    <c:v>140.0</c:v>
                  </c:pt>
                  <c:pt idx="48">
                    <c:v>22.0</c:v>
                  </c:pt>
                  <c:pt idx="49">
                    <c:v>67.0</c:v>
                  </c:pt>
                  <c:pt idx="50">
                    <c:v>540.0</c:v>
                  </c:pt>
                  <c:pt idx="51">
                    <c:v>240.0</c:v>
                  </c:pt>
                  <c:pt idx="52">
                    <c:v>57.0</c:v>
                  </c:pt>
                  <c:pt idx="53">
                    <c:v>39.0</c:v>
                  </c:pt>
                  <c:pt idx="54">
                    <c:v>270.0</c:v>
                  </c:pt>
                  <c:pt idx="55">
                    <c:v>56.0</c:v>
                  </c:pt>
                  <c:pt idx="56">
                    <c:v>11.0</c:v>
                  </c:pt>
                  <c:pt idx="57">
                    <c:v>240.0</c:v>
                  </c:pt>
                  <c:pt idx="58">
                    <c:v>63.0</c:v>
                  </c:pt>
                  <c:pt idx="59">
                    <c:v>110.0</c:v>
                  </c:pt>
                  <c:pt idx="60">
                    <c:v>28.0</c:v>
                  </c:pt>
                  <c:pt idx="61">
                    <c:v>3.1</c:v>
                  </c:pt>
                  <c:pt idx="62">
                    <c:v>99.0</c:v>
                  </c:pt>
                  <c:pt idx="63">
                    <c:v>150.0</c:v>
                  </c:pt>
                  <c:pt idx="64">
                    <c:v>260.0</c:v>
                  </c:pt>
                  <c:pt idx="65">
                    <c:v>55.0</c:v>
                  </c:pt>
                  <c:pt idx="66">
                    <c:v>390.0</c:v>
                  </c:pt>
                  <c:pt idx="67">
                    <c:v>59.0</c:v>
                  </c:pt>
                  <c:pt idx="68">
                    <c:v>50.0</c:v>
                  </c:pt>
                  <c:pt idx="69">
                    <c:v>28.0</c:v>
                  </c:pt>
                  <c:pt idx="70">
                    <c:v>120.0</c:v>
                  </c:pt>
                  <c:pt idx="71">
                    <c:v>100.0</c:v>
                  </c:pt>
                  <c:pt idx="72">
                    <c:v>20.0</c:v>
                  </c:pt>
                  <c:pt idx="73">
                    <c:v>140.0</c:v>
                  </c:pt>
                  <c:pt idx="74">
                    <c:v>29.0</c:v>
                  </c:pt>
                  <c:pt idx="75">
                    <c:v>56.0</c:v>
                  </c:pt>
                  <c:pt idx="76">
                    <c:v>13.0</c:v>
                  </c:pt>
                  <c:pt idx="77">
                    <c:v>150.0</c:v>
                  </c:pt>
                  <c:pt idx="78">
                    <c:v>110.0</c:v>
                  </c:pt>
                  <c:pt idx="79">
                    <c:v>13.0</c:v>
                  </c:pt>
                  <c:pt idx="80">
                    <c:v>100.0</c:v>
                  </c:pt>
                  <c:pt idx="81">
                    <c:v>120.0</c:v>
                  </c:pt>
                  <c:pt idx="82">
                    <c:v>27.0</c:v>
                  </c:pt>
                  <c:pt idx="83">
                    <c:v>31.0</c:v>
                  </c:pt>
                  <c:pt idx="84">
                    <c:v>77.0</c:v>
                  </c:pt>
                  <c:pt idx="85">
                    <c:v>98.0</c:v>
                  </c:pt>
                  <c:pt idx="86">
                    <c:v>330.0</c:v>
                  </c:pt>
                  <c:pt idx="87">
                    <c:v>40.0</c:v>
                  </c:pt>
                  <c:pt idx="88">
                    <c:v>46.0</c:v>
                  </c:pt>
                  <c:pt idx="89">
                    <c:v>35.0</c:v>
                  </c:pt>
                  <c:pt idx="90">
                    <c:v>110.0</c:v>
                  </c:pt>
                  <c:pt idx="91">
                    <c:v>14.0</c:v>
                  </c:pt>
                  <c:pt idx="92">
                    <c:v>260.0</c:v>
                  </c:pt>
                  <c:pt idx="93">
                    <c:v>22.0</c:v>
                  </c:pt>
                  <c:pt idx="94">
                    <c:v>170.0</c:v>
                  </c:pt>
                  <c:pt idx="95">
                    <c:v>23.0</c:v>
                  </c:pt>
                  <c:pt idx="96">
                    <c:v>64.0</c:v>
                  </c:pt>
                  <c:pt idx="97">
                    <c:v>24.0</c:v>
                  </c:pt>
                  <c:pt idx="98">
                    <c:v>10.0</c:v>
                  </c:pt>
                  <c:pt idx="99">
                    <c:v>21.0</c:v>
                  </c:pt>
                  <c:pt idx="100">
                    <c:v>200.0</c:v>
                  </c:pt>
                  <c:pt idx="101">
                    <c:v>2.5</c:v>
                  </c:pt>
                  <c:pt idx="102">
                    <c:v>40.0</c:v>
                  </c:pt>
                  <c:pt idx="103">
                    <c:v>78.0</c:v>
                  </c:pt>
                  <c:pt idx="104">
                    <c:v>81.0</c:v>
                  </c:pt>
                  <c:pt idx="105">
                    <c:v>14.0</c:v>
                  </c:pt>
                  <c:pt idx="106">
                    <c:v>45.0</c:v>
                  </c:pt>
                  <c:pt idx="107">
                    <c:v>510.0</c:v>
                  </c:pt>
                  <c:pt idx="108">
                    <c:v>65.0</c:v>
                  </c:pt>
                  <c:pt idx="109">
                    <c:v>46.0</c:v>
                  </c:pt>
                  <c:pt idx="110">
                    <c:v>34.0</c:v>
                  </c:pt>
                  <c:pt idx="111">
                    <c:v>110.0</c:v>
                  </c:pt>
                  <c:pt idx="112">
                    <c:v>58.0</c:v>
                  </c:pt>
                  <c:pt idx="113">
                    <c:v>2100.0</c:v>
                  </c:pt>
                  <c:pt idx="114">
                    <c:v>320.0</c:v>
                  </c:pt>
                  <c:pt idx="115">
                    <c:v>250.0</c:v>
                  </c:pt>
                  <c:pt idx="116">
                    <c:v>47.0</c:v>
                  </c:pt>
                  <c:pt idx="117">
                    <c:v>72.0</c:v>
                  </c:pt>
                  <c:pt idx="118">
                    <c:v>14.0</c:v>
                  </c:pt>
                  <c:pt idx="119">
                    <c:v>130.0</c:v>
                  </c:pt>
                  <c:pt idx="120">
                    <c:v>25.0</c:v>
                  </c:pt>
                  <c:pt idx="121">
                    <c:v>44.0</c:v>
                  </c:pt>
                  <c:pt idx="122">
                    <c:v>55.0</c:v>
                  </c:pt>
                  <c:pt idx="123">
                    <c:v>42.0</c:v>
                  </c:pt>
                </c:numCache>
              </c:numRef>
            </c:plus>
            <c:minus>
              <c:numRef>
                <c:f>'Data Calc'!$AU$5:$AU$128</c:f>
                <c:numCache>
                  <c:formatCode>General</c:formatCode>
                  <c:ptCount val="124"/>
                  <c:pt idx="0">
                    <c:v>28.0</c:v>
                  </c:pt>
                  <c:pt idx="1">
                    <c:v>110.0</c:v>
                  </c:pt>
                  <c:pt idx="2">
                    <c:v>100.0</c:v>
                  </c:pt>
                  <c:pt idx="3">
                    <c:v>51.0</c:v>
                  </c:pt>
                  <c:pt idx="4">
                    <c:v>4.9</c:v>
                  </c:pt>
                  <c:pt idx="5">
                    <c:v>72.0</c:v>
                  </c:pt>
                  <c:pt idx="6">
                    <c:v>53.0</c:v>
                  </c:pt>
                  <c:pt idx="7">
                    <c:v>38.0</c:v>
                  </c:pt>
                  <c:pt idx="8">
                    <c:v>21.0</c:v>
                  </c:pt>
                  <c:pt idx="9">
                    <c:v>370.0</c:v>
                  </c:pt>
                  <c:pt idx="10">
                    <c:v>490.0</c:v>
                  </c:pt>
                  <c:pt idx="11">
                    <c:v>80.0</c:v>
                  </c:pt>
                  <c:pt idx="12">
                    <c:v>62.0</c:v>
                  </c:pt>
                  <c:pt idx="13">
                    <c:v>72.0</c:v>
                  </c:pt>
                  <c:pt idx="14">
                    <c:v>580.0</c:v>
                  </c:pt>
                  <c:pt idx="15">
                    <c:v>52.0</c:v>
                  </c:pt>
                  <c:pt idx="16">
                    <c:v>220.0</c:v>
                  </c:pt>
                  <c:pt idx="17">
                    <c:v>31.0</c:v>
                  </c:pt>
                  <c:pt idx="18">
                    <c:v>160.0</c:v>
                  </c:pt>
                  <c:pt idx="19">
                    <c:v>12.0</c:v>
                  </c:pt>
                  <c:pt idx="20">
                    <c:v>260.0</c:v>
                  </c:pt>
                  <c:pt idx="21">
                    <c:v>23.0</c:v>
                  </c:pt>
                  <c:pt idx="22">
                    <c:v>26.0</c:v>
                  </c:pt>
                  <c:pt idx="23">
                    <c:v>350.0</c:v>
                  </c:pt>
                  <c:pt idx="24">
                    <c:v>98.0</c:v>
                  </c:pt>
                  <c:pt idx="25">
                    <c:v>69.0</c:v>
                  </c:pt>
                  <c:pt idx="26">
                    <c:v>21.0</c:v>
                  </c:pt>
                  <c:pt idx="27">
                    <c:v>30.0</c:v>
                  </c:pt>
                  <c:pt idx="28">
                    <c:v>17.0</c:v>
                  </c:pt>
                  <c:pt idx="29">
                    <c:v>5.8</c:v>
                  </c:pt>
                  <c:pt idx="30">
                    <c:v>21.0</c:v>
                  </c:pt>
                  <c:pt idx="31">
                    <c:v>87.0</c:v>
                  </c:pt>
                  <c:pt idx="32">
                    <c:v>24.0</c:v>
                  </c:pt>
                  <c:pt idx="33">
                    <c:v>30.0</c:v>
                  </c:pt>
                  <c:pt idx="34">
                    <c:v>52.0</c:v>
                  </c:pt>
                  <c:pt idx="35">
                    <c:v>58.0</c:v>
                  </c:pt>
                  <c:pt idx="36">
                    <c:v>11.0</c:v>
                  </c:pt>
                  <c:pt idx="37">
                    <c:v>230.0</c:v>
                  </c:pt>
                  <c:pt idx="38">
                    <c:v>39.0</c:v>
                  </c:pt>
                  <c:pt idx="39">
                    <c:v>84.0</c:v>
                  </c:pt>
                  <c:pt idx="40">
                    <c:v>88.0</c:v>
                  </c:pt>
                  <c:pt idx="41">
                    <c:v>150.0</c:v>
                  </c:pt>
                  <c:pt idx="42">
                    <c:v>360.0</c:v>
                  </c:pt>
                  <c:pt idx="43">
                    <c:v>88.0</c:v>
                  </c:pt>
                  <c:pt idx="44">
                    <c:v>190.0</c:v>
                  </c:pt>
                  <c:pt idx="45">
                    <c:v>110.0</c:v>
                  </c:pt>
                  <c:pt idx="46">
                    <c:v>90.0</c:v>
                  </c:pt>
                  <c:pt idx="47">
                    <c:v>140.0</c:v>
                  </c:pt>
                  <c:pt idx="48">
                    <c:v>22.0</c:v>
                  </c:pt>
                  <c:pt idx="49">
                    <c:v>67.0</c:v>
                  </c:pt>
                  <c:pt idx="50">
                    <c:v>540.0</c:v>
                  </c:pt>
                  <c:pt idx="51">
                    <c:v>240.0</c:v>
                  </c:pt>
                  <c:pt idx="52">
                    <c:v>57.0</c:v>
                  </c:pt>
                  <c:pt idx="53">
                    <c:v>39.0</c:v>
                  </c:pt>
                  <c:pt idx="54">
                    <c:v>270.0</c:v>
                  </c:pt>
                  <c:pt idx="55">
                    <c:v>56.0</c:v>
                  </c:pt>
                  <c:pt idx="56">
                    <c:v>11.0</c:v>
                  </c:pt>
                  <c:pt idx="57">
                    <c:v>240.0</c:v>
                  </c:pt>
                  <c:pt idx="58">
                    <c:v>63.0</c:v>
                  </c:pt>
                  <c:pt idx="59">
                    <c:v>110.0</c:v>
                  </c:pt>
                  <c:pt idx="60">
                    <c:v>28.0</c:v>
                  </c:pt>
                  <c:pt idx="61">
                    <c:v>3.1</c:v>
                  </c:pt>
                  <c:pt idx="62">
                    <c:v>99.0</c:v>
                  </c:pt>
                  <c:pt idx="63">
                    <c:v>150.0</c:v>
                  </c:pt>
                  <c:pt idx="64">
                    <c:v>260.0</c:v>
                  </c:pt>
                  <c:pt idx="65">
                    <c:v>55.0</c:v>
                  </c:pt>
                  <c:pt idx="66">
                    <c:v>390.0</c:v>
                  </c:pt>
                  <c:pt idx="67">
                    <c:v>59.0</c:v>
                  </c:pt>
                  <c:pt idx="68">
                    <c:v>50.0</c:v>
                  </c:pt>
                  <c:pt idx="69">
                    <c:v>28.0</c:v>
                  </c:pt>
                  <c:pt idx="70">
                    <c:v>120.0</c:v>
                  </c:pt>
                  <c:pt idx="71">
                    <c:v>100.0</c:v>
                  </c:pt>
                  <c:pt idx="72">
                    <c:v>20.0</c:v>
                  </c:pt>
                  <c:pt idx="73">
                    <c:v>140.0</c:v>
                  </c:pt>
                  <c:pt idx="74">
                    <c:v>29.0</c:v>
                  </c:pt>
                  <c:pt idx="75">
                    <c:v>56.0</c:v>
                  </c:pt>
                  <c:pt idx="76">
                    <c:v>13.0</c:v>
                  </c:pt>
                  <c:pt idx="77">
                    <c:v>150.0</c:v>
                  </c:pt>
                  <c:pt idx="78">
                    <c:v>110.0</c:v>
                  </c:pt>
                  <c:pt idx="79">
                    <c:v>13.0</c:v>
                  </c:pt>
                  <c:pt idx="80">
                    <c:v>100.0</c:v>
                  </c:pt>
                  <c:pt idx="81">
                    <c:v>120.0</c:v>
                  </c:pt>
                  <c:pt idx="82">
                    <c:v>27.0</c:v>
                  </c:pt>
                  <c:pt idx="83">
                    <c:v>31.0</c:v>
                  </c:pt>
                  <c:pt idx="84">
                    <c:v>77.0</c:v>
                  </c:pt>
                  <c:pt idx="85">
                    <c:v>98.0</c:v>
                  </c:pt>
                  <c:pt idx="86">
                    <c:v>330.0</c:v>
                  </c:pt>
                  <c:pt idx="87">
                    <c:v>40.0</c:v>
                  </c:pt>
                  <c:pt idx="88">
                    <c:v>46.0</c:v>
                  </c:pt>
                  <c:pt idx="89">
                    <c:v>35.0</c:v>
                  </c:pt>
                  <c:pt idx="90">
                    <c:v>110.0</c:v>
                  </c:pt>
                  <c:pt idx="91">
                    <c:v>14.0</c:v>
                  </c:pt>
                  <c:pt idx="92">
                    <c:v>260.0</c:v>
                  </c:pt>
                  <c:pt idx="93">
                    <c:v>22.0</c:v>
                  </c:pt>
                  <c:pt idx="94">
                    <c:v>170.0</c:v>
                  </c:pt>
                  <c:pt idx="95">
                    <c:v>23.0</c:v>
                  </c:pt>
                  <c:pt idx="96">
                    <c:v>64.0</c:v>
                  </c:pt>
                  <c:pt idx="97">
                    <c:v>24.0</c:v>
                  </c:pt>
                  <c:pt idx="98">
                    <c:v>10.0</c:v>
                  </c:pt>
                  <c:pt idx="99">
                    <c:v>21.0</c:v>
                  </c:pt>
                  <c:pt idx="100">
                    <c:v>200.0</c:v>
                  </c:pt>
                  <c:pt idx="101">
                    <c:v>2.5</c:v>
                  </c:pt>
                  <c:pt idx="102">
                    <c:v>40.0</c:v>
                  </c:pt>
                  <c:pt idx="103">
                    <c:v>78.0</c:v>
                  </c:pt>
                  <c:pt idx="104">
                    <c:v>81.0</c:v>
                  </c:pt>
                  <c:pt idx="105">
                    <c:v>14.0</c:v>
                  </c:pt>
                  <c:pt idx="106">
                    <c:v>45.0</c:v>
                  </c:pt>
                  <c:pt idx="107">
                    <c:v>510.0</c:v>
                  </c:pt>
                  <c:pt idx="108">
                    <c:v>65.0</c:v>
                  </c:pt>
                  <c:pt idx="109">
                    <c:v>46.0</c:v>
                  </c:pt>
                  <c:pt idx="110">
                    <c:v>34.0</c:v>
                  </c:pt>
                  <c:pt idx="111">
                    <c:v>110.0</c:v>
                  </c:pt>
                  <c:pt idx="112">
                    <c:v>58.0</c:v>
                  </c:pt>
                  <c:pt idx="113">
                    <c:v>2100.0</c:v>
                  </c:pt>
                  <c:pt idx="114">
                    <c:v>320.0</c:v>
                  </c:pt>
                  <c:pt idx="115">
                    <c:v>250.0</c:v>
                  </c:pt>
                  <c:pt idx="116">
                    <c:v>47.0</c:v>
                  </c:pt>
                  <c:pt idx="117">
                    <c:v>72.0</c:v>
                  </c:pt>
                  <c:pt idx="118">
                    <c:v>14.0</c:v>
                  </c:pt>
                  <c:pt idx="119">
                    <c:v>130.0</c:v>
                  </c:pt>
                  <c:pt idx="120">
                    <c:v>25.0</c:v>
                  </c:pt>
                  <c:pt idx="121">
                    <c:v>44.0</c:v>
                  </c:pt>
                  <c:pt idx="122">
                    <c:v>55.0</c:v>
                  </c:pt>
                  <c:pt idx="123">
                    <c:v>42.0</c:v>
                  </c:pt>
                </c:numCache>
              </c:numRef>
            </c:minus>
            <c:spPr>
              <a:ln w="3175">
                <a:solidFill>
                  <a:srgbClr val="3C56A6"/>
                </a:solidFill>
                <a:prstDash val="solid"/>
              </a:ln>
            </c:spPr>
          </c:errBars>
          <c:xVal>
            <c:numRef>
              <c:f>'Data Calc'!$BT$5:$BT$139</c:f>
              <c:numCache>
                <c:formatCode>General</c:formatCode>
                <c:ptCount val="135"/>
                <c:pt idx="0">
                  <c:v>79.99</c:v>
                </c:pt>
                <c:pt idx="1">
                  <c:v>62.3</c:v>
                </c:pt>
                <c:pt idx="2">
                  <c:v>1582.0</c:v>
                </c:pt>
                <c:pt idx="3">
                  <c:v>165.0</c:v>
                </c:pt>
                <c:pt idx="4">
                  <c:v>161.4</c:v>
                </c:pt>
                <c:pt idx="5">
                  <c:v>1342.0</c:v>
                </c:pt>
                <c:pt idx="6">
                  <c:v>34.9</c:v>
                </c:pt>
                <c:pt idx="7">
                  <c:v>120.1</c:v>
                </c:pt>
                <c:pt idx="8">
                  <c:v>163.3</c:v>
                </c:pt>
                <c:pt idx="9">
                  <c:v>68.7</c:v>
                </c:pt>
                <c:pt idx="10">
                  <c:v>85.7</c:v>
                </c:pt>
                <c:pt idx="11">
                  <c:v>1263.0</c:v>
                </c:pt>
                <c:pt idx="12">
                  <c:v>159.4</c:v>
                </c:pt>
                <c:pt idx="13">
                  <c:v>81.7</c:v>
                </c:pt>
                <c:pt idx="14">
                  <c:v>62.4</c:v>
                </c:pt>
                <c:pt idx="15">
                  <c:v>83.8</c:v>
                </c:pt>
                <c:pt idx="16">
                  <c:v>75.3</c:v>
                </c:pt>
                <c:pt idx="17">
                  <c:v>123.6</c:v>
                </c:pt>
                <c:pt idx="18">
                  <c:v>82.2</c:v>
                </c:pt>
                <c:pt idx="19">
                  <c:v>816.0</c:v>
                </c:pt>
                <c:pt idx="20">
                  <c:v>67.5</c:v>
                </c:pt>
                <c:pt idx="21">
                  <c:v>688.0</c:v>
                </c:pt>
                <c:pt idx="22">
                  <c:v>218.5</c:v>
                </c:pt>
                <c:pt idx="23">
                  <c:v>79.7</c:v>
                </c:pt>
                <c:pt idx="24">
                  <c:v>1655.0</c:v>
                </c:pt>
                <c:pt idx="25">
                  <c:v>194.3</c:v>
                </c:pt>
                <c:pt idx="26">
                  <c:v>86.3</c:v>
                </c:pt>
                <c:pt idx="27">
                  <c:v>176.2</c:v>
                </c:pt>
                <c:pt idx="28">
                  <c:v>76.7</c:v>
                </c:pt>
                <c:pt idx="29">
                  <c:v>131.2</c:v>
                </c:pt>
                <c:pt idx="30">
                  <c:v>168.8</c:v>
                </c:pt>
                <c:pt idx="31">
                  <c:v>78.7</c:v>
                </c:pt>
                <c:pt idx="32">
                  <c:v>79.87</c:v>
                </c:pt>
                <c:pt idx="33">
                  <c:v>29.0</c:v>
                </c:pt>
                <c:pt idx="34">
                  <c:v>83.6</c:v>
                </c:pt>
                <c:pt idx="35">
                  <c:v>120.4</c:v>
                </c:pt>
                <c:pt idx="36">
                  <c:v>165.6</c:v>
                </c:pt>
                <c:pt idx="37">
                  <c:v>103.6</c:v>
                </c:pt>
                <c:pt idx="38">
                  <c:v>165.1</c:v>
                </c:pt>
                <c:pt idx="39">
                  <c:v>1715.0</c:v>
                </c:pt>
                <c:pt idx="40">
                  <c:v>127.4</c:v>
                </c:pt>
                <c:pt idx="41">
                  <c:v>1515.0</c:v>
                </c:pt>
                <c:pt idx="42">
                  <c:v>82.9</c:v>
                </c:pt>
                <c:pt idx="43">
                  <c:v>158.3</c:v>
                </c:pt>
                <c:pt idx="44">
                  <c:v>131.8</c:v>
                </c:pt>
                <c:pt idx="45">
                  <c:v>166.2</c:v>
                </c:pt>
                <c:pt idx="46">
                  <c:v>1586.0</c:v>
                </c:pt>
                <c:pt idx="47">
                  <c:v>81.6</c:v>
                </c:pt>
                <c:pt idx="48">
                  <c:v>1202.0</c:v>
                </c:pt>
                <c:pt idx="49">
                  <c:v>75.7</c:v>
                </c:pt>
                <c:pt idx="50">
                  <c:v>63.0</c:v>
                </c:pt>
                <c:pt idx="51">
                  <c:v>67.2</c:v>
                </c:pt>
                <c:pt idx="52">
                  <c:v>166.2</c:v>
                </c:pt>
                <c:pt idx="53">
                  <c:v>77.7</c:v>
                </c:pt>
                <c:pt idx="54">
                  <c:v>77.8</c:v>
                </c:pt>
                <c:pt idx="55">
                  <c:v>83.0</c:v>
                </c:pt>
                <c:pt idx="56">
                  <c:v>1645.0</c:v>
                </c:pt>
                <c:pt idx="57">
                  <c:v>70.0</c:v>
                </c:pt>
                <c:pt idx="58">
                  <c:v>87.6</c:v>
                </c:pt>
                <c:pt idx="59">
                  <c:v>1509.0</c:v>
                </c:pt>
                <c:pt idx="60">
                  <c:v>82.7</c:v>
                </c:pt>
                <c:pt idx="61">
                  <c:v>1239.0</c:v>
                </c:pt>
                <c:pt idx="62">
                  <c:v>1661.0</c:v>
                </c:pt>
                <c:pt idx="63">
                  <c:v>68.2</c:v>
                </c:pt>
                <c:pt idx="64">
                  <c:v>70.4</c:v>
                </c:pt>
                <c:pt idx="65">
                  <c:v>119.9</c:v>
                </c:pt>
                <c:pt idx="66">
                  <c:v>933.0</c:v>
                </c:pt>
                <c:pt idx="67">
                  <c:v>1645.0</c:v>
                </c:pt>
                <c:pt idx="68">
                  <c:v>330.0</c:v>
                </c:pt>
                <c:pt idx="69">
                  <c:v>1665.0</c:v>
                </c:pt>
                <c:pt idx="70">
                  <c:v>57.4</c:v>
                </c:pt>
                <c:pt idx="71">
                  <c:v>120.2</c:v>
                </c:pt>
                <c:pt idx="72">
                  <c:v>183.2</c:v>
                </c:pt>
                <c:pt idx="73">
                  <c:v>80.0</c:v>
                </c:pt>
                <c:pt idx="74">
                  <c:v>166.5</c:v>
                </c:pt>
                <c:pt idx="75">
                  <c:v>1598.0</c:v>
                </c:pt>
                <c:pt idx="76">
                  <c:v>1701.0</c:v>
                </c:pt>
                <c:pt idx="77">
                  <c:v>1528.0</c:v>
                </c:pt>
                <c:pt idx="78">
                  <c:v>1658.0</c:v>
                </c:pt>
                <c:pt idx="79">
                  <c:v>1069.0</c:v>
                </c:pt>
                <c:pt idx="80">
                  <c:v>1585.0</c:v>
                </c:pt>
                <c:pt idx="81">
                  <c:v>179.8</c:v>
                </c:pt>
                <c:pt idx="82">
                  <c:v>1353.0</c:v>
                </c:pt>
                <c:pt idx="83">
                  <c:v>166.4</c:v>
                </c:pt>
                <c:pt idx="84">
                  <c:v>134.5</c:v>
                </c:pt>
                <c:pt idx="85">
                  <c:v>239.3</c:v>
                </c:pt>
                <c:pt idx="86">
                  <c:v>62.8</c:v>
                </c:pt>
                <c:pt idx="87">
                  <c:v>159.6</c:v>
                </c:pt>
                <c:pt idx="88">
                  <c:v>76.43</c:v>
                </c:pt>
                <c:pt idx="89">
                  <c:v>168.5</c:v>
                </c:pt>
                <c:pt idx="90">
                  <c:v>78.1</c:v>
                </c:pt>
                <c:pt idx="91">
                  <c:v>95.1</c:v>
                </c:pt>
                <c:pt idx="92">
                  <c:v>90.0</c:v>
                </c:pt>
                <c:pt idx="93">
                  <c:v>1533.0</c:v>
                </c:pt>
                <c:pt idx="94">
                  <c:v>59.3</c:v>
                </c:pt>
                <c:pt idx="95">
                  <c:v>130.1</c:v>
                </c:pt>
                <c:pt idx="96">
                  <c:v>80.27</c:v>
                </c:pt>
                <c:pt idx="97">
                  <c:v>410.0</c:v>
                </c:pt>
                <c:pt idx="98">
                  <c:v>1162.0</c:v>
                </c:pt>
                <c:pt idx="99">
                  <c:v>165.4</c:v>
                </c:pt>
                <c:pt idx="100">
                  <c:v>73.6</c:v>
                </c:pt>
                <c:pt idx="101">
                  <c:v>1133.0</c:v>
                </c:pt>
                <c:pt idx="102">
                  <c:v>170.6</c:v>
                </c:pt>
                <c:pt idx="103">
                  <c:v>159.2</c:v>
                </c:pt>
                <c:pt idx="104">
                  <c:v>149.5</c:v>
                </c:pt>
                <c:pt idx="105">
                  <c:v>910.0</c:v>
                </c:pt>
                <c:pt idx="106">
                  <c:v>98.7</c:v>
                </c:pt>
                <c:pt idx="107">
                  <c:v>133.0</c:v>
                </c:pt>
                <c:pt idx="108">
                  <c:v>1468.0</c:v>
                </c:pt>
                <c:pt idx="109">
                  <c:v>106.8</c:v>
                </c:pt>
                <c:pt idx="110">
                  <c:v>162.7</c:v>
                </c:pt>
                <c:pt idx="111">
                  <c:v>1711.0</c:v>
                </c:pt>
                <c:pt idx="112">
                  <c:v>107.2</c:v>
                </c:pt>
                <c:pt idx="113">
                  <c:v>89.6</c:v>
                </c:pt>
                <c:pt idx="114">
                  <c:v>79.2</c:v>
                </c:pt>
                <c:pt idx="115">
                  <c:v>78.5</c:v>
                </c:pt>
                <c:pt idx="116">
                  <c:v>163.7</c:v>
                </c:pt>
                <c:pt idx="117">
                  <c:v>1475.0</c:v>
                </c:pt>
                <c:pt idx="118">
                  <c:v>109.2</c:v>
                </c:pt>
                <c:pt idx="119">
                  <c:v>64.3</c:v>
                </c:pt>
                <c:pt idx="120">
                  <c:v>169.9</c:v>
                </c:pt>
                <c:pt idx="121">
                  <c:v>152.3</c:v>
                </c:pt>
                <c:pt idx="122">
                  <c:v>121.4</c:v>
                </c:pt>
                <c:pt idx="123">
                  <c:v>162.6</c:v>
                </c:pt>
                <c:pt idx="124">
                  <c:v>1432.0</c:v>
                </c:pt>
                <c:pt idx="125">
                  <c:v>78.2</c:v>
                </c:pt>
                <c:pt idx="126">
                  <c:v>75.7</c:v>
                </c:pt>
                <c:pt idx="127">
                  <c:v>101.6</c:v>
                </c:pt>
                <c:pt idx="128">
                  <c:v>159.3</c:v>
                </c:pt>
                <c:pt idx="129">
                  <c:v>64.6</c:v>
                </c:pt>
                <c:pt idx="130">
                  <c:v>123.6</c:v>
                </c:pt>
                <c:pt idx="131">
                  <c:v>81.56</c:v>
                </c:pt>
                <c:pt idx="132">
                  <c:v>231.9</c:v>
                </c:pt>
                <c:pt idx="133">
                  <c:v>918.0</c:v>
                </c:pt>
                <c:pt idx="134">
                  <c:v>164.9</c:v>
                </c:pt>
              </c:numCache>
            </c:numRef>
          </c:xVal>
          <c:yVal>
            <c:numRef>
              <c:f>'Data Calc'!$AT$5:$AT$139</c:f>
              <c:numCache>
                <c:formatCode>General</c:formatCode>
                <c:ptCount val="135"/>
                <c:pt idx="0">
                  <c:v>327.0</c:v>
                </c:pt>
                <c:pt idx="1">
                  <c:v>830.0</c:v>
                </c:pt>
                <c:pt idx="2">
                  <c:v>1040.0</c:v>
                </c:pt>
                <c:pt idx="3">
                  <c:v>359.0</c:v>
                </c:pt>
                <c:pt idx="4">
                  <c:v>76.9</c:v>
                </c:pt>
                <c:pt idx="5">
                  <c:v>892.0</c:v>
                </c:pt>
                <c:pt idx="6">
                  <c:v>272.0</c:v>
                </c:pt>
                <c:pt idx="7">
                  <c:v>245.0</c:v>
                </c:pt>
                <c:pt idx="8">
                  <c:v>227.0</c:v>
                </c:pt>
                <c:pt idx="9">
                  <c:v>1890.0</c:v>
                </c:pt>
                <c:pt idx="10">
                  <c:v>1130.0</c:v>
                </c:pt>
                <c:pt idx="11">
                  <c:v>495.0</c:v>
                </c:pt>
                <c:pt idx="12">
                  <c:v>888.0</c:v>
                </c:pt>
                <c:pt idx="13">
                  <c:v>1146.0</c:v>
                </c:pt>
                <c:pt idx="14">
                  <c:v>1460.0</c:v>
                </c:pt>
                <c:pt idx="15">
                  <c:v>389.0</c:v>
                </c:pt>
                <c:pt idx="16">
                  <c:v>1670.0</c:v>
                </c:pt>
                <c:pt idx="17">
                  <c:v>376.0</c:v>
                </c:pt>
                <c:pt idx="18">
                  <c:v>990.0</c:v>
                </c:pt>
                <c:pt idx="19">
                  <c:v>69.0</c:v>
                </c:pt>
                <c:pt idx="20">
                  <c:v>1720.0</c:v>
                </c:pt>
                <c:pt idx="21">
                  <c:v>281.0</c:v>
                </c:pt>
                <c:pt idx="22">
                  <c:v>448.0</c:v>
                </c:pt>
                <c:pt idx="23">
                  <c:v>1810.0</c:v>
                </c:pt>
                <c:pt idx="24">
                  <c:v>729.0</c:v>
                </c:pt>
                <c:pt idx="25">
                  <c:v>547.0</c:v>
                </c:pt>
                <c:pt idx="26">
                  <c:v>242.0</c:v>
                </c:pt>
                <c:pt idx="27">
                  <c:v>355.0</c:v>
                </c:pt>
                <c:pt idx="28">
                  <c:v>134.0</c:v>
                </c:pt>
                <c:pt idx="29">
                  <c:v>54.6</c:v>
                </c:pt>
                <c:pt idx="30">
                  <c:v>584.0</c:v>
                </c:pt>
                <c:pt idx="31">
                  <c:v>452.0</c:v>
                </c:pt>
                <c:pt idx="32">
                  <c:v>276.0</c:v>
                </c:pt>
                <c:pt idx="33">
                  <c:v>168.0</c:v>
                </c:pt>
                <c:pt idx="34">
                  <c:v>336.0</c:v>
                </c:pt>
                <c:pt idx="35">
                  <c:v>385.0</c:v>
                </c:pt>
                <c:pt idx="36">
                  <c:v>195.0</c:v>
                </c:pt>
                <c:pt idx="37">
                  <c:v>710.0</c:v>
                </c:pt>
                <c:pt idx="38">
                  <c:v>217.0</c:v>
                </c:pt>
                <c:pt idx="39">
                  <c:v>754.0</c:v>
                </c:pt>
                <c:pt idx="40">
                  <c:v>935.0</c:v>
                </c:pt>
                <c:pt idx="41">
                  <c:v>870.0</c:v>
                </c:pt>
                <c:pt idx="42">
                  <c:v>1060.0</c:v>
                </c:pt>
                <c:pt idx="43">
                  <c:v>746.0</c:v>
                </c:pt>
                <c:pt idx="44">
                  <c:v>1800.0</c:v>
                </c:pt>
                <c:pt idx="45">
                  <c:v>720.0</c:v>
                </c:pt>
                <c:pt idx="46">
                  <c:v>804.0</c:v>
                </c:pt>
                <c:pt idx="47">
                  <c:v>1110.0</c:v>
                </c:pt>
                <c:pt idx="48">
                  <c:v>201.0</c:v>
                </c:pt>
                <c:pt idx="49">
                  <c:v>687.0</c:v>
                </c:pt>
                <c:pt idx="50">
                  <c:v>1520.0</c:v>
                </c:pt>
                <c:pt idx="51">
                  <c:v>1240.0</c:v>
                </c:pt>
                <c:pt idx="52">
                  <c:v>430.0</c:v>
                </c:pt>
                <c:pt idx="53">
                  <c:v>262.0</c:v>
                </c:pt>
                <c:pt idx="54">
                  <c:v>910.0</c:v>
                </c:pt>
                <c:pt idx="55">
                  <c:v>415.0</c:v>
                </c:pt>
                <c:pt idx="56">
                  <c:v>174.0</c:v>
                </c:pt>
                <c:pt idx="57">
                  <c:v>1120.0</c:v>
                </c:pt>
                <c:pt idx="58">
                  <c:v>487.0</c:v>
                </c:pt>
                <c:pt idx="59">
                  <c:v>1260.0</c:v>
                </c:pt>
                <c:pt idx="60">
                  <c:v>370.0</c:v>
                </c:pt>
                <c:pt idx="61">
                  <c:v>67.8</c:v>
                </c:pt>
                <c:pt idx="62">
                  <c:v>538.0</c:v>
                </c:pt>
                <c:pt idx="63">
                  <c:v>760.0</c:v>
                </c:pt>
                <c:pt idx="64">
                  <c:v>1510.0</c:v>
                </c:pt>
                <c:pt idx="65">
                  <c:v>337.0</c:v>
                </c:pt>
                <c:pt idx="66">
                  <c:v>1590.0</c:v>
                </c:pt>
                <c:pt idx="67">
                  <c:v>310.0</c:v>
                </c:pt>
                <c:pt idx="68">
                  <c:v>1220.0</c:v>
                </c:pt>
                <c:pt idx="69">
                  <c:v>604.0</c:v>
                </c:pt>
                <c:pt idx="70">
                  <c:v>1100.0</c:v>
                </c:pt>
                <c:pt idx="71">
                  <c:v>890.0</c:v>
                </c:pt>
                <c:pt idx="72">
                  <c:v>321.0</c:v>
                </c:pt>
                <c:pt idx="73">
                  <c:v>960.0</c:v>
                </c:pt>
                <c:pt idx="74">
                  <c:v>502.0</c:v>
                </c:pt>
                <c:pt idx="75">
                  <c:v>993.0</c:v>
                </c:pt>
                <c:pt idx="76">
                  <c:v>142.0</c:v>
                </c:pt>
                <c:pt idx="77">
                  <c:v>970.0</c:v>
                </c:pt>
                <c:pt idx="78">
                  <c:v>860.0</c:v>
                </c:pt>
                <c:pt idx="79">
                  <c:v>92.0</c:v>
                </c:pt>
                <c:pt idx="80">
                  <c:v>370.0</c:v>
                </c:pt>
                <c:pt idx="81">
                  <c:v>1060.0</c:v>
                </c:pt>
                <c:pt idx="82">
                  <c:v>349.0</c:v>
                </c:pt>
                <c:pt idx="83">
                  <c:v>396.0</c:v>
                </c:pt>
                <c:pt idx="84">
                  <c:v>579.0</c:v>
                </c:pt>
                <c:pt idx="85">
                  <c:v>634.0</c:v>
                </c:pt>
                <c:pt idx="86">
                  <c:v>1470.0</c:v>
                </c:pt>
                <c:pt idx="87">
                  <c:v>313.0</c:v>
                </c:pt>
                <c:pt idx="88">
                  <c:v>636.0</c:v>
                </c:pt>
                <c:pt idx="89">
                  <c:v>597.0</c:v>
                </c:pt>
                <c:pt idx="90">
                  <c:v>870.0</c:v>
                </c:pt>
                <c:pt idx="91">
                  <c:v>315.0</c:v>
                </c:pt>
                <c:pt idx="92">
                  <c:v>1750.0</c:v>
                </c:pt>
                <c:pt idx="93">
                  <c:v>156.0</c:v>
                </c:pt>
                <c:pt idx="94">
                  <c:v>620.0</c:v>
                </c:pt>
                <c:pt idx="95">
                  <c:v>165.0</c:v>
                </c:pt>
                <c:pt idx="96">
                  <c:v>489.0</c:v>
                </c:pt>
                <c:pt idx="97">
                  <c:v>276.0</c:v>
                </c:pt>
                <c:pt idx="98">
                  <c:v>64.0</c:v>
                </c:pt>
                <c:pt idx="99">
                  <c:v>535.0</c:v>
                </c:pt>
                <c:pt idx="100">
                  <c:v>1880.0</c:v>
                </c:pt>
                <c:pt idx="101">
                  <c:v>31.8</c:v>
                </c:pt>
                <c:pt idx="102">
                  <c:v>347.0</c:v>
                </c:pt>
                <c:pt idx="103">
                  <c:v>603.0</c:v>
                </c:pt>
                <c:pt idx="104">
                  <c:v>612.0</c:v>
                </c:pt>
                <c:pt idx="105">
                  <c:v>118.0</c:v>
                </c:pt>
                <c:pt idx="106">
                  <c:v>350.0</c:v>
                </c:pt>
                <c:pt idx="107">
                  <c:v>1070.0</c:v>
                </c:pt>
                <c:pt idx="108">
                  <c:v>283.0</c:v>
                </c:pt>
                <c:pt idx="109">
                  <c:v>420.0</c:v>
                </c:pt>
                <c:pt idx="110">
                  <c:v>555.0</c:v>
                </c:pt>
                <c:pt idx="111">
                  <c:v>850.0</c:v>
                </c:pt>
                <c:pt idx="112">
                  <c:v>480.0</c:v>
                </c:pt>
                <c:pt idx="113">
                  <c:v>9300.0</c:v>
                </c:pt>
                <c:pt idx="114">
                  <c:v>2300.0</c:v>
                </c:pt>
                <c:pt idx="115">
                  <c:v>1180.0</c:v>
                </c:pt>
                <c:pt idx="116">
                  <c:v>404.0</c:v>
                </c:pt>
                <c:pt idx="117">
                  <c:v>808.0</c:v>
                </c:pt>
                <c:pt idx="118">
                  <c:v>264.0</c:v>
                </c:pt>
                <c:pt idx="119">
                  <c:v>3000.0</c:v>
                </c:pt>
                <c:pt idx="120">
                  <c:v>524.0</c:v>
                </c:pt>
                <c:pt idx="121">
                  <c:v>558.0</c:v>
                </c:pt>
                <c:pt idx="122">
                  <c:v>731.0</c:v>
                </c:pt>
                <c:pt idx="123">
                  <c:v>322.0</c:v>
                </c:pt>
                <c:pt idx="124">
                  <c:v>541.0</c:v>
                </c:pt>
                <c:pt idx="125">
                  <c:v>434.0</c:v>
                </c:pt>
                <c:pt idx="126">
                  <c:v>711.0</c:v>
                </c:pt>
                <c:pt idx="127">
                  <c:v>1420.0</c:v>
                </c:pt>
                <c:pt idx="128">
                  <c:v>266.0</c:v>
                </c:pt>
                <c:pt idx="129">
                  <c:v>1190.0</c:v>
                </c:pt>
                <c:pt idx="130">
                  <c:v>196.0</c:v>
                </c:pt>
                <c:pt idx="131">
                  <c:v>419.0</c:v>
                </c:pt>
                <c:pt idx="132">
                  <c:v>1170.0</c:v>
                </c:pt>
                <c:pt idx="133">
                  <c:v>880.0</c:v>
                </c:pt>
                <c:pt idx="134">
                  <c:v>605.0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CA-4822-AEA4-F43A2E2ED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6118360"/>
        <c:axId val="1810428328"/>
      </c:scatterChart>
      <c:valAx>
        <c:axId val="1846118360"/>
        <c:scaling>
          <c:orientation val="minMax"/>
          <c:max val="200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C56A6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u="none" strike="noStrike" baseline="0">
                    <a:solidFill>
                      <a:srgbClr val="3C56A6"/>
                    </a:solidFill>
                    <a:latin typeface="Arial"/>
                    <a:cs typeface="Arial"/>
                  </a:rPr>
                  <a:t>206/238 Age (Ma</a:t>
                </a:r>
                <a:r>
                  <a:rPr lang="en-US" sz="1000" b="0" i="0" u="none" strike="noStrike" baseline="0">
                    <a:solidFill>
                      <a:srgbClr val="3C56A6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70C388"/>
            </a:solidFill>
            <a:prstDash val="solid"/>
          </a:ln>
        </c:spPr>
        <c:txPr>
          <a:bodyPr rot="0" vert="horz"/>
          <a:lstStyle/>
          <a:p>
            <a:pPr rtl="1">
              <a:defRPr sz="1000" b="0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0428328"/>
        <c:crosses val="autoZero"/>
        <c:crossBetween val="midCat"/>
      </c:valAx>
      <c:valAx>
        <c:axId val="1810428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3C56A6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Concentration (ppm)</a:t>
                </a:r>
              </a:p>
            </c:rich>
          </c:tx>
          <c:layout>
            <c:manualLayout>
              <c:xMode val="edge"/>
              <c:yMode val="edge"/>
              <c:x val="0.0222221554682054"/>
              <c:y val="0.399673701461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70C388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6118360"/>
        <c:crosses val="autoZero"/>
        <c:crossBetween val="midCat"/>
      </c:valAx>
      <c:spPr>
        <a:solidFill>
          <a:srgbClr val="C0C0C0"/>
        </a:solidFill>
        <a:ln w="12700">
          <a:solidFill>
            <a:srgbClr val="71C17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169262717545"/>
          <c:y val="0.166939430774061"/>
          <c:w val="0.0991091496726987"/>
          <c:h val="0.0818330511809426"/>
        </c:manualLayout>
      </c:layout>
      <c:overlay val="0"/>
      <c:spPr>
        <a:solidFill>
          <a:srgbClr val="FFFFFF"/>
        </a:solidFill>
        <a:ln w="3175">
          <a:solidFill>
            <a:srgbClr val="3C56A6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3C56A6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Th/U vs. Age </a:t>
            </a:r>
          </a:p>
        </c:rich>
      </c:tx>
      <c:layout>
        <c:manualLayout>
          <c:xMode val="edge"/>
          <c:yMode val="edge"/>
          <c:x val="0.421111117016274"/>
          <c:y val="0.01957584372422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87999779653545"/>
          <c:y val="0.0789954664757814"/>
          <c:w val="0.818888888888889"/>
          <c:h val="0.818923327895595"/>
        </c:manualLayout>
      </c:layout>
      <c:scatterChart>
        <c:scatterStyle val="lineMarker"/>
        <c:varyColors val="0"/>
        <c:ser>
          <c:idx val="0"/>
          <c:order val="0"/>
          <c:tx>
            <c:v>Th/U</c:v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3C56A6"/>
                </a:solidFill>
                <a:prstDash val="solid"/>
              </a:ln>
            </c:spPr>
          </c:marker>
          <c:xVal>
            <c:numRef>
              <c:f>'Data Calc'!$BT$5:$BT$164</c:f>
              <c:numCache>
                <c:formatCode>General</c:formatCode>
                <c:ptCount val="160"/>
                <c:pt idx="0">
                  <c:v>79.99</c:v>
                </c:pt>
                <c:pt idx="1">
                  <c:v>62.3</c:v>
                </c:pt>
                <c:pt idx="2">
                  <c:v>1582.0</c:v>
                </c:pt>
                <c:pt idx="3">
                  <c:v>165.0</c:v>
                </c:pt>
                <c:pt idx="4">
                  <c:v>161.4</c:v>
                </c:pt>
                <c:pt idx="5">
                  <c:v>1342.0</c:v>
                </c:pt>
                <c:pt idx="6">
                  <c:v>34.9</c:v>
                </c:pt>
                <c:pt idx="7">
                  <c:v>120.1</c:v>
                </c:pt>
                <c:pt idx="8">
                  <c:v>163.3</c:v>
                </c:pt>
                <c:pt idx="9">
                  <c:v>68.7</c:v>
                </c:pt>
                <c:pt idx="10">
                  <c:v>85.7</c:v>
                </c:pt>
                <c:pt idx="11">
                  <c:v>1263.0</c:v>
                </c:pt>
                <c:pt idx="12">
                  <c:v>159.4</c:v>
                </c:pt>
                <c:pt idx="13">
                  <c:v>81.7</c:v>
                </c:pt>
                <c:pt idx="14">
                  <c:v>62.4</c:v>
                </c:pt>
                <c:pt idx="15">
                  <c:v>83.8</c:v>
                </c:pt>
                <c:pt idx="16">
                  <c:v>75.3</c:v>
                </c:pt>
                <c:pt idx="17">
                  <c:v>123.6</c:v>
                </c:pt>
                <c:pt idx="18">
                  <c:v>82.2</c:v>
                </c:pt>
                <c:pt idx="19">
                  <c:v>816.0</c:v>
                </c:pt>
                <c:pt idx="20">
                  <c:v>67.5</c:v>
                </c:pt>
                <c:pt idx="21">
                  <c:v>688.0</c:v>
                </c:pt>
                <c:pt idx="22">
                  <c:v>218.5</c:v>
                </c:pt>
                <c:pt idx="23">
                  <c:v>79.7</c:v>
                </c:pt>
                <c:pt idx="24">
                  <c:v>1655.0</c:v>
                </c:pt>
                <c:pt idx="25">
                  <c:v>194.3</c:v>
                </c:pt>
                <c:pt idx="26">
                  <c:v>86.3</c:v>
                </c:pt>
                <c:pt idx="27">
                  <c:v>176.2</c:v>
                </c:pt>
                <c:pt idx="28">
                  <c:v>76.7</c:v>
                </c:pt>
                <c:pt idx="29">
                  <c:v>131.2</c:v>
                </c:pt>
                <c:pt idx="30">
                  <c:v>168.8</c:v>
                </c:pt>
                <c:pt idx="31">
                  <c:v>78.7</c:v>
                </c:pt>
                <c:pt idx="32">
                  <c:v>79.87</c:v>
                </c:pt>
                <c:pt idx="33">
                  <c:v>29.0</c:v>
                </c:pt>
                <c:pt idx="34">
                  <c:v>83.6</c:v>
                </c:pt>
                <c:pt idx="35">
                  <c:v>120.4</c:v>
                </c:pt>
                <c:pt idx="36">
                  <c:v>165.6</c:v>
                </c:pt>
                <c:pt idx="37">
                  <c:v>103.6</c:v>
                </c:pt>
                <c:pt idx="38">
                  <c:v>165.1</c:v>
                </c:pt>
                <c:pt idx="39">
                  <c:v>1715.0</c:v>
                </c:pt>
                <c:pt idx="40">
                  <c:v>127.4</c:v>
                </c:pt>
                <c:pt idx="41">
                  <c:v>1515.0</c:v>
                </c:pt>
                <c:pt idx="42">
                  <c:v>82.9</c:v>
                </c:pt>
                <c:pt idx="43">
                  <c:v>158.3</c:v>
                </c:pt>
                <c:pt idx="44">
                  <c:v>131.8</c:v>
                </c:pt>
                <c:pt idx="45">
                  <c:v>166.2</c:v>
                </c:pt>
                <c:pt idx="46">
                  <c:v>1586.0</c:v>
                </c:pt>
                <c:pt idx="47">
                  <c:v>81.6</c:v>
                </c:pt>
                <c:pt idx="48">
                  <c:v>1202.0</c:v>
                </c:pt>
                <c:pt idx="49">
                  <c:v>75.7</c:v>
                </c:pt>
                <c:pt idx="50">
                  <c:v>63.0</c:v>
                </c:pt>
                <c:pt idx="51">
                  <c:v>67.2</c:v>
                </c:pt>
                <c:pt idx="52">
                  <c:v>166.2</c:v>
                </c:pt>
                <c:pt idx="53">
                  <c:v>77.7</c:v>
                </c:pt>
                <c:pt idx="54">
                  <c:v>77.8</c:v>
                </c:pt>
                <c:pt idx="55">
                  <c:v>83.0</c:v>
                </c:pt>
                <c:pt idx="56">
                  <c:v>1645.0</c:v>
                </c:pt>
                <c:pt idx="57">
                  <c:v>70.0</c:v>
                </c:pt>
                <c:pt idx="58">
                  <c:v>87.6</c:v>
                </c:pt>
                <c:pt idx="59">
                  <c:v>1509.0</c:v>
                </c:pt>
                <c:pt idx="60">
                  <c:v>82.7</c:v>
                </c:pt>
                <c:pt idx="61">
                  <c:v>1239.0</c:v>
                </c:pt>
                <c:pt idx="62">
                  <c:v>1661.0</c:v>
                </c:pt>
                <c:pt idx="63">
                  <c:v>68.2</c:v>
                </c:pt>
                <c:pt idx="64">
                  <c:v>70.4</c:v>
                </c:pt>
                <c:pt idx="65">
                  <c:v>119.9</c:v>
                </c:pt>
                <c:pt idx="66">
                  <c:v>933.0</c:v>
                </c:pt>
                <c:pt idx="67">
                  <c:v>1645.0</c:v>
                </c:pt>
                <c:pt idx="68">
                  <c:v>330.0</c:v>
                </c:pt>
                <c:pt idx="69">
                  <c:v>1665.0</c:v>
                </c:pt>
                <c:pt idx="70">
                  <c:v>57.4</c:v>
                </c:pt>
                <c:pt idx="71">
                  <c:v>120.2</c:v>
                </c:pt>
                <c:pt idx="72">
                  <c:v>183.2</c:v>
                </c:pt>
                <c:pt idx="73">
                  <c:v>80.0</c:v>
                </c:pt>
                <c:pt idx="74">
                  <c:v>166.5</c:v>
                </c:pt>
                <c:pt idx="75">
                  <c:v>1598.0</c:v>
                </c:pt>
                <c:pt idx="76">
                  <c:v>1701.0</c:v>
                </c:pt>
                <c:pt idx="77">
                  <c:v>1528.0</c:v>
                </c:pt>
                <c:pt idx="78">
                  <c:v>1658.0</c:v>
                </c:pt>
                <c:pt idx="79">
                  <c:v>1069.0</c:v>
                </c:pt>
                <c:pt idx="80">
                  <c:v>1585.0</c:v>
                </c:pt>
                <c:pt idx="81">
                  <c:v>179.8</c:v>
                </c:pt>
                <c:pt idx="82">
                  <c:v>1353.0</c:v>
                </c:pt>
                <c:pt idx="83">
                  <c:v>166.4</c:v>
                </c:pt>
                <c:pt idx="84">
                  <c:v>134.5</c:v>
                </c:pt>
                <c:pt idx="85">
                  <c:v>239.3</c:v>
                </c:pt>
                <c:pt idx="86">
                  <c:v>62.8</c:v>
                </c:pt>
                <c:pt idx="87">
                  <c:v>159.6</c:v>
                </c:pt>
                <c:pt idx="88">
                  <c:v>76.43</c:v>
                </c:pt>
                <c:pt idx="89">
                  <c:v>168.5</c:v>
                </c:pt>
                <c:pt idx="90">
                  <c:v>78.1</c:v>
                </c:pt>
                <c:pt idx="91">
                  <c:v>95.1</c:v>
                </c:pt>
                <c:pt idx="92">
                  <c:v>90.0</c:v>
                </c:pt>
                <c:pt idx="93">
                  <c:v>1533.0</c:v>
                </c:pt>
                <c:pt idx="94">
                  <c:v>59.3</c:v>
                </c:pt>
                <c:pt idx="95">
                  <c:v>130.1</c:v>
                </c:pt>
                <c:pt idx="96">
                  <c:v>80.27</c:v>
                </c:pt>
                <c:pt idx="97">
                  <c:v>410.0</c:v>
                </c:pt>
                <c:pt idx="98">
                  <c:v>1162.0</c:v>
                </c:pt>
                <c:pt idx="99">
                  <c:v>165.4</c:v>
                </c:pt>
                <c:pt idx="100">
                  <c:v>73.6</c:v>
                </c:pt>
                <c:pt idx="101">
                  <c:v>1133.0</c:v>
                </c:pt>
                <c:pt idx="102">
                  <c:v>170.6</c:v>
                </c:pt>
                <c:pt idx="103">
                  <c:v>159.2</c:v>
                </c:pt>
                <c:pt idx="104">
                  <c:v>149.5</c:v>
                </c:pt>
                <c:pt idx="105">
                  <c:v>910.0</c:v>
                </c:pt>
                <c:pt idx="106">
                  <c:v>98.7</c:v>
                </c:pt>
                <c:pt idx="107">
                  <c:v>133.0</c:v>
                </c:pt>
                <c:pt idx="108">
                  <c:v>1468.0</c:v>
                </c:pt>
                <c:pt idx="109">
                  <c:v>106.8</c:v>
                </c:pt>
                <c:pt idx="110">
                  <c:v>162.7</c:v>
                </c:pt>
                <c:pt idx="111">
                  <c:v>1711.0</c:v>
                </c:pt>
                <c:pt idx="112">
                  <c:v>107.2</c:v>
                </c:pt>
                <c:pt idx="113">
                  <c:v>89.6</c:v>
                </c:pt>
                <c:pt idx="114">
                  <c:v>79.2</c:v>
                </c:pt>
                <c:pt idx="115">
                  <c:v>78.5</c:v>
                </c:pt>
                <c:pt idx="116">
                  <c:v>163.7</c:v>
                </c:pt>
                <c:pt idx="117">
                  <c:v>1475.0</c:v>
                </c:pt>
                <c:pt idx="118">
                  <c:v>109.2</c:v>
                </c:pt>
                <c:pt idx="119">
                  <c:v>64.3</c:v>
                </c:pt>
                <c:pt idx="120">
                  <c:v>169.9</c:v>
                </c:pt>
                <c:pt idx="121">
                  <c:v>152.3</c:v>
                </c:pt>
                <c:pt idx="122">
                  <c:v>121.4</c:v>
                </c:pt>
                <c:pt idx="123">
                  <c:v>162.6</c:v>
                </c:pt>
                <c:pt idx="124">
                  <c:v>1432.0</c:v>
                </c:pt>
                <c:pt idx="125">
                  <c:v>78.2</c:v>
                </c:pt>
                <c:pt idx="126">
                  <c:v>75.7</c:v>
                </c:pt>
                <c:pt idx="127">
                  <c:v>101.6</c:v>
                </c:pt>
                <c:pt idx="128">
                  <c:v>159.3</c:v>
                </c:pt>
                <c:pt idx="129">
                  <c:v>64.6</c:v>
                </c:pt>
                <c:pt idx="130">
                  <c:v>123.6</c:v>
                </c:pt>
                <c:pt idx="131">
                  <c:v>81.56</c:v>
                </c:pt>
                <c:pt idx="132">
                  <c:v>231.9</c:v>
                </c:pt>
                <c:pt idx="133">
                  <c:v>918.0</c:v>
                </c:pt>
                <c:pt idx="134">
                  <c:v>164.9</c:v>
                </c:pt>
              </c:numCache>
            </c:numRef>
          </c:xVal>
          <c:yVal>
            <c:numRef>
              <c:f>'Data Calc'!$AV$5:$AV$164</c:f>
              <c:numCache>
                <c:formatCode>0.00</c:formatCode>
                <c:ptCount val="160"/>
                <c:pt idx="0">
                  <c:v>0.308868501529052</c:v>
                </c:pt>
                <c:pt idx="1">
                  <c:v>0.107228915662651</c:v>
                </c:pt>
                <c:pt idx="2">
                  <c:v>0.159615384615385</c:v>
                </c:pt>
                <c:pt idx="3">
                  <c:v>0.612813370473537</c:v>
                </c:pt>
                <c:pt idx="4">
                  <c:v>1.963589076723017</c:v>
                </c:pt>
                <c:pt idx="5">
                  <c:v>0.364349775784753</c:v>
                </c:pt>
                <c:pt idx="6">
                  <c:v>0.0845588235294118</c:v>
                </c:pt>
                <c:pt idx="7">
                  <c:v>0.546938775510204</c:v>
                </c:pt>
                <c:pt idx="8">
                  <c:v>0.845814977973568</c:v>
                </c:pt>
                <c:pt idx="9">
                  <c:v>0.0624338624338624</c:v>
                </c:pt>
                <c:pt idx="10">
                  <c:v>0.176106194690265</c:v>
                </c:pt>
                <c:pt idx="11">
                  <c:v>0.434343434343434</c:v>
                </c:pt>
                <c:pt idx="12">
                  <c:v>0.573198198198198</c:v>
                </c:pt>
                <c:pt idx="13">
                  <c:v>0.199825479930192</c:v>
                </c:pt>
                <c:pt idx="14">
                  <c:v>0.0321917808219178</c:v>
                </c:pt>
                <c:pt idx="15">
                  <c:v>0.285347043701799</c:v>
                </c:pt>
                <c:pt idx="16">
                  <c:v>0.134131736526946</c:v>
                </c:pt>
                <c:pt idx="17">
                  <c:v>0.359042553191489</c:v>
                </c:pt>
                <c:pt idx="18">
                  <c:v>0.0255555555555556</c:v>
                </c:pt>
                <c:pt idx="19">
                  <c:v>0.395652173913043</c:v>
                </c:pt>
                <c:pt idx="20">
                  <c:v>0.0106976744186046</c:v>
                </c:pt>
                <c:pt idx="21">
                  <c:v>0.722419928825623</c:v>
                </c:pt>
                <c:pt idx="22">
                  <c:v>0.292410714285714</c:v>
                </c:pt>
                <c:pt idx="23">
                  <c:v>0.220441988950276</c:v>
                </c:pt>
                <c:pt idx="24">
                  <c:v>0.507544581618656</c:v>
                </c:pt>
                <c:pt idx="25">
                  <c:v>0.321755027422303</c:v>
                </c:pt>
                <c:pt idx="26">
                  <c:v>0.40702479338843</c:v>
                </c:pt>
                <c:pt idx="27">
                  <c:v>0.684507042253521</c:v>
                </c:pt>
                <c:pt idx="28">
                  <c:v>0.0656716417910448</c:v>
                </c:pt>
                <c:pt idx="29">
                  <c:v>0.263736263736264</c:v>
                </c:pt>
                <c:pt idx="30">
                  <c:v>1.422945205479452</c:v>
                </c:pt>
                <c:pt idx="31">
                  <c:v>0.570796460176991</c:v>
                </c:pt>
                <c:pt idx="32">
                  <c:v>0.568840579710145</c:v>
                </c:pt>
                <c:pt idx="33">
                  <c:v>0.0636904761904762</c:v>
                </c:pt>
                <c:pt idx="34">
                  <c:v>0.5</c:v>
                </c:pt>
                <c:pt idx="35">
                  <c:v>0.309090909090909</c:v>
                </c:pt>
                <c:pt idx="36">
                  <c:v>0.794358974358974</c:v>
                </c:pt>
                <c:pt idx="37">
                  <c:v>0.535211267605634</c:v>
                </c:pt>
                <c:pt idx="38">
                  <c:v>1.502304147465438</c:v>
                </c:pt>
                <c:pt idx="39">
                  <c:v>0.179045092838196</c:v>
                </c:pt>
                <c:pt idx="40">
                  <c:v>0.104812834224599</c:v>
                </c:pt>
                <c:pt idx="41">
                  <c:v>0.252873563218391</c:v>
                </c:pt>
                <c:pt idx="42">
                  <c:v>0.150943396226415</c:v>
                </c:pt>
                <c:pt idx="43">
                  <c:v>1.126005361930295</c:v>
                </c:pt>
                <c:pt idx="44">
                  <c:v>0.141666666666667</c:v>
                </c:pt>
                <c:pt idx="45">
                  <c:v>0.401388888888889</c:v>
                </c:pt>
                <c:pt idx="46">
                  <c:v>0.383084577114428</c:v>
                </c:pt>
                <c:pt idx="47">
                  <c:v>0.116216216216216</c:v>
                </c:pt>
                <c:pt idx="48">
                  <c:v>0.975124378109453</c:v>
                </c:pt>
                <c:pt idx="49">
                  <c:v>0.107278020378457</c:v>
                </c:pt>
                <c:pt idx="50">
                  <c:v>0.0270394736842105</c:v>
                </c:pt>
                <c:pt idx="51">
                  <c:v>0.0943548387096774</c:v>
                </c:pt>
                <c:pt idx="52">
                  <c:v>0.590697674418605</c:v>
                </c:pt>
                <c:pt idx="53">
                  <c:v>0.389312977099237</c:v>
                </c:pt>
                <c:pt idx="54">
                  <c:v>0.175824175824176</c:v>
                </c:pt>
                <c:pt idx="55">
                  <c:v>0.257831325301205</c:v>
                </c:pt>
                <c:pt idx="56">
                  <c:v>0.636206896551724</c:v>
                </c:pt>
                <c:pt idx="57">
                  <c:v>0.102678571428571</c:v>
                </c:pt>
                <c:pt idx="58">
                  <c:v>0.274127310061602</c:v>
                </c:pt>
                <c:pt idx="59">
                  <c:v>0.147619047619048</c:v>
                </c:pt>
                <c:pt idx="60">
                  <c:v>0.613513513513513</c:v>
                </c:pt>
                <c:pt idx="61">
                  <c:v>0.74188790560472</c:v>
                </c:pt>
                <c:pt idx="62">
                  <c:v>0.37546468401487</c:v>
                </c:pt>
                <c:pt idx="63">
                  <c:v>0.0256578947368421</c:v>
                </c:pt>
                <c:pt idx="64">
                  <c:v>0.0986754966887417</c:v>
                </c:pt>
                <c:pt idx="65">
                  <c:v>0.448071216617211</c:v>
                </c:pt>
                <c:pt idx="66">
                  <c:v>0.145283018867925</c:v>
                </c:pt>
                <c:pt idx="67">
                  <c:v>0.120967741935484</c:v>
                </c:pt>
                <c:pt idx="68">
                  <c:v>0.0584426229508197</c:v>
                </c:pt>
                <c:pt idx="69">
                  <c:v>0.362582781456954</c:v>
                </c:pt>
                <c:pt idx="70">
                  <c:v>0.0239090909090909</c:v>
                </c:pt>
                <c:pt idx="71">
                  <c:v>0.167415730337079</c:v>
                </c:pt>
                <c:pt idx="72">
                  <c:v>1.227414330218068</c:v>
                </c:pt>
                <c:pt idx="73">
                  <c:v>0.1875</c:v>
                </c:pt>
                <c:pt idx="74">
                  <c:v>1.049800796812749</c:v>
                </c:pt>
                <c:pt idx="75">
                  <c:v>0.0634441087613293</c:v>
                </c:pt>
                <c:pt idx="76">
                  <c:v>0.242957746478873</c:v>
                </c:pt>
                <c:pt idx="77">
                  <c:v>0.0649484536082474</c:v>
                </c:pt>
                <c:pt idx="78">
                  <c:v>0.411627906976744</c:v>
                </c:pt>
                <c:pt idx="79">
                  <c:v>0.354347826086956</c:v>
                </c:pt>
                <c:pt idx="80">
                  <c:v>0.254054054054054</c:v>
                </c:pt>
                <c:pt idx="81">
                  <c:v>0.0294339622641509</c:v>
                </c:pt>
                <c:pt idx="82">
                  <c:v>0.332378223495702</c:v>
                </c:pt>
                <c:pt idx="83">
                  <c:v>1.002525252525253</c:v>
                </c:pt>
                <c:pt idx="84">
                  <c:v>0.200345423143351</c:v>
                </c:pt>
                <c:pt idx="85">
                  <c:v>0.143690851735016</c:v>
                </c:pt>
                <c:pt idx="86">
                  <c:v>0.00802721088435374</c:v>
                </c:pt>
                <c:pt idx="87">
                  <c:v>1.079872204472843</c:v>
                </c:pt>
                <c:pt idx="88">
                  <c:v>0.30503144654088</c:v>
                </c:pt>
                <c:pt idx="89">
                  <c:v>0.67001675041876</c:v>
                </c:pt>
                <c:pt idx="90">
                  <c:v>0.0842528735632184</c:v>
                </c:pt>
                <c:pt idx="91">
                  <c:v>0.372380952380952</c:v>
                </c:pt>
                <c:pt idx="92">
                  <c:v>0.0165714285714286</c:v>
                </c:pt>
                <c:pt idx="93">
                  <c:v>0.706410256410256</c:v>
                </c:pt>
                <c:pt idx="94">
                  <c:v>0.064516129032258</c:v>
                </c:pt>
                <c:pt idx="95">
                  <c:v>0.793939393939394</c:v>
                </c:pt>
                <c:pt idx="96">
                  <c:v>0.427402862985685</c:v>
                </c:pt>
                <c:pt idx="97">
                  <c:v>0.0778985507246377</c:v>
                </c:pt>
                <c:pt idx="98">
                  <c:v>0.5015625</c:v>
                </c:pt>
                <c:pt idx="99">
                  <c:v>0.781308411214953</c:v>
                </c:pt>
                <c:pt idx="100">
                  <c:v>0.0218085106382979</c:v>
                </c:pt>
                <c:pt idx="101">
                  <c:v>0.915094339622642</c:v>
                </c:pt>
                <c:pt idx="102">
                  <c:v>1.097982708933717</c:v>
                </c:pt>
                <c:pt idx="103">
                  <c:v>0.978441127694859</c:v>
                </c:pt>
                <c:pt idx="104">
                  <c:v>0.491830065359477</c:v>
                </c:pt>
                <c:pt idx="105">
                  <c:v>0.464406779661017</c:v>
                </c:pt>
                <c:pt idx="106">
                  <c:v>0.285714285714286</c:v>
                </c:pt>
                <c:pt idx="107">
                  <c:v>0.344766355140187</c:v>
                </c:pt>
                <c:pt idx="108">
                  <c:v>0.191166077738516</c:v>
                </c:pt>
                <c:pt idx="109">
                  <c:v>0.304761904761905</c:v>
                </c:pt>
                <c:pt idx="110">
                  <c:v>0.677477477477477</c:v>
                </c:pt>
                <c:pt idx="111">
                  <c:v>0.171764705882353</c:v>
                </c:pt>
                <c:pt idx="112">
                  <c:v>0.522916666666667</c:v>
                </c:pt>
                <c:pt idx="113">
                  <c:v>0.0053763440860215</c:v>
                </c:pt>
                <c:pt idx="114">
                  <c:v>0.00521739130434783</c:v>
                </c:pt>
                <c:pt idx="115">
                  <c:v>0.0703389830508475</c:v>
                </c:pt>
                <c:pt idx="116">
                  <c:v>0.853960396039604</c:v>
                </c:pt>
                <c:pt idx="117">
                  <c:v>0.28960396039604</c:v>
                </c:pt>
                <c:pt idx="118">
                  <c:v>0.5</c:v>
                </c:pt>
                <c:pt idx="119">
                  <c:v>0.039</c:v>
                </c:pt>
                <c:pt idx="120">
                  <c:v>0.729007633587786</c:v>
                </c:pt>
                <c:pt idx="121">
                  <c:v>0.689964157706093</c:v>
                </c:pt>
                <c:pt idx="122">
                  <c:v>0.280437756497948</c:v>
                </c:pt>
                <c:pt idx="123">
                  <c:v>1.003105590062112</c:v>
                </c:pt>
                <c:pt idx="124">
                  <c:v>0.3271719038817</c:v>
                </c:pt>
                <c:pt idx="125">
                  <c:v>0.304147465437788</c:v>
                </c:pt>
                <c:pt idx="126">
                  <c:v>0.569620253164557</c:v>
                </c:pt>
                <c:pt idx="127">
                  <c:v>0.235915492957746</c:v>
                </c:pt>
                <c:pt idx="128">
                  <c:v>1.304511278195489</c:v>
                </c:pt>
                <c:pt idx="129">
                  <c:v>0.0228571428571429</c:v>
                </c:pt>
                <c:pt idx="130">
                  <c:v>0.293367346938775</c:v>
                </c:pt>
                <c:pt idx="131">
                  <c:v>0.594272076372315</c:v>
                </c:pt>
                <c:pt idx="132">
                  <c:v>0.14017094017094</c:v>
                </c:pt>
                <c:pt idx="133">
                  <c:v>0.127386363636364</c:v>
                </c:pt>
                <c:pt idx="134">
                  <c:v>0.925619834710744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C7-41AB-B1D4-3134BB078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0321656"/>
        <c:axId val="1810064248"/>
      </c:scatterChart>
      <c:valAx>
        <c:axId val="1810321656"/>
        <c:scaling>
          <c:orientation val="minMax"/>
          <c:max val="200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C56A6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u="none" strike="noStrike" baseline="0">
                    <a:solidFill>
                      <a:srgbClr val="3C56A6"/>
                    </a:solidFill>
                    <a:latin typeface="Arial"/>
                    <a:cs typeface="Arial"/>
                  </a:rPr>
                  <a:t>206/238 Age (Ma</a:t>
                </a:r>
                <a:r>
                  <a:rPr lang="en-US" sz="1000" b="0" i="0" u="none" strike="noStrike" baseline="0">
                    <a:solidFill>
                      <a:srgbClr val="3C56A6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70C388"/>
            </a:solidFill>
            <a:prstDash val="solid"/>
          </a:ln>
        </c:spPr>
        <c:txPr>
          <a:bodyPr rot="0" vert="horz"/>
          <a:lstStyle/>
          <a:p>
            <a:pPr rtl="1">
              <a:defRPr sz="1000" b="0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0064248"/>
        <c:crosses val="autoZero"/>
        <c:crossBetween val="midCat"/>
      </c:valAx>
      <c:valAx>
        <c:axId val="1810064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3C56A6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Th/U</a:t>
                </a:r>
              </a:p>
            </c:rich>
          </c:tx>
          <c:layout>
            <c:manualLayout>
              <c:xMode val="edge"/>
              <c:yMode val="edge"/>
              <c:x val="0.0222221554682054"/>
              <c:y val="0.3996737014611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70C388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0321656"/>
        <c:crosses val="autoZero"/>
        <c:crossBetween val="midCat"/>
      </c:valAx>
      <c:spPr>
        <a:solidFill>
          <a:srgbClr val="C0C0C0"/>
        </a:solidFill>
        <a:ln w="12700">
          <a:solidFill>
            <a:srgbClr val="71C17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3C56A6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Ce/Ce*</a:t>
            </a:r>
            <a:r>
              <a:rPr lang="en-US" baseline="0"/>
              <a:t> vs Age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Ce/Ce*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'Data Calc'!$BT$5:$BT$139</c:f>
              <c:numCache>
                <c:formatCode>General</c:formatCode>
                <c:ptCount val="135"/>
                <c:pt idx="0">
                  <c:v>79.99</c:v>
                </c:pt>
                <c:pt idx="1">
                  <c:v>62.3</c:v>
                </c:pt>
                <c:pt idx="2">
                  <c:v>1582.0</c:v>
                </c:pt>
                <c:pt idx="3">
                  <c:v>165.0</c:v>
                </c:pt>
                <c:pt idx="4">
                  <c:v>161.4</c:v>
                </c:pt>
                <c:pt idx="5">
                  <c:v>1342.0</c:v>
                </c:pt>
                <c:pt idx="6">
                  <c:v>34.9</c:v>
                </c:pt>
                <c:pt idx="7">
                  <c:v>120.1</c:v>
                </c:pt>
                <c:pt idx="8">
                  <c:v>163.3</c:v>
                </c:pt>
                <c:pt idx="9">
                  <c:v>68.7</c:v>
                </c:pt>
                <c:pt idx="10">
                  <c:v>85.7</c:v>
                </c:pt>
                <c:pt idx="11">
                  <c:v>1263.0</c:v>
                </c:pt>
                <c:pt idx="12">
                  <c:v>159.4</c:v>
                </c:pt>
                <c:pt idx="13">
                  <c:v>81.7</c:v>
                </c:pt>
                <c:pt idx="14">
                  <c:v>62.4</c:v>
                </c:pt>
                <c:pt idx="15">
                  <c:v>83.8</c:v>
                </c:pt>
                <c:pt idx="16">
                  <c:v>75.3</c:v>
                </c:pt>
                <c:pt idx="17">
                  <c:v>123.6</c:v>
                </c:pt>
                <c:pt idx="18">
                  <c:v>82.2</c:v>
                </c:pt>
                <c:pt idx="19">
                  <c:v>816.0</c:v>
                </c:pt>
                <c:pt idx="20">
                  <c:v>67.5</c:v>
                </c:pt>
                <c:pt idx="21">
                  <c:v>688.0</c:v>
                </c:pt>
                <c:pt idx="22">
                  <c:v>218.5</c:v>
                </c:pt>
                <c:pt idx="23">
                  <c:v>79.7</c:v>
                </c:pt>
                <c:pt idx="24">
                  <c:v>1655.0</c:v>
                </c:pt>
                <c:pt idx="25">
                  <c:v>194.3</c:v>
                </c:pt>
                <c:pt idx="26">
                  <c:v>86.3</c:v>
                </c:pt>
                <c:pt idx="27">
                  <c:v>176.2</c:v>
                </c:pt>
                <c:pt idx="28">
                  <c:v>76.7</c:v>
                </c:pt>
                <c:pt idx="29">
                  <c:v>131.2</c:v>
                </c:pt>
                <c:pt idx="30">
                  <c:v>168.8</c:v>
                </c:pt>
                <c:pt idx="31">
                  <c:v>78.7</c:v>
                </c:pt>
                <c:pt idx="32">
                  <c:v>79.87</c:v>
                </c:pt>
                <c:pt idx="33">
                  <c:v>29.0</c:v>
                </c:pt>
                <c:pt idx="34">
                  <c:v>83.6</c:v>
                </c:pt>
                <c:pt idx="35">
                  <c:v>120.4</c:v>
                </c:pt>
                <c:pt idx="36">
                  <c:v>165.6</c:v>
                </c:pt>
                <c:pt idx="37">
                  <c:v>103.6</c:v>
                </c:pt>
                <c:pt idx="38">
                  <c:v>165.1</c:v>
                </c:pt>
                <c:pt idx="39">
                  <c:v>1715.0</c:v>
                </c:pt>
                <c:pt idx="40">
                  <c:v>127.4</c:v>
                </c:pt>
                <c:pt idx="41">
                  <c:v>1515.0</c:v>
                </c:pt>
                <c:pt idx="42">
                  <c:v>82.9</c:v>
                </c:pt>
                <c:pt idx="43">
                  <c:v>158.3</c:v>
                </c:pt>
                <c:pt idx="44">
                  <c:v>131.8</c:v>
                </c:pt>
                <c:pt idx="45">
                  <c:v>166.2</c:v>
                </c:pt>
                <c:pt idx="46">
                  <c:v>1586.0</c:v>
                </c:pt>
                <c:pt idx="47">
                  <c:v>81.6</c:v>
                </c:pt>
                <c:pt idx="48">
                  <c:v>1202.0</c:v>
                </c:pt>
                <c:pt idx="49">
                  <c:v>75.7</c:v>
                </c:pt>
                <c:pt idx="50">
                  <c:v>63.0</c:v>
                </c:pt>
                <c:pt idx="51">
                  <c:v>67.2</c:v>
                </c:pt>
                <c:pt idx="52">
                  <c:v>166.2</c:v>
                </c:pt>
                <c:pt idx="53">
                  <c:v>77.7</c:v>
                </c:pt>
                <c:pt idx="54">
                  <c:v>77.8</c:v>
                </c:pt>
                <c:pt idx="55">
                  <c:v>83.0</c:v>
                </c:pt>
                <c:pt idx="56">
                  <c:v>1645.0</c:v>
                </c:pt>
                <c:pt idx="57">
                  <c:v>70.0</c:v>
                </c:pt>
                <c:pt idx="58">
                  <c:v>87.6</c:v>
                </c:pt>
                <c:pt idx="59">
                  <c:v>1509.0</c:v>
                </c:pt>
                <c:pt idx="60">
                  <c:v>82.7</c:v>
                </c:pt>
                <c:pt idx="61">
                  <c:v>1239.0</c:v>
                </c:pt>
                <c:pt idx="62">
                  <c:v>1661.0</c:v>
                </c:pt>
                <c:pt idx="63">
                  <c:v>68.2</c:v>
                </c:pt>
                <c:pt idx="64">
                  <c:v>70.4</c:v>
                </c:pt>
                <c:pt idx="65">
                  <c:v>119.9</c:v>
                </c:pt>
                <c:pt idx="66">
                  <c:v>933.0</c:v>
                </c:pt>
                <c:pt idx="67">
                  <c:v>1645.0</c:v>
                </c:pt>
                <c:pt idx="68">
                  <c:v>330.0</c:v>
                </c:pt>
                <c:pt idx="69">
                  <c:v>1665.0</c:v>
                </c:pt>
                <c:pt idx="70">
                  <c:v>57.4</c:v>
                </c:pt>
                <c:pt idx="71">
                  <c:v>120.2</c:v>
                </c:pt>
                <c:pt idx="72">
                  <c:v>183.2</c:v>
                </c:pt>
                <c:pt idx="73">
                  <c:v>80.0</c:v>
                </c:pt>
                <c:pt idx="74">
                  <c:v>166.5</c:v>
                </c:pt>
                <c:pt idx="75">
                  <c:v>1598.0</c:v>
                </c:pt>
                <c:pt idx="76">
                  <c:v>1701.0</c:v>
                </c:pt>
                <c:pt idx="77">
                  <c:v>1528.0</c:v>
                </c:pt>
                <c:pt idx="78">
                  <c:v>1658.0</c:v>
                </c:pt>
                <c:pt idx="79">
                  <c:v>1069.0</c:v>
                </c:pt>
                <c:pt idx="80">
                  <c:v>1585.0</c:v>
                </c:pt>
                <c:pt idx="81">
                  <c:v>179.8</c:v>
                </c:pt>
                <c:pt idx="82">
                  <c:v>1353.0</c:v>
                </c:pt>
                <c:pt idx="83">
                  <c:v>166.4</c:v>
                </c:pt>
                <c:pt idx="84">
                  <c:v>134.5</c:v>
                </c:pt>
                <c:pt idx="85">
                  <c:v>239.3</c:v>
                </c:pt>
                <c:pt idx="86">
                  <c:v>62.8</c:v>
                </c:pt>
                <c:pt idx="87">
                  <c:v>159.6</c:v>
                </c:pt>
                <c:pt idx="88">
                  <c:v>76.43</c:v>
                </c:pt>
                <c:pt idx="89">
                  <c:v>168.5</c:v>
                </c:pt>
                <c:pt idx="90">
                  <c:v>78.1</c:v>
                </c:pt>
                <c:pt idx="91">
                  <c:v>95.1</c:v>
                </c:pt>
                <c:pt idx="92">
                  <c:v>90.0</c:v>
                </c:pt>
                <c:pt idx="93">
                  <c:v>1533.0</c:v>
                </c:pt>
                <c:pt idx="94">
                  <c:v>59.3</c:v>
                </c:pt>
                <c:pt idx="95">
                  <c:v>130.1</c:v>
                </c:pt>
                <c:pt idx="96">
                  <c:v>80.27</c:v>
                </c:pt>
                <c:pt idx="97">
                  <c:v>410.0</c:v>
                </c:pt>
                <c:pt idx="98">
                  <c:v>1162.0</c:v>
                </c:pt>
                <c:pt idx="99">
                  <c:v>165.4</c:v>
                </c:pt>
                <c:pt idx="100">
                  <c:v>73.6</c:v>
                </c:pt>
                <c:pt idx="101">
                  <c:v>1133.0</c:v>
                </c:pt>
                <c:pt idx="102">
                  <c:v>170.6</c:v>
                </c:pt>
                <c:pt idx="103">
                  <c:v>159.2</c:v>
                </c:pt>
                <c:pt idx="104">
                  <c:v>149.5</c:v>
                </c:pt>
                <c:pt idx="105">
                  <c:v>910.0</c:v>
                </c:pt>
                <c:pt idx="106">
                  <c:v>98.7</c:v>
                </c:pt>
                <c:pt idx="107">
                  <c:v>133.0</c:v>
                </c:pt>
                <c:pt idx="108">
                  <c:v>1468.0</c:v>
                </c:pt>
                <c:pt idx="109">
                  <c:v>106.8</c:v>
                </c:pt>
                <c:pt idx="110">
                  <c:v>162.7</c:v>
                </c:pt>
                <c:pt idx="111">
                  <c:v>1711.0</c:v>
                </c:pt>
                <c:pt idx="112">
                  <c:v>107.2</c:v>
                </c:pt>
                <c:pt idx="113">
                  <c:v>89.6</c:v>
                </c:pt>
                <c:pt idx="114">
                  <c:v>79.2</c:v>
                </c:pt>
                <c:pt idx="115">
                  <c:v>78.5</c:v>
                </c:pt>
                <c:pt idx="116">
                  <c:v>163.7</c:v>
                </c:pt>
                <c:pt idx="117">
                  <c:v>1475.0</c:v>
                </c:pt>
                <c:pt idx="118">
                  <c:v>109.2</c:v>
                </c:pt>
                <c:pt idx="119">
                  <c:v>64.3</c:v>
                </c:pt>
                <c:pt idx="120">
                  <c:v>169.9</c:v>
                </c:pt>
                <c:pt idx="121">
                  <c:v>152.3</c:v>
                </c:pt>
                <c:pt idx="122">
                  <c:v>121.4</c:v>
                </c:pt>
                <c:pt idx="123">
                  <c:v>162.6</c:v>
                </c:pt>
                <c:pt idx="124">
                  <c:v>1432.0</c:v>
                </c:pt>
                <c:pt idx="125">
                  <c:v>78.2</c:v>
                </c:pt>
                <c:pt idx="126">
                  <c:v>75.7</c:v>
                </c:pt>
                <c:pt idx="127">
                  <c:v>101.6</c:v>
                </c:pt>
                <c:pt idx="128">
                  <c:v>159.3</c:v>
                </c:pt>
                <c:pt idx="129">
                  <c:v>64.6</c:v>
                </c:pt>
                <c:pt idx="130">
                  <c:v>123.6</c:v>
                </c:pt>
                <c:pt idx="131">
                  <c:v>81.56</c:v>
                </c:pt>
                <c:pt idx="132">
                  <c:v>231.9</c:v>
                </c:pt>
                <c:pt idx="133">
                  <c:v>918.0</c:v>
                </c:pt>
                <c:pt idx="134">
                  <c:v>164.9</c:v>
                </c:pt>
              </c:numCache>
            </c:numRef>
          </c:xVal>
          <c:yVal>
            <c:numRef>
              <c:f>'Data Calc'!$BN$5:$BN$139</c:f>
              <c:numCache>
                <c:formatCode>0.0</c:formatCode>
                <c:ptCount val="135"/>
                <c:pt idx="0">
                  <c:v>37.34234858587743</c:v>
                </c:pt>
                <c:pt idx="1">
                  <c:v>103.0943767707467</c:v>
                </c:pt>
                <c:pt idx="2">
                  <c:v>68.09874993488597</c:v>
                </c:pt>
                <c:pt idx="3">
                  <c:v>36.79987907863267</c:v>
                </c:pt>
                <c:pt idx="4">
                  <c:v>127.6150740266258</c:v>
                </c:pt>
                <c:pt idx="5">
                  <c:v>3.825474699750877</c:v>
                </c:pt>
                <c:pt idx="6">
                  <c:v>14.9606447055537</c:v>
                </c:pt>
                <c:pt idx="7">
                  <c:v>133.6255967484632</c:v>
                </c:pt>
                <c:pt idx="8">
                  <c:v>246.9816290497745</c:v>
                </c:pt>
                <c:pt idx="9">
                  <c:v>24.60693676870919</c:v>
                </c:pt>
                <c:pt idx="10">
                  <c:v>4.481620510782665</c:v>
                </c:pt>
                <c:pt idx="11">
                  <c:v>44.38527004976842</c:v>
                </c:pt>
                <c:pt idx="12">
                  <c:v>231.6882819290036</c:v>
                </c:pt>
                <c:pt idx="13">
                  <c:v>87.72514494656136</c:v>
                </c:pt>
                <c:pt idx="14">
                  <c:v>23.51702987245685</c:v>
                </c:pt>
                <c:pt idx="15">
                  <c:v>0.0</c:v>
                </c:pt>
                <c:pt idx="16">
                  <c:v>26.70125322026149</c:v>
                </c:pt>
                <c:pt idx="17">
                  <c:v>33.00840355123533</c:v>
                </c:pt>
                <c:pt idx="18">
                  <c:v>0.469316373461765</c:v>
                </c:pt>
                <c:pt idx="19">
                  <c:v>1.686215976553528</c:v>
                </c:pt>
                <c:pt idx="20">
                  <c:v>8.15030878922737</c:v>
                </c:pt>
                <c:pt idx="21">
                  <c:v>175.8382013900801</c:v>
                </c:pt>
                <c:pt idx="22">
                  <c:v>303.5714585242144</c:v>
                </c:pt>
                <c:pt idx="23">
                  <c:v>60.20582471225997</c:v>
                </c:pt>
                <c:pt idx="24">
                  <c:v>1.287352156141891</c:v>
                </c:pt>
                <c:pt idx="25">
                  <c:v>0.0</c:v>
                </c:pt>
                <c:pt idx="26">
                  <c:v>26.12255929778642</c:v>
                </c:pt>
                <c:pt idx="27">
                  <c:v>430.4455937335301</c:v>
                </c:pt>
                <c:pt idx="28">
                  <c:v>35.62089604927434</c:v>
                </c:pt>
                <c:pt idx="29">
                  <c:v>0.0</c:v>
                </c:pt>
                <c:pt idx="30">
                  <c:v>212.7463688004445</c:v>
                </c:pt>
                <c:pt idx="31">
                  <c:v>227.8730352635623</c:v>
                </c:pt>
                <c:pt idx="32">
                  <c:v>416.7006782880109</c:v>
                </c:pt>
                <c:pt idx="33">
                  <c:v>0.0</c:v>
                </c:pt>
                <c:pt idx="34">
                  <c:v>190.9403500272377</c:v>
                </c:pt>
                <c:pt idx="35">
                  <c:v>88.63590376486124</c:v>
                </c:pt>
                <c:pt idx="36">
                  <c:v>164.9286631863576</c:v>
                </c:pt>
                <c:pt idx="37">
                  <c:v>3.609086677522323</c:v>
                </c:pt>
                <c:pt idx="38">
                  <c:v>21.95807519226519</c:v>
                </c:pt>
                <c:pt idx="39">
                  <c:v>201.5757455613568</c:v>
                </c:pt>
                <c:pt idx="40">
                  <c:v>197.0641111906876</c:v>
                </c:pt>
                <c:pt idx="41">
                  <c:v>42.15569544488792</c:v>
                </c:pt>
                <c:pt idx="42">
                  <c:v>20.20257637323455</c:v>
                </c:pt>
                <c:pt idx="43">
                  <c:v>102.292675829834</c:v>
                </c:pt>
                <c:pt idx="44">
                  <c:v>85.18787409232458</c:v>
                </c:pt>
                <c:pt idx="45">
                  <c:v>281.2123696725545</c:v>
                </c:pt>
                <c:pt idx="46">
                  <c:v>50.17992033714307</c:v>
                </c:pt>
                <c:pt idx="47">
                  <c:v>0.483018072777189</c:v>
                </c:pt>
                <c:pt idx="48">
                  <c:v>10.09571795760481</c:v>
                </c:pt>
                <c:pt idx="49">
                  <c:v>28.53679412265735</c:v>
                </c:pt>
                <c:pt idx="50">
                  <c:v>56.49645865259881</c:v>
                </c:pt>
                <c:pt idx="51">
                  <c:v>1.152627722725398</c:v>
                </c:pt>
                <c:pt idx="52">
                  <c:v>1.250087273772359</c:v>
                </c:pt>
                <c:pt idx="53">
                  <c:v>361.1648855925744</c:v>
                </c:pt>
                <c:pt idx="54">
                  <c:v>192.601356545495</c:v>
                </c:pt>
                <c:pt idx="55">
                  <c:v>82.08275406610558</c:v>
                </c:pt>
                <c:pt idx="56">
                  <c:v>6.33230500859085</c:v>
                </c:pt>
                <c:pt idx="57">
                  <c:v>37.29003930251777</c:v>
                </c:pt>
                <c:pt idx="58">
                  <c:v>87.19755737173241</c:v>
                </c:pt>
                <c:pt idx="59">
                  <c:v>41.75577610289447</c:v>
                </c:pt>
                <c:pt idx="60">
                  <c:v>43.75867296094727</c:v>
                </c:pt>
                <c:pt idx="61">
                  <c:v>1.241201842111266</c:v>
                </c:pt>
                <c:pt idx="62">
                  <c:v>32.02734282354655</c:v>
                </c:pt>
                <c:pt idx="63">
                  <c:v>19.32619445183308</c:v>
                </c:pt>
                <c:pt idx="64">
                  <c:v>23.45705254936043</c:v>
                </c:pt>
                <c:pt idx="65">
                  <c:v>49.8724055098718</c:v>
                </c:pt>
                <c:pt idx="66">
                  <c:v>2.634849889019255</c:v>
                </c:pt>
                <c:pt idx="67">
                  <c:v>35.94423562204824</c:v>
                </c:pt>
                <c:pt idx="68">
                  <c:v>0.0</c:v>
                </c:pt>
                <c:pt idx="69">
                  <c:v>65.45083185453657</c:v>
                </c:pt>
                <c:pt idx="70">
                  <c:v>0.0</c:v>
                </c:pt>
                <c:pt idx="71">
                  <c:v>0.0</c:v>
                </c:pt>
                <c:pt idx="72">
                  <c:v>1.171524518529441</c:v>
                </c:pt>
                <c:pt idx="73">
                  <c:v>0.0</c:v>
                </c:pt>
                <c:pt idx="74">
                  <c:v>724.37459106273</c:v>
                </c:pt>
                <c:pt idx="75">
                  <c:v>135.8350190309081</c:v>
                </c:pt>
                <c:pt idx="76">
                  <c:v>1.261540813412916</c:v>
                </c:pt>
                <c:pt idx="77">
                  <c:v>36.5039164000116</c:v>
                </c:pt>
                <c:pt idx="78">
                  <c:v>49.03406716405635</c:v>
                </c:pt>
                <c:pt idx="79">
                  <c:v>62.27848078216245</c:v>
                </c:pt>
                <c:pt idx="80">
                  <c:v>65.06593124910266</c:v>
                </c:pt>
                <c:pt idx="81">
                  <c:v>0.0</c:v>
                </c:pt>
                <c:pt idx="82">
                  <c:v>165.3184356136017</c:v>
                </c:pt>
                <c:pt idx="83">
                  <c:v>64.6910704940387</c:v>
                </c:pt>
                <c:pt idx="84">
                  <c:v>0.249572230299903</c:v>
                </c:pt>
                <c:pt idx="85">
                  <c:v>0.222492512895669</c:v>
                </c:pt>
                <c:pt idx="86">
                  <c:v>2.432220448807932</c:v>
                </c:pt>
                <c:pt idx="87">
                  <c:v>122.4581004545198</c:v>
                </c:pt>
                <c:pt idx="88">
                  <c:v>162.917276504433</c:v>
                </c:pt>
                <c:pt idx="89">
                  <c:v>41.80668730000433</c:v>
                </c:pt>
                <c:pt idx="90">
                  <c:v>814.7421509645986</c:v>
                </c:pt>
                <c:pt idx="91">
                  <c:v>163.7549344450306</c:v>
                </c:pt>
                <c:pt idx="92">
                  <c:v>71.58133046210479</c:v>
                </c:pt>
                <c:pt idx="93">
                  <c:v>77.70649984467246</c:v>
                </c:pt>
                <c:pt idx="94">
                  <c:v>0.0</c:v>
                </c:pt>
                <c:pt idx="95">
                  <c:v>121.3197941695384</c:v>
                </c:pt>
                <c:pt idx="96">
                  <c:v>902.0738792676695</c:v>
                </c:pt>
                <c:pt idx="97">
                  <c:v>35.52718155423499</c:v>
                </c:pt>
                <c:pt idx="98">
                  <c:v>20.50771134491604</c:v>
                </c:pt>
                <c:pt idx="99">
                  <c:v>136.4213348281415</c:v>
                </c:pt>
                <c:pt idx="100">
                  <c:v>0.0</c:v>
                </c:pt>
                <c:pt idx="101">
                  <c:v>15.03446332228576</c:v>
                </c:pt>
                <c:pt idx="102">
                  <c:v>381.1517085631879</c:v>
                </c:pt>
                <c:pt idx="103">
                  <c:v>68.92011036403715</c:v>
                </c:pt>
                <c:pt idx="104">
                  <c:v>1.478183474438982</c:v>
                </c:pt>
                <c:pt idx="105">
                  <c:v>82.36756183847965</c:v>
                </c:pt>
                <c:pt idx="106">
                  <c:v>130.898898736076</c:v>
                </c:pt>
                <c:pt idx="107">
                  <c:v>167.1495988742196</c:v>
                </c:pt>
                <c:pt idx="108">
                  <c:v>226.0658769840825</c:v>
                </c:pt>
                <c:pt idx="109">
                  <c:v>230.4479535506628</c:v>
                </c:pt>
                <c:pt idx="110">
                  <c:v>0.0</c:v>
                </c:pt>
                <c:pt idx="111">
                  <c:v>23.53728174409298</c:v>
                </c:pt>
                <c:pt idx="112">
                  <c:v>254.2084083039773</c:v>
                </c:pt>
                <c:pt idx="113">
                  <c:v>0.0</c:v>
                </c:pt>
                <c:pt idx="114">
                  <c:v>0.0</c:v>
                </c:pt>
                <c:pt idx="115">
                  <c:v>69.81211681481278</c:v>
                </c:pt>
                <c:pt idx="116">
                  <c:v>14.07936372344456</c:v>
                </c:pt>
                <c:pt idx="117">
                  <c:v>16.40818142658834</c:v>
                </c:pt>
                <c:pt idx="118">
                  <c:v>65.751650528137</c:v>
                </c:pt>
                <c:pt idx="119">
                  <c:v>48.83236488793479</c:v>
                </c:pt>
                <c:pt idx="120">
                  <c:v>391.1791330656604</c:v>
                </c:pt>
                <c:pt idx="121">
                  <c:v>121.527640465777</c:v>
                </c:pt>
                <c:pt idx="122">
                  <c:v>79.3343416418625</c:v>
                </c:pt>
                <c:pt idx="123">
                  <c:v>60.38399819515283</c:v>
                </c:pt>
                <c:pt idx="124">
                  <c:v>42.08455000305865</c:v>
                </c:pt>
                <c:pt idx="125">
                  <c:v>56.01826022514086</c:v>
                </c:pt>
                <c:pt idx="126">
                  <c:v>7.793062531051008</c:v>
                </c:pt>
                <c:pt idx="127">
                  <c:v>34.46258191617432</c:v>
                </c:pt>
                <c:pt idx="128">
                  <c:v>22.07441924438799</c:v>
                </c:pt>
                <c:pt idx="129">
                  <c:v>7.227497118680755</c:v>
                </c:pt>
                <c:pt idx="130">
                  <c:v>16.23316484340392</c:v>
                </c:pt>
                <c:pt idx="131">
                  <c:v>143.7212843698286</c:v>
                </c:pt>
                <c:pt idx="132">
                  <c:v>208.3078948324298</c:v>
                </c:pt>
                <c:pt idx="133">
                  <c:v>71.22499767430578</c:v>
                </c:pt>
                <c:pt idx="134">
                  <c:v>19.21085158649955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2F-4C3E-929D-E197187A8431}"/>
            </c:ext>
          </c:extLst>
        </c:ser>
        <c:ser>
          <c:idx val="1"/>
          <c:order val="1"/>
          <c:tx>
            <c:v>Ce (ppm)</c:v>
          </c:tx>
          <c:spPr>
            <a:ln w="28575">
              <a:noFill/>
            </a:ln>
          </c:spPr>
          <c:xVal>
            <c:numRef>
              <c:f>'Data Calc'!$BT$5:$BT$139</c:f>
              <c:numCache>
                <c:formatCode>General</c:formatCode>
                <c:ptCount val="135"/>
                <c:pt idx="0">
                  <c:v>79.99</c:v>
                </c:pt>
                <c:pt idx="1">
                  <c:v>62.3</c:v>
                </c:pt>
                <c:pt idx="2">
                  <c:v>1582.0</c:v>
                </c:pt>
                <c:pt idx="3">
                  <c:v>165.0</c:v>
                </c:pt>
                <c:pt idx="4">
                  <c:v>161.4</c:v>
                </c:pt>
                <c:pt idx="5">
                  <c:v>1342.0</c:v>
                </c:pt>
                <c:pt idx="6">
                  <c:v>34.9</c:v>
                </c:pt>
                <c:pt idx="7">
                  <c:v>120.1</c:v>
                </c:pt>
                <c:pt idx="8">
                  <c:v>163.3</c:v>
                </c:pt>
                <c:pt idx="9">
                  <c:v>68.7</c:v>
                </c:pt>
                <c:pt idx="10">
                  <c:v>85.7</c:v>
                </c:pt>
                <c:pt idx="11">
                  <c:v>1263.0</c:v>
                </c:pt>
                <c:pt idx="12">
                  <c:v>159.4</c:v>
                </c:pt>
                <c:pt idx="13">
                  <c:v>81.7</c:v>
                </c:pt>
                <c:pt idx="14">
                  <c:v>62.4</c:v>
                </c:pt>
                <c:pt idx="15">
                  <c:v>83.8</c:v>
                </c:pt>
                <c:pt idx="16">
                  <c:v>75.3</c:v>
                </c:pt>
                <c:pt idx="17">
                  <c:v>123.6</c:v>
                </c:pt>
                <c:pt idx="18">
                  <c:v>82.2</c:v>
                </c:pt>
                <c:pt idx="19">
                  <c:v>816.0</c:v>
                </c:pt>
                <c:pt idx="20">
                  <c:v>67.5</c:v>
                </c:pt>
                <c:pt idx="21">
                  <c:v>688.0</c:v>
                </c:pt>
                <c:pt idx="22">
                  <c:v>218.5</c:v>
                </c:pt>
                <c:pt idx="23">
                  <c:v>79.7</c:v>
                </c:pt>
                <c:pt idx="24">
                  <c:v>1655.0</c:v>
                </c:pt>
                <c:pt idx="25">
                  <c:v>194.3</c:v>
                </c:pt>
                <c:pt idx="26">
                  <c:v>86.3</c:v>
                </c:pt>
                <c:pt idx="27">
                  <c:v>176.2</c:v>
                </c:pt>
                <c:pt idx="28">
                  <c:v>76.7</c:v>
                </c:pt>
                <c:pt idx="29">
                  <c:v>131.2</c:v>
                </c:pt>
                <c:pt idx="30">
                  <c:v>168.8</c:v>
                </c:pt>
                <c:pt idx="31">
                  <c:v>78.7</c:v>
                </c:pt>
                <c:pt idx="32">
                  <c:v>79.87</c:v>
                </c:pt>
                <c:pt idx="33">
                  <c:v>29.0</c:v>
                </c:pt>
                <c:pt idx="34">
                  <c:v>83.6</c:v>
                </c:pt>
                <c:pt idx="35">
                  <c:v>120.4</c:v>
                </c:pt>
                <c:pt idx="36">
                  <c:v>165.6</c:v>
                </c:pt>
                <c:pt idx="37">
                  <c:v>103.6</c:v>
                </c:pt>
                <c:pt idx="38">
                  <c:v>165.1</c:v>
                </c:pt>
                <c:pt idx="39">
                  <c:v>1715.0</c:v>
                </c:pt>
                <c:pt idx="40">
                  <c:v>127.4</c:v>
                </c:pt>
                <c:pt idx="41">
                  <c:v>1515.0</c:v>
                </c:pt>
                <c:pt idx="42">
                  <c:v>82.9</c:v>
                </c:pt>
                <c:pt idx="43">
                  <c:v>158.3</c:v>
                </c:pt>
                <c:pt idx="44">
                  <c:v>131.8</c:v>
                </c:pt>
                <c:pt idx="45">
                  <c:v>166.2</c:v>
                </c:pt>
                <c:pt idx="46">
                  <c:v>1586.0</c:v>
                </c:pt>
                <c:pt idx="47">
                  <c:v>81.6</c:v>
                </c:pt>
                <c:pt idx="48">
                  <c:v>1202.0</c:v>
                </c:pt>
                <c:pt idx="49">
                  <c:v>75.7</c:v>
                </c:pt>
                <c:pt idx="50">
                  <c:v>63.0</c:v>
                </c:pt>
                <c:pt idx="51">
                  <c:v>67.2</c:v>
                </c:pt>
                <c:pt idx="52">
                  <c:v>166.2</c:v>
                </c:pt>
                <c:pt idx="53">
                  <c:v>77.7</c:v>
                </c:pt>
                <c:pt idx="54">
                  <c:v>77.8</c:v>
                </c:pt>
                <c:pt idx="55">
                  <c:v>83.0</c:v>
                </c:pt>
                <c:pt idx="56">
                  <c:v>1645.0</c:v>
                </c:pt>
                <c:pt idx="57">
                  <c:v>70.0</c:v>
                </c:pt>
                <c:pt idx="58">
                  <c:v>87.6</c:v>
                </c:pt>
                <c:pt idx="59">
                  <c:v>1509.0</c:v>
                </c:pt>
                <c:pt idx="60">
                  <c:v>82.7</c:v>
                </c:pt>
                <c:pt idx="61">
                  <c:v>1239.0</c:v>
                </c:pt>
                <c:pt idx="62">
                  <c:v>1661.0</c:v>
                </c:pt>
                <c:pt idx="63">
                  <c:v>68.2</c:v>
                </c:pt>
                <c:pt idx="64">
                  <c:v>70.4</c:v>
                </c:pt>
                <c:pt idx="65">
                  <c:v>119.9</c:v>
                </c:pt>
                <c:pt idx="66">
                  <c:v>933.0</c:v>
                </c:pt>
                <c:pt idx="67">
                  <c:v>1645.0</c:v>
                </c:pt>
                <c:pt idx="68">
                  <c:v>330.0</c:v>
                </c:pt>
                <c:pt idx="69">
                  <c:v>1665.0</c:v>
                </c:pt>
                <c:pt idx="70">
                  <c:v>57.4</c:v>
                </c:pt>
                <c:pt idx="71">
                  <c:v>120.2</c:v>
                </c:pt>
                <c:pt idx="72">
                  <c:v>183.2</c:v>
                </c:pt>
                <c:pt idx="73">
                  <c:v>80.0</c:v>
                </c:pt>
                <c:pt idx="74">
                  <c:v>166.5</c:v>
                </c:pt>
                <c:pt idx="75">
                  <c:v>1598.0</c:v>
                </c:pt>
                <c:pt idx="76">
                  <c:v>1701.0</c:v>
                </c:pt>
                <c:pt idx="77">
                  <c:v>1528.0</c:v>
                </c:pt>
                <c:pt idx="78">
                  <c:v>1658.0</c:v>
                </c:pt>
                <c:pt idx="79">
                  <c:v>1069.0</c:v>
                </c:pt>
                <c:pt idx="80">
                  <c:v>1585.0</c:v>
                </c:pt>
                <c:pt idx="81">
                  <c:v>179.8</c:v>
                </c:pt>
                <c:pt idx="82">
                  <c:v>1353.0</c:v>
                </c:pt>
                <c:pt idx="83">
                  <c:v>166.4</c:v>
                </c:pt>
                <c:pt idx="84">
                  <c:v>134.5</c:v>
                </c:pt>
                <c:pt idx="85">
                  <c:v>239.3</c:v>
                </c:pt>
                <c:pt idx="86">
                  <c:v>62.8</c:v>
                </c:pt>
                <c:pt idx="87">
                  <c:v>159.6</c:v>
                </c:pt>
                <c:pt idx="88">
                  <c:v>76.43</c:v>
                </c:pt>
                <c:pt idx="89">
                  <c:v>168.5</c:v>
                </c:pt>
                <c:pt idx="90">
                  <c:v>78.1</c:v>
                </c:pt>
                <c:pt idx="91">
                  <c:v>95.1</c:v>
                </c:pt>
                <c:pt idx="92">
                  <c:v>90.0</c:v>
                </c:pt>
                <c:pt idx="93">
                  <c:v>1533.0</c:v>
                </c:pt>
                <c:pt idx="94">
                  <c:v>59.3</c:v>
                </c:pt>
                <c:pt idx="95">
                  <c:v>130.1</c:v>
                </c:pt>
                <c:pt idx="96">
                  <c:v>80.27</c:v>
                </c:pt>
                <c:pt idx="97">
                  <c:v>410.0</c:v>
                </c:pt>
                <c:pt idx="98">
                  <c:v>1162.0</c:v>
                </c:pt>
                <c:pt idx="99">
                  <c:v>165.4</c:v>
                </c:pt>
                <c:pt idx="100">
                  <c:v>73.6</c:v>
                </c:pt>
                <c:pt idx="101">
                  <c:v>1133.0</c:v>
                </c:pt>
                <c:pt idx="102">
                  <c:v>170.6</c:v>
                </c:pt>
                <c:pt idx="103">
                  <c:v>159.2</c:v>
                </c:pt>
                <c:pt idx="104">
                  <c:v>149.5</c:v>
                </c:pt>
                <c:pt idx="105">
                  <c:v>910.0</c:v>
                </c:pt>
                <c:pt idx="106">
                  <c:v>98.7</c:v>
                </c:pt>
                <c:pt idx="107">
                  <c:v>133.0</c:v>
                </c:pt>
                <c:pt idx="108">
                  <c:v>1468.0</c:v>
                </c:pt>
                <c:pt idx="109">
                  <c:v>106.8</c:v>
                </c:pt>
                <c:pt idx="110">
                  <c:v>162.7</c:v>
                </c:pt>
                <c:pt idx="111">
                  <c:v>1711.0</c:v>
                </c:pt>
                <c:pt idx="112">
                  <c:v>107.2</c:v>
                </c:pt>
                <c:pt idx="113">
                  <c:v>89.6</c:v>
                </c:pt>
                <c:pt idx="114">
                  <c:v>79.2</c:v>
                </c:pt>
                <c:pt idx="115">
                  <c:v>78.5</c:v>
                </c:pt>
                <c:pt idx="116">
                  <c:v>163.7</c:v>
                </c:pt>
                <c:pt idx="117">
                  <c:v>1475.0</c:v>
                </c:pt>
                <c:pt idx="118">
                  <c:v>109.2</c:v>
                </c:pt>
                <c:pt idx="119">
                  <c:v>64.3</c:v>
                </c:pt>
                <c:pt idx="120">
                  <c:v>169.9</c:v>
                </c:pt>
                <c:pt idx="121">
                  <c:v>152.3</c:v>
                </c:pt>
                <c:pt idx="122">
                  <c:v>121.4</c:v>
                </c:pt>
                <c:pt idx="123">
                  <c:v>162.6</c:v>
                </c:pt>
                <c:pt idx="124">
                  <c:v>1432.0</c:v>
                </c:pt>
                <c:pt idx="125">
                  <c:v>78.2</c:v>
                </c:pt>
                <c:pt idx="126">
                  <c:v>75.7</c:v>
                </c:pt>
                <c:pt idx="127">
                  <c:v>101.6</c:v>
                </c:pt>
                <c:pt idx="128">
                  <c:v>159.3</c:v>
                </c:pt>
                <c:pt idx="129">
                  <c:v>64.6</c:v>
                </c:pt>
                <c:pt idx="130">
                  <c:v>123.6</c:v>
                </c:pt>
                <c:pt idx="131">
                  <c:v>81.56</c:v>
                </c:pt>
                <c:pt idx="132">
                  <c:v>231.9</c:v>
                </c:pt>
                <c:pt idx="133">
                  <c:v>918.0</c:v>
                </c:pt>
                <c:pt idx="134">
                  <c:v>164.9</c:v>
                </c:pt>
              </c:numCache>
            </c:numRef>
          </c:xVal>
          <c:yVal>
            <c:numRef>
              <c:f>'Data Calc'!$N$5:$N$139</c:f>
              <c:numCache>
                <c:formatCode>General</c:formatCode>
                <c:ptCount val="135"/>
                <c:pt idx="0">
                  <c:v>2.53</c:v>
                </c:pt>
                <c:pt idx="1">
                  <c:v>9.7</c:v>
                </c:pt>
                <c:pt idx="2">
                  <c:v>13.82</c:v>
                </c:pt>
                <c:pt idx="3">
                  <c:v>29.8</c:v>
                </c:pt>
                <c:pt idx="4">
                  <c:v>39.7</c:v>
                </c:pt>
                <c:pt idx="5">
                  <c:v>12.0</c:v>
                </c:pt>
                <c:pt idx="6">
                  <c:v>5.0</c:v>
                </c:pt>
                <c:pt idx="7">
                  <c:v>20.9</c:v>
                </c:pt>
                <c:pt idx="8">
                  <c:v>36.5</c:v>
                </c:pt>
                <c:pt idx="9">
                  <c:v>7.5</c:v>
                </c:pt>
                <c:pt idx="10">
                  <c:v>9.0</c:v>
                </c:pt>
                <c:pt idx="11">
                  <c:v>15.0</c:v>
                </c:pt>
                <c:pt idx="12">
                  <c:v>43.0</c:v>
                </c:pt>
                <c:pt idx="13">
                  <c:v>28.2</c:v>
                </c:pt>
                <c:pt idx="14">
                  <c:v>3.3</c:v>
                </c:pt>
                <c:pt idx="15">
                  <c:v>6.5</c:v>
                </c:pt>
                <c:pt idx="16">
                  <c:v>8.8</c:v>
                </c:pt>
                <c:pt idx="17">
                  <c:v>11.6</c:v>
                </c:pt>
                <c:pt idx="18">
                  <c:v>7.11</c:v>
                </c:pt>
                <c:pt idx="19">
                  <c:v>8.5</c:v>
                </c:pt>
                <c:pt idx="20">
                  <c:v>0.33</c:v>
                </c:pt>
                <c:pt idx="21">
                  <c:v>63.9</c:v>
                </c:pt>
                <c:pt idx="22">
                  <c:v>8.06</c:v>
                </c:pt>
                <c:pt idx="23">
                  <c:v>30.3</c:v>
                </c:pt>
                <c:pt idx="24">
                  <c:v>45.0</c:v>
                </c:pt>
                <c:pt idx="25">
                  <c:v>35.0</c:v>
                </c:pt>
                <c:pt idx="26">
                  <c:v>9.9</c:v>
                </c:pt>
                <c:pt idx="27">
                  <c:v>27.0</c:v>
                </c:pt>
                <c:pt idx="28">
                  <c:v>1.29</c:v>
                </c:pt>
                <c:pt idx="29">
                  <c:v>3.31</c:v>
                </c:pt>
                <c:pt idx="30">
                  <c:v>109.6</c:v>
                </c:pt>
                <c:pt idx="31">
                  <c:v>22.6</c:v>
                </c:pt>
                <c:pt idx="32">
                  <c:v>16.9</c:v>
                </c:pt>
                <c:pt idx="33">
                  <c:v>0.88</c:v>
                </c:pt>
                <c:pt idx="34">
                  <c:v>16.4</c:v>
                </c:pt>
                <c:pt idx="35">
                  <c:v>19.2</c:v>
                </c:pt>
                <c:pt idx="36">
                  <c:v>19.2</c:v>
                </c:pt>
                <c:pt idx="37">
                  <c:v>44.8</c:v>
                </c:pt>
                <c:pt idx="38">
                  <c:v>82.0</c:v>
                </c:pt>
                <c:pt idx="39">
                  <c:v>12.6</c:v>
                </c:pt>
                <c:pt idx="40">
                  <c:v>6.91</c:v>
                </c:pt>
                <c:pt idx="41">
                  <c:v>12.4</c:v>
                </c:pt>
                <c:pt idx="42">
                  <c:v>15.4</c:v>
                </c:pt>
                <c:pt idx="43">
                  <c:v>78.0</c:v>
                </c:pt>
                <c:pt idx="44">
                  <c:v>10.6</c:v>
                </c:pt>
                <c:pt idx="45">
                  <c:v>22.0</c:v>
                </c:pt>
                <c:pt idx="46">
                  <c:v>17.2</c:v>
                </c:pt>
                <c:pt idx="47">
                  <c:v>13.2</c:v>
                </c:pt>
                <c:pt idx="48">
                  <c:v>22.8</c:v>
                </c:pt>
                <c:pt idx="49">
                  <c:v>4.43</c:v>
                </c:pt>
                <c:pt idx="50">
                  <c:v>6.1</c:v>
                </c:pt>
                <c:pt idx="51">
                  <c:v>77.0</c:v>
                </c:pt>
                <c:pt idx="52">
                  <c:v>201.0</c:v>
                </c:pt>
                <c:pt idx="53">
                  <c:v>19.4</c:v>
                </c:pt>
                <c:pt idx="54">
                  <c:v>9.3</c:v>
                </c:pt>
                <c:pt idx="55">
                  <c:v>9.0</c:v>
                </c:pt>
                <c:pt idx="56">
                  <c:v>36.5</c:v>
                </c:pt>
                <c:pt idx="57">
                  <c:v>13.7</c:v>
                </c:pt>
                <c:pt idx="58">
                  <c:v>36.6</c:v>
                </c:pt>
                <c:pt idx="59">
                  <c:v>4.9</c:v>
                </c:pt>
                <c:pt idx="60">
                  <c:v>27.6</c:v>
                </c:pt>
                <c:pt idx="61">
                  <c:v>50.3</c:v>
                </c:pt>
                <c:pt idx="62">
                  <c:v>10.3</c:v>
                </c:pt>
                <c:pt idx="63">
                  <c:v>3.99</c:v>
                </c:pt>
                <c:pt idx="64">
                  <c:v>4.7</c:v>
                </c:pt>
                <c:pt idx="65">
                  <c:v>9.5</c:v>
                </c:pt>
                <c:pt idx="66">
                  <c:v>6.4</c:v>
                </c:pt>
                <c:pt idx="67">
                  <c:v>2.87</c:v>
                </c:pt>
                <c:pt idx="68">
                  <c:v>4.7</c:v>
                </c:pt>
                <c:pt idx="69">
                  <c:v>13.53</c:v>
                </c:pt>
                <c:pt idx="70">
                  <c:v>2.8</c:v>
                </c:pt>
                <c:pt idx="71">
                  <c:v>17.7</c:v>
                </c:pt>
                <c:pt idx="72">
                  <c:v>180.0</c:v>
                </c:pt>
                <c:pt idx="73">
                  <c:v>9.1</c:v>
                </c:pt>
                <c:pt idx="74">
                  <c:v>50.8</c:v>
                </c:pt>
                <c:pt idx="75">
                  <c:v>2.99</c:v>
                </c:pt>
                <c:pt idx="76">
                  <c:v>31.0</c:v>
                </c:pt>
                <c:pt idx="77">
                  <c:v>2.56</c:v>
                </c:pt>
                <c:pt idx="78">
                  <c:v>12.6</c:v>
                </c:pt>
                <c:pt idx="79">
                  <c:v>6.29</c:v>
                </c:pt>
                <c:pt idx="80">
                  <c:v>5.93</c:v>
                </c:pt>
                <c:pt idx="81">
                  <c:v>3.5</c:v>
                </c:pt>
                <c:pt idx="82">
                  <c:v>13.2</c:v>
                </c:pt>
                <c:pt idx="83">
                  <c:v>69.3</c:v>
                </c:pt>
                <c:pt idx="84">
                  <c:v>47.0</c:v>
                </c:pt>
                <c:pt idx="85">
                  <c:v>62.0</c:v>
                </c:pt>
                <c:pt idx="86">
                  <c:v>0.82</c:v>
                </c:pt>
                <c:pt idx="87">
                  <c:v>35.2</c:v>
                </c:pt>
                <c:pt idx="88">
                  <c:v>11.8</c:v>
                </c:pt>
                <c:pt idx="89">
                  <c:v>38.6</c:v>
                </c:pt>
                <c:pt idx="90">
                  <c:v>9.2</c:v>
                </c:pt>
                <c:pt idx="91">
                  <c:v>15.2</c:v>
                </c:pt>
                <c:pt idx="92">
                  <c:v>2.8</c:v>
                </c:pt>
                <c:pt idx="93">
                  <c:v>14.6</c:v>
                </c:pt>
                <c:pt idx="94">
                  <c:v>10.6</c:v>
                </c:pt>
                <c:pt idx="95">
                  <c:v>40.5</c:v>
                </c:pt>
                <c:pt idx="96">
                  <c:v>15.4</c:v>
                </c:pt>
                <c:pt idx="97">
                  <c:v>6.39</c:v>
                </c:pt>
                <c:pt idx="98">
                  <c:v>10.7</c:v>
                </c:pt>
                <c:pt idx="99">
                  <c:v>45.1</c:v>
                </c:pt>
                <c:pt idx="100">
                  <c:v>2.18</c:v>
                </c:pt>
                <c:pt idx="101">
                  <c:v>4.36</c:v>
                </c:pt>
                <c:pt idx="102">
                  <c:v>55.5</c:v>
                </c:pt>
                <c:pt idx="103">
                  <c:v>39.2</c:v>
                </c:pt>
                <c:pt idx="104">
                  <c:v>80.0</c:v>
                </c:pt>
                <c:pt idx="105">
                  <c:v>9.4</c:v>
                </c:pt>
                <c:pt idx="106">
                  <c:v>5.3</c:v>
                </c:pt>
                <c:pt idx="107">
                  <c:v>59.0</c:v>
                </c:pt>
                <c:pt idx="108">
                  <c:v>6.4</c:v>
                </c:pt>
                <c:pt idx="109">
                  <c:v>11.3</c:v>
                </c:pt>
                <c:pt idx="110">
                  <c:v>49.5</c:v>
                </c:pt>
                <c:pt idx="111">
                  <c:v>14.9</c:v>
                </c:pt>
                <c:pt idx="112">
                  <c:v>49.6</c:v>
                </c:pt>
                <c:pt idx="113">
                  <c:v>0.47</c:v>
                </c:pt>
                <c:pt idx="114">
                  <c:v>0.44</c:v>
                </c:pt>
                <c:pt idx="115">
                  <c:v>7.9</c:v>
                </c:pt>
                <c:pt idx="116">
                  <c:v>51.2</c:v>
                </c:pt>
                <c:pt idx="117">
                  <c:v>8.4</c:v>
                </c:pt>
                <c:pt idx="118">
                  <c:v>10.5</c:v>
                </c:pt>
                <c:pt idx="119">
                  <c:v>7.5</c:v>
                </c:pt>
                <c:pt idx="120">
                  <c:v>43.6</c:v>
                </c:pt>
                <c:pt idx="121">
                  <c:v>49.5</c:v>
                </c:pt>
                <c:pt idx="122">
                  <c:v>16.4</c:v>
                </c:pt>
                <c:pt idx="123">
                  <c:v>35.0</c:v>
                </c:pt>
                <c:pt idx="124">
                  <c:v>9.9</c:v>
                </c:pt>
                <c:pt idx="125">
                  <c:v>10.3</c:v>
                </c:pt>
                <c:pt idx="126">
                  <c:v>31.0</c:v>
                </c:pt>
                <c:pt idx="127">
                  <c:v>19.2</c:v>
                </c:pt>
                <c:pt idx="128">
                  <c:v>28.7</c:v>
                </c:pt>
                <c:pt idx="129">
                  <c:v>2.46</c:v>
                </c:pt>
                <c:pt idx="130">
                  <c:v>4.25</c:v>
                </c:pt>
                <c:pt idx="131">
                  <c:v>19.3</c:v>
                </c:pt>
                <c:pt idx="132">
                  <c:v>9.9</c:v>
                </c:pt>
                <c:pt idx="133">
                  <c:v>7.2</c:v>
                </c:pt>
                <c:pt idx="134">
                  <c:v>57.1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6455144"/>
        <c:axId val="1809948952"/>
      </c:scatterChart>
      <c:valAx>
        <c:axId val="1846455144"/>
        <c:scaling>
          <c:orientation val="minMax"/>
          <c:max val="200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206Pb/238U Age (Ma)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9948952"/>
        <c:crosses val="autoZero"/>
        <c:crossBetween val="midCat"/>
      </c:valAx>
      <c:valAx>
        <c:axId val="1809948952"/>
        <c:scaling>
          <c:orientation val="minMax"/>
          <c:max val="30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Ce (ppm) or Ce/Ce*</a:t>
                </a:r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455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Lu/Gd and Ce/Ce* vs. Age </a:t>
            </a:r>
          </a:p>
        </c:rich>
      </c:tx>
      <c:layout>
        <c:manualLayout>
          <c:xMode val="edge"/>
          <c:yMode val="edge"/>
          <c:x val="0.421111117016274"/>
          <c:y val="0.01957584372422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87999779653545"/>
          <c:y val="0.0789954664757814"/>
          <c:w val="0.818888888888889"/>
          <c:h val="0.818923327895595"/>
        </c:manualLayout>
      </c:layout>
      <c:scatterChart>
        <c:scatterStyle val="lineMarker"/>
        <c:varyColors val="0"/>
        <c:ser>
          <c:idx val="0"/>
          <c:order val="0"/>
          <c:tx>
            <c:v>[Lu/Gd]</c:v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90"/>
              </a:solidFill>
              <a:ln>
                <a:solidFill>
                  <a:srgbClr val="3C56A6"/>
                </a:solidFill>
                <a:prstDash val="solid"/>
              </a:ln>
            </c:spPr>
          </c:marker>
          <c:xVal>
            <c:numRef>
              <c:f>'Data Calc'!$BT$5:$BT$164</c:f>
              <c:numCache>
                <c:formatCode>General</c:formatCode>
                <c:ptCount val="160"/>
                <c:pt idx="0">
                  <c:v>79.99</c:v>
                </c:pt>
                <c:pt idx="1">
                  <c:v>62.3</c:v>
                </c:pt>
                <c:pt idx="2">
                  <c:v>1582.0</c:v>
                </c:pt>
                <c:pt idx="3">
                  <c:v>165.0</c:v>
                </c:pt>
                <c:pt idx="4">
                  <c:v>161.4</c:v>
                </c:pt>
                <c:pt idx="5">
                  <c:v>1342.0</c:v>
                </c:pt>
                <c:pt idx="6">
                  <c:v>34.9</c:v>
                </c:pt>
                <c:pt idx="7">
                  <c:v>120.1</c:v>
                </c:pt>
                <c:pt idx="8">
                  <c:v>163.3</c:v>
                </c:pt>
                <c:pt idx="9">
                  <c:v>68.7</c:v>
                </c:pt>
                <c:pt idx="10">
                  <c:v>85.7</c:v>
                </c:pt>
                <c:pt idx="11">
                  <c:v>1263.0</c:v>
                </c:pt>
                <c:pt idx="12">
                  <c:v>159.4</c:v>
                </c:pt>
                <c:pt idx="13">
                  <c:v>81.7</c:v>
                </c:pt>
                <c:pt idx="14">
                  <c:v>62.4</c:v>
                </c:pt>
                <c:pt idx="15">
                  <c:v>83.8</c:v>
                </c:pt>
                <c:pt idx="16">
                  <c:v>75.3</c:v>
                </c:pt>
                <c:pt idx="17">
                  <c:v>123.6</c:v>
                </c:pt>
                <c:pt idx="18">
                  <c:v>82.2</c:v>
                </c:pt>
                <c:pt idx="19">
                  <c:v>816.0</c:v>
                </c:pt>
                <c:pt idx="20">
                  <c:v>67.5</c:v>
                </c:pt>
                <c:pt idx="21">
                  <c:v>688.0</c:v>
                </c:pt>
                <c:pt idx="22">
                  <c:v>218.5</c:v>
                </c:pt>
                <c:pt idx="23">
                  <c:v>79.7</c:v>
                </c:pt>
                <c:pt idx="24">
                  <c:v>1655.0</c:v>
                </c:pt>
                <c:pt idx="25">
                  <c:v>194.3</c:v>
                </c:pt>
                <c:pt idx="26">
                  <c:v>86.3</c:v>
                </c:pt>
                <c:pt idx="27">
                  <c:v>176.2</c:v>
                </c:pt>
                <c:pt idx="28">
                  <c:v>76.7</c:v>
                </c:pt>
                <c:pt idx="29">
                  <c:v>131.2</c:v>
                </c:pt>
                <c:pt idx="30">
                  <c:v>168.8</c:v>
                </c:pt>
                <c:pt idx="31">
                  <c:v>78.7</c:v>
                </c:pt>
                <c:pt idx="32">
                  <c:v>79.87</c:v>
                </c:pt>
                <c:pt idx="33">
                  <c:v>29.0</c:v>
                </c:pt>
                <c:pt idx="34">
                  <c:v>83.6</c:v>
                </c:pt>
                <c:pt idx="35">
                  <c:v>120.4</c:v>
                </c:pt>
                <c:pt idx="36">
                  <c:v>165.6</c:v>
                </c:pt>
                <c:pt idx="37">
                  <c:v>103.6</c:v>
                </c:pt>
                <c:pt idx="38">
                  <c:v>165.1</c:v>
                </c:pt>
                <c:pt idx="39">
                  <c:v>1715.0</c:v>
                </c:pt>
                <c:pt idx="40">
                  <c:v>127.4</c:v>
                </c:pt>
                <c:pt idx="41">
                  <c:v>1515.0</c:v>
                </c:pt>
                <c:pt idx="42">
                  <c:v>82.9</c:v>
                </c:pt>
                <c:pt idx="43">
                  <c:v>158.3</c:v>
                </c:pt>
                <c:pt idx="44">
                  <c:v>131.8</c:v>
                </c:pt>
                <c:pt idx="45">
                  <c:v>166.2</c:v>
                </c:pt>
                <c:pt idx="46">
                  <c:v>1586.0</c:v>
                </c:pt>
                <c:pt idx="47">
                  <c:v>81.6</c:v>
                </c:pt>
                <c:pt idx="48">
                  <c:v>1202.0</c:v>
                </c:pt>
                <c:pt idx="49">
                  <c:v>75.7</c:v>
                </c:pt>
                <c:pt idx="50">
                  <c:v>63.0</c:v>
                </c:pt>
                <c:pt idx="51">
                  <c:v>67.2</c:v>
                </c:pt>
                <c:pt idx="52">
                  <c:v>166.2</c:v>
                </c:pt>
                <c:pt idx="53">
                  <c:v>77.7</c:v>
                </c:pt>
                <c:pt idx="54">
                  <c:v>77.8</c:v>
                </c:pt>
                <c:pt idx="55">
                  <c:v>83.0</c:v>
                </c:pt>
                <c:pt idx="56">
                  <c:v>1645.0</c:v>
                </c:pt>
                <c:pt idx="57">
                  <c:v>70.0</c:v>
                </c:pt>
                <c:pt idx="58">
                  <c:v>87.6</c:v>
                </c:pt>
                <c:pt idx="59">
                  <c:v>1509.0</c:v>
                </c:pt>
                <c:pt idx="60">
                  <c:v>82.7</c:v>
                </c:pt>
                <c:pt idx="61">
                  <c:v>1239.0</c:v>
                </c:pt>
                <c:pt idx="62">
                  <c:v>1661.0</c:v>
                </c:pt>
                <c:pt idx="63">
                  <c:v>68.2</c:v>
                </c:pt>
                <c:pt idx="64">
                  <c:v>70.4</c:v>
                </c:pt>
                <c:pt idx="65">
                  <c:v>119.9</c:v>
                </c:pt>
                <c:pt idx="66">
                  <c:v>933.0</c:v>
                </c:pt>
                <c:pt idx="67">
                  <c:v>1645.0</c:v>
                </c:pt>
                <c:pt idx="68">
                  <c:v>330.0</c:v>
                </c:pt>
                <c:pt idx="69">
                  <c:v>1665.0</c:v>
                </c:pt>
                <c:pt idx="70">
                  <c:v>57.4</c:v>
                </c:pt>
                <c:pt idx="71">
                  <c:v>120.2</c:v>
                </c:pt>
                <c:pt idx="72">
                  <c:v>183.2</c:v>
                </c:pt>
                <c:pt idx="73">
                  <c:v>80.0</c:v>
                </c:pt>
                <c:pt idx="74">
                  <c:v>166.5</c:v>
                </c:pt>
                <c:pt idx="75">
                  <c:v>1598.0</c:v>
                </c:pt>
                <c:pt idx="76">
                  <c:v>1701.0</c:v>
                </c:pt>
                <c:pt idx="77">
                  <c:v>1528.0</c:v>
                </c:pt>
                <c:pt idx="78">
                  <c:v>1658.0</c:v>
                </c:pt>
                <c:pt idx="79">
                  <c:v>1069.0</c:v>
                </c:pt>
                <c:pt idx="80">
                  <c:v>1585.0</c:v>
                </c:pt>
                <c:pt idx="81">
                  <c:v>179.8</c:v>
                </c:pt>
                <c:pt idx="82">
                  <c:v>1353.0</c:v>
                </c:pt>
                <c:pt idx="83">
                  <c:v>166.4</c:v>
                </c:pt>
                <c:pt idx="84">
                  <c:v>134.5</c:v>
                </c:pt>
                <c:pt idx="85">
                  <c:v>239.3</c:v>
                </c:pt>
                <c:pt idx="86">
                  <c:v>62.8</c:v>
                </c:pt>
                <c:pt idx="87">
                  <c:v>159.6</c:v>
                </c:pt>
                <c:pt idx="88">
                  <c:v>76.43</c:v>
                </c:pt>
                <c:pt idx="89">
                  <c:v>168.5</c:v>
                </c:pt>
                <c:pt idx="90">
                  <c:v>78.1</c:v>
                </c:pt>
                <c:pt idx="91">
                  <c:v>95.1</c:v>
                </c:pt>
                <c:pt idx="92">
                  <c:v>90.0</c:v>
                </c:pt>
                <c:pt idx="93">
                  <c:v>1533.0</c:v>
                </c:pt>
                <c:pt idx="94">
                  <c:v>59.3</c:v>
                </c:pt>
                <c:pt idx="95">
                  <c:v>130.1</c:v>
                </c:pt>
                <c:pt idx="96">
                  <c:v>80.27</c:v>
                </c:pt>
                <c:pt idx="97">
                  <c:v>410.0</c:v>
                </c:pt>
                <c:pt idx="98">
                  <c:v>1162.0</c:v>
                </c:pt>
                <c:pt idx="99">
                  <c:v>165.4</c:v>
                </c:pt>
                <c:pt idx="100">
                  <c:v>73.6</c:v>
                </c:pt>
                <c:pt idx="101">
                  <c:v>1133.0</c:v>
                </c:pt>
                <c:pt idx="102">
                  <c:v>170.6</c:v>
                </c:pt>
                <c:pt idx="103">
                  <c:v>159.2</c:v>
                </c:pt>
                <c:pt idx="104">
                  <c:v>149.5</c:v>
                </c:pt>
                <c:pt idx="105">
                  <c:v>910.0</c:v>
                </c:pt>
                <c:pt idx="106">
                  <c:v>98.7</c:v>
                </c:pt>
                <c:pt idx="107">
                  <c:v>133.0</c:v>
                </c:pt>
                <c:pt idx="108">
                  <c:v>1468.0</c:v>
                </c:pt>
                <c:pt idx="109">
                  <c:v>106.8</c:v>
                </c:pt>
                <c:pt idx="110">
                  <c:v>162.7</c:v>
                </c:pt>
                <c:pt idx="111">
                  <c:v>1711.0</c:v>
                </c:pt>
                <c:pt idx="112">
                  <c:v>107.2</c:v>
                </c:pt>
                <c:pt idx="113">
                  <c:v>89.6</c:v>
                </c:pt>
                <c:pt idx="114">
                  <c:v>79.2</c:v>
                </c:pt>
                <c:pt idx="115">
                  <c:v>78.5</c:v>
                </c:pt>
                <c:pt idx="116">
                  <c:v>163.7</c:v>
                </c:pt>
                <c:pt idx="117">
                  <c:v>1475.0</c:v>
                </c:pt>
                <c:pt idx="118">
                  <c:v>109.2</c:v>
                </c:pt>
                <c:pt idx="119">
                  <c:v>64.3</c:v>
                </c:pt>
                <c:pt idx="120">
                  <c:v>169.9</c:v>
                </c:pt>
                <c:pt idx="121">
                  <c:v>152.3</c:v>
                </c:pt>
                <c:pt idx="122">
                  <c:v>121.4</c:v>
                </c:pt>
                <c:pt idx="123">
                  <c:v>162.6</c:v>
                </c:pt>
                <c:pt idx="124">
                  <c:v>1432.0</c:v>
                </c:pt>
                <c:pt idx="125">
                  <c:v>78.2</c:v>
                </c:pt>
                <c:pt idx="126">
                  <c:v>75.7</c:v>
                </c:pt>
                <c:pt idx="127">
                  <c:v>101.6</c:v>
                </c:pt>
                <c:pt idx="128">
                  <c:v>159.3</c:v>
                </c:pt>
                <c:pt idx="129">
                  <c:v>64.6</c:v>
                </c:pt>
                <c:pt idx="130">
                  <c:v>123.6</c:v>
                </c:pt>
                <c:pt idx="131">
                  <c:v>81.56</c:v>
                </c:pt>
                <c:pt idx="132">
                  <c:v>231.9</c:v>
                </c:pt>
                <c:pt idx="133">
                  <c:v>918.0</c:v>
                </c:pt>
                <c:pt idx="134">
                  <c:v>164.9</c:v>
                </c:pt>
              </c:numCache>
            </c:numRef>
          </c:xVal>
          <c:yVal>
            <c:numRef>
              <c:f>'Data Calc'!$BR$5:$BR$164</c:f>
              <c:numCache>
                <c:formatCode>0.0000</c:formatCode>
                <c:ptCount val="160"/>
                <c:pt idx="0">
                  <c:v>49.52062339357838</c:v>
                </c:pt>
                <c:pt idx="1">
                  <c:v>114.9121744397335</c:v>
                </c:pt>
                <c:pt idx="2">
                  <c:v>44.5953039653827</c:v>
                </c:pt>
                <c:pt idx="3">
                  <c:v>44.66436299779074</c:v>
                </c:pt>
                <c:pt idx="4">
                  <c:v>18.43775342035734</c:v>
                </c:pt>
                <c:pt idx="5">
                  <c:v>41.56651471197678</c:v>
                </c:pt>
                <c:pt idx="6">
                  <c:v>61.90944881889764</c:v>
                </c:pt>
                <c:pt idx="7">
                  <c:v>24.67648065730913</c:v>
                </c:pt>
                <c:pt idx="8">
                  <c:v>34.67977793098443</c:v>
                </c:pt>
                <c:pt idx="9">
                  <c:v>142.4251968503937</c:v>
                </c:pt>
                <c:pt idx="10">
                  <c:v>23.31724663449327</c:v>
                </c:pt>
                <c:pt idx="11">
                  <c:v>10.30456098648046</c:v>
                </c:pt>
                <c:pt idx="12">
                  <c:v>90.12184003315373</c:v>
                </c:pt>
                <c:pt idx="13">
                  <c:v>75.22457580126428</c:v>
                </c:pt>
                <c:pt idx="14">
                  <c:v>360.1219202438404</c:v>
                </c:pt>
                <c:pt idx="15">
                  <c:v>109.1781496062992</c:v>
                </c:pt>
                <c:pt idx="16">
                  <c:v>69.86748607643555</c:v>
                </c:pt>
                <c:pt idx="17">
                  <c:v>28.27377347062386</c:v>
                </c:pt>
                <c:pt idx="18">
                  <c:v>107.0866141732284</c:v>
                </c:pt>
                <c:pt idx="19">
                  <c:v>24.62992125984251</c:v>
                </c:pt>
                <c:pt idx="20">
                  <c:v>323.3192004845548</c:v>
                </c:pt>
                <c:pt idx="21">
                  <c:v>20.39613605000406</c:v>
                </c:pt>
                <c:pt idx="22">
                  <c:v>147.3565804274466</c:v>
                </c:pt>
                <c:pt idx="23">
                  <c:v>83.25506186726659</c:v>
                </c:pt>
                <c:pt idx="24">
                  <c:v>23.62754074345358</c:v>
                </c:pt>
                <c:pt idx="25">
                  <c:v>63.35602472001757</c:v>
                </c:pt>
                <c:pt idx="26">
                  <c:v>44.53829634931997</c:v>
                </c:pt>
                <c:pt idx="27">
                  <c:v>37.72592646102724</c:v>
                </c:pt>
                <c:pt idx="28">
                  <c:v>116.6479190101237</c:v>
                </c:pt>
                <c:pt idx="29">
                  <c:v>98.08958306441202</c:v>
                </c:pt>
                <c:pt idx="30">
                  <c:v>18.89943187481312</c:v>
                </c:pt>
                <c:pt idx="31">
                  <c:v>34.2082239720035</c:v>
                </c:pt>
                <c:pt idx="32">
                  <c:v>49.45319335083114</c:v>
                </c:pt>
                <c:pt idx="33">
                  <c:v>0.0</c:v>
                </c:pt>
                <c:pt idx="34">
                  <c:v>31.21920243840487</c:v>
                </c:pt>
                <c:pt idx="35">
                  <c:v>74.48256467941507</c:v>
                </c:pt>
                <c:pt idx="36">
                  <c:v>43.6848265588423</c:v>
                </c:pt>
                <c:pt idx="37">
                  <c:v>37.97203920938454</c:v>
                </c:pt>
                <c:pt idx="38">
                  <c:v>18.45835060091173</c:v>
                </c:pt>
                <c:pt idx="39">
                  <c:v>32.84308211473565</c:v>
                </c:pt>
                <c:pt idx="40">
                  <c:v>33.71182105421536</c:v>
                </c:pt>
                <c:pt idx="41">
                  <c:v>33.17854498956861</c:v>
                </c:pt>
                <c:pt idx="42">
                  <c:v>109.3650527726587</c:v>
                </c:pt>
                <c:pt idx="43">
                  <c:v>22.10992282681083</c:v>
                </c:pt>
                <c:pt idx="44">
                  <c:v>153.4221683827983</c:v>
                </c:pt>
                <c:pt idx="45">
                  <c:v>65.62029746281714</c:v>
                </c:pt>
                <c:pt idx="46">
                  <c:v>34.19316256354031</c:v>
                </c:pt>
                <c:pt idx="47">
                  <c:v>82.27386210869983</c:v>
                </c:pt>
                <c:pt idx="48">
                  <c:v>8.031496062992124</c:v>
                </c:pt>
                <c:pt idx="49">
                  <c:v>81.71580296648965</c:v>
                </c:pt>
                <c:pt idx="50">
                  <c:v>347.8758469144845</c:v>
                </c:pt>
                <c:pt idx="51">
                  <c:v>151.7060367454068</c:v>
                </c:pt>
                <c:pt idx="52">
                  <c:v>16.2800595871462</c:v>
                </c:pt>
                <c:pt idx="53">
                  <c:v>30.15461703650679</c:v>
                </c:pt>
                <c:pt idx="54">
                  <c:v>122.384701912261</c:v>
                </c:pt>
                <c:pt idx="55">
                  <c:v>36.34691648945342</c:v>
                </c:pt>
                <c:pt idx="56">
                  <c:v>23.30125400991542</c:v>
                </c:pt>
                <c:pt idx="57">
                  <c:v>146.7483231262759</c:v>
                </c:pt>
                <c:pt idx="58">
                  <c:v>50.8926483199501</c:v>
                </c:pt>
                <c:pt idx="59">
                  <c:v>35.17443531237427</c:v>
                </c:pt>
                <c:pt idx="60">
                  <c:v>32.28346456692913</c:v>
                </c:pt>
                <c:pt idx="61">
                  <c:v>10.55698066070353</c:v>
                </c:pt>
                <c:pt idx="62">
                  <c:v>20.7329346989521</c:v>
                </c:pt>
                <c:pt idx="63">
                  <c:v>101.4969282685818</c:v>
                </c:pt>
                <c:pt idx="64">
                  <c:v>153.7946054615513</c:v>
                </c:pt>
                <c:pt idx="65">
                  <c:v>35.81961345740874</c:v>
                </c:pt>
                <c:pt idx="66">
                  <c:v>132.994665989332</c:v>
                </c:pt>
                <c:pt idx="67">
                  <c:v>66.6963368709346</c:v>
                </c:pt>
                <c:pt idx="68">
                  <c:v>162.4280173933482</c:v>
                </c:pt>
                <c:pt idx="69">
                  <c:v>60.40125121346132</c:v>
                </c:pt>
                <c:pt idx="70">
                  <c:v>267.3818897637796</c:v>
                </c:pt>
                <c:pt idx="71">
                  <c:v>153.7946054615513</c:v>
                </c:pt>
                <c:pt idx="72">
                  <c:v>20.59222925003227</c:v>
                </c:pt>
                <c:pt idx="73">
                  <c:v>103.8032981726341</c:v>
                </c:pt>
                <c:pt idx="74">
                  <c:v>37.32445259411066</c:v>
                </c:pt>
                <c:pt idx="75">
                  <c:v>64.85133388177223</c:v>
                </c:pt>
                <c:pt idx="76">
                  <c:v>14.82207427934169</c:v>
                </c:pt>
                <c:pt idx="77">
                  <c:v>80.31496062992125</c:v>
                </c:pt>
                <c:pt idx="78">
                  <c:v>30.77489145632497</c:v>
                </c:pt>
                <c:pt idx="79">
                  <c:v>20.35705932798005</c:v>
                </c:pt>
                <c:pt idx="80">
                  <c:v>32.95347172512527</c:v>
                </c:pt>
                <c:pt idx="81">
                  <c:v>170.1588148939009</c:v>
                </c:pt>
                <c:pt idx="82">
                  <c:v>54.78325735598839</c:v>
                </c:pt>
                <c:pt idx="83">
                  <c:v>21.76384528134401</c:v>
                </c:pt>
                <c:pt idx="84">
                  <c:v>21.67229096362955</c:v>
                </c:pt>
                <c:pt idx="85">
                  <c:v>15.73739093424133</c:v>
                </c:pt>
                <c:pt idx="86">
                  <c:v>163.1397637795276</c:v>
                </c:pt>
                <c:pt idx="87">
                  <c:v>18.71073808081682</c:v>
                </c:pt>
                <c:pt idx="88">
                  <c:v>60.18267716535433</c:v>
                </c:pt>
                <c:pt idx="89">
                  <c:v>56.0811979427427</c:v>
                </c:pt>
                <c:pt idx="90">
                  <c:v>96.02875727490584</c:v>
                </c:pt>
                <c:pt idx="91">
                  <c:v>41.16141732283464</c:v>
                </c:pt>
                <c:pt idx="92">
                  <c:v>243.5356870713741</c:v>
                </c:pt>
                <c:pt idx="93">
                  <c:v>11.01995971433803</c:v>
                </c:pt>
                <c:pt idx="94">
                  <c:v>113.9012168933429</c:v>
                </c:pt>
                <c:pt idx="95">
                  <c:v>37.18285214348206</c:v>
                </c:pt>
                <c:pt idx="96">
                  <c:v>43.80816034359341</c:v>
                </c:pt>
                <c:pt idx="97">
                  <c:v>50.7355483003649</c:v>
                </c:pt>
                <c:pt idx="98">
                  <c:v>21.09766129980021</c:v>
                </c:pt>
                <c:pt idx="99">
                  <c:v>44.89988751406074</c:v>
                </c:pt>
                <c:pt idx="100">
                  <c:v>222.2413979074533</c:v>
                </c:pt>
                <c:pt idx="101">
                  <c:v>14.7746634059821</c:v>
                </c:pt>
                <c:pt idx="102">
                  <c:v>26.77165354330709</c:v>
                </c:pt>
                <c:pt idx="103">
                  <c:v>58.75673435557397</c:v>
                </c:pt>
                <c:pt idx="104">
                  <c:v>29.47040894081788</c:v>
                </c:pt>
                <c:pt idx="105">
                  <c:v>26.93897637795275</c:v>
                </c:pt>
                <c:pt idx="106">
                  <c:v>84.43924239199827</c:v>
                </c:pt>
                <c:pt idx="107">
                  <c:v>26.18966107497432</c:v>
                </c:pt>
                <c:pt idx="108">
                  <c:v>17.13937819628216</c:v>
                </c:pt>
                <c:pt idx="109">
                  <c:v>79.5978627671541</c:v>
                </c:pt>
                <c:pt idx="110">
                  <c:v>48.66141732283464</c:v>
                </c:pt>
                <c:pt idx="111">
                  <c:v>25.61116555709505</c:v>
                </c:pt>
                <c:pt idx="112">
                  <c:v>52.33192004845547</c:v>
                </c:pt>
                <c:pt idx="113">
                  <c:v>6.330119949959526</c:v>
                </c:pt>
                <c:pt idx="114">
                  <c:v>7.066172016959419</c:v>
                </c:pt>
                <c:pt idx="115">
                  <c:v>195.9685039370079</c:v>
                </c:pt>
                <c:pt idx="116">
                  <c:v>28.13428261587062</c:v>
                </c:pt>
                <c:pt idx="117">
                  <c:v>46.78085693833725</c:v>
                </c:pt>
                <c:pt idx="118">
                  <c:v>19.13468711147948</c:v>
                </c:pt>
                <c:pt idx="119">
                  <c:v>402.9838375466224</c:v>
                </c:pt>
                <c:pt idx="120">
                  <c:v>42.40969878765154</c:v>
                </c:pt>
                <c:pt idx="121">
                  <c:v>22.07283014108362</c:v>
                </c:pt>
                <c:pt idx="122">
                  <c:v>62.57374544599836</c:v>
                </c:pt>
                <c:pt idx="123">
                  <c:v>28.98691360763003</c:v>
                </c:pt>
                <c:pt idx="124">
                  <c:v>23.37309632703098</c:v>
                </c:pt>
                <c:pt idx="125">
                  <c:v>47.60130593431918</c:v>
                </c:pt>
                <c:pt idx="126">
                  <c:v>40.05249343832021</c:v>
                </c:pt>
                <c:pt idx="127">
                  <c:v>52.67409755598732</c:v>
                </c:pt>
                <c:pt idx="128">
                  <c:v>11.87489439356561</c:v>
                </c:pt>
                <c:pt idx="129">
                  <c:v>333.9411520928305</c:v>
                </c:pt>
                <c:pt idx="130">
                  <c:v>70.32228529573338</c:v>
                </c:pt>
                <c:pt idx="131">
                  <c:v>35.25329245348756</c:v>
                </c:pt>
                <c:pt idx="132">
                  <c:v>175.2326413743737</c:v>
                </c:pt>
                <c:pt idx="133">
                  <c:v>72.05399325084363</c:v>
                </c:pt>
                <c:pt idx="134">
                  <c:v>40.91516862279008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42-40F7-B736-7F9BA4296353}"/>
            </c:ext>
          </c:extLst>
        </c:ser>
        <c:ser>
          <c:idx val="1"/>
          <c:order val="1"/>
          <c:tx>
            <c:v>Ce/Ce*</c:v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C0504D"/>
              </a:solidFill>
              <a:ln>
                <a:solidFill>
                  <a:srgbClr val="F04B23"/>
                </a:solidFill>
                <a:prstDash val="solid"/>
              </a:ln>
            </c:spPr>
          </c:marker>
          <c:xVal>
            <c:numRef>
              <c:f>'Data Calc'!$BT$5:$BT$164</c:f>
              <c:numCache>
                <c:formatCode>General</c:formatCode>
                <c:ptCount val="160"/>
                <c:pt idx="0">
                  <c:v>79.99</c:v>
                </c:pt>
                <c:pt idx="1">
                  <c:v>62.3</c:v>
                </c:pt>
                <c:pt idx="2">
                  <c:v>1582.0</c:v>
                </c:pt>
                <c:pt idx="3">
                  <c:v>165.0</c:v>
                </c:pt>
                <c:pt idx="4">
                  <c:v>161.4</c:v>
                </c:pt>
                <c:pt idx="5">
                  <c:v>1342.0</c:v>
                </c:pt>
                <c:pt idx="6">
                  <c:v>34.9</c:v>
                </c:pt>
                <c:pt idx="7">
                  <c:v>120.1</c:v>
                </c:pt>
                <c:pt idx="8">
                  <c:v>163.3</c:v>
                </c:pt>
                <c:pt idx="9">
                  <c:v>68.7</c:v>
                </c:pt>
                <c:pt idx="10">
                  <c:v>85.7</c:v>
                </c:pt>
                <c:pt idx="11">
                  <c:v>1263.0</c:v>
                </c:pt>
                <c:pt idx="12">
                  <c:v>159.4</c:v>
                </c:pt>
                <c:pt idx="13">
                  <c:v>81.7</c:v>
                </c:pt>
                <c:pt idx="14">
                  <c:v>62.4</c:v>
                </c:pt>
                <c:pt idx="15">
                  <c:v>83.8</c:v>
                </c:pt>
                <c:pt idx="16">
                  <c:v>75.3</c:v>
                </c:pt>
                <c:pt idx="17">
                  <c:v>123.6</c:v>
                </c:pt>
                <c:pt idx="18">
                  <c:v>82.2</c:v>
                </c:pt>
                <c:pt idx="19">
                  <c:v>816.0</c:v>
                </c:pt>
                <c:pt idx="20">
                  <c:v>67.5</c:v>
                </c:pt>
                <c:pt idx="21">
                  <c:v>688.0</c:v>
                </c:pt>
                <c:pt idx="22">
                  <c:v>218.5</c:v>
                </c:pt>
                <c:pt idx="23">
                  <c:v>79.7</c:v>
                </c:pt>
                <c:pt idx="24">
                  <c:v>1655.0</c:v>
                </c:pt>
                <c:pt idx="25">
                  <c:v>194.3</c:v>
                </c:pt>
                <c:pt idx="26">
                  <c:v>86.3</c:v>
                </c:pt>
                <c:pt idx="27">
                  <c:v>176.2</c:v>
                </c:pt>
                <c:pt idx="28">
                  <c:v>76.7</c:v>
                </c:pt>
                <c:pt idx="29">
                  <c:v>131.2</c:v>
                </c:pt>
                <c:pt idx="30">
                  <c:v>168.8</c:v>
                </c:pt>
                <c:pt idx="31">
                  <c:v>78.7</c:v>
                </c:pt>
                <c:pt idx="32">
                  <c:v>79.87</c:v>
                </c:pt>
                <c:pt idx="33">
                  <c:v>29.0</c:v>
                </c:pt>
                <c:pt idx="34">
                  <c:v>83.6</c:v>
                </c:pt>
                <c:pt idx="35">
                  <c:v>120.4</c:v>
                </c:pt>
                <c:pt idx="36">
                  <c:v>165.6</c:v>
                </c:pt>
                <c:pt idx="37">
                  <c:v>103.6</c:v>
                </c:pt>
                <c:pt idx="38">
                  <c:v>165.1</c:v>
                </c:pt>
                <c:pt idx="39">
                  <c:v>1715.0</c:v>
                </c:pt>
                <c:pt idx="40">
                  <c:v>127.4</c:v>
                </c:pt>
                <c:pt idx="41">
                  <c:v>1515.0</c:v>
                </c:pt>
                <c:pt idx="42">
                  <c:v>82.9</c:v>
                </c:pt>
                <c:pt idx="43">
                  <c:v>158.3</c:v>
                </c:pt>
                <c:pt idx="44">
                  <c:v>131.8</c:v>
                </c:pt>
                <c:pt idx="45">
                  <c:v>166.2</c:v>
                </c:pt>
                <c:pt idx="46">
                  <c:v>1586.0</c:v>
                </c:pt>
                <c:pt idx="47">
                  <c:v>81.6</c:v>
                </c:pt>
                <c:pt idx="48">
                  <c:v>1202.0</c:v>
                </c:pt>
                <c:pt idx="49">
                  <c:v>75.7</c:v>
                </c:pt>
                <c:pt idx="50">
                  <c:v>63.0</c:v>
                </c:pt>
                <c:pt idx="51">
                  <c:v>67.2</c:v>
                </c:pt>
                <c:pt idx="52">
                  <c:v>166.2</c:v>
                </c:pt>
                <c:pt idx="53">
                  <c:v>77.7</c:v>
                </c:pt>
                <c:pt idx="54">
                  <c:v>77.8</c:v>
                </c:pt>
                <c:pt idx="55">
                  <c:v>83.0</c:v>
                </c:pt>
                <c:pt idx="56">
                  <c:v>1645.0</c:v>
                </c:pt>
                <c:pt idx="57">
                  <c:v>70.0</c:v>
                </c:pt>
                <c:pt idx="58">
                  <c:v>87.6</c:v>
                </c:pt>
                <c:pt idx="59">
                  <c:v>1509.0</c:v>
                </c:pt>
                <c:pt idx="60">
                  <c:v>82.7</c:v>
                </c:pt>
                <c:pt idx="61">
                  <c:v>1239.0</c:v>
                </c:pt>
                <c:pt idx="62">
                  <c:v>1661.0</c:v>
                </c:pt>
                <c:pt idx="63">
                  <c:v>68.2</c:v>
                </c:pt>
                <c:pt idx="64">
                  <c:v>70.4</c:v>
                </c:pt>
                <c:pt idx="65">
                  <c:v>119.9</c:v>
                </c:pt>
                <c:pt idx="66">
                  <c:v>933.0</c:v>
                </c:pt>
                <c:pt idx="67">
                  <c:v>1645.0</c:v>
                </c:pt>
                <c:pt idx="68">
                  <c:v>330.0</c:v>
                </c:pt>
                <c:pt idx="69">
                  <c:v>1665.0</c:v>
                </c:pt>
                <c:pt idx="70">
                  <c:v>57.4</c:v>
                </c:pt>
                <c:pt idx="71">
                  <c:v>120.2</c:v>
                </c:pt>
                <c:pt idx="72">
                  <c:v>183.2</c:v>
                </c:pt>
                <c:pt idx="73">
                  <c:v>80.0</c:v>
                </c:pt>
                <c:pt idx="74">
                  <c:v>166.5</c:v>
                </c:pt>
                <c:pt idx="75">
                  <c:v>1598.0</c:v>
                </c:pt>
                <c:pt idx="76">
                  <c:v>1701.0</c:v>
                </c:pt>
                <c:pt idx="77">
                  <c:v>1528.0</c:v>
                </c:pt>
                <c:pt idx="78">
                  <c:v>1658.0</c:v>
                </c:pt>
                <c:pt idx="79">
                  <c:v>1069.0</c:v>
                </c:pt>
                <c:pt idx="80">
                  <c:v>1585.0</c:v>
                </c:pt>
                <c:pt idx="81">
                  <c:v>179.8</c:v>
                </c:pt>
                <c:pt idx="82">
                  <c:v>1353.0</c:v>
                </c:pt>
                <c:pt idx="83">
                  <c:v>166.4</c:v>
                </c:pt>
                <c:pt idx="84">
                  <c:v>134.5</c:v>
                </c:pt>
                <c:pt idx="85">
                  <c:v>239.3</c:v>
                </c:pt>
                <c:pt idx="86">
                  <c:v>62.8</c:v>
                </c:pt>
                <c:pt idx="87">
                  <c:v>159.6</c:v>
                </c:pt>
                <c:pt idx="88">
                  <c:v>76.43</c:v>
                </c:pt>
                <c:pt idx="89">
                  <c:v>168.5</c:v>
                </c:pt>
                <c:pt idx="90">
                  <c:v>78.1</c:v>
                </c:pt>
                <c:pt idx="91">
                  <c:v>95.1</c:v>
                </c:pt>
                <c:pt idx="92">
                  <c:v>90.0</c:v>
                </c:pt>
                <c:pt idx="93">
                  <c:v>1533.0</c:v>
                </c:pt>
                <c:pt idx="94">
                  <c:v>59.3</c:v>
                </c:pt>
                <c:pt idx="95">
                  <c:v>130.1</c:v>
                </c:pt>
                <c:pt idx="96">
                  <c:v>80.27</c:v>
                </c:pt>
                <c:pt idx="97">
                  <c:v>410.0</c:v>
                </c:pt>
                <c:pt idx="98">
                  <c:v>1162.0</c:v>
                </c:pt>
                <c:pt idx="99">
                  <c:v>165.4</c:v>
                </c:pt>
                <c:pt idx="100">
                  <c:v>73.6</c:v>
                </c:pt>
                <c:pt idx="101">
                  <c:v>1133.0</c:v>
                </c:pt>
                <c:pt idx="102">
                  <c:v>170.6</c:v>
                </c:pt>
                <c:pt idx="103">
                  <c:v>159.2</c:v>
                </c:pt>
                <c:pt idx="104">
                  <c:v>149.5</c:v>
                </c:pt>
                <c:pt idx="105">
                  <c:v>910.0</c:v>
                </c:pt>
                <c:pt idx="106">
                  <c:v>98.7</c:v>
                </c:pt>
                <c:pt idx="107">
                  <c:v>133.0</c:v>
                </c:pt>
                <c:pt idx="108">
                  <c:v>1468.0</c:v>
                </c:pt>
                <c:pt idx="109">
                  <c:v>106.8</c:v>
                </c:pt>
                <c:pt idx="110">
                  <c:v>162.7</c:v>
                </c:pt>
                <c:pt idx="111">
                  <c:v>1711.0</c:v>
                </c:pt>
                <c:pt idx="112">
                  <c:v>107.2</c:v>
                </c:pt>
                <c:pt idx="113">
                  <c:v>89.6</c:v>
                </c:pt>
                <c:pt idx="114">
                  <c:v>79.2</c:v>
                </c:pt>
                <c:pt idx="115">
                  <c:v>78.5</c:v>
                </c:pt>
                <c:pt idx="116">
                  <c:v>163.7</c:v>
                </c:pt>
                <c:pt idx="117">
                  <c:v>1475.0</c:v>
                </c:pt>
                <c:pt idx="118">
                  <c:v>109.2</c:v>
                </c:pt>
                <c:pt idx="119">
                  <c:v>64.3</c:v>
                </c:pt>
                <c:pt idx="120">
                  <c:v>169.9</c:v>
                </c:pt>
                <c:pt idx="121">
                  <c:v>152.3</c:v>
                </c:pt>
                <c:pt idx="122">
                  <c:v>121.4</c:v>
                </c:pt>
                <c:pt idx="123">
                  <c:v>162.6</c:v>
                </c:pt>
                <c:pt idx="124">
                  <c:v>1432.0</c:v>
                </c:pt>
                <c:pt idx="125">
                  <c:v>78.2</c:v>
                </c:pt>
                <c:pt idx="126">
                  <c:v>75.7</c:v>
                </c:pt>
                <c:pt idx="127">
                  <c:v>101.6</c:v>
                </c:pt>
                <c:pt idx="128">
                  <c:v>159.3</c:v>
                </c:pt>
                <c:pt idx="129">
                  <c:v>64.6</c:v>
                </c:pt>
                <c:pt idx="130">
                  <c:v>123.6</c:v>
                </c:pt>
                <c:pt idx="131">
                  <c:v>81.56</c:v>
                </c:pt>
                <c:pt idx="132">
                  <c:v>231.9</c:v>
                </c:pt>
                <c:pt idx="133">
                  <c:v>918.0</c:v>
                </c:pt>
                <c:pt idx="134">
                  <c:v>164.9</c:v>
                </c:pt>
              </c:numCache>
            </c:numRef>
          </c:xVal>
          <c:yVal>
            <c:numRef>
              <c:f>'Data Calc'!$BN$5:$BN$164</c:f>
              <c:numCache>
                <c:formatCode>0.0</c:formatCode>
                <c:ptCount val="160"/>
                <c:pt idx="0">
                  <c:v>37.34234858587743</c:v>
                </c:pt>
                <c:pt idx="1">
                  <c:v>103.0943767707467</c:v>
                </c:pt>
                <c:pt idx="2">
                  <c:v>68.09874993488597</c:v>
                </c:pt>
                <c:pt idx="3">
                  <c:v>36.79987907863267</c:v>
                </c:pt>
                <c:pt idx="4">
                  <c:v>127.6150740266258</c:v>
                </c:pt>
                <c:pt idx="5">
                  <c:v>3.825474699750877</c:v>
                </c:pt>
                <c:pt idx="6">
                  <c:v>14.9606447055537</c:v>
                </c:pt>
                <c:pt idx="7">
                  <c:v>133.6255967484632</c:v>
                </c:pt>
                <c:pt idx="8">
                  <c:v>246.9816290497745</c:v>
                </c:pt>
                <c:pt idx="9">
                  <c:v>24.60693676870919</c:v>
                </c:pt>
                <c:pt idx="10">
                  <c:v>4.481620510782665</c:v>
                </c:pt>
                <c:pt idx="11">
                  <c:v>44.38527004976842</c:v>
                </c:pt>
                <c:pt idx="12">
                  <c:v>231.6882819290036</c:v>
                </c:pt>
                <c:pt idx="13">
                  <c:v>87.72514494656136</c:v>
                </c:pt>
                <c:pt idx="14">
                  <c:v>23.51702987245685</c:v>
                </c:pt>
                <c:pt idx="15">
                  <c:v>0.0</c:v>
                </c:pt>
                <c:pt idx="16">
                  <c:v>26.70125322026149</c:v>
                </c:pt>
                <c:pt idx="17">
                  <c:v>33.00840355123533</c:v>
                </c:pt>
                <c:pt idx="18">
                  <c:v>0.469316373461765</c:v>
                </c:pt>
                <c:pt idx="19">
                  <c:v>1.686215976553528</c:v>
                </c:pt>
                <c:pt idx="20">
                  <c:v>8.15030878922737</c:v>
                </c:pt>
                <c:pt idx="21">
                  <c:v>175.8382013900801</c:v>
                </c:pt>
                <c:pt idx="22">
                  <c:v>303.5714585242144</c:v>
                </c:pt>
                <c:pt idx="23">
                  <c:v>60.20582471225997</c:v>
                </c:pt>
                <c:pt idx="24">
                  <c:v>1.287352156141891</c:v>
                </c:pt>
                <c:pt idx="25">
                  <c:v>0.0</c:v>
                </c:pt>
                <c:pt idx="26">
                  <c:v>26.12255929778642</c:v>
                </c:pt>
                <c:pt idx="27">
                  <c:v>430.4455937335301</c:v>
                </c:pt>
                <c:pt idx="28">
                  <c:v>35.62089604927434</c:v>
                </c:pt>
                <c:pt idx="29">
                  <c:v>0.0</c:v>
                </c:pt>
                <c:pt idx="30">
                  <c:v>212.7463688004445</c:v>
                </c:pt>
                <c:pt idx="31">
                  <c:v>227.8730352635623</c:v>
                </c:pt>
                <c:pt idx="32">
                  <c:v>416.7006782880109</c:v>
                </c:pt>
                <c:pt idx="33">
                  <c:v>0.0</c:v>
                </c:pt>
                <c:pt idx="34">
                  <c:v>190.9403500272377</c:v>
                </c:pt>
                <c:pt idx="35">
                  <c:v>88.63590376486124</c:v>
                </c:pt>
                <c:pt idx="36">
                  <c:v>164.9286631863576</c:v>
                </c:pt>
                <c:pt idx="37">
                  <c:v>3.609086677522323</c:v>
                </c:pt>
                <c:pt idx="38">
                  <c:v>21.95807519226519</c:v>
                </c:pt>
                <c:pt idx="39">
                  <c:v>201.5757455613568</c:v>
                </c:pt>
                <c:pt idx="40">
                  <c:v>197.0641111906876</c:v>
                </c:pt>
                <c:pt idx="41">
                  <c:v>42.15569544488792</c:v>
                </c:pt>
                <c:pt idx="42">
                  <c:v>20.20257637323455</c:v>
                </c:pt>
                <c:pt idx="43">
                  <c:v>102.292675829834</c:v>
                </c:pt>
                <c:pt idx="44">
                  <c:v>85.18787409232458</c:v>
                </c:pt>
                <c:pt idx="45">
                  <c:v>281.2123696725545</c:v>
                </c:pt>
                <c:pt idx="46">
                  <c:v>50.17992033714307</c:v>
                </c:pt>
                <c:pt idx="47">
                  <c:v>0.483018072777189</c:v>
                </c:pt>
                <c:pt idx="48">
                  <c:v>10.09571795760481</c:v>
                </c:pt>
                <c:pt idx="49">
                  <c:v>28.53679412265735</c:v>
                </c:pt>
                <c:pt idx="50">
                  <c:v>56.49645865259881</c:v>
                </c:pt>
                <c:pt idx="51">
                  <c:v>1.152627722725398</c:v>
                </c:pt>
                <c:pt idx="52">
                  <c:v>1.250087273772359</c:v>
                </c:pt>
                <c:pt idx="53">
                  <c:v>361.1648855925744</c:v>
                </c:pt>
                <c:pt idx="54">
                  <c:v>192.601356545495</c:v>
                </c:pt>
                <c:pt idx="55">
                  <c:v>82.08275406610558</c:v>
                </c:pt>
                <c:pt idx="56">
                  <c:v>6.33230500859085</c:v>
                </c:pt>
                <c:pt idx="57">
                  <c:v>37.29003930251777</c:v>
                </c:pt>
                <c:pt idx="58">
                  <c:v>87.19755737173241</c:v>
                </c:pt>
                <c:pt idx="59">
                  <c:v>41.75577610289447</c:v>
                </c:pt>
                <c:pt idx="60">
                  <c:v>43.75867296094727</c:v>
                </c:pt>
                <c:pt idx="61">
                  <c:v>1.241201842111266</c:v>
                </c:pt>
                <c:pt idx="62">
                  <c:v>32.02734282354655</c:v>
                </c:pt>
                <c:pt idx="63">
                  <c:v>19.32619445183308</c:v>
                </c:pt>
                <c:pt idx="64">
                  <c:v>23.45705254936043</c:v>
                </c:pt>
                <c:pt idx="65">
                  <c:v>49.8724055098718</c:v>
                </c:pt>
                <c:pt idx="66">
                  <c:v>2.634849889019255</c:v>
                </c:pt>
                <c:pt idx="67">
                  <c:v>35.94423562204824</c:v>
                </c:pt>
                <c:pt idx="68">
                  <c:v>0.0</c:v>
                </c:pt>
                <c:pt idx="69">
                  <c:v>65.45083185453657</c:v>
                </c:pt>
                <c:pt idx="70">
                  <c:v>0.0</c:v>
                </c:pt>
                <c:pt idx="71">
                  <c:v>0.0</c:v>
                </c:pt>
                <c:pt idx="72">
                  <c:v>1.171524518529441</c:v>
                </c:pt>
                <c:pt idx="73">
                  <c:v>0.0</c:v>
                </c:pt>
                <c:pt idx="74">
                  <c:v>724.37459106273</c:v>
                </c:pt>
                <c:pt idx="75">
                  <c:v>135.8350190309081</c:v>
                </c:pt>
                <c:pt idx="76">
                  <c:v>1.261540813412916</c:v>
                </c:pt>
                <c:pt idx="77">
                  <c:v>36.5039164000116</c:v>
                </c:pt>
                <c:pt idx="78">
                  <c:v>49.03406716405635</c:v>
                </c:pt>
                <c:pt idx="79">
                  <c:v>62.27848078216245</c:v>
                </c:pt>
                <c:pt idx="80">
                  <c:v>65.06593124910266</c:v>
                </c:pt>
                <c:pt idx="81">
                  <c:v>0.0</c:v>
                </c:pt>
                <c:pt idx="82">
                  <c:v>165.3184356136017</c:v>
                </c:pt>
                <c:pt idx="83">
                  <c:v>64.6910704940387</c:v>
                </c:pt>
                <c:pt idx="84">
                  <c:v>0.249572230299903</c:v>
                </c:pt>
                <c:pt idx="85">
                  <c:v>0.222492512895669</c:v>
                </c:pt>
                <c:pt idx="86">
                  <c:v>2.432220448807932</c:v>
                </c:pt>
                <c:pt idx="87">
                  <c:v>122.4581004545198</c:v>
                </c:pt>
                <c:pt idx="88">
                  <c:v>162.917276504433</c:v>
                </c:pt>
                <c:pt idx="89">
                  <c:v>41.80668730000433</c:v>
                </c:pt>
                <c:pt idx="90">
                  <c:v>814.7421509645986</c:v>
                </c:pt>
                <c:pt idx="91">
                  <c:v>163.7549344450306</c:v>
                </c:pt>
                <c:pt idx="92">
                  <c:v>71.58133046210479</c:v>
                </c:pt>
                <c:pt idx="93">
                  <c:v>77.70649984467246</c:v>
                </c:pt>
                <c:pt idx="94">
                  <c:v>0.0</c:v>
                </c:pt>
                <c:pt idx="95">
                  <c:v>121.3197941695384</c:v>
                </c:pt>
                <c:pt idx="96">
                  <c:v>902.0738792676695</c:v>
                </c:pt>
                <c:pt idx="97">
                  <c:v>35.52718155423499</c:v>
                </c:pt>
                <c:pt idx="98">
                  <c:v>20.50771134491604</c:v>
                </c:pt>
                <c:pt idx="99">
                  <c:v>136.4213348281415</c:v>
                </c:pt>
                <c:pt idx="100">
                  <c:v>0.0</c:v>
                </c:pt>
                <c:pt idx="101">
                  <c:v>15.03446332228576</c:v>
                </c:pt>
                <c:pt idx="102">
                  <c:v>381.1517085631879</c:v>
                </c:pt>
                <c:pt idx="103">
                  <c:v>68.92011036403715</c:v>
                </c:pt>
                <c:pt idx="104">
                  <c:v>1.478183474438982</c:v>
                </c:pt>
                <c:pt idx="105">
                  <c:v>82.36756183847965</c:v>
                </c:pt>
                <c:pt idx="106">
                  <c:v>130.898898736076</c:v>
                </c:pt>
                <c:pt idx="107">
                  <c:v>167.1495988742196</c:v>
                </c:pt>
                <c:pt idx="108">
                  <c:v>226.0658769840825</c:v>
                </c:pt>
                <c:pt idx="109">
                  <c:v>230.4479535506628</c:v>
                </c:pt>
                <c:pt idx="110">
                  <c:v>0.0</c:v>
                </c:pt>
                <c:pt idx="111">
                  <c:v>23.53728174409298</c:v>
                </c:pt>
                <c:pt idx="112">
                  <c:v>254.2084083039773</c:v>
                </c:pt>
                <c:pt idx="113">
                  <c:v>0.0</c:v>
                </c:pt>
                <c:pt idx="114">
                  <c:v>0.0</c:v>
                </c:pt>
                <c:pt idx="115">
                  <c:v>69.81211681481278</c:v>
                </c:pt>
                <c:pt idx="116">
                  <c:v>14.07936372344456</c:v>
                </c:pt>
                <c:pt idx="117">
                  <c:v>16.40818142658834</c:v>
                </c:pt>
                <c:pt idx="118">
                  <c:v>65.751650528137</c:v>
                </c:pt>
                <c:pt idx="119">
                  <c:v>48.83236488793479</c:v>
                </c:pt>
                <c:pt idx="120">
                  <c:v>391.1791330656604</c:v>
                </c:pt>
                <c:pt idx="121">
                  <c:v>121.527640465777</c:v>
                </c:pt>
                <c:pt idx="122">
                  <c:v>79.3343416418625</c:v>
                </c:pt>
                <c:pt idx="123">
                  <c:v>60.38399819515283</c:v>
                </c:pt>
                <c:pt idx="124">
                  <c:v>42.08455000305865</c:v>
                </c:pt>
                <c:pt idx="125">
                  <c:v>56.01826022514086</c:v>
                </c:pt>
                <c:pt idx="126">
                  <c:v>7.793062531051008</c:v>
                </c:pt>
                <c:pt idx="127">
                  <c:v>34.46258191617432</c:v>
                </c:pt>
                <c:pt idx="128">
                  <c:v>22.07441924438799</c:v>
                </c:pt>
                <c:pt idx="129">
                  <c:v>7.227497118680755</c:v>
                </c:pt>
                <c:pt idx="130">
                  <c:v>16.23316484340392</c:v>
                </c:pt>
                <c:pt idx="131">
                  <c:v>143.7212843698286</c:v>
                </c:pt>
                <c:pt idx="132">
                  <c:v>208.3078948324298</c:v>
                </c:pt>
                <c:pt idx="133">
                  <c:v>71.22499767430578</c:v>
                </c:pt>
                <c:pt idx="134">
                  <c:v>19.21085158649955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42-40F7-B736-7F9BA4296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6334168"/>
        <c:axId val="1846310280"/>
      </c:scatterChart>
      <c:valAx>
        <c:axId val="1846334168"/>
        <c:scaling>
          <c:orientation val="minMax"/>
          <c:max val="200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C56A6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u="none" strike="noStrike" baseline="0">
                    <a:solidFill>
                      <a:srgbClr val="3C56A6"/>
                    </a:solidFill>
                    <a:latin typeface="Arial"/>
                    <a:cs typeface="Arial"/>
                  </a:rPr>
                  <a:t>206/238 Age (Ma</a:t>
                </a:r>
                <a:r>
                  <a:rPr lang="en-US" sz="1000" b="0" i="0" u="none" strike="noStrike" baseline="0">
                    <a:solidFill>
                      <a:srgbClr val="3C56A6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70C388"/>
            </a:solidFill>
            <a:prstDash val="solid"/>
          </a:ln>
        </c:spPr>
        <c:txPr>
          <a:bodyPr rot="0" vert="horz"/>
          <a:lstStyle/>
          <a:p>
            <a:pPr rtl="1">
              <a:defRPr sz="1000" b="0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6310280"/>
        <c:crosses val="autoZero"/>
        <c:crossBetween val="midCat"/>
      </c:valAx>
      <c:valAx>
        <c:axId val="1846310280"/>
        <c:scaling>
          <c:orientation val="minMax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Lu/Gd or Ce/Ce*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70C388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6334168"/>
        <c:crosses val="autoZero"/>
        <c:crossBetween val="midCat"/>
      </c:valAx>
      <c:spPr>
        <a:solidFill>
          <a:srgbClr val="C0C0C0"/>
        </a:solidFill>
        <a:ln w="12700">
          <a:solidFill>
            <a:srgbClr val="71C17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169262717545"/>
          <c:y val="0.170212759186236"/>
          <c:w val="0.0991091496726987"/>
          <c:h val="0.0736498097122268"/>
        </c:manualLayout>
      </c:layout>
      <c:overlay val="0"/>
      <c:spPr>
        <a:solidFill>
          <a:srgbClr val="FFFFFF"/>
        </a:solidFill>
        <a:ln w="3175">
          <a:solidFill>
            <a:srgbClr val="3C56A6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3C56A6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Eu/Eu* vs. Age </a:t>
            </a:r>
          </a:p>
        </c:rich>
      </c:tx>
      <c:layout>
        <c:manualLayout>
          <c:xMode val="edge"/>
          <c:yMode val="edge"/>
          <c:x val="0.421111149652549"/>
          <c:y val="0.0195758307146356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987999779653545"/>
          <c:y val="0.0789954664757814"/>
          <c:w val="0.818888888888889"/>
          <c:h val="0.818923327895595"/>
        </c:manualLayout>
      </c:layout>
      <c:scatterChart>
        <c:scatterStyle val="lineMarker"/>
        <c:varyColors val="0"/>
        <c:ser>
          <c:idx val="0"/>
          <c:order val="0"/>
          <c:tx>
            <c:v>Eu/Eu*</c:v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3C56A6"/>
                </a:solidFill>
                <a:prstDash val="solid"/>
              </a:ln>
            </c:spPr>
          </c:marker>
          <c:xVal>
            <c:numRef>
              <c:f>'Data Calc'!$BT$5:$BT$164</c:f>
              <c:numCache>
                <c:formatCode>General</c:formatCode>
                <c:ptCount val="160"/>
                <c:pt idx="0">
                  <c:v>79.99</c:v>
                </c:pt>
                <c:pt idx="1">
                  <c:v>62.3</c:v>
                </c:pt>
                <c:pt idx="2">
                  <c:v>1582.0</c:v>
                </c:pt>
                <c:pt idx="3">
                  <c:v>165.0</c:v>
                </c:pt>
                <c:pt idx="4">
                  <c:v>161.4</c:v>
                </c:pt>
                <c:pt idx="5">
                  <c:v>1342.0</c:v>
                </c:pt>
                <c:pt idx="6">
                  <c:v>34.9</c:v>
                </c:pt>
                <c:pt idx="7">
                  <c:v>120.1</c:v>
                </c:pt>
                <c:pt idx="8">
                  <c:v>163.3</c:v>
                </c:pt>
                <c:pt idx="9">
                  <c:v>68.7</c:v>
                </c:pt>
                <c:pt idx="10">
                  <c:v>85.7</c:v>
                </c:pt>
                <c:pt idx="11">
                  <c:v>1263.0</c:v>
                </c:pt>
                <c:pt idx="12">
                  <c:v>159.4</c:v>
                </c:pt>
                <c:pt idx="13">
                  <c:v>81.7</c:v>
                </c:pt>
                <c:pt idx="14">
                  <c:v>62.4</c:v>
                </c:pt>
                <c:pt idx="15">
                  <c:v>83.8</c:v>
                </c:pt>
                <c:pt idx="16">
                  <c:v>75.3</c:v>
                </c:pt>
                <c:pt idx="17">
                  <c:v>123.6</c:v>
                </c:pt>
                <c:pt idx="18">
                  <c:v>82.2</c:v>
                </c:pt>
                <c:pt idx="19">
                  <c:v>816.0</c:v>
                </c:pt>
                <c:pt idx="20">
                  <c:v>67.5</c:v>
                </c:pt>
                <c:pt idx="21">
                  <c:v>688.0</c:v>
                </c:pt>
                <c:pt idx="22">
                  <c:v>218.5</c:v>
                </c:pt>
                <c:pt idx="23">
                  <c:v>79.7</c:v>
                </c:pt>
                <c:pt idx="24">
                  <c:v>1655.0</c:v>
                </c:pt>
                <c:pt idx="25">
                  <c:v>194.3</c:v>
                </c:pt>
                <c:pt idx="26">
                  <c:v>86.3</c:v>
                </c:pt>
                <c:pt idx="27">
                  <c:v>176.2</c:v>
                </c:pt>
                <c:pt idx="28">
                  <c:v>76.7</c:v>
                </c:pt>
                <c:pt idx="29">
                  <c:v>131.2</c:v>
                </c:pt>
                <c:pt idx="30">
                  <c:v>168.8</c:v>
                </c:pt>
                <c:pt idx="31">
                  <c:v>78.7</c:v>
                </c:pt>
                <c:pt idx="32">
                  <c:v>79.87</c:v>
                </c:pt>
                <c:pt idx="33">
                  <c:v>29.0</c:v>
                </c:pt>
                <c:pt idx="34">
                  <c:v>83.6</c:v>
                </c:pt>
                <c:pt idx="35">
                  <c:v>120.4</c:v>
                </c:pt>
                <c:pt idx="36">
                  <c:v>165.6</c:v>
                </c:pt>
                <c:pt idx="37">
                  <c:v>103.6</c:v>
                </c:pt>
                <c:pt idx="38">
                  <c:v>165.1</c:v>
                </c:pt>
                <c:pt idx="39">
                  <c:v>1715.0</c:v>
                </c:pt>
                <c:pt idx="40">
                  <c:v>127.4</c:v>
                </c:pt>
                <c:pt idx="41">
                  <c:v>1515.0</c:v>
                </c:pt>
                <c:pt idx="42">
                  <c:v>82.9</c:v>
                </c:pt>
                <c:pt idx="43">
                  <c:v>158.3</c:v>
                </c:pt>
                <c:pt idx="44">
                  <c:v>131.8</c:v>
                </c:pt>
                <c:pt idx="45">
                  <c:v>166.2</c:v>
                </c:pt>
                <c:pt idx="46">
                  <c:v>1586.0</c:v>
                </c:pt>
                <c:pt idx="47">
                  <c:v>81.6</c:v>
                </c:pt>
                <c:pt idx="48">
                  <c:v>1202.0</c:v>
                </c:pt>
                <c:pt idx="49">
                  <c:v>75.7</c:v>
                </c:pt>
                <c:pt idx="50">
                  <c:v>63.0</c:v>
                </c:pt>
                <c:pt idx="51">
                  <c:v>67.2</c:v>
                </c:pt>
                <c:pt idx="52">
                  <c:v>166.2</c:v>
                </c:pt>
                <c:pt idx="53">
                  <c:v>77.7</c:v>
                </c:pt>
                <c:pt idx="54">
                  <c:v>77.8</c:v>
                </c:pt>
                <c:pt idx="55">
                  <c:v>83.0</c:v>
                </c:pt>
                <c:pt idx="56">
                  <c:v>1645.0</c:v>
                </c:pt>
                <c:pt idx="57">
                  <c:v>70.0</c:v>
                </c:pt>
                <c:pt idx="58">
                  <c:v>87.6</c:v>
                </c:pt>
                <c:pt idx="59">
                  <c:v>1509.0</c:v>
                </c:pt>
                <c:pt idx="60">
                  <c:v>82.7</c:v>
                </c:pt>
                <c:pt idx="61">
                  <c:v>1239.0</c:v>
                </c:pt>
                <c:pt idx="62">
                  <c:v>1661.0</c:v>
                </c:pt>
                <c:pt idx="63">
                  <c:v>68.2</c:v>
                </c:pt>
                <c:pt idx="64">
                  <c:v>70.4</c:v>
                </c:pt>
                <c:pt idx="65">
                  <c:v>119.9</c:v>
                </c:pt>
                <c:pt idx="66">
                  <c:v>933.0</c:v>
                </c:pt>
                <c:pt idx="67">
                  <c:v>1645.0</c:v>
                </c:pt>
                <c:pt idx="68">
                  <c:v>330.0</c:v>
                </c:pt>
                <c:pt idx="69">
                  <c:v>1665.0</c:v>
                </c:pt>
                <c:pt idx="70">
                  <c:v>57.4</c:v>
                </c:pt>
                <c:pt idx="71">
                  <c:v>120.2</c:v>
                </c:pt>
                <c:pt idx="72">
                  <c:v>183.2</c:v>
                </c:pt>
                <c:pt idx="73">
                  <c:v>80.0</c:v>
                </c:pt>
                <c:pt idx="74">
                  <c:v>166.5</c:v>
                </c:pt>
                <c:pt idx="75">
                  <c:v>1598.0</c:v>
                </c:pt>
                <c:pt idx="76">
                  <c:v>1701.0</c:v>
                </c:pt>
                <c:pt idx="77">
                  <c:v>1528.0</c:v>
                </c:pt>
                <c:pt idx="78">
                  <c:v>1658.0</c:v>
                </c:pt>
                <c:pt idx="79">
                  <c:v>1069.0</c:v>
                </c:pt>
                <c:pt idx="80">
                  <c:v>1585.0</c:v>
                </c:pt>
                <c:pt idx="81">
                  <c:v>179.8</c:v>
                </c:pt>
                <c:pt idx="82">
                  <c:v>1353.0</c:v>
                </c:pt>
                <c:pt idx="83">
                  <c:v>166.4</c:v>
                </c:pt>
                <c:pt idx="84">
                  <c:v>134.5</c:v>
                </c:pt>
                <c:pt idx="85">
                  <c:v>239.3</c:v>
                </c:pt>
                <c:pt idx="86">
                  <c:v>62.8</c:v>
                </c:pt>
                <c:pt idx="87">
                  <c:v>159.6</c:v>
                </c:pt>
                <c:pt idx="88">
                  <c:v>76.43</c:v>
                </c:pt>
                <c:pt idx="89">
                  <c:v>168.5</c:v>
                </c:pt>
                <c:pt idx="90">
                  <c:v>78.1</c:v>
                </c:pt>
                <c:pt idx="91">
                  <c:v>95.1</c:v>
                </c:pt>
                <c:pt idx="92">
                  <c:v>90.0</c:v>
                </c:pt>
                <c:pt idx="93">
                  <c:v>1533.0</c:v>
                </c:pt>
                <c:pt idx="94">
                  <c:v>59.3</c:v>
                </c:pt>
                <c:pt idx="95">
                  <c:v>130.1</c:v>
                </c:pt>
                <c:pt idx="96">
                  <c:v>80.27</c:v>
                </c:pt>
                <c:pt idx="97">
                  <c:v>410.0</c:v>
                </c:pt>
                <c:pt idx="98">
                  <c:v>1162.0</c:v>
                </c:pt>
                <c:pt idx="99">
                  <c:v>165.4</c:v>
                </c:pt>
                <c:pt idx="100">
                  <c:v>73.6</c:v>
                </c:pt>
                <c:pt idx="101">
                  <c:v>1133.0</c:v>
                </c:pt>
                <c:pt idx="102">
                  <c:v>170.6</c:v>
                </c:pt>
                <c:pt idx="103">
                  <c:v>159.2</c:v>
                </c:pt>
                <c:pt idx="104">
                  <c:v>149.5</c:v>
                </c:pt>
                <c:pt idx="105">
                  <c:v>910.0</c:v>
                </c:pt>
                <c:pt idx="106">
                  <c:v>98.7</c:v>
                </c:pt>
                <c:pt idx="107">
                  <c:v>133.0</c:v>
                </c:pt>
                <c:pt idx="108">
                  <c:v>1468.0</c:v>
                </c:pt>
                <c:pt idx="109">
                  <c:v>106.8</c:v>
                </c:pt>
                <c:pt idx="110">
                  <c:v>162.7</c:v>
                </c:pt>
                <c:pt idx="111">
                  <c:v>1711.0</c:v>
                </c:pt>
                <c:pt idx="112">
                  <c:v>107.2</c:v>
                </c:pt>
                <c:pt idx="113">
                  <c:v>89.6</c:v>
                </c:pt>
                <c:pt idx="114">
                  <c:v>79.2</c:v>
                </c:pt>
                <c:pt idx="115">
                  <c:v>78.5</c:v>
                </c:pt>
                <c:pt idx="116">
                  <c:v>163.7</c:v>
                </c:pt>
                <c:pt idx="117">
                  <c:v>1475.0</c:v>
                </c:pt>
                <c:pt idx="118">
                  <c:v>109.2</c:v>
                </c:pt>
                <c:pt idx="119">
                  <c:v>64.3</c:v>
                </c:pt>
                <c:pt idx="120">
                  <c:v>169.9</c:v>
                </c:pt>
                <c:pt idx="121">
                  <c:v>152.3</c:v>
                </c:pt>
                <c:pt idx="122">
                  <c:v>121.4</c:v>
                </c:pt>
                <c:pt idx="123">
                  <c:v>162.6</c:v>
                </c:pt>
                <c:pt idx="124">
                  <c:v>1432.0</c:v>
                </c:pt>
                <c:pt idx="125">
                  <c:v>78.2</c:v>
                </c:pt>
                <c:pt idx="126">
                  <c:v>75.7</c:v>
                </c:pt>
                <c:pt idx="127">
                  <c:v>101.6</c:v>
                </c:pt>
                <c:pt idx="128">
                  <c:v>159.3</c:v>
                </c:pt>
                <c:pt idx="129">
                  <c:v>64.6</c:v>
                </c:pt>
                <c:pt idx="130">
                  <c:v>123.6</c:v>
                </c:pt>
                <c:pt idx="131">
                  <c:v>81.56</c:v>
                </c:pt>
                <c:pt idx="132">
                  <c:v>231.9</c:v>
                </c:pt>
                <c:pt idx="133">
                  <c:v>918.0</c:v>
                </c:pt>
                <c:pt idx="134">
                  <c:v>164.9</c:v>
                </c:pt>
              </c:numCache>
            </c:numRef>
          </c:xVal>
          <c:yVal>
            <c:numRef>
              <c:f>'Data Calc'!$BO$5:$BO$164</c:f>
              <c:numCache>
                <c:formatCode>0.00</c:formatCode>
                <c:ptCount val="160"/>
                <c:pt idx="0">
                  <c:v>0.0373924628802056</c:v>
                </c:pt>
                <c:pt idx="1">
                  <c:v>0.343735181553926</c:v>
                </c:pt>
                <c:pt idx="2">
                  <c:v>0.155739745599436</c:v>
                </c:pt>
                <c:pt idx="3">
                  <c:v>0.364503686099182</c:v>
                </c:pt>
                <c:pt idx="4">
                  <c:v>0.272886767900038</c:v>
                </c:pt>
                <c:pt idx="5">
                  <c:v>0.0532906561000881</c:v>
                </c:pt>
                <c:pt idx="6">
                  <c:v>0.0</c:v>
                </c:pt>
                <c:pt idx="7">
                  <c:v>0.0869523679498211</c:v>
                </c:pt>
                <c:pt idx="8">
                  <c:v>0.45166409136655</c:v>
                </c:pt>
                <c:pt idx="9">
                  <c:v>0.29295587729851</c:v>
                </c:pt>
                <c:pt idx="10">
                  <c:v>0.292097986221275</c:v>
                </c:pt>
                <c:pt idx="11">
                  <c:v>0.22781676379882</c:v>
                </c:pt>
                <c:pt idx="12">
                  <c:v>0.453249763574346</c:v>
                </c:pt>
                <c:pt idx="13">
                  <c:v>0.184229081237371</c:v>
                </c:pt>
                <c:pt idx="14">
                  <c:v>0.0</c:v>
                </c:pt>
                <c:pt idx="15">
                  <c:v>0.713718136992842</c:v>
                </c:pt>
                <c:pt idx="16">
                  <c:v>0.37870891352949</c:v>
                </c:pt>
                <c:pt idx="17">
                  <c:v>0.469375730767403</c:v>
                </c:pt>
                <c:pt idx="18">
                  <c:v>1.21130935091249</c:v>
                </c:pt>
                <c:pt idx="19">
                  <c:v>0.391123074255687</c:v>
                </c:pt>
                <c:pt idx="20">
                  <c:v>1.026458712437115</c:v>
                </c:pt>
                <c:pt idx="21">
                  <c:v>0.335893986027355</c:v>
                </c:pt>
                <c:pt idx="22">
                  <c:v>0.672872726470335</c:v>
                </c:pt>
                <c:pt idx="23">
                  <c:v>0.383466161854866</c:v>
                </c:pt>
                <c:pt idx="24">
                  <c:v>0.123561319328658</c:v>
                </c:pt>
                <c:pt idx="25">
                  <c:v>0.679518002708337</c:v>
                </c:pt>
                <c:pt idx="26">
                  <c:v>0.303715921673661</c:v>
                </c:pt>
                <c:pt idx="27">
                  <c:v>0.316447224045017</c:v>
                </c:pt>
                <c:pt idx="28">
                  <c:v>0.51976968282758</c:v>
                </c:pt>
                <c:pt idx="29">
                  <c:v>0.604988915727934</c:v>
                </c:pt>
                <c:pt idx="30">
                  <c:v>0.335777469954968</c:v>
                </c:pt>
                <c:pt idx="31">
                  <c:v>0.493679000163849</c:v>
                </c:pt>
                <c:pt idx="32">
                  <c:v>0.386265553594966</c:v>
                </c:pt>
                <c:pt idx="33">
                  <c:v>0.0</c:v>
                </c:pt>
                <c:pt idx="34">
                  <c:v>0.359368991335562</c:v>
                </c:pt>
                <c:pt idx="35">
                  <c:v>0.351875345598022</c:v>
                </c:pt>
                <c:pt idx="36">
                  <c:v>0.586987036391328</c:v>
                </c:pt>
                <c:pt idx="37">
                  <c:v>0.419823878840352</c:v>
                </c:pt>
                <c:pt idx="38">
                  <c:v>0.5184095570101</c:v>
                </c:pt>
                <c:pt idx="39">
                  <c:v>0.0651828892114276</c:v>
                </c:pt>
                <c:pt idx="40">
                  <c:v>0.154356774402107</c:v>
                </c:pt>
                <c:pt idx="41">
                  <c:v>0.165725002628654</c:v>
                </c:pt>
                <c:pt idx="42">
                  <c:v>0.122583273706437</c:v>
                </c:pt>
                <c:pt idx="43">
                  <c:v>0.337078396058826</c:v>
                </c:pt>
                <c:pt idx="44">
                  <c:v>0.151618000011133</c:v>
                </c:pt>
                <c:pt idx="45">
                  <c:v>0.168224978174489</c:v>
                </c:pt>
                <c:pt idx="46">
                  <c:v>0.0258676274467738</c:v>
                </c:pt>
                <c:pt idx="47">
                  <c:v>1.120334581778288</c:v>
                </c:pt>
                <c:pt idx="48">
                  <c:v>0.0554252765243352</c:v>
                </c:pt>
                <c:pt idx="49">
                  <c:v>0.49856980005074</c:v>
                </c:pt>
                <c:pt idx="50">
                  <c:v>0.965670646173805</c:v>
                </c:pt>
                <c:pt idx="51">
                  <c:v>0.262568862994474</c:v>
                </c:pt>
                <c:pt idx="52">
                  <c:v>0.200459202727771</c:v>
                </c:pt>
                <c:pt idx="53">
                  <c:v>0.564661533701116</c:v>
                </c:pt>
                <c:pt idx="54">
                  <c:v>0.654524785782878</c:v>
                </c:pt>
                <c:pt idx="55">
                  <c:v>0.417958562631599</c:v>
                </c:pt>
                <c:pt idx="56">
                  <c:v>0.209952572003552</c:v>
                </c:pt>
                <c:pt idx="57">
                  <c:v>0.376697949597174</c:v>
                </c:pt>
                <c:pt idx="58">
                  <c:v>0.228012320961357</c:v>
                </c:pt>
                <c:pt idx="59">
                  <c:v>0.0390825572052309</c:v>
                </c:pt>
                <c:pt idx="60">
                  <c:v>0.578093762517624</c:v>
                </c:pt>
                <c:pt idx="61">
                  <c:v>0.0876468368483169</c:v>
                </c:pt>
                <c:pt idx="62">
                  <c:v>0.166348863618182</c:v>
                </c:pt>
                <c:pt idx="63">
                  <c:v>0.557777762285145</c:v>
                </c:pt>
                <c:pt idx="64">
                  <c:v>0.643321792835472</c:v>
                </c:pt>
                <c:pt idx="65">
                  <c:v>0.451260859854213</c:v>
                </c:pt>
                <c:pt idx="66">
                  <c:v>0.243328541132205</c:v>
                </c:pt>
                <c:pt idx="67">
                  <c:v>0.0376352611811768</c:v>
                </c:pt>
                <c:pt idx="68">
                  <c:v>0.234300574539531</c:v>
                </c:pt>
                <c:pt idx="69">
                  <c:v>0.278917919800282</c:v>
                </c:pt>
                <c:pt idx="70">
                  <c:v>0.547885352146153</c:v>
                </c:pt>
                <c:pt idx="71">
                  <c:v>0.746525386882231</c:v>
                </c:pt>
                <c:pt idx="72">
                  <c:v>0.301967777908451</c:v>
                </c:pt>
                <c:pt idx="73">
                  <c:v>0.385867205848929</c:v>
                </c:pt>
                <c:pt idx="74">
                  <c:v>0.311976449353444</c:v>
                </c:pt>
                <c:pt idx="75">
                  <c:v>0.0425760363000177</c:v>
                </c:pt>
                <c:pt idx="76">
                  <c:v>0.102235843602946</c:v>
                </c:pt>
                <c:pt idx="77">
                  <c:v>0.0677535328553141</c:v>
                </c:pt>
                <c:pt idx="78">
                  <c:v>0.0554622592965282</c:v>
                </c:pt>
                <c:pt idx="79">
                  <c:v>0.14534892402082</c:v>
                </c:pt>
                <c:pt idx="80">
                  <c:v>0.116896043127772</c:v>
                </c:pt>
                <c:pt idx="81">
                  <c:v>0.487943373937604</c:v>
                </c:pt>
                <c:pt idx="82">
                  <c:v>0.0390699372982575</c:v>
                </c:pt>
                <c:pt idx="83">
                  <c:v>0.246680209585796</c:v>
                </c:pt>
                <c:pt idx="84">
                  <c:v>0.826132429764061</c:v>
                </c:pt>
                <c:pt idx="85">
                  <c:v>0.919385559762999</c:v>
                </c:pt>
                <c:pt idx="86">
                  <c:v>0.0</c:v>
                </c:pt>
                <c:pt idx="87">
                  <c:v>0.166748261224582</c:v>
                </c:pt>
                <c:pt idx="88">
                  <c:v>0.434115120156471</c:v>
                </c:pt>
                <c:pt idx="89">
                  <c:v>0.267926381487245</c:v>
                </c:pt>
                <c:pt idx="90">
                  <c:v>0.276786942151063</c:v>
                </c:pt>
                <c:pt idx="91">
                  <c:v>0.650193193643737</c:v>
                </c:pt>
                <c:pt idx="92">
                  <c:v>0.0</c:v>
                </c:pt>
                <c:pt idx="93">
                  <c:v>0.0107228447173808</c:v>
                </c:pt>
                <c:pt idx="94">
                  <c:v>0.407923893020533</c:v>
                </c:pt>
                <c:pt idx="95">
                  <c:v>0.303512689939905</c:v>
                </c:pt>
                <c:pt idx="96">
                  <c:v>0.272954672388019</c:v>
                </c:pt>
                <c:pt idx="97">
                  <c:v>0.0607453487097315</c:v>
                </c:pt>
                <c:pt idx="98">
                  <c:v>0.102669806389482</c:v>
                </c:pt>
                <c:pt idx="99">
                  <c:v>0.237977169730743</c:v>
                </c:pt>
                <c:pt idx="100">
                  <c:v>0.0</c:v>
                </c:pt>
                <c:pt idx="101">
                  <c:v>0.263514139590244</c:v>
                </c:pt>
                <c:pt idx="102">
                  <c:v>0.403105074738684</c:v>
                </c:pt>
                <c:pt idx="103">
                  <c:v>0.51873099226078</c:v>
                </c:pt>
                <c:pt idx="104">
                  <c:v>0.0725083877744819</c:v>
                </c:pt>
                <c:pt idx="105">
                  <c:v>0.0</c:v>
                </c:pt>
                <c:pt idx="106">
                  <c:v>0.765401101330341</c:v>
                </c:pt>
                <c:pt idx="107">
                  <c:v>0.39165325146429</c:v>
                </c:pt>
                <c:pt idx="108">
                  <c:v>0.202235675301538</c:v>
                </c:pt>
                <c:pt idx="109">
                  <c:v>1.025703379162349</c:v>
                </c:pt>
                <c:pt idx="110">
                  <c:v>0.440757374323124</c:v>
                </c:pt>
                <c:pt idx="111">
                  <c:v>0.0728873078416574</c:v>
                </c:pt>
                <c:pt idx="112">
                  <c:v>0.371404240466959</c:v>
                </c:pt>
                <c:pt idx="113">
                  <c:v>0.0821677351729361</c:v>
                </c:pt>
                <c:pt idx="114">
                  <c:v>0.072917243342751</c:v>
                </c:pt>
                <c:pt idx="115">
                  <c:v>0.556288233999753</c:v>
                </c:pt>
                <c:pt idx="116">
                  <c:v>0.315631745650219</c:v>
                </c:pt>
                <c:pt idx="117">
                  <c:v>0.102882465187541</c:v>
                </c:pt>
                <c:pt idx="118">
                  <c:v>0.240208634354624</c:v>
                </c:pt>
                <c:pt idx="119">
                  <c:v>0.862220494849509</c:v>
                </c:pt>
                <c:pt idx="120">
                  <c:v>0.239448647590005</c:v>
                </c:pt>
                <c:pt idx="121">
                  <c:v>0.226568890462838</c:v>
                </c:pt>
                <c:pt idx="122">
                  <c:v>0.165943646923377</c:v>
                </c:pt>
                <c:pt idx="123">
                  <c:v>0.233472384171029</c:v>
                </c:pt>
                <c:pt idx="124">
                  <c:v>0.0455100521237955</c:v>
                </c:pt>
                <c:pt idx="125">
                  <c:v>0.747030896826364</c:v>
                </c:pt>
                <c:pt idx="126">
                  <c:v>0.495406531055133</c:v>
                </c:pt>
                <c:pt idx="127">
                  <c:v>0.0828083405023047</c:v>
                </c:pt>
                <c:pt idx="128">
                  <c:v>0.144825701356825</c:v>
                </c:pt>
                <c:pt idx="129">
                  <c:v>0.210673997536766</c:v>
                </c:pt>
                <c:pt idx="130">
                  <c:v>0.302301543972398</c:v>
                </c:pt>
                <c:pt idx="131">
                  <c:v>0.547067820122351</c:v>
                </c:pt>
                <c:pt idx="132">
                  <c:v>0.683392252131588</c:v>
                </c:pt>
                <c:pt idx="133">
                  <c:v>0.324757002361211</c:v>
                </c:pt>
                <c:pt idx="134">
                  <c:v>0.306319090238171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A6-4A53-8B2C-A8FBE124B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6150728"/>
        <c:axId val="1846171928"/>
      </c:scatterChart>
      <c:valAx>
        <c:axId val="1846150728"/>
        <c:scaling>
          <c:orientation val="minMax"/>
          <c:max val="200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C56A6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u="none" strike="noStrike" baseline="0">
                    <a:solidFill>
                      <a:srgbClr val="3C56A6"/>
                    </a:solidFill>
                    <a:latin typeface="Arial"/>
                    <a:cs typeface="Arial"/>
                  </a:rPr>
                  <a:t>206/238 Age (Ma</a:t>
                </a:r>
                <a:r>
                  <a:rPr lang="en-US" sz="1000" b="0" i="0" u="none" strike="noStrike" baseline="0">
                    <a:solidFill>
                      <a:srgbClr val="3C56A6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70C388"/>
            </a:solidFill>
            <a:prstDash val="solid"/>
          </a:ln>
        </c:spPr>
        <c:txPr>
          <a:bodyPr rot="0" vert="horz"/>
          <a:lstStyle/>
          <a:p>
            <a:pPr rtl="1">
              <a:defRPr sz="1000" b="0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6171928"/>
        <c:crosses val="autoZero"/>
        <c:crossBetween val="midCat"/>
      </c:valAx>
      <c:valAx>
        <c:axId val="1846171928"/>
        <c:scaling>
          <c:orientation val="minMax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Eu/Eu*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70C388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6150728"/>
        <c:crosses val="autoZero"/>
        <c:crossBetween val="midCat"/>
      </c:valAx>
      <c:spPr>
        <a:solidFill>
          <a:srgbClr val="C0C0C0"/>
        </a:solidFill>
        <a:ln w="12700">
          <a:solidFill>
            <a:srgbClr val="71C17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3C56A6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Titanium in Zircon Thermometer</a:t>
            </a:r>
          </a:p>
        </c:rich>
      </c:tx>
      <c:layout>
        <c:manualLayout>
          <c:xMode val="edge"/>
          <c:yMode val="edge"/>
          <c:x val="0.367803837953092"/>
          <c:y val="0.031111111111111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42217484008529"/>
          <c:y val="0.162222574267739"/>
          <c:w val="0.817697228144989"/>
          <c:h val="0.68444592978717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3C56A6"/>
                </a:solidFill>
                <a:prstDash val="solid"/>
              </a:ln>
            </c:spPr>
          </c:marker>
          <c:xVal>
            <c:numRef>
              <c:f>'Ti in Zrn'!$B$6:$B$164</c:f>
              <c:numCache>
                <c:formatCode>General</c:formatCode>
                <c:ptCount val="159"/>
                <c:pt idx="0">
                  <c:v>82.9</c:v>
                </c:pt>
                <c:pt idx="1">
                  <c:v>78.1</c:v>
                </c:pt>
                <c:pt idx="2">
                  <c:v>78.2</c:v>
                </c:pt>
                <c:pt idx="3">
                  <c:v>80.0</c:v>
                </c:pt>
                <c:pt idx="4">
                  <c:v>78.5</c:v>
                </c:pt>
                <c:pt idx="5">
                  <c:v>95.1</c:v>
                </c:pt>
                <c:pt idx="6">
                  <c:v>75.7</c:v>
                </c:pt>
                <c:pt idx="7">
                  <c:v>29.0</c:v>
                </c:pt>
                <c:pt idx="8">
                  <c:v>80.27</c:v>
                </c:pt>
                <c:pt idx="9">
                  <c:v>59.3</c:v>
                </c:pt>
                <c:pt idx="10">
                  <c:v>83.0</c:v>
                </c:pt>
                <c:pt idx="11">
                  <c:v>63.0</c:v>
                </c:pt>
                <c:pt idx="12">
                  <c:v>83.8</c:v>
                </c:pt>
                <c:pt idx="13">
                  <c:v>159.2</c:v>
                </c:pt>
                <c:pt idx="14">
                  <c:v>67.5</c:v>
                </c:pt>
                <c:pt idx="15">
                  <c:v>76.43</c:v>
                </c:pt>
                <c:pt idx="16">
                  <c:v>78.7</c:v>
                </c:pt>
                <c:pt idx="17">
                  <c:v>82.7</c:v>
                </c:pt>
                <c:pt idx="18">
                  <c:v>83.6</c:v>
                </c:pt>
                <c:pt idx="19">
                  <c:v>1661.0</c:v>
                </c:pt>
                <c:pt idx="20">
                  <c:v>194.3</c:v>
                </c:pt>
                <c:pt idx="21">
                  <c:v>164.9</c:v>
                </c:pt>
                <c:pt idx="22">
                  <c:v>168.5</c:v>
                </c:pt>
                <c:pt idx="23">
                  <c:v>79.87</c:v>
                </c:pt>
                <c:pt idx="24">
                  <c:v>163.3</c:v>
                </c:pt>
                <c:pt idx="25">
                  <c:v>98.7</c:v>
                </c:pt>
                <c:pt idx="26">
                  <c:v>1528.0</c:v>
                </c:pt>
                <c:pt idx="27">
                  <c:v>34.9</c:v>
                </c:pt>
                <c:pt idx="28">
                  <c:v>166.5</c:v>
                </c:pt>
                <c:pt idx="29">
                  <c:v>165.4</c:v>
                </c:pt>
                <c:pt idx="30">
                  <c:v>127.4</c:v>
                </c:pt>
                <c:pt idx="31">
                  <c:v>918.0</c:v>
                </c:pt>
                <c:pt idx="32">
                  <c:v>1202.0</c:v>
                </c:pt>
                <c:pt idx="33">
                  <c:v>179.8</c:v>
                </c:pt>
                <c:pt idx="34">
                  <c:v>165.0</c:v>
                </c:pt>
                <c:pt idx="35">
                  <c:v>1701.0</c:v>
                </c:pt>
                <c:pt idx="36">
                  <c:v>158.3</c:v>
                </c:pt>
                <c:pt idx="37">
                  <c:v>169.9</c:v>
                </c:pt>
                <c:pt idx="38">
                  <c:v>1645.0</c:v>
                </c:pt>
                <c:pt idx="39">
                  <c:v>62.4</c:v>
                </c:pt>
                <c:pt idx="40">
                  <c:v>163.7</c:v>
                </c:pt>
                <c:pt idx="41">
                  <c:v>1353.0</c:v>
                </c:pt>
                <c:pt idx="42">
                  <c:v>1598.0</c:v>
                </c:pt>
                <c:pt idx="43">
                  <c:v>89.6</c:v>
                </c:pt>
                <c:pt idx="44">
                  <c:v>81.6</c:v>
                </c:pt>
                <c:pt idx="45">
                  <c:v>131.2</c:v>
                </c:pt>
                <c:pt idx="46">
                  <c:v>77.7</c:v>
                </c:pt>
                <c:pt idx="47">
                  <c:v>64.6</c:v>
                </c:pt>
                <c:pt idx="48">
                  <c:v>123.6</c:v>
                </c:pt>
                <c:pt idx="49">
                  <c:v>162.6</c:v>
                </c:pt>
                <c:pt idx="50">
                  <c:v>73.6</c:v>
                </c:pt>
                <c:pt idx="51">
                  <c:v>79.2</c:v>
                </c:pt>
                <c:pt idx="52">
                  <c:v>162.7</c:v>
                </c:pt>
                <c:pt idx="53">
                  <c:v>159.4</c:v>
                </c:pt>
                <c:pt idx="54">
                  <c:v>134.5</c:v>
                </c:pt>
                <c:pt idx="55">
                  <c:v>170.6</c:v>
                </c:pt>
                <c:pt idx="56">
                  <c:v>168.8</c:v>
                </c:pt>
                <c:pt idx="57">
                  <c:v>910.0</c:v>
                </c:pt>
                <c:pt idx="58">
                  <c:v>239.3</c:v>
                </c:pt>
                <c:pt idx="59">
                  <c:v>159.6</c:v>
                </c:pt>
                <c:pt idx="60">
                  <c:v>816.0</c:v>
                </c:pt>
                <c:pt idx="61">
                  <c:v>149.5</c:v>
                </c:pt>
                <c:pt idx="62">
                  <c:v>1468.0</c:v>
                </c:pt>
                <c:pt idx="63">
                  <c:v>79.7</c:v>
                </c:pt>
                <c:pt idx="64">
                  <c:v>1715.0</c:v>
                </c:pt>
                <c:pt idx="65">
                  <c:v>166.2</c:v>
                </c:pt>
                <c:pt idx="66">
                  <c:v>123.6</c:v>
                </c:pt>
                <c:pt idx="67">
                  <c:v>107.2</c:v>
                </c:pt>
                <c:pt idx="68">
                  <c:v>1342.0</c:v>
                </c:pt>
                <c:pt idx="69">
                  <c:v>176.2</c:v>
                </c:pt>
                <c:pt idx="70">
                  <c:v>152.3</c:v>
                </c:pt>
                <c:pt idx="71">
                  <c:v>1533.0</c:v>
                </c:pt>
                <c:pt idx="72">
                  <c:v>165.6</c:v>
                </c:pt>
                <c:pt idx="73">
                  <c:v>1509.0</c:v>
                </c:pt>
                <c:pt idx="74">
                  <c:v>77.8</c:v>
                </c:pt>
                <c:pt idx="75">
                  <c:v>933.0</c:v>
                </c:pt>
                <c:pt idx="76">
                  <c:v>109.2</c:v>
                </c:pt>
                <c:pt idx="77">
                  <c:v>1515.0</c:v>
                </c:pt>
                <c:pt idx="78">
                  <c:v>1665.0</c:v>
                </c:pt>
                <c:pt idx="79">
                  <c:v>1263.0</c:v>
                </c:pt>
                <c:pt idx="80">
                  <c:v>82.2</c:v>
                </c:pt>
                <c:pt idx="81">
                  <c:v>1585.0</c:v>
                </c:pt>
                <c:pt idx="82">
                  <c:v>1711.0</c:v>
                </c:pt>
                <c:pt idx="83">
                  <c:v>1239.0</c:v>
                </c:pt>
                <c:pt idx="84">
                  <c:v>64.3</c:v>
                </c:pt>
                <c:pt idx="85">
                  <c:v>183.2</c:v>
                </c:pt>
                <c:pt idx="86">
                  <c:v>1582.0</c:v>
                </c:pt>
                <c:pt idx="87">
                  <c:v>62.8</c:v>
                </c:pt>
                <c:pt idx="88">
                  <c:v>76.7</c:v>
                </c:pt>
                <c:pt idx="89">
                  <c:v>1069.0</c:v>
                </c:pt>
                <c:pt idx="90">
                  <c:v>1475.0</c:v>
                </c:pt>
                <c:pt idx="91">
                  <c:v>1133.0</c:v>
                </c:pt>
                <c:pt idx="92">
                  <c:v>120.1</c:v>
                </c:pt>
                <c:pt idx="93">
                  <c:v>688.0</c:v>
                </c:pt>
                <c:pt idx="94">
                  <c:v>1658.0</c:v>
                </c:pt>
                <c:pt idx="95">
                  <c:v>130.1</c:v>
                </c:pt>
                <c:pt idx="96">
                  <c:v>81.56</c:v>
                </c:pt>
                <c:pt idx="97">
                  <c:v>1645.0</c:v>
                </c:pt>
                <c:pt idx="98">
                  <c:v>68.2</c:v>
                </c:pt>
                <c:pt idx="99">
                  <c:v>79.99</c:v>
                </c:pt>
                <c:pt idx="100">
                  <c:v>218.5</c:v>
                </c:pt>
                <c:pt idx="101">
                  <c:v>1586.0</c:v>
                </c:pt>
                <c:pt idx="102">
                  <c:v>70.0</c:v>
                </c:pt>
                <c:pt idx="103">
                  <c:v>133.0</c:v>
                </c:pt>
                <c:pt idx="104">
                  <c:v>231.9</c:v>
                </c:pt>
                <c:pt idx="105">
                  <c:v>1162.0</c:v>
                </c:pt>
                <c:pt idx="106">
                  <c:v>161.4</c:v>
                </c:pt>
                <c:pt idx="107">
                  <c:v>119.9</c:v>
                </c:pt>
                <c:pt idx="108">
                  <c:v>159.3</c:v>
                </c:pt>
                <c:pt idx="109">
                  <c:v>85.7</c:v>
                </c:pt>
                <c:pt idx="110">
                  <c:v>62.3</c:v>
                </c:pt>
                <c:pt idx="111">
                  <c:v>87.6</c:v>
                </c:pt>
                <c:pt idx="112">
                  <c:v>410.0</c:v>
                </c:pt>
                <c:pt idx="113">
                  <c:v>1655.0</c:v>
                </c:pt>
                <c:pt idx="114">
                  <c:v>120.2</c:v>
                </c:pt>
                <c:pt idx="115">
                  <c:v>67.2</c:v>
                </c:pt>
                <c:pt idx="116">
                  <c:v>103.6</c:v>
                </c:pt>
                <c:pt idx="117">
                  <c:v>1432.0</c:v>
                </c:pt>
                <c:pt idx="118">
                  <c:v>330.0</c:v>
                </c:pt>
                <c:pt idx="119">
                  <c:v>106.8</c:v>
                </c:pt>
                <c:pt idx="120">
                  <c:v>165.1</c:v>
                </c:pt>
                <c:pt idx="121">
                  <c:v>131.8</c:v>
                </c:pt>
                <c:pt idx="122">
                  <c:v>120.4</c:v>
                </c:pt>
                <c:pt idx="123">
                  <c:v>90.0</c:v>
                </c:pt>
                <c:pt idx="124">
                  <c:v>75.7</c:v>
                </c:pt>
                <c:pt idx="125">
                  <c:v>81.7</c:v>
                </c:pt>
                <c:pt idx="126">
                  <c:v>68.7</c:v>
                </c:pt>
                <c:pt idx="127">
                  <c:v>101.6</c:v>
                </c:pt>
                <c:pt idx="128">
                  <c:v>86.3</c:v>
                </c:pt>
                <c:pt idx="129">
                  <c:v>166.2</c:v>
                </c:pt>
                <c:pt idx="130">
                  <c:v>121.4</c:v>
                </c:pt>
                <c:pt idx="131">
                  <c:v>70.4</c:v>
                </c:pt>
                <c:pt idx="132">
                  <c:v>57.4</c:v>
                </c:pt>
                <c:pt idx="133">
                  <c:v>166.4</c:v>
                </c:pt>
                <c:pt idx="134">
                  <c:v>75.3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</c:numCache>
            </c:numRef>
          </c:xVal>
          <c:yVal>
            <c:numRef>
              <c:f>'Ti in Zrn'!$E$6:$E$164</c:f>
              <c:numCache>
                <c:formatCode>0.0</c:formatCode>
                <c:ptCount val="159"/>
                <c:pt idx="0">
                  <c:v>525.399210160607</c:v>
                </c:pt>
                <c:pt idx="1">
                  <c:v>567.4832778847837</c:v>
                </c:pt>
                <c:pt idx="2">
                  <c:v>594.222970541889</c:v>
                </c:pt>
                <c:pt idx="3">
                  <c:v>599.4917022746266</c:v>
                </c:pt>
                <c:pt idx="4">
                  <c:v>602.82433429434</c:v>
                </c:pt>
                <c:pt idx="5">
                  <c:v>610.6123488142827</c:v>
                </c:pt>
                <c:pt idx="6">
                  <c:v>614.2507603836738</c:v>
                </c:pt>
                <c:pt idx="7">
                  <c:v>617.739531358048</c:v>
                </c:pt>
                <c:pt idx="8">
                  <c:v>633.3398497363814</c:v>
                </c:pt>
                <c:pt idx="9">
                  <c:v>638.8814790756237</c:v>
                </c:pt>
                <c:pt idx="10">
                  <c:v>638.8814790756237</c:v>
                </c:pt>
                <c:pt idx="11">
                  <c:v>641.529239991627</c:v>
                </c:pt>
                <c:pt idx="12">
                  <c:v>641.529239991627</c:v>
                </c:pt>
                <c:pt idx="13">
                  <c:v>641.529239991627</c:v>
                </c:pt>
                <c:pt idx="14">
                  <c:v>644.1018729328437</c:v>
                </c:pt>
                <c:pt idx="15">
                  <c:v>646.6039492487387</c:v>
                </c:pt>
                <c:pt idx="16">
                  <c:v>653.7266071748431</c:v>
                </c:pt>
                <c:pt idx="17">
                  <c:v>655.9845581866998</c:v>
                </c:pt>
                <c:pt idx="18">
                  <c:v>658.189463729829</c:v>
                </c:pt>
                <c:pt idx="19">
                  <c:v>662.4507046000227</c:v>
                </c:pt>
                <c:pt idx="20">
                  <c:v>664.51183004915</c:v>
                </c:pt>
                <c:pt idx="21">
                  <c:v>666.5295289927782</c:v>
                </c:pt>
                <c:pt idx="22">
                  <c:v>666.5295289927782</c:v>
                </c:pt>
                <c:pt idx="23">
                  <c:v>672.3412466289083</c:v>
                </c:pt>
                <c:pt idx="24">
                  <c:v>672.3412466289083</c:v>
                </c:pt>
                <c:pt idx="25">
                  <c:v>676.03157024158</c:v>
                </c:pt>
                <c:pt idx="26">
                  <c:v>677.8260182373311</c:v>
                </c:pt>
                <c:pt idx="27">
                  <c:v>679.588453728849</c:v>
                </c:pt>
                <c:pt idx="28">
                  <c:v>683.0221981397871</c:v>
                </c:pt>
                <c:pt idx="29">
                  <c:v>684.695784772355</c:v>
                </c:pt>
                <c:pt idx="30">
                  <c:v>686.341925226921</c:v>
                </c:pt>
                <c:pt idx="31">
                  <c:v>687.9616042251573</c:v>
                </c:pt>
                <c:pt idx="32">
                  <c:v>687.9616042251573</c:v>
                </c:pt>
                <c:pt idx="33">
                  <c:v>689.5557529318825</c:v>
                </c:pt>
                <c:pt idx="34">
                  <c:v>691.1252528196162</c:v>
                </c:pt>
                <c:pt idx="35">
                  <c:v>694.1936043759513</c:v>
                </c:pt>
                <c:pt idx="36">
                  <c:v>697.1728431147512</c:v>
                </c:pt>
                <c:pt idx="37">
                  <c:v>698.6308117311194</c:v>
                </c:pt>
                <c:pt idx="38">
                  <c:v>698.6308117311194</c:v>
                </c:pt>
                <c:pt idx="39">
                  <c:v>700.0685540223205</c:v>
                </c:pt>
                <c:pt idx="40">
                  <c:v>700.0685540223205</c:v>
                </c:pt>
                <c:pt idx="41">
                  <c:v>700.0685540223205</c:v>
                </c:pt>
                <c:pt idx="42">
                  <c:v>700.0685540223205</c:v>
                </c:pt>
                <c:pt idx="43">
                  <c:v>702.885798784078</c:v>
                </c:pt>
                <c:pt idx="44">
                  <c:v>704.2664510496557</c:v>
                </c:pt>
                <c:pt idx="45">
                  <c:v>704.2664510496557</c:v>
                </c:pt>
                <c:pt idx="46">
                  <c:v>705.6291799780365</c:v>
                </c:pt>
                <c:pt idx="47">
                  <c:v>706.974498105261</c:v>
                </c:pt>
                <c:pt idx="48">
                  <c:v>706.974498105261</c:v>
                </c:pt>
                <c:pt idx="49">
                  <c:v>709.6148418104483</c:v>
                </c:pt>
                <c:pt idx="50">
                  <c:v>713.456373242272</c:v>
                </c:pt>
                <c:pt idx="51">
                  <c:v>713.456373242272</c:v>
                </c:pt>
                <c:pt idx="52">
                  <c:v>714.7068256776204</c:v>
                </c:pt>
                <c:pt idx="53">
                  <c:v>715.9428965768108</c:v>
                </c:pt>
                <c:pt idx="54">
                  <c:v>717.1649514800961</c:v>
                </c:pt>
                <c:pt idx="55">
                  <c:v>717.1649514800961</c:v>
                </c:pt>
                <c:pt idx="56">
                  <c:v>721.9198408726462</c:v>
                </c:pt>
                <c:pt idx="57">
                  <c:v>724.2217177095586</c:v>
                </c:pt>
                <c:pt idx="58">
                  <c:v>726.4763199841672</c:v>
                </c:pt>
                <c:pt idx="59">
                  <c:v>727.5865631011868</c:v>
                </c:pt>
                <c:pt idx="60">
                  <c:v>728.6857729595344</c:v>
                </c:pt>
                <c:pt idx="61">
                  <c:v>729.7741927836347</c:v>
                </c:pt>
                <c:pt idx="62">
                  <c:v>729.7741927836347</c:v>
                </c:pt>
                <c:pt idx="63">
                  <c:v>730.8520575993881</c:v>
                </c:pt>
                <c:pt idx="64">
                  <c:v>730.8520575993881</c:v>
                </c:pt>
                <c:pt idx="65">
                  <c:v>737.1098086678325</c:v>
                </c:pt>
                <c:pt idx="66">
                  <c:v>739.1207679235243</c:v>
                </c:pt>
                <c:pt idx="67">
                  <c:v>743.0389655207476</c:v>
                </c:pt>
                <c:pt idx="68">
                  <c:v>743.0389655207476</c:v>
                </c:pt>
                <c:pt idx="69">
                  <c:v>745.8919549989386</c:v>
                </c:pt>
                <c:pt idx="70">
                  <c:v>747.7553962501923</c:v>
                </c:pt>
                <c:pt idx="71">
                  <c:v>747.7553962501923</c:v>
                </c:pt>
                <c:pt idx="72">
                  <c:v>752.2869462304356</c:v>
                </c:pt>
                <c:pt idx="73">
                  <c:v>752.2869462304356</c:v>
                </c:pt>
                <c:pt idx="74">
                  <c:v>753.172476745955</c:v>
                </c:pt>
                <c:pt idx="75">
                  <c:v>755.7896007751787</c:v>
                </c:pt>
                <c:pt idx="76">
                  <c:v>760.8557299658089</c:v>
                </c:pt>
                <c:pt idx="77">
                  <c:v>761.6794385397176</c:v>
                </c:pt>
                <c:pt idx="78">
                  <c:v>763.3099799412734</c:v>
                </c:pt>
                <c:pt idx="79">
                  <c:v>765.714875100763</c:v>
                </c:pt>
                <c:pt idx="80">
                  <c:v>768.0726012512302</c:v>
                </c:pt>
                <c:pt idx="81">
                  <c:v>768.8483844139505</c:v>
                </c:pt>
                <c:pt idx="82">
                  <c:v>768.8483844139505</c:v>
                </c:pt>
                <c:pt idx="83">
                  <c:v>771.9028031326047</c:v>
                </c:pt>
                <c:pt idx="84">
                  <c:v>778.508133747443</c:v>
                </c:pt>
                <c:pt idx="85">
                  <c:v>782.7230081306756</c:v>
                </c:pt>
                <c:pt idx="86">
                  <c:v>784.7781028311485</c:v>
                </c:pt>
                <c:pt idx="87">
                  <c:v>785.4556987139019</c:v>
                </c:pt>
                <c:pt idx="88">
                  <c:v>792.0383372816438</c:v>
                </c:pt>
                <c:pt idx="89">
                  <c:v>792.0383372816438</c:v>
                </c:pt>
                <c:pt idx="90">
                  <c:v>798.9061703227667</c:v>
                </c:pt>
                <c:pt idx="91">
                  <c:v>800.116359048002</c:v>
                </c:pt>
                <c:pt idx="92">
                  <c:v>803.680520708592</c:v>
                </c:pt>
                <c:pt idx="93">
                  <c:v>807.7191239589883</c:v>
                </c:pt>
                <c:pt idx="94">
                  <c:v>820.6978451077537</c:v>
                </c:pt>
                <c:pt idx="95">
                  <c:v>823.7552327962464</c:v>
                </c:pt>
                <c:pt idx="96">
                  <c:v>825.7558761815401</c:v>
                </c:pt>
                <c:pt idx="97">
                  <c:v>825.7558761815401</c:v>
                </c:pt>
                <c:pt idx="98">
                  <c:v>833.0080774702064</c:v>
                </c:pt>
                <c:pt idx="99">
                  <c:v>835.3431374512588</c:v>
                </c:pt>
                <c:pt idx="100">
                  <c:v>838.5477417971565</c:v>
                </c:pt>
                <c:pt idx="101">
                  <c:v>841.2373001832773</c:v>
                </c:pt>
                <c:pt idx="102">
                  <c:v>842.1225011281238</c:v>
                </c:pt>
                <c:pt idx="103">
                  <c:v>848.5906529160247</c:v>
                </c:pt>
                <c:pt idx="104">
                  <c:v>848.5906529160247</c:v>
                </c:pt>
                <c:pt idx="105">
                  <c:v>860.7122031070773</c:v>
                </c:pt>
                <c:pt idx="106">
                  <c:v>861.4854352833288</c:v>
                </c:pt>
                <c:pt idx="107">
                  <c:v>863.4008641126532</c:v>
                </c:pt>
                <c:pt idx="108">
                  <c:v>866.7870673985497</c:v>
                </c:pt>
                <c:pt idx="109">
                  <c:v>888.2411945405065</c:v>
                </c:pt>
                <c:pt idx="110">
                  <c:v>892.0668134714786</c:v>
                </c:pt>
                <c:pt idx="111">
                  <c:v>901.2399037996206</c:v>
                </c:pt>
                <c:pt idx="112">
                  <c:v>909.9106418941358</c:v>
                </c:pt>
                <c:pt idx="113">
                  <c:v>980.202713665911</c:v>
                </c:pt>
                <c:pt idx="114">
                  <c:v>981.877794889529</c:v>
                </c:pt>
                <c:pt idx="115">
                  <c:v>999.709665383481</c:v>
                </c:pt>
                <c:pt idx="116">
                  <c:v>1014.30200022375</c:v>
                </c:pt>
                <c:pt idx="117">
                  <c:v>1047.330629779941</c:v>
                </c:pt>
                <c:pt idx="118">
                  <c:v>1061.424355835013</c:v>
                </c:pt>
                <c:pt idx="119">
                  <c:v>1065.110253486719</c:v>
                </c:pt>
                <c:pt idx="120">
                  <c:v>1075.802731017516</c:v>
                </c:pt>
                <c:pt idx="121">
                  <c:v>1090.37751486143</c:v>
                </c:pt>
                <c:pt idx="122">
                  <c:v>1106.091957443925</c:v>
                </c:pt>
                <c:pt idx="123">
                  <c:v>1125.500993790111</c:v>
                </c:pt>
                <c:pt idx="124">
                  <c:v>1138.196146338323</c:v>
                </c:pt>
                <c:pt idx="125">
                  <c:v>1143.438659645612</c:v>
                </c:pt>
                <c:pt idx="126">
                  <c:v>1156.074376884866</c:v>
                </c:pt>
                <c:pt idx="127">
                  <c:v>1242.662498348575</c:v>
                </c:pt>
                <c:pt idx="128">
                  <c:v>1278.915500172326</c:v>
                </c:pt>
                <c:pt idx="129">
                  <c:v>1324.719405913032</c:v>
                </c:pt>
                <c:pt idx="130">
                  <c:v>1355.458945029166</c:v>
                </c:pt>
                <c:pt idx="131">
                  <c:v>1367.649741532865</c:v>
                </c:pt>
                <c:pt idx="132">
                  <c:v>1409.045996598142</c:v>
                </c:pt>
                <c:pt idx="133">
                  <c:v>1449.454631349393</c:v>
                </c:pt>
                <c:pt idx="134">
                  <c:v>1468.176007115434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F5-4DAF-BD65-EACF8EE7F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2795464"/>
        <c:axId val="1843338040"/>
      </c:scatterChart>
      <c:valAx>
        <c:axId val="1842795464"/>
        <c:scaling>
          <c:orientation val="minMax"/>
          <c:max val="200.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3C56A6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206/238 Age (Ma)</a:t>
                </a:r>
              </a:p>
            </c:rich>
          </c:tx>
          <c:layout>
            <c:manualLayout>
              <c:xMode val="edge"/>
              <c:yMode val="edge"/>
              <c:x val="0.463752665245203"/>
              <c:y val="0.915557604848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3C56A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C56A6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3338040"/>
        <c:crosses val="autoZero"/>
        <c:crossBetween val="midCat"/>
      </c:valAx>
      <c:valAx>
        <c:axId val="1843338040"/>
        <c:scaling>
          <c:orientation val="minMax"/>
          <c:min val="400.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3C56A6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0.0170575692963753"/>
              <c:y val="0.3866677701323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3C56A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2795464"/>
        <c:crosses val="autoZero"/>
        <c:crossBetween val="midCat"/>
      </c:valAx>
      <c:spPr>
        <a:solidFill>
          <a:srgbClr val="C0C0C0"/>
        </a:solidFill>
        <a:ln w="12700">
          <a:solidFill>
            <a:srgbClr val="71C173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3C56A6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3C56A6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92" workbookViewId="0"/>
  </sheetViews>
  <pageMargins left="0.7" right="0.7" top="0.75" bottom="0.75" header="0.3" footer="0.3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5"/>
  <sheetViews>
    <sheetView zoomScale="125" workbookViewId="0"/>
  </sheetViews>
  <pageMargins left="0.7" right="0.7" top="0.75" bottom="0.75" header="0.3" footer="0.3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208" workbookViewId="0" zoomToFit="1"/>
  </sheetViews>
  <pageMargins left="0.75" right="0.75" top="1" bottom="1" header="0.5" footer="0.5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zoomScale="92" workbookViewId="0"/>
  </sheetViews>
  <pageMargins left="0.7" right="0.7" top="0.75" bottom="0.75" header="0.3" footer="0.3"/>
  <headerFooter alignWithMargins="0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6"/>
  <sheetViews>
    <sheetView zoomScale="92" workbookViewId="0"/>
  </sheetViews>
  <pageMargins left="0.7" right="0.7" top="0.75" bottom="0.75" header="0.3" footer="0.3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172639</xdr:colOff>
      <xdr:row>0</xdr:row>
      <xdr:rowOff>229788</xdr:rowOff>
    </xdr:from>
    <xdr:to>
      <xdr:col>31</xdr:col>
      <xdr:colOff>238125</xdr:colOff>
      <xdr:row>37</xdr:row>
      <xdr:rowOff>95250</xdr:rowOff>
    </xdr:to>
    <xdr:graphicFrame macro="">
      <xdr:nvGraphicFramePr>
        <xdr:cNvPr id="6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172639</xdr:colOff>
      <xdr:row>0</xdr:row>
      <xdr:rowOff>229788</xdr:rowOff>
    </xdr:from>
    <xdr:to>
      <xdr:col>31</xdr:col>
      <xdr:colOff>238125</xdr:colOff>
      <xdr:row>37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0</xdr:colOff>
      <xdr:row>39</xdr:row>
      <xdr:rowOff>0</xdr:rowOff>
    </xdr:from>
    <xdr:to>
      <xdr:col>31</xdr:col>
      <xdr:colOff>76966</xdr:colOff>
      <xdr:row>75</xdr:row>
      <xdr:rowOff>114815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82325" y="6391275"/>
          <a:ext cx="8839966" cy="5944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58696" cy="582543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5040" cy="583184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78606" cy="58310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58696" cy="582543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58696" cy="582543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5</xdr:row>
      <xdr:rowOff>28575</xdr:rowOff>
    </xdr:from>
    <xdr:to>
      <xdr:col>20</xdr:col>
      <xdr:colOff>476250</xdr:colOff>
      <xdr:row>38</xdr:row>
      <xdr:rowOff>85725</xdr:rowOff>
    </xdr:to>
    <xdr:graphicFrame macro="">
      <xdr:nvGraphicFramePr>
        <xdr:cNvPr id="952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AY26"/>
  <sheetViews>
    <sheetView workbookViewId="0">
      <selection activeCell="C30" sqref="C30"/>
    </sheetView>
  </sheetViews>
  <sheetFormatPr baseColWidth="10" defaultColWidth="8.83203125" defaultRowHeight="12" x14ac:dyDescent="0"/>
  <sheetData>
    <row r="1" spans="1:51">
      <c r="A1" t="s">
        <v>270</v>
      </c>
    </row>
    <row r="3" spans="1:51">
      <c r="A3" t="s">
        <v>229</v>
      </c>
    </row>
    <row r="4" spans="1:51">
      <c r="A4" t="s">
        <v>230</v>
      </c>
    </row>
    <row r="7" spans="1:51">
      <c r="A7" t="s">
        <v>266</v>
      </c>
    </row>
    <row r="8" spans="1:51">
      <c r="A8" t="s">
        <v>267</v>
      </c>
    </row>
    <row r="9" spans="1:51">
      <c r="A9" t="s">
        <v>228</v>
      </c>
    </row>
    <row r="10" spans="1:51">
      <c r="A10" t="s">
        <v>227</v>
      </c>
      <c r="B10" t="s">
        <v>73</v>
      </c>
      <c r="C10" t="s">
        <v>74</v>
      </c>
      <c r="D10" t="s">
        <v>75</v>
      </c>
      <c r="E10" t="s">
        <v>66</v>
      </c>
      <c r="F10" t="s">
        <v>76</v>
      </c>
      <c r="G10" t="s">
        <v>77</v>
      </c>
      <c r="H10" t="s">
        <v>54</v>
      </c>
      <c r="I10" t="s">
        <v>78</v>
      </c>
      <c r="J10" t="s">
        <v>55</v>
      </c>
      <c r="K10" t="s">
        <v>79</v>
      </c>
      <c r="L10" t="s">
        <v>56</v>
      </c>
      <c r="M10" t="s">
        <v>80</v>
      </c>
      <c r="N10" t="s">
        <v>57</v>
      </c>
      <c r="O10" t="s">
        <v>81</v>
      </c>
      <c r="P10" t="s">
        <v>34</v>
      </c>
      <c r="Q10" t="s">
        <v>82</v>
      </c>
      <c r="R10" t="s">
        <v>35</v>
      </c>
      <c r="S10" t="s">
        <v>83</v>
      </c>
      <c r="T10" t="s">
        <v>36</v>
      </c>
      <c r="U10" t="s">
        <v>84</v>
      </c>
      <c r="V10" t="s">
        <v>37</v>
      </c>
      <c r="W10" t="s">
        <v>85</v>
      </c>
      <c r="X10" t="s">
        <v>38</v>
      </c>
      <c r="Y10" t="s">
        <v>86</v>
      </c>
      <c r="Z10" t="s">
        <v>39</v>
      </c>
      <c r="AA10" t="s">
        <v>87</v>
      </c>
      <c r="AB10" t="s">
        <v>40</v>
      </c>
      <c r="AC10" t="s">
        <v>88</v>
      </c>
      <c r="AD10" t="s">
        <v>41</v>
      </c>
      <c r="AE10" t="s">
        <v>89</v>
      </c>
      <c r="AF10" t="s">
        <v>42</v>
      </c>
      <c r="AG10" t="s">
        <v>90</v>
      </c>
      <c r="AH10" t="s">
        <v>43</v>
      </c>
      <c r="AI10" t="s">
        <v>91</v>
      </c>
      <c r="AJ10" t="s">
        <v>44</v>
      </c>
      <c r="AK10" t="s">
        <v>92</v>
      </c>
      <c r="AL10" t="s">
        <v>45</v>
      </c>
      <c r="AM10" t="s">
        <v>93</v>
      </c>
      <c r="AN10" t="s">
        <v>46</v>
      </c>
      <c r="AO10" t="s">
        <v>94</v>
      </c>
      <c r="AP10" t="s">
        <v>47</v>
      </c>
      <c r="AQ10" t="s">
        <v>95</v>
      </c>
      <c r="AR10" t="s">
        <v>48</v>
      </c>
      <c r="AS10" t="s">
        <v>96</v>
      </c>
      <c r="AT10" t="s">
        <v>58</v>
      </c>
      <c r="AU10" t="s">
        <v>97</v>
      </c>
      <c r="AV10" t="s">
        <v>59</v>
      </c>
      <c r="AW10" t="s">
        <v>98</v>
      </c>
      <c r="AX10" t="s">
        <v>60</v>
      </c>
      <c r="AY10" t="s">
        <v>99</v>
      </c>
    </row>
    <row r="12" spans="1:51">
      <c r="A12" t="s">
        <v>268</v>
      </c>
    </row>
    <row r="14" spans="1:51">
      <c r="A14" t="s">
        <v>277</v>
      </c>
    </row>
    <row r="15" spans="1:51">
      <c r="B15" t="s">
        <v>269</v>
      </c>
    </row>
    <row r="16" spans="1:51">
      <c r="B16" t="s">
        <v>271</v>
      </c>
    </row>
    <row r="17" spans="1:2">
      <c r="B17" t="s">
        <v>272</v>
      </c>
    </row>
    <row r="19" spans="1:2">
      <c r="A19" t="s">
        <v>279</v>
      </c>
    </row>
    <row r="20" spans="1:2">
      <c r="B20" t="s">
        <v>273</v>
      </c>
    </row>
    <row r="21" spans="1:2">
      <c r="B21" t="s">
        <v>274</v>
      </c>
    </row>
    <row r="23" spans="1:2">
      <c r="A23" t="s">
        <v>278</v>
      </c>
    </row>
    <row r="24" spans="1:2">
      <c r="B24" s="55" t="s">
        <v>275</v>
      </c>
    </row>
    <row r="25" spans="1:2">
      <c r="B25" t="s">
        <v>276</v>
      </c>
    </row>
    <row r="26" spans="1:2">
      <c r="B26" t="s">
        <v>280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X197"/>
  <sheetViews>
    <sheetView tabSelected="1" zoomScale="75" zoomScaleNormal="75" zoomScalePageLayoutView="75" workbookViewId="0">
      <selection activeCell="A130" activeCellId="3" sqref="A120:XFD120 A124:XFD124 A129:XFD129 A130:XFD130"/>
    </sheetView>
  </sheetViews>
  <sheetFormatPr baseColWidth="10" defaultColWidth="11.5" defaultRowHeight="12" x14ac:dyDescent="0"/>
  <cols>
    <col min="1" max="1" width="6.5" customWidth="1"/>
    <col min="2" max="2" width="22.5" customWidth="1"/>
  </cols>
  <sheetData>
    <row r="1" spans="1:50">
      <c r="B1" t="s">
        <v>73</v>
      </c>
      <c r="C1" t="s">
        <v>74</v>
      </c>
      <c r="D1" t="s">
        <v>75</v>
      </c>
      <c r="E1" t="s">
        <v>66</v>
      </c>
      <c r="F1" t="s">
        <v>76</v>
      </c>
      <c r="G1" t="s">
        <v>77</v>
      </c>
      <c r="H1" t="s">
        <v>15</v>
      </c>
      <c r="I1" t="s">
        <v>200</v>
      </c>
      <c r="J1" t="s">
        <v>16</v>
      </c>
      <c r="K1" t="s">
        <v>201</v>
      </c>
      <c r="L1" t="s">
        <v>202</v>
      </c>
      <c r="M1" t="s">
        <v>31</v>
      </c>
      <c r="N1" t="s">
        <v>203</v>
      </c>
      <c r="O1" t="s">
        <v>17</v>
      </c>
      <c r="P1" t="s">
        <v>204</v>
      </c>
      <c r="Q1" t="s">
        <v>205</v>
      </c>
      <c r="R1" t="s">
        <v>18</v>
      </c>
      <c r="S1" t="s">
        <v>206</v>
      </c>
      <c r="T1" t="s">
        <v>19</v>
      </c>
      <c r="U1" t="s">
        <v>207</v>
      </c>
      <c r="V1" t="s">
        <v>20</v>
      </c>
      <c r="W1" t="s">
        <v>208</v>
      </c>
      <c r="X1" t="s">
        <v>21</v>
      </c>
      <c r="Y1" t="s">
        <v>209</v>
      </c>
      <c r="Z1" t="s">
        <v>22</v>
      </c>
      <c r="AA1" t="s">
        <v>210</v>
      </c>
      <c r="AB1" t="s">
        <v>23</v>
      </c>
      <c r="AC1" t="s">
        <v>211</v>
      </c>
      <c r="AD1" t="s">
        <v>24</v>
      </c>
      <c r="AE1" t="s">
        <v>212</v>
      </c>
      <c r="AF1" t="s">
        <v>25</v>
      </c>
      <c r="AG1" t="s">
        <v>213</v>
      </c>
      <c r="AH1" t="s">
        <v>26</v>
      </c>
      <c r="AI1" t="s">
        <v>214</v>
      </c>
      <c r="AJ1" t="s">
        <v>27</v>
      </c>
      <c r="AK1" t="s">
        <v>215</v>
      </c>
      <c r="AL1" t="s">
        <v>28</v>
      </c>
      <c r="AM1" t="s">
        <v>216</v>
      </c>
      <c r="AN1" t="s">
        <v>29</v>
      </c>
      <c r="AO1" t="s">
        <v>217</v>
      </c>
      <c r="AP1" t="s">
        <v>30</v>
      </c>
      <c r="AQ1" t="s">
        <v>218</v>
      </c>
      <c r="AR1" t="s">
        <v>31</v>
      </c>
      <c r="AS1" t="s">
        <v>203</v>
      </c>
      <c r="AT1" t="s">
        <v>32</v>
      </c>
      <c r="AU1" t="s">
        <v>219</v>
      </c>
      <c r="AV1" t="s">
        <v>220</v>
      </c>
      <c r="AW1" t="s">
        <v>221</v>
      </c>
      <c r="AX1" t="s">
        <v>100</v>
      </c>
    </row>
    <row r="2" spans="1:50" ht="14">
      <c r="A2" s="57" t="s">
        <v>281</v>
      </c>
      <c r="B2" s="57" t="s">
        <v>282</v>
      </c>
      <c r="C2" s="57" t="s">
        <v>283</v>
      </c>
      <c r="D2" s="57" t="s">
        <v>284</v>
      </c>
      <c r="E2" s="58">
        <v>0.88157407407407407</v>
      </c>
      <c r="F2" s="57">
        <v>27.673999999999999</v>
      </c>
      <c r="G2" s="57" t="s">
        <v>282</v>
      </c>
      <c r="H2" s="57">
        <v>8.2799999999999999E-2</v>
      </c>
      <c r="I2" s="57">
        <v>2.3E-3</v>
      </c>
      <c r="J2" s="57">
        <v>1.2489999999999999E-2</v>
      </c>
      <c r="K2" s="57">
        <v>1.2999999999999999E-4</v>
      </c>
      <c r="L2" s="57">
        <v>2.9264999999999999E-2</v>
      </c>
      <c r="M2" s="57"/>
      <c r="N2" s="57"/>
      <c r="O2" s="57">
        <v>4.7899999999999998E-2</v>
      </c>
      <c r="P2" s="57">
        <v>1.4E-3</v>
      </c>
      <c r="Q2" s="57">
        <v>0.32024000000000002</v>
      </c>
      <c r="R2" s="57">
        <v>3.2499999999999999E-3</v>
      </c>
      <c r="S2" s="57">
        <v>1.4999999999999999E-4</v>
      </c>
      <c r="T2" s="57" t="s">
        <v>222</v>
      </c>
      <c r="U2" s="57" t="s">
        <v>223</v>
      </c>
      <c r="V2" s="57">
        <v>80.7</v>
      </c>
      <c r="W2" s="57">
        <v>2.1</v>
      </c>
      <c r="X2" s="57">
        <v>79.989999999999995</v>
      </c>
      <c r="Y2" s="57">
        <v>0.83</v>
      </c>
      <c r="Z2" s="57">
        <v>65.7</v>
      </c>
      <c r="AA2" s="57">
        <v>3.1</v>
      </c>
      <c r="AB2" s="57">
        <v>98</v>
      </c>
      <c r="AC2" s="57">
        <v>58</v>
      </c>
      <c r="AD2" s="57">
        <v>1250</v>
      </c>
      <c r="AE2" s="57">
        <v>900</v>
      </c>
      <c r="AF2" s="57">
        <v>67</v>
      </c>
      <c r="AG2" s="57">
        <v>49</v>
      </c>
      <c r="AH2" s="57">
        <v>70</v>
      </c>
      <c r="AI2" s="57">
        <v>51</v>
      </c>
      <c r="AJ2" s="57">
        <v>320</v>
      </c>
      <c r="AK2" s="57">
        <v>20</v>
      </c>
      <c r="AL2" s="57">
        <v>113.2</v>
      </c>
      <c r="AM2" s="57">
        <v>2.5</v>
      </c>
      <c r="AN2" s="57" t="s">
        <v>222</v>
      </c>
      <c r="AO2" s="57" t="s">
        <v>223</v>
      </c>
      <c r="AP2" s="57">
        <v>2.91</v>
      </c>
      <c r="AQ2" s="57">
        <v>0.18</v>
      </c>
      <c r="AR2" s="57">
        <v>80.064049999999995</v>
      </c>
      <c r="AS2" s="57">
        <v>0.83333279999999998</v>
      </c>
      <c r="AT2" s="57">
        <v>88</v>
      </c>
      <c r="AU2" s="57">
        <v>19</v>
      </c>
      <c r="AV2" s="59">
        <v>90200000000000</v>
      </c>
      <c r="AW2" s="59">
        <v>5100000000000</v>
      </c>
      <c r="AX2" t="s">
        <v>104</v>
      </c>
    </row>
    <row r="3" spans="1:50" ht="14">
      <c r="A3" s="57" t="s">
        <v>285</v>
      </c>
      <c r="B3" s="57" t="s">
        <v>286</v>
      </c>
      <c r="C3" s="57" t="s">
        <v>287</v>
      </c>
      <c r="D3" s="57" t="s">
        <v>284</v>
      </c>
      <c r="E3" s="58">
        <v>0.88362268518518527</v>
      </c>
      <c r="F3" s="57">
        <v>16.331</v>
      </c>
      <c r="G3" s="57" t="s">
        <v>286</v>
      </c>
      <c r="H3" s="57">
        <v>6.7400000000000002E-2</v>
      </c>
      <c r="I3" s="57">
        <v>2.2000000000000001E-3</v>
      </c>
      <c r="J3" s="57">
        <v>9.7099999999999999E-3</v>
      </c>
      <c r="K3" s="57">
        <v>2.0000000000000001E-4</v>
      </c>
      <c r="L3" s="57">
        <v>0.44191000000000003</v>
      </c>
      <c r="M3" s="57"/>
      <c r="N3" s="57"/>
      <c r="O3" s="57">
        <v>5.0500000000000003E-2</v>
      </c>
      <c r="P3" s="57">
        <v>1.5E-3</v>
      </c>
      <c r="Q3" s="57">
        <v>0.25447999999999998</v>
      </c>
      <c r="R3" s="57">
        <v>5.8399999999999997E-3</v>
      </c>
      <c r="S3" s="57">
        <v>4.4999999999999999E-4</v>
      </c>
      <c r="T3" s="57" t="s">
        <v>222</v>
      </c>
      <c r="U3" s="57" t="s">
        <v>223</v>
      </c>
      <c r="V3" s="57">
        <v>66.2</v>
      </c>
      <c r="W3" s="57">
        <v>2</v>
      </c>
      <c r="X3" s="57">
        <v>62.3</v>
      </c>
      <c r="Y3" s="57">
        <v>1.3</v>
      </c>
      <c r="Z3" s="57">
        <v>117.6</v>
      </c>
      <c r="AA3" s="57">
        <v>9.1</v>
      </c>
      <c r="AB3" s="57">
        <v>207</v>
      </c>
      <c r="AC3" s="57">
        <v>63</v>
      </c>
      <c r="AD3" s="57">
        <v>84</v>
      </c>
      <c r="AE3" s="57">
        <v>78</v>
      </c>
      <c r="AF3" s="57">
        <v>5.4</v>
      </c>
      <c r="AG3" s="57">
        <v>2.8</v>
      </c>
      <c r="AH3" s="57">
        <v>1.3</v>
      </c>
      <c r="AI3" s="57">
        <v>5.0999999999999996</v>
      </c>
      <c r="AJ3" s="57">
        <v>839</v>
      </c>
      <c r="AK3" s="57">
        <v>34</v>
      </c>
      <c r="AL3" s="57">
        <v>79.8</v>
      </c>
      <c r="AM3" s="57">
        <v>8.5</v>
      </c>
      <c r="AN3" s="57" t="s">
        <v>222</v>
      </c>
      <c r="AO3" s="57" t="s">
        <v>223</v>
      </c>
      <c r="AP3" s="57">
        <v>12.7</v>
      </c>
      <c r="AQ3" s="57">
        <v>1.1000000000000001</v>
      </c>
      <c r="AR3" s="57">
        <v>102.9866</v>
      </c>
      <c r="AS3" s="57">
        <v>2.121248</v>
      </c>
      <c r="AT3" s="57">
        <v>96</v>
      </c>
      <c r="AU3" s="57">
        <v>40</v>
      </c>
      <c r="AV3" s="59">
        <v>174700000000000</v>
      </c>
      <c r="AW3" s="59">
        <v>7500000000000</v>
      </c>
    </row>
    <row r="4" spans="1:50" ht="14">
      <c r="A4" s="57" t="s">
        <v>288</v>
      </c>
      <c r="B4" s="57" t="s">
        <v>289</v>
      </c>
      <c r="C4" s="57" t="s">
        <v>290</v>
      </c>
      <c r="D4" s="57" t="s">
        <v>284</v>
      </c>
      <c r="E4" s="58">
        <v>0.88474826388888894</v>
      </c>
      <c r="F4" s="57">
        <v>18.427</v>
      </c>
      <c r="G4" s="57" t="s">
        <v>289</v>
      </c>
      <c r="H4" s="57">
        <v>4.1509999999999998</v>
      </c>
      <c r="I4" s="57">
        <v>4.9000000000000002E-2</v>
      </c>
      <c r="J4" s="57">
        <v>0.27829999999999999</v>
      </c>
      <c r="K4" s="57">
        <v>3.8E-3</v>
      </c>
      <c r="L4" s="57">
        <v>0.31963000000000003</v>
      </c>
      <c r="M4" s="57"/>
      <c r="N4" s="57"/>
      <c r="O4" s="57">
        <v>0.1076</v>
      </c>
      <c r="P4" s="57">
        <v>1.6000000000000001E-3</v>
      </c>
      <c r="Q4" s="57">
        <v>0.80622000000000005</v>
      </c>
      <c r="R4" s="57">
        <v>8.3599999999999994E-2</v>
      </c>
      <c r="S4" s="57">
        <v>1.5E-3</v>
      </c>
      <c r="T4" s="57" t="s">
        <v>222</v>
      </c>
      <c r="U4" s="57" t="s">
        <v>223</v>
      </c>
      <c r="V4" s="57">
        <v>1663.3</v>
      </c>
      <c r="W4" s="57">
        <v>9.5</v>
      </c>
      <c r="X4" s="57">
        <v>1582</v>
      </c>
      <c r="Y4" s="57">
        <v>19</v>
      </c>
      <c r="Z4" s="57">
        <v>1622</v>
      </c>
      <c r="AA4" s="57">
        <v>28</v>
      </c>
      <c r="AB4" s="57">
        <v>1754</v>
      </c>
      <c r="AC4" s="57">
        <v>26</v>
      </c>
      <c r="AD4" s="59">
        <v>5000</v>
      </c>
      <c r="AE4" s="59">
        <v>3000</v>
      </c>
      <c r="AF4" s="57">
        <v>530</v>
      </c>
      <c r="AG4" s="57">
        <v>320</v>
      </c>
      <c r="AH4" s="57">
        <v>230</v>
      </c>
      <c r="AI4" s="57">
        <v>130</v>
      </c>
      <c r="AJ4" s="57">
        <v>814</v>
      </c>
      <c r="AK4" s="57">
        <v>26</v>
      </c>
      <c r="AL4" s="57">
        <v>150.30000000000001</v>
      </c>
      <c r="AM4" s="57">
        <v>2.8</v>
      </c>
      <c r="AN4" s="57" t="s">
        <v>222</v>
      </c>
      <c r="AO4" s="57" t="s">
        <v>223</v>
      </c>
      <c r="AP4" s="57">
        <v>5.5</v>
      </c>
      <c r="AQ4" s="57">
        <v>0.25</v>
      </c>
      <c r="AR4" s="57">
        <v>3.593245</v>
      </c>
      <c r="AS4" s="57">
        <v>4.9063349999999999E-2</v>
      </c>
      <c r="AT4" s="57">
        <v>9.1</v>
      </c>
      <c r="AU4" s="57">
        <v>2</v>
      </c>
      <c r="AV4" s="59">
        <v>5100000000000000</v>
      </c>
      <c r="AW4" s="59">
        <v>150000000000000</v>
      </c>
      <c r="AX4" t="s">
        <v>106</v>
      </c>
    </row>
    <row r="5" spans="1:50" ht="14">
      <c r="A5" s="57" t="s">
        <v>291</v>
      </c>
      <c r="B5" s="57" t="s">
        <v>292</v>
      </c>
      <c r="C5" s="57" t="s">
        <v>293</v>
      </c>
      <c r="D5" s="57" t="s">
        <v>284</v>
      </c>
      <c r="E5" s="58">
        <v>0.88567129629629626</v>
      </c>
      <c r="F5" s="57">
        <v>27.675000000000001</v>
      </c>
      <c r="G5" s="57" t="s">
        <v>292</v>
      </c>
      <c r="H5" s="57">
        <v>0.1774</v>
      </c>
      <c r="I5" s="57">
        <v>3.7000000000000002E-3</v>
      </c>
      <c r="J5" s="57">
        <v>2.5940000000000001E-2</v>
      </c>
      <c r="K5" s="57">
        <v>3.6999999999999999E-4</v>
      </c>
      <c r="L5" s="57">
        <v>0.47055999999999998</v>
      </c>
      <c r="M5" s="57"/>
      <c r="N5" s="57"/>
      <c r="O5" s="57">
        <v>4.9489999999999999E-2</v>
      </c>
      <c r="P5" s="57">
        <v>9.5E-4</v>
      </c>
      <c r="Q5" s="57">
        <v>0.21912000000000001</v>
      </c>
      <c r="R5" s="57">
        <v>8.8999999999999999E-3</v>
      </c>
      <c r="S5" s="57">
        <v>2.2000000000000001E-4</v>
      </c>
      <c r="T5" s="57" t="s">
        <v>222</v>
      </c>
      <c r="U5" s="57" t="s">
        <v>223</v>
      </c>
      <c r="V5" s="57">
        <v>165.7</v>
      </c>
      <c r="W5" s="57">
        <v>3.2</v>
      </c>
      <c r="X5" s="57">
        <v>165</v>
      </c>
      <c r="Y5" s="57">
        <v>2.2999999999999998</v>
      </c>
      <c r="Z5" s="57">
        <v>179</v>
      </c>
      <c r="AA5" s="57">
        <v>4.4000000000000004</v>
      </c>
      <c r="AB5" s="57">
        <v>167</v>
      </c>
      <c r="AC5" s="57">
        <v>40</v>
      </c>
      <c r="AD5" s="57">
        <v>80</v>
      </c>
      <c r="AE5" s="57">
        <v>130</v>
      </c>
      <c r="AF5" s="57">
        <v>5.5</v>
      </c>
      <c r="AG5" s="57">
        <v>5.7</v>
      </c>
      <c r="AH5" s="57">
        <v>17</v>
      </c>
      <c r="AI5" s="57">
        <v>19</v>
      </c>
      <c r="AJ5" s="57">
        <v>348</v>
      </c>
      <c r="AK5" s="57">
        <v>27</v>
      </c>
      <c r="AL5" s="57">
        <v>203</v>
      </c>
      <c r="AM5" s="57">
        <v>12</v>
      </c>
      <c r="AN5" s="57" t="s">
        <v>222</v>
      </c>
      <c r="AO5" s="57" t="s">
        <v>223</v>
      </c>
      <c r="AP5" s="57">
        <v>1.8</v>
      </c>
      <c r="AQ5" s="57">
        <v>0.17</v>
      </c>
      <c r="AR5" s="57">
        <v>38.5505</v>
      </c>
      <c r="AS5" s="57">
        <v>0.54987220000000003</v>
      </c>
      <c r="AT5" s="57">
        <v>76</v>
      </c>
      <c r="AU5" s="57">
        <v>42</v>
      </c>
      <c r="AV5" s="59">
        <v>218000000000000</v>
      </c>
      <c r="AW5" s="59">
        <v>16000000000000</v>
      </c>
    </row>
    <row r="6" spans="1:50" ht="14">
      <c r="A6" s="57" t="s">
        <v>294</v>
      </c>
      <c r="B6" s="57" t="s">
        <v>295</v>
      </c>
      <c r="C6" s="57" t="s">
        <v>296</v>
      </c>
      <c r="D6" s="57" t="s">
        <v>284</v>
      </c>
      <c r="E6" s="58">
        <v>0.88976851851851846</v>
      </c>
      <c r="F6" s="57">
        <v>27.673999999999999</v>
      </c>
      <c r="G6" s="57" t="s">
        <v>295</v>
      </c>
      <c r="H6" s="57">
        <v>0.17069999999999999</v>
      </c>
      <c r="I6" s="57">
        <v>6.6E-3</v>
      </c>
      <c r="J6" s="57">
        <v>2.5360000000000001E-2</v>
      </c>
      <c r="K6" s="57">
        <v>3.6999999999999999E-4</v>
      </c>
      <c r="L6" s="57">
        <v>0.12282999999999999</v>
      </c>
      <c r="M6" s="57"/>
      <c r="N6" s="57"/>
      <c r="O6" s="57">
        <v>4.82E-2</v>
      </c>
      <c r="P6" s="57">
        <v>1.8E-3</v>
      </c>
      <c r="Q6" s="57">
        <v>0.25986999999999999</v>
      </c>
      <c r="R6" s="57">
        <v>7.77E-3</v>
      </c>
      <c r="S6" s="57">
        <v>2.1000000000000001E-4</v>
      </c>
      <c r="T6" s="57" t="s">
        <v>222</v>
      </c>
      <c r="U6" s="57" t="s">
        <v>223</v>
      </c>
      <c r="V6" s="57">
        <v>159.4</v>
      </c>
      <c r="W6" s="57">
        <v>5.7</v>
      </c>
      <c r="X6" s="57">
        <v>161.4</v>
      </c>
      <c r="Y6" s="57">
        <v>2.2999999999999998</v>
      </c>
      <c r="Z6" s="57">
        <v>156.5</v>
      </c>
      <c r="AA6" s="57">
        <v>4.0999999999999996</v>
      </c>
      <c r="AB6" s="57">
        <v>126</v>
      </c>
      <c r="AC6" s="57">
        <v>76</v>
      </c>
      <c r="AD6" s="57">
        <v>16</v>
      </c>
      <c r="AE6" s="57">
        <v>28</v>
      </c>
      <c r="AF6" s="57">
        <v>0.9</v>
      </c>
      <c r="AG6" s="57">
        <v>1.5</v>
      </c>
      <c r="AH6" s="57">
        <v>8</v>
      </c>
      <c r="AI6" s="57">
        <v>14</v>
      </c>
      <c r="AJ6" s="57">
        <v>70.400000000000006</v>
      </c>
      <c r="AK6" s="57">
        <v>2.4</v>
      </c>
      <c r="AL6" s="57">
        <v>161</v>
      </c>
      <c r="AM6" s="57">
        <v>5</v>
      </c>
      <c r="AN6" s="57" t="s">
        <v>222</v>
      </c>
      <c r="AO6" s="57" t="s">
        <v>223</v>
      </c>
      <c r="AP6" s="57">
        <v>0.43340000000000001</v>
      </c>
      <c r="AQ6" s="57">
        <v>5.3E-3</v>
      </c>
      <c r="AR6" s="57">
        <v>39.432180000000002</v>
      </c>
      <c r="AS6" s="57">
        <v>0.57531169999999998</v>
      </c>
      <c r="AT6" s="57">
        <v>106</v>
      </c>
      <c r="AU6" s="57">
        <v>27</v>
      </c>
      <c r="AV6" s="59">
        <v>58500000000000</v>
      </c>
      <c r="AW6" s="59">
        <v>2300000000000</v>
      </c>
    </row>
    <row r="7" spans="1:50" ht="14">
      <c r="A7" s="57" t="s">
        <v>297</v>
      </c>
      <c r="B7" s="57" t="s">
        <v>298</v>
      </c>
      <c r="C7" s="57" t="s">
        <v>299</v>
      </c>
      <c r="D7" s="57" t="s">
        <v>284</v>
      </c>
      <c r="E7" s="58">
        <v>0.89091782407407416</v>
      </c>
      <c r="F7" s="57">
        <v>16.373000000000001</v>
      </c>
      <c r="G7" s="57" t="s">
        <v>298</v>
      </c>
      <c r="H7" s="57">
        <v>3.2679999999999998</v>
      </c>
      <c r="I7" s="57">
        <v>0.05</v>
      </c>
      <c r="J7" s="57">
        <v>0.23150000000000001</v>
      </c>
      <c r="K7" s="57">
        <v>3.3E-3</v>
      </c>
      <c r="L7" s="57">
        <v>0.78249000000000002</v>
      </c>
      <c r="M7" s="57"/>
      <c r="N7" s="57"/>
      <c r="O7" s="57">
        <v>0.1021</v>
      </c>
      <c r="P7" s="57">
        <v>1E-3</v>
      </c>
      <c r="Q7" s="57">
        <v>0.27932000000000001</v>
      </c>
      <c r="R7" s="57">
        <v>6.3399999999999998E-2</v>
      </c>
      <c r="S7" s="57">
        <v>1.5E-3</v>
      </c>
      <c r="T7" s="57" t="s">
        <v>222</v>
      </c>
      <c r="U7" s="57" t="s">
        <v>223</v>
      </c>
      <c r="V7" s="57">
        <v>1472</v>
      </c>
      <c r="W7" s="57">
        <v>12</v>
      </c>
      <c r="X7" s="57">
        <v>1342</v>
      </c>
      <c r="Y7" s="57">
        <v>18</v>
      </c>
      <c r="Z7" s="57">
        <v>1242</v>
      </c>
      <c r="AA7" s="57">
        <v>29</v>
      </c>
      <c r="AB7" s="57">
        <v>1661</v>
      </c>
      <c r="AC7" s="57">
        <v>19</v>
      </c>
      <c r="AD7" s="59">
        <v>2100</v>
      </c>
      <c r="AE7" s="59">
        <v>2100</v>
      </c>
      <c r="AF7" s="57">
        <v>210</v>
      </c>
      <c r="AG7" s="57">
        <v>220</v>
      </c>
      <c r="AH7" s="57">
        <v>180</v>
      </c>
      <c r="AI7" s="57">
        <v>210</v>
      </c>
      <c r="AJ7" s="57">
        <v>787</v>
      </c>
      <c r="AK7" s="57">
        <v>40</v>
      </c>
      <c r="AL7" s="57">
        <v>314</v>
      </c>
      <c r="AM7" s="57">
        <v>14</v>
      </c>
      <c r="AN7" s="57" t="s">
        <v>222</v>
      </c>
      <c r="AO7" s="57" t="s">
        <v>223</v>
      </c>
      <c r="AP7" s="57">
        <v>2.72</v>
      </c>
      <c r="AQ7" s="57">
        <v>0.25</v>
      </c>
      <c r="AR7" s="57">
        <v>4.3196539999999999</v>
      </c>
      <c r="AS7" s="57">
        <v>6.1576069999999997E-2</v>
      </c>
      <c r="AT7" s="57">
        <v>18.899999999999999</v>
      </c>
      <c r="AU7" s="57">
        <v>1.6</v>
      </c>
      <c r="AV7" s="59">
        <v>4260000000000000</v>
      </c>
      <c r="AW7" s="59">
        <v>150000000000000</v>
      </c>
      <c r="AX7" t="s">
        <v>107</v>
      </c>
    </row>
    <row r="8" spans="1:50" ht="14">
      <c r="A8" s="57" t="s">
        <v>300</v>
      </c>
      <c r="B8" s="57" t="s">
        <v>301</v>
      </c>
      <c r="C8" s="57" t="s">
        <v>302</v>
      </c>
      <c r="D8" s="57" t="s">
        <v>284</v>
      </c>
      <c r="E8" s="58">
        <v>0.89180532407407409</v>
      </c>
      <c r="F8" s="57">
        <v>3.1812999999999998</v>
      </c>
      <c r="G8" s="57" t="s">
        <v>303</v>
      </c>
      <c r="H8" s="57">
        <v>3.61E-2</v>
      </c>
      <c r="I8" s="57">
        <v>4.8999999999999998E-3</v>
      </c>
      <c r="J8" s="57">
        <v>5.4299999999999999E-3</v>
      </c>
      <c r="K8" s="57">
        <v>6.8000000000000005E-4</v>
      </c>
      <c r="L8" s="57">
        <v>0.62089000000000005</v>
      </c>
      <c r="M8" s="57"/>
      <c r="N8" s="57"/>
      <c r="O8" s="57">
        <v>4.9399999999999999E-2</v>
      </c>
      <c r="P8" s="57">
        <v>6.7999999999999996E-3</v>
      </c>
      <c r="Q8" s="57">
        <v>0.43948999999999999</v>
      </c>
      <c r="R8" s="57">
        <v>1.06E-2</v>
      </c>
      <c r="S8" s="57">
        <v>3.8E-3</v>
      </c>
      <c r="T8" s="57" t="s">
        <v>222</v>
      </c>
      <c r="U8" s="57" t="s">
        <v>223</v>
      </c>
      <c r="V8" s="57">
        <v>36</v>
      </c>
      <c r="W8" s="57">
        <v>4.8</v>
      </c>
      <c r="X8" s="57">
        <v>34.9</v>
      </c>
      <c r="Y8" s="57">
        <v>4.3</v>
      </c>
      <c r="Z8" s="57">
        <v>213</v>
      </c>
      <c r="AA8" s="57">
        <v>75</v>
      </c>
      <c r="AB8" s="57">
        <v>140</v>
      </c>
      <c r="AC8" s="57">
        <v>250</v>
      </c>
      <c r="AD8" s="57">
        <v>22</v>
      </c>
      <c r="AE8" s="57">
        <v>67</v>
      </c>
      <c r="AF8" s="57">
        <v>1.4</v>
      </c>
      <c r="AG8" s="57">
        <v>3.2</v>
      </c>
      <c r="AH8" s="57">
        <v>-1.2</v>
      </c>
      <c r="AI8" s="57">
        <v>8.3000000000000007</v>
      </c>
      <c r="AJ8" s="57">
        <v>290</v>
      </c>
      <c r="AK8" s="57">
        <v>38</v>
      </c>
      <c r="AL8" s="57">
        <v>9.4</v>
      </c>
      <c r="AM8" s="57">
        <v>1.6</v>
      </c>
      <c r="AN8" s="57" t="s">
        <v>222</v>
      </c>
      <c r="AO8" s="57" t="s">
        <v>223</v>
      </c>
      <c r="AP8" s="57">
        <v>34</v>
      </c>
      <c r="AQ8" s="57">
        <v>10</v>
      </c>
      <c r="AR8" s="57">
        <v>184.16210000000001</v>
      </c>
      <c r="AS8" s="57">
        <v>23.062650000000001</v>
      </c>
      <c r="AT8" s="57">
        <v>84</v>
      </c>
      <c r="AU8" s="57">
        <v>38</v>
      </c>
      <c r="AV8" s="59">
        <v>31400000000000</v>
      </c>
      <c r="AW8" s="59">
        <v>1600000000000</v>
      </c>
    </row>
    <row r="9" spans="1:50" ht="14">
      <c r="A9" s="57" t="s">
        <v>304</v>
      </c>
      <c r="B9" s="57" t="s">
        <v>301</v>
      </c>
      <c r="C9" s="57" t="s">
        <v>305</v>
      </c>
      <c r="D9" s="57" t="s">
        <v>284</v>
      </c>
      <c r="E9" s="58">
        <v>0.89197766203703699</v>
      </c>
      <c r="F9" s="57">
        <v>13.803000000000001</v>
      </c>
      <c r="G9" s="57" t="s">
        <v>301</v>
      </c>
      <c r="H9" s="57">
        <v>0.1258</v>
      </c>
      <c r="I9" s="57">
        <v>6.4000000000000003E-3</v>
      </c>
      <c r="J9" s="57">
        <v>1.8800000000000001E-2</v>
      </c>
      <c r="K9" s="57">
        <v>7.1000000000000002E-4</v>
      </c>
      <c r="L9" s="57">
        <v>0.36968000000000001</v>
      </c>
      <c r="M9" s="57"/>
      <c r="N9" s="57"/>
      <c r="O9" s="57">
        <v>4.9200000000000001E-2</v>
      </c>
      <c r="P9" s="57">
        <v>2.7000000000000001E-3</v>
      </c>
      <c r="Q9" s="57">
        <v>0.38799</v>
      </c>
      <c r="R9" s="57">
        <v>1.2330000000000001E-2</v>
      </c>
      <c r="S9" s="57">
        <v>8.0999999999999996E-4</v>
      </c>
      <c r="T9" s="57" t="s">
        <v>222</v>
      </c>
      <c r="U9" s="57" t="s">
        <v>223</v>
      </c>
      <c r="V9" s="57">
        <v>121</v>
      </c>
      <c r="W9" s="57">
        <v>6.1</v>
      </c>
      <c r="X9" s="57">
        <v>120.1</v>
      </c>
      <c r="Y9" s="57">
        <v>4.5</v>
      </c>
      <c r="Z9" s="57">
        <v>251</v>
      </c>
      <c r="AA9" s="57">
        <v>17</v>
      </c>
      <c r="AB9" s="57">
        <v>140</v>
      </c>
      <c r="AC9" s="57">
        <v>100</v>
      </c>
      <c r="AD9" s="57">
        <v>-19</v>
      </c>
      <c r="AE9" s="57">
        <v>74</v>
      </c>
      <c r="AF9" s="57">
        <v>-1.6</v>
      </c>
      <c r="AG9" s="57">
        <v>3.9</v>
      </c>
      <c r="AH9" s="57">
        <v>-1</v>
      </c>
      <c r="AI9" s="57">
        <v>19</v>
      </c>
      <c r="AJ9" s="57">
        <v>118.2</v>
      </c>
      <c r="AK9" s="57">
        <v>4.2</v>
      </c>
      <c r="AL9" s="57">
        <v>60.7</v>
      </c>
      <c r="AM9" s="57">
        <v>1.7</v>
      </c>
      <c r="AN9" s="57" t="s">
        <v>222</v>
      </c>
      <c r="AO9" s="57" t="s">
        <v>223</v>
      </c>
      <c r="AP9" s="57">
        <v>1.9590000000000001</v>
      </c>
      <c r="AQ9" s="57">
        <v>8.5000000000000006E-2</v>
      </c>
      <c r="AR9" s="57">
        <v>53.191490000000002</v>
      </c>
      <c r="AS9" s="57">
        <v>2.0088279999999998</v>
      </c>
      <c r="AT9" s="57">
        <v>82</v>
      </c>
      <c r="AU9" s="57">
        <v>27</v>
      </c>
      <c r="AV9" s="59">
        <v>51900000000000</v>
      </c>
      <c r="AW9" s="59">
        <v>1600000000000</v>
      </c>
    </row>
    <row r="10" spans="1:50" ht="14">
      <c r="A10" s="57" t="s">
        <v>306</v>
      </c>
      <c r="B10" s="57" t="s">
        <v>307</v>
      </c>
      <c r="C10" s="57" t="s">
        <v>308</v>
      </c>
      <c r="D10" s="57" t="s">
        <v>284</v>
      </c>
      <c r="E10" s="58">
        <v>0.89291597222222219</v>
      </c>
      <c r="F10" s="57">
        <v>20.739000000000001</v>
      </c>
      <c r="G10" s="57" t="s">
        <v>307</v>
      </c>
      <c r="H10" s="57">
        <v>0.1777</v>
      </c>
      <c r="I10" s="57">
        <v>4.3E-3</v>
      </c>
      <c r="J10" s="57">
        <v>2.5659999999999999E-2</v>
      </c>
      <c r="K10" s="57">
        <v>3.2000000000000003E-4</v>
      </c>
      <c r="L10" s="57">
        <v>0.23734</v>
      </c>
      <c r="M10" s="57"/>
      <c r="N10" s="57"/>
      <c r="O10" s="57">
        <v>5.0200000000000002E-2</v>
      </c>
      <c r="P10" s="57">
        <v>1.2999999999999999E-3</v>
      </c>
      <c r="Q10" s="57">
        <v>0.27937000000000001</v>
      </c>
      <c r="R10" s="57">
        <v>8.43E-3</v>
      </c>
      <c r="S10" s="57">
        <v>2.5000000000000001E-4</v>
      </c>
      <c r="T10" s="57" t="s">
        <v>222</v>
      </c>
      <c r="U10" s="57" t="s">
        <v>223</v>
      </c>
      <c r="V10" s="57">
        <v>165.9</v>
      </c>
      <c r="W10" s="57">
        <v>3.7</v>
      </c>
      <c r="X10" s="57">
        <v>163.30000000000001</v>
      </c>
      <c r="Y10" s="57">
        <v>2</v>
      </c>
      <c r="Z10" s="57">
        <v>169.7</v>
      </c>
      <c r="AA10" s="57">
        <v>5</v>
      </c>
      <c r="AB10" s="57">
        <v>187</v>
      </c>
      <c r="AC10" s="57">
        <v>55</v>
      </c>
      <c r="AD10" s="57">
        <v>-20</v>
      </c>
      <c r="AE10" s="57">
        <v>150</v>
      </c>
      <c r="AF10" s="57">
        <v>-1.7</v>
      </c>
      <c r="AG10" s="57">
        <v>8.3000000000000007</v>
      </c>
      <c r="AH10" s="57">
        <v>-7</v>
      </c>
      <c r="AI10" s="57">
        <v>40</v>
      </c>
      <c r="AJ10" s="57">
        <v>206.9</v>
      </c>
      <c r="AK10" s="57">
        <v>7.3</v>
      </c>
      <c r="AL10" s="57">
        <v>185.7</v>
      </c>
      <c r="AM10" s="57">
        <v>4.0999999999999996</v>
      </c>
      <c r="AN10" s="57" t="s">
        <v>222</v>
      </c>
      <c r="AO10" s="57" t="s">
        <v>223</v>
      </c>
      <c r="AP10" s="57">
        <v>1.097</v>
      </c>
      <c r="AQ10" s="57">
        <v>2.7E-2</v>
      </c>
      <c r="AR10" s="57">
        <v>38.971159999999998</v>
      </c>
      <c r="AS10" s="57">
        <v>0.4860005</v>
      </c>
      <c r="AT10" s="57">
        <v>79</v>
      </c>
      <c r="AU10" s="57">
        <v>72</v>
      </c>
      <c r="AV10" s="59">
        <v>136100000000000</v>
      </c>
      <c r="AW10" s="59">
        <v>4800000000000</v>
      </c>
      <c r="AX10" t="s">
        <v>108</v>
      </c>
    </row>
    <row r="11" spans="1:50" ht="14">
      <c r="A11" s="57" t="s">
        <v>309</v>
      </c>
      <c r="B11" s="57" t="s">
        <v>310</v>
      </c>
      <c r="C11" s="57" t="s">
        <v>311</v>
      </c>
      <c r="D11" s="57" t="s">
        <v>284</v>
      </c>
      <c r="E11" s="58">
        <v>0.89593807870370368</v>
      </c>
      <c r="F11" s="57">
        <v>24.940999999999999</v>
      </c>
      <c r="G11" s="57" t="s">
        <v>310</v>
      </c>
      <c r="H11" s="57">
        <v>7.4099999999999999E-2</v>
      </c>
      <c r="I11" s="57">
        <v>2.7000000000000001E-3</v>
      </c>
      <c r="J11" s="57">
        <v>1.072E-2</v>
      </c>
      <c r="K11" s="57">
        <v>3.4000000000000002E-4</v>
      </c>
      <c r="L11" s="57">
        <v>0.61185999999999996</v>
      </c>
      <c r="M11" s="57"/>
      <c r="N11" s="57"/>
      <c r="O11" s="57">
        <v>5.0500000000000003E-2</v>
      </c>
      <c r="P11" s="57">
        <v>1.4E-3</v>
      </c>
      <c r="Q11" s="57">
        <v>0.26175999999999999</v>
      </c>
      <c r="R11" s="57">
        <v>7.4000000000000003E-3</v>
      </c>
      <c r="S11" s="57">
        <v>4.2999999999999999E-4</v>
      </c>
      <c r="T11" s="57" t="s">
        <v>222</v>
      </c>
      <c r="U11" s="57" t="s">
        <v>223</v>
      </c>
      <c r="V11" s="57">
        <v>72.5</v>
      </c>
      <c r="W11" s="57">
        <v>2.5</v>
      </c>
      <c r="X11" s="57">
        <v>68.7</v>
      </c>
      <c r="Y11" s="57">
        <v>2.2000000000000002</v>
      </c>
      <c r="Z11" s="57">
        <v>149</v>
      </c>
      <c r="AA11" s="57">
        <v>8.6</v>
      </c>
      <c r="AB11" s="57">
        <v>214</v>
      </c>
      <c r="AC11" s="57">
        <v>60</v>
      </c>
      <c r="AD11" s="57">
        <v>90</v>
      </c>
      <c r="AE11" s="57">
        <v>100</v>
      </c>
      <c r="AF11" s="57">
        <v>4.3</v>
      </c>
      <c r="AG11" s="57">
        <v>5</v>
      </c>
      <c r="AH11" s="57">
        <v>4</v>
      </c>
      <c r="AI11" s="57">
        <v>3.7</v>
      </c>
      <c r="AJ11" s="57">
        <v>1096</v>
      </c>
      <c r="AK11" s="57">
        <v>74</v>
      </c>
      <c r="AL11" s="57">
        <v>62.6</v>
      </c>
      <c r="AM11" s="57">
        <v>1.4</v>
      </c>
      <c r="AN11" s="57" t="s">
        <v>222</v>
      </c>
      <c r="AO11" s="57" t="s">
        <v>223</v>
      </c>
      <c r="AP11" s="57">
        <v>17.3</v>
      </c>
      <c r="AQ11" s="57">
        <v>1.3</v>
      </c>
      <c r="AR11" s="57">
        <v>93.283580000000001</v>
      </c>
      <c r="AS11" s="57">
        <v>2.9586209999999999</v>
      </c>
      <c r="AT11" s="57">
        <v>82</v>
      </c>
      <c r="AU11" s="57">
        <v>19</v>
      </c>
      <c r="AV11" s="59">
        <v>253000000000000</v>
      </c>
      <c r="AW11" s="59">
        <v>19000000000000</v>
      </c>
    </row>
    <row r="12" spans="1:50" ht="14">
      <c r="A12" s="57" t="s">
        <v>312</v>
      </c>
      <c r="B12" s="57" t="s">
        <v>313</v>
      </c>
      <c r="C12" s="57" t="s">
        <v>314</v>
      </c>
      <c r="D12" s="57" t="s">
        <v>284</v>
      </c>
      <c r="E12" s="58">
        <v>0.89822615740740741</v>
      </c>
      <c r="F12" s="57">
        <v>6.8808999999999996</v>
      </c>
      <c r="G12" s="57" t="s">
        <v>313</v>
      </c>
      <c r="H12" s="57">
        <v>0.09</v>
      </c>
      <c r="I12" s="57">
        <v>3.8E-3</v>
      </c>
      <c r="J12" s="57">
        <v>1.3390000000000001E-2</v>
      </c>
      <c r="K12" s="57">
        <v>5.9000000000000003E-4</v>
      </c>
      <c r="L12" s="57">
        <v>0.42918000000000001</v>
      </c>
      <c r="M12" s="57"/>
      <c r="N12" s="57"/>
      <c r="O12" s="57">
        <v>4.9399999999999999E-2</v>
      </c>
      <c r="P12" s="57">
        <v>2.2000000000000001E-3</v>
      </c>
      <c r="Q12" s="57">
        <v>0.59513000000000005</v>
      </c>
      <c r="R12" s="57">
        <v>5.9300000000000004E-3</v>
      </c>
      <c r="S12" s="57">
        <v>6.0999999999999997E-4</v>
      </c>
      <c r="T12" s="57" t="s">
        <v>222</v>
      </c>
      <c r="U12" s="57" t="s">
        <v>223</v>
      </c>
      <c r="V12" s="57">
        <v>87.4</v>
      </c>
      <c r="W12" s="57">
        <v>3.5</v>
      </c>
      <c r="X12" s="57">
        <v>85.7</v>
      </c>
      <c r="Y12" s="57">
        <v>3.8</v>
      </c>
      <c r="Z12" s="57">
        <v>119</v>
      </c>
      <c r="AA12" s="57">
        <v>12</v>
      </c>
      <c r="AB12" s="57">
        <v>163</v>
      </c>
      <c r="AC12" s="57">
        <v>93</v>
      </c>
      <c r="AD12" s="57">
        <v>-40</v>
      </c>
      <c r="AE12" s="57">
        <v>240</v>
      </c>
      <c r="AF12" s="57">
        <v>-2</v>
      </c>
      <c r="AG12" s="57">
        <v>11</v>
      </c>
      <c r="AH12" s="57">
        <v>-4</v>
      </c>
      <c r="AI12" s="57">
        <v>12</v>
      </c>
      <c r="AJ12" s="57">
        <v>593</v>
      </c>
      <c r="AK12" s="57">
        <v>43</v>
      </c>
      <c r="AL12" s="57">
        <v>91.4</v>
      </c>
      <c r="AM12" s="57">
        <v>3.2</v>
      </c>
      <c r="AN12" s="57" t="s">
        <v>222</v>
      </c>
      <c r="AO12" s="57" t="s">
        <v>223</v>
      </c>
      <c r="AP12" s="57">
        <v>6.44</v>
      </c>
      <c r="AQ12" s="57">
        <v>0.4</v>
      </c>
      <c r="AR12" s="57">
        <v>74.682599999999994</v>
      </c>
      <c r="AS12" s="57">
        <v>3.2907190000000002</v>
      </c>
      <c r="AT12" s="57">
        <v>98</v>
      </c>
      <c r="AU12" s="57">
        <v>25</v>
      </c>
      <c r="AV12" s="59">
        <v>172000000000000</v>
      </c>
      <c r="AW12" s="59">
        <v>12000000000000</v>
      </c>
      <c r="AX12" t="s">
        <v>109</v>
      </c>
    </row>
    <row r="13" spans="1:50" ht="14">
      <c r="A13" s="57" t="s">
        <v>315</v>
      </c>
      <c r="B13" s="57" t="s">
        <v>316</v>
      </c>
      <c r="C13" s="57" t="s">
        <v>317</v>
      </c>
      <c r="D13" s="57" t="s">
        <v>284</v>
      </c>
      <c r="E13" s="58">
        <v>0.90028449074074068</v>
      </c>
      <c r="F13" s="57">
        <v>6.0983999999999998</v>
      </c>
      <c r="G13" s="57" t="s">
        <v>316</v>
      </c>
      <c r="H13" s="57">
        <v>3.105</v>
      </c>
      <c r="I13" s="57">
        <v>5.7000000000000002E-2</v>
      </c>
      <c r="J13" s="57">
        <v>0.21659999999999999</v>
      </c>
      <c r="K13" s="57">
        <v>4.7000000000000002E-3</v>
      </c>
      <c r="L13" s="57">
        <v>0.70250000000000001</v>
      </c>
      <c r="M13" s="57"/>
      <c r="N13" s="57"/>
      <c r="O13" s="57">
        <v>0.1043</v>
      </c>
      <c r="P13" s="57">
        <v>1.5E-3</v>
      </c>
      <c r="Q13" s="57">
        <v>0.51175000000000004</v>
      </c>
      <c r="R13" s="57">
        <v>7.2599999999999998E-2</v>
      </c>
      <c r="S13" s="57">
        <v>3.0999999999999999E-3</v>
      </c>
      <c r="T13" s="57" t="s">
        <v>222</v>
      </c>
      <c r="U13" s="57" t="s">
        <v>223</v>
      </c>
      <c r="V13" s="57">
        <v>1433</v>
      </c>
      <c r="W13" s="57">
        <v>14</v>
      </c>
      <c r="X13" s="57">
        <v>1263</v>
      </c>
      <c r="Y13" s="57">
        <v>25</v>
      </c>
      <c r="Z13" s="57">
        <v>1416</v>
      </c>
      <c r="AA13" s="57">
        <v>58</v>
      </c>
      <c r="AB13" s="57">
        <v>1701</v>
      </c>
      <c r="AC13" s="57">
        <v>27</v>
      </c>
      <c r="AD13" s="57">
        <v>600</v>
      </c>
      <c r="AE13" s="57">
        <v>1100</v>
      </c>
      <c r="AF13" s="57">
        <v>60</v>
      </c>
      <c r="AG13" s="57">
        <v>120</v>
      </c>
      <c r="AH13" s="57">
        <v>70</v>
      </c>
      <c r="AI13" s="57">
        <v>130</v>
      </c>
      <c r="AJ13" s="57">
        <v>389</v>
      </c>
      <c r="AK13" s="57">
        <v>10</v>
      </c>
      <c r="AL13" s="57">
        <v>181.7</v>
      </c>
      <c r="AM13" s="57">
        <v>4.9000000000000004</v>
      </c>
      <c r="AN13" s="57" t="s">
        <v>222</v>
      </c>
      <c r="AO13" s="57" t="s">
        <v>223</v>
      </c>
      <c r="AP13" s="57">
        <v>2.1379999999999999</v>
      </c>
      <c r="AQ13" s="57">
        <v>6.3E-2</v>
      </c>
      <c r="AR13" s="57">
        <v>4.6168050000000003</v>
      </c>
      <c r="AS13" s="57">
        <v>0.10018000000000001</v>
      </c>
      <c r="AT13" s="57">
        <v>25.5</v>
      </c>
      <c r="AU13" s="57">
        <v>2.2999999999999998</v>
      </c>
      <c r="AV13" s="59">
        <v>2009000000000000</v>
      </c>
      <c r="AW13" s="59">
        <v>42000000000000</v>
      </c>
      <c r="AX13" t="s">
        <v>110</v>
      </c>
    </row>
    <row r="14" spans="1:50" ht="14">
      <c r="A14" s="57" t="s">
        <v>318</v>
      </c>
      <c r="B14" s="57" t="s">
        <v>319</v>
      </c>
      <c r="C14" s="57" t="s">
        <v>320</v>
      </c>
      <c r="D14" s="57" t="s">
        <v>284</v>
      </c>
      <c r="E14" s="58">
        <v>0.90333912037037034</v>
      </c>
      <c r="F14" s="57">
        <v>8.1717999999999993</v>
      </c>
      <c r="G14" s="57" t="s">
        <v>319</v>
      </c>
      <c r="H14" s="57">
        <v>0.1699</v>
      </c>
      <c r="I14" s="57">
        <v>4.8999999999999998E-3</v>
      </c>
      <c r="J14" s="57">
        <v>2.503E-2</v>
      </c>
      <c r="K14" s="57">
        <v>7.6999999999999996E-4</v>
      </c>
      <c r="L14" s="57">
        <v>0.74526999999999999</v>
      </c>
      <c r="M14" s="57"/>
      <c r="N14" s="57"/>
      <c r="O14" s="57">
        <v>4.9200000000000001E-2</v>
      </c>
      <c r="P14" s="57">
        <v>1.1000000000000001E-3</v>
      </c>
      <c r="Q14" s="57">
        <v>0.28072999999999998</v>
      </c>
      <c r="R14" s="57">
        <v>7.6299999999999996E-3</v>
      </c>
      <c r="S14" s="57">
        <v>2.7E-4</v>
      </c>
      <c r="T14" s="57" t="s">
        <v>222</v>
      </c>
      <c r="U14" s="57" t="s">
        <v>223</v>
      </c>
      <c r="V14" s="57">
        <v>159.30000000000001</v>
      </c>
      <c r="W14" s="57">
        <v>4.2</v>
      </c>
      <c r="X14" s="57">
        <v>159.4</v>
      </c>
      <c r="Y14" s="57">
        <v>4.8</v>
      </c>
      <c r="Z14" s="57">
        <v>153.5</v>
      </c>
      <c r="AA14" s="57">
        <v>5.5</v>
      </c>
      <c r="AB14" s="57">
        <v>155</v>
      </c>
      <c r="AC14" s="57">
        <v>51</v>
      </c>
      <c r="AD14" s="57">
        <v>250</v>
      </c>
      <c r="AE14" s="57">
        <v>210</v>
      </c>
      <c r="AF14" s="57">
        <v>12</v>
      </c>
      <c r="AG14" s="57">
        <v>10</v>
      </c>
      <c r="AH14" s="57">
        <v>44</v>
      </c>
      <c r="AI14" s="57">
        <v>40</v>
      </c>
      <c r="AJ14" s="57">
        <v>600</v>
      </c>
      <c r="AK14" s="57">
        <v>36</v>
      </c>
      <c r="AL14" s="57">
        <v>425</v>
      </c>
      <c r="AM14" s="57">
        <v>11</v>
      </c>
      <c r="AN14" s="57" t="s">
        <v>222</v>
      </c>
      <c r="AO14" s="57" t="s">
        <v>223</v>
      </c>
      <c r="AP14" s="57">
        <v>1.395</v>
      </c>
      <c r="AQ14" s="57">
        <v>6.0999999999999999E-2</v>
      </c>
      <c r="AR14" s="57">
        <v>39.952060000000003</v>
      </c>
      <c r="AS14" s="57">
        <v>1.2290490000000001</v>
      </c>
      <c r="AT14" s="57">
        <v>130</v>
      </c>
      <c r="AU14" s="57">
        <v>150</v>
      </c>
      <c r="AV14" s="59">
        <v>364000000000000</v>
      </c>
      <c r="AW14" s="59">
        <v>11000000000000</v>
      </c>
      <c r="AX14" t="s">
        <v>111</v>
      </c>
    </row>
    <row r="15" spans="1:50" ht="14">
      <c r="A15" s="57" t="s">
        <v>321</v>
      </c>
      <c r="B15" s="57" t="s">
        <v>322</v>
      </c>
      <c r="C15" s="57" t="s">
        <v>323</v>
      </c>
      <c r="D15" s="57" t="s">
        <v>284</v>
      </c>
      <c r="E15" s="58">
        <v>0.9041435185185186</v>
      </c>
      <c r="F15" s="57">
        <v>22.795000000000002</v>
      </c>
      <c r="G15" s="57" t="s">
        <v>322</v>
      </c>
      <c r="H15" s="57">
        <v>8.4199999999999997E-2</v>
      </c>
      <c r="I15" s="57">
        <v>1.6999999999999999E-3</v>
      </c>
      <c r="J15" s="57">
        <v>1.2760000000000001E-2</v>
      </c>
      <c r="K15" s="57">
        <v>1.6000000000000001E-4</v>
      </c>
      <c r="L15" s="57">
        <v>0.56810000000000005</v>
      </c>
      <c r="M15" s="57"/>
      <c r="N15" s="57"/>
      <c r="O15" s="57">
        <v>4.7800000000000002E-2</v>
      </c>
      <c r="P15" s="57">
        <v>8.0000000000000004E-4</v>
      </c>
      <c r="Q15" s="57">
        <v>0.16092000000000001</v>
      </c>
      <c r="R15" s="57">
        <v>7.6E-3</v>
      </c>
      <c r="S15" s="57">
        <v>2.0000000000000001E-4</v>
      </c>
      <c r="T15" s="57" t="s">
        <v>222</v>
      </c>
      <c r="U15" s="57" t="s">
        <v>223</v>
      </c>
      <c r="V15" s="57">
        <v>82</v>
      </c>
      <c r="W15" s="57">
        <v>1.6</v>
      </c>
      <c r="X15" s="57">
        <v>81.7</v>
      </c>
      <c r="Y15" s="57">
        <v>1</v>
      </c>
      <c r="Z15" s="57">
        <v>153</v>
      </c>
      <c r="AA15" s="57">
        <v>4.0999999999999996</v>
      </c>
      <c r="AB15" s="57">
        <v>94</v>
      </c>
      <c r="AC15" s="57">
        <v>35</v>
      </c>
      <c r="AD15" s="57">
        <v>-140</v>
      </c>
      <c r="AE15" s="57">
        <v>360</v>
      </c>
      <c r="AF15" s="57">
        <v>-6</v>
      </c>
      <c r="AG15" s="57">
        <v>16</v>
      </c>
      <c r="AH15" s="57">
        <v>-25</v>
      </c>
      <c r="AI15" s="57">
        <v>45</v>
      </c>
      <c r="AJ15" s="57">
        <v>987</v>
      </c>
      <c r="AK15" s="57">
        <v>28</v>
      </c>
      <c r="AL15" s="57">
        <v>223.3</v>
      </c>
      <c r="AM15" s="57">
        <v>6.5</v>
      </c>
      <c r="AN15" s="57" t="s">
        <v>222</v>
      </c>
      <c r="AO15" s="57" t="s">
        <v>223</v>
      </c>
      <c r="AP15" s="57">
        <v>4.43</v>
      </c>
      <c r="AQ15" s="57">
        <v>0.13</v>
      </c>
      <c r="AR15" s="57">
        <v>78.369910000000004</v>
      </c>
      <c r="AS15" s="57">
        <v>0.98269470000000003</v>
      </c>
      <c r="AT15" s="57">
        <v>96</v>
      </c>
      <c r="AU15" s="57">
        <v>51</v>
      </c>
      <c r="AV15" s="59">
        <v>278900000000000</v>
      </c>
      <c r="AW15" s="59">
        <v>5700000000000</v>
      </c>
      <c r="AX15" t="s">
        <v>112</v>
      </c>
    </row>
    <row r="16" spans="1:50" ht="14">
      <c r="A16" s="57" t="s">
        <v>324</v>
      </c>
      <c r="B16" s="57" t="s">
        <v>325</v>
      </c>
      <c r="C16" s="57" t="s">
        <v>326</v>
      </c>
      <c r="D16" s="57" t="s">
        <v>284</v>
      </c>
      <c r="E16" s="58">
        <v>0.90516921296296304</v>
      </c>
      <c r="F16" s="57">
        <v>2.4241999999999999</v>
      </c>
      <c r="G16" s="57"/>
      <c r="H16" s="57">
        <v>6.8099999999999994E-2</v>
      </c>
      <c r="I16" s="57">
        <v>4.7000000000000002E-3</v>
      </c>
      <c r="J16" s="57">
        <v>9.7300000000000008E-3</v>
      </c>
      <c r="K16" s="57">
        <v>5.4000000000000001E-4</v>
      </c>
      <c r="L16" s="57">
        <v>0.77522999999999997</v>
      </c>
      <c r="M16" s="57"/>
      <c r="N16" s="57"/>
      <c r="O16" s="57">
        <v>5.0900000000000001E-2</v>
      </c>
      <c r="P16" s="57">
        <v>2.3E-3</v>
      </c>
      <c r="Q16" s="57">
        <v>0.18031</v>
      </c>
      <c r="R16" s="57">
        <v>4.7000000000000002E-3</v>
      </c>
      <c r="S16" s="57">
        <v>1.2999999999999999E-3</v>
      </c>
      <c r="T16" s="57" t="s">
        <v>222</v>
      </c>
      <c r="U16" s="57" t="s">
        <v>223</v>
      </c>
      <c r="V16" s="57">
        <v>66.8</v>
      </c>
      <c r="W16" s="57">
        <v>4.5</v>
      </c>
      <c r="X16" s="57">
        <v>62.4</v>
      </c>
      <c r="Y16" s="57">
        <v>3.5</v>
      </c>
      <c r="Z16" s="57">
        <v>95</v>
      </c>
      <c r="AA16" s="57">
        <v>26</v>
      </c>
      <c r="AB16" s="57">
        <v>230</v>
      </c>
      <c r="AC16" s="57">
        <v>100</v>
      </c>
      <c r="AD16" s="57">
        <v>90</v>
      </c>
      <c r="AE16" s="57">
        <v>310</v>
      </c>
      <c r="AF16" s="57">
        <v>4</v>
      </c>
      <c r="AG16" s="57">
        <v>16</v>
      </c>
      <c r="AH16" s="57">
        <v>-0.1</v>
      </c>
      <c r="AI16" s="57">
        <v>4.8</v>
      </c>
      <c r="AJ16" s="57">
        <v>1221</v>
      </c>
      <c r="AK16" s="57">
        <v>87</v>
      </c>
      <c r="AL16" s="57">
        <v>34.4</v>
      </c>
      <c r="AM16" s="57">
        <v>4.2</v>
      </c>
      <c r="AN16" s="57" t="s">
        <v>222</v>
      </c>
      <c r="AO16" s="57" t="s">
        <v>223</v>
      </c>
      <c r="AP16" s="57">
        <v>36.9</v>
      </c>
      <c r="AQ16" s="57">
        <v>4.8</v>
      </c>
      <c r="AR16" s="57">
        <v>102.7749</v>
      </c>
      <c r="AS16" s="57">
        <v>5.7038500000000001</v>
      </c>
      <c r="AT16" s="57">
        <v>93</v>
      </c>
      <c r="AU16" s="57">
        <v>26</v>
      </c>
      <c r="AV16" s="59">
        <v>250000000000000</v>
      </c>
      <c r="AW16" s="59">
        <v>14000000000000</v>
      </c>
      <c r="AX16" t="s">
        <v>113</v>
      </c>
    </row>
    <row r="17" spans="1:50" ht="14">
      <c r="A17" s="57" t="s">
        <v>327</v>
      </c>
      <c r="B17" s="57" t="s">
        <v>325</v>
      </c>
      <c r="C17" s="57" t="s">
        <v>328</v>
      </c>
      <c r="D17" s="57" t="s">
        <v>284</v>
      </c>
      <c r="E17" s="58">
        <v>0.90520439814814813</v>
      </c>
      <c r="F17" s="57">
        <v>24.016999999999999</v>
      </c>
      <c r="G17" s="57" t="s">
        <v>325</v>
      </c>
      <c r="H17" s="57">
        <v>8.3699999999999997E-2</v>
      </c>
      <c r="I17" s="57">
        <v>2.5000000000000001E-3</v>
      </c>
      <c r="J17" s="57">
        <v>1.3089999999999999E-2</v>
      </c>
      <c r="K17" s="57">
        <v>1.8000000000000001E-4</v>
      </c>
      <c r="L17" s="57">
        <v>0.15926000000000001</v>
      </c>
      <c r="M17" s="57"/>
      <c r="N17" s="57"/>
      <c r="O17" s="57">
        <v>4.6600000000000003E-2</v>
      </c>
      <c r="P17" s="57">
        <v>1.4E-3</v>
      </c>
      <c r="Q17" s="57">
        <v>0.25346000000000002</v>
      </c>
      <c r="R17" s="57">
        <v>4.5700000000000003E-3</v>
      </c>
      <c r="S17" s="57">
        <v>2.2000000000000001E-4</v>
      </c>
      <c r="T17" s="57" t="s">
        <v>222</v>
      </c>
      <c r="U17" s="57" t="s">
        <v>223</v>
      </c>
      <c r="V17" s="57">
        <v>81.599999999999994</v>
      </c>
      <c r="W17" s="57">
        <v>2.2999999999999998</v>
      </c>
      <c r="X17" s="57">
        <v>83.8</v>
      </c>
      <c r="Y17" s="57">
        <v>1.2</v>
      </c>
      <c r="Z17" s="57">
        <v>92.1</v>
      </c>
      <c r="AA17" s="57">
        <v>4.4000000000000004</v>
      </c>
      <c r="AB17" s="57">
        <v>46</v>
      </c>
      <c r="AC17" s="57">
        <v>58</v>
      </c>
      <c r="AD17" s="57">
        <v>57</v>
      </c>
      <c r="AE17" s="57">
        <v>40</v>
      </c>
      <c r="AF17" s="57">
        <v>2.8</v>
      </c>
      <c r="AG17" s="57">
        <v>1.9</v>
      </c>
      <c r="AH17" s="57">
        <v>5.3</v>
      </c>
      <c r="AI17" s="57">
        <v>3.4</v>
      </c>
      <c r="AJ17" s="57">
        <v>309</v>
      </c>
      <c r="AK17" s="57">
        <v>15</v>
      </c>
      <c r="AL17" s="57">
        <v>89.9</v>
      </c>
      <c r="AM17" s="57">
        <v>5.8</v>
      </c>
      <c r="AN17" s="57" t="s">
        <v>222</v>
      </c>
      <c r="AO17" s="57" t="s">
        <v>223</v>
      </c>
      <c r="AP17" s="57">
        <v>3.6</v>
      </c>
      <c r="AQ17" s="57">
        <v>0.14000000000000001</v>
      </c>
      <c r="AR17" s="57">
        <v>76.394189999999995</v>
      </c>
      <c r="AS17" s="57">
        <v>1.0504929999999999</v>
      </c>
      <c r="AT17" s="57">
        <v>105</v>
      </c>
      <c r="AU17" s="57">
        <v>19</v>
      </c>
      <c r="AV17" s="59">
        <v>91300000000000</v>
      </c>
      <c r="AW17" s="59">
        <v>4300000000000</v>
      </c>
      <c r="AX17" t="s">
        <v>114</v>
      </c>
    </row>
    <row r="18" spans="1:50" ht="14">
      <c r="A18" s="57" t="s">
        <v>329</v>
      </c>
      <c r="B18" s="57" t="s">
        <v>330</v>
      </c>
      <c r="C18" s="57" t="s">
        <v>331</v>
      </c>
      <c r="D18" s="57" t="s">
        <v>284</v>
      </c>
      <c r="E18" s="58">
        <v>0.90619212962962958</v>
      </c>
      <c r="F18" s="57">
        <v>12.72</v>
      </c>
      <c r="G18" s="57" t="s">
        <v>330</v>
      </c>
      <c r="H18" s="57">
        <v>7.9399999999999998E-2</v>
      </c>
      <c r="I18" s="57">
        <v>2.3E-3</v>
      </c>
      <c r="J18" s="57">
        <v>1.176E-2</v>
      </c>
      <c r="K18" s="57">
        <v>2.9999999999999997E-4</v>
      </c>
      <c r="L18" s="57">
        <v>0.60092000000000001</v>
      </c>
      <c r="M18" s="57"/>
      <c r="N18" s="57"/>
      <c r="O18" s="57">
        <v>4.9299999999999997E-2</v>
      </c>
      <c r="P18" s="57">
        <v>1.1999999999999999E-3</v>
      </c>
      <c r="Q18" s="57">
        <v>0.36451</v>
      </c>
      <c r="R18" s="57">
        <v>6.3299999999999997E-3</v>
      </c>
      <c r="S18" s="57">
        <v>2.7999999999999998E-4</v>
      </c>
      <c r="T18" s="57" t="s">
        <v>222</v>
      </c>
      <c r="U18" s="57" t="s">
        <v>223</v>
      </c>
      <c r="V18" s="57">
        <v>77.5</v>
      </c>
      <c r="W18" s="57">
        <v>2.1</v>
      </c>
      <c r="X18" s="57">
        <v>75.3</v>
      </c>
      <c r="Y18" s="57">
        <v>1.9</v>
      </c>
      <c r="Z18" s="57">
        <v>127.6</v>
      </c>
      <c r="AA18" s="57">
        <v>5.7</v>
      </c>
      <c r="AB18" s="57">
        <v>160</v>
      </c>
      <c r="AC18" s="57">
        <v>52</v>
      </c>
      <c r="AD18" s="57">
        <v>50</v>
      </c>
      <c r="AE18" s="57">
        <v>600</v>
      </c>
      <c r="AF18" s="57">
        <v>3</v>
      </c>
      <c r="AG18" s="57">
        <v>29</v>
      </c>
      <c r="AH18" s="57">
        <v>-1</v>
      </c>
      <c r="AI18" s="57">
        <v>26</v>
      </c>
      <c r="AJ18" s="57">
        <v>1500</v>
      </c>
      <c r="AK18" s="57">
        <v>59</v>
      </c>
      <c r="AL18" s="57">
        <v>178</v>
      </c>
      <c r="AM18" s="57">
        <v>24</v>
      </c>
      <c r="AN18" s="57" t="s">
        <v>222</v>
      </c>
      <c r="AO18" s="57" t="s">
        <v>223</v>
      </c>
      <c r="AP18" s="57">
        <v>10.7</v>
      </c>
      <c r="AQ18" s="57">
        <v>1.3</v>
      </c>
      <c r="AR18" s="57">
        <v>85.034009999999995</v>
      </c>
      <c r="AS18" s="57">
        <v>2.169235</v>
      </c>
      <c r="AT18" s="57">
        <v>97</v>
      </c>
      <c r="AU18" s="57">
        <v>21</v>
      </c>
      <c r="AV18" s="59">
        <v>384000000000000</v>
      </c>
      <c r="AW18" s="59">
        <v>19000000000000</v>
      </c>
      <c r="AX18" t="s">
        <v>115</v>
      </c>
    </row>
    <row r="19" spans="1:50" ht="14">
      <c r="A19" s="57" t="s">
        <v>332</v>
      </c>
      <c r="B19" s="57" t="s">
        <v>333</v>
      </c>
      <c r="C19" s="57" t="s">
        <v>334</v>
      </c>
      <c r="D19" s="57" t="s">
        <v>284</v>
      </c>
      <c r="E19" s="58">
        <v>0.90732280092592588</v>
      </c>
      <c r="F19" s="57">
        <v>17.981999999999999</v>
      </c>
      <c r="G19" s="57" t="s">
        <v>333</v>
      </c>
      <c r="H19" s="57">
        <v>0.1331</v>
      </c>
      <c r="I19" s="57">
        <v>4.1999999999999997E-3</v>
      </c>
      <c r="J19" s="57">
        <v>1.9359999999999999E-2</v>
      </c>
      <c r="K19" s="57">
        <v>4.6000000000000001E-4</v>
      </c>
      <c r="L19" s="57">
        <v>0.51978999999999997</v>
      </c>
      <c r="M19" s="57"/>
      <c r="N19" s="57"/>
      <c r="O19" s="57">
        <v>5.0099999999999999E-2</v>
      </c>
      <c r="P19" s="57">
        <v>1.4E-3</v>
      </c>
      <c r="Q19" s="57">
        <v>0.24367</v>
      </c>
      <c r="R19" s="57">
        <v>1.221E-2</v>
      </c>
      <c r="S19" s="57">
        <v>4.0999999999999999E-4</v>
      </c>
      <c r="T19" s="57" t="s">
        <v>222</v>
      </c>
      <c r="U19" s="57" t="s">
        <v>223</v>
      </c>
      <c r="V19" s="57">
        <v>126.7</v>
      </c>
      <c r="W19" s="57">
        <v>3.8</v>
      </c>
      <c r="X19" s="57">
        <v>123.6</v>
      </c>
      <c r="Y19" s="57">
        <v>2.9</v>
      </c>
      <c r="Z19" s="57">
        <v>245.3</v>
      </c>
      <c r="AA19" s="57">
        <v>8.1999999999999993</v>
      </c>
      <c r="AB19" s="57">
        <v>188</v>
      </c>
      <c r="AC19" s="57">
        <v>59</v>
      </c>
      <c r="AD19" s="57">
        <v>140</v>
      </c>
      <c r="AE19" s="57">
        <v>140</v>
      </c>
      <c r="AF19" s="57">
        <v>6.7</v>
      </c>
      <c r="AG19" s="57">
        <v>6.7</v>
      </c>
      <c r="AH19" s="57">
        <v>21</v>
      </c>
      <c r="AI19" s="57">
        <v>24</v>
      </c>
      <c r="AJ19" s="57">
        <v>267.8</v>
      </c>
      <c r="AK19" s="57">
        <v>4.8</v>
      </c>
      <c r="AL19" s="57">
        <v>101.7</v>
      </c>
      <c r="AM19" s="57">
        <v>3.4</v>
      </c>
      <c r="AN19" s="57" t="s">
        <v>222</v>
      </c>
      <c r="AO19" s="57" t="s">
        <v>223</v>
      </c>
      <c r="AP19" s="57">
        <v>2.69</v>
      </c>
      <c r="AQ19" s="57">
        <v>0.11</v>
      </c>
      <c r="AR19" s="57">
        <v>51.652889999999999</v>
      </c>
      <c r="AS19" s="57">
        <v>1.22729</v>
      </c>
      <c r="AT19" s="57">
        <v>78</v>
      </c>
      <c r="AU19" s="57">
        <v>33</v>
      </c>
      <c r="AV19" s="59">
        <v>119000000000000</v>
      </c>
      <c r="AW19" s="59">
        <v>2400000000000</v>
      </c>
    </row>
    <row r="20" spans="1:50" ht="14">
      <c r="A20" s="57" t="s">
        <v>335</v>
      </c>
      <c r="B20" s="57" t="s">
        <v>336</v>
      </c>
      <c r="C20" s="57" t="s">
        <v>337</v>
      </c>
      <c r="D20" s="57" t="s">
        <v>284</v>
      </c>
      <c r="E20" s="58">
        <v>0.91028298611111114</v>
      </c>
      <c r="F20" s="57">
        <v>3.6351</v>
      </c>
      <c r="G20" s="57"/>
      <c r="H20" s="57">
        <v>9.7699999999999995E-2</v>
      </c>
      <c r="I20" s="57">
        <v>8.9999999999999993E-3</v>
      </c>
      <c r="J20" s="57">
        <v>1.2829999999999999E-2</v>
      </c>
      <c r="K20" s="57">
        <v>6.8000000000000005E-4</v>
      </c>
      <c r="L20" s="57">
        <v>0.84924999999999995</v>
      </c>
      <c r="M20" s="57"/>
      <c r="N20" s="57"/>
      <c r="O20" s="57">
        <v>5.4899999999999997E-2</v>
      </c>
      <c r="P20" s="57">
        <v>3.0999999999999999E-3</v>
      </c>
      <c r="Q20" s="57">
        <v>-0.38966000000000001</v>
      </c>
      <c r="R20" s="57">
        <v>2.2499999999999999E-2</v>
      </c>
      <c r="S20" s="57">
        <v>2.7000000000000001E-3</v>
      </c>
      <c r="T20" s="57" t="s">
        <v>222</v>
      </c>
      <c r="U20" s="57" t="s">
        <v>223</v>
      </c>
      <c r="V20" s="57">
        <v>94.4</v>
      </c>
      <c r="W20" s="57">
        <v>8.3000000000000007</v>
      </c>
      <c r="X20" s="57">
        <v>82.2</v>
      </c>
      <c r="Y20" s="57">
        <v>4.3</v>
      </c>
      <c r="Z20" s="57">
        <v>448</v>
      </c>
      <c r="AA20" s="57">
        <v>53</v>
      </c>
      <c r="AB20" s="57">
        <v>390</v>
      </c>
      <c r="AC20" s="57">
        <v>120</v>
      </c>
      <c r="AD20" s="57">
        <v>-700</v>
      </c>
      <c r="AE20" s="57">
        <v>1000</v>
      </c>
      <c r="AF20" s="57">
        <v>-46</v>
      </c>
      <c r="AG20" s="57">
        <v>61</v>
      </c>
      <c r="AH20" s="57">
        <v>-34</v>
      </c>
      <c r="AI20" s="57">
        <v>45</v>
      </c>
      <c r="AJ20" s="57">
        <v>915</v>
      </c>
      <c r="AK20" s="57">
        <v>29</v>
      </c>
      <c r="AL20" s="57">
        <v>24.4</v>
      </c>
      <c r="AM20" s="57">
        <v>3</v>
      </c>
      <c r="AN20" s="57" t="s">
        <v>222</v>
      </c>
      <c r="AO20" s="57" t="s">
        <v>223</v>
      </c>
      <c r="AP20" s="57">
        <v>39.700000000000003</v>
      </c>
      <c r="AQ20" s="57">
        <v>4.5</v>
      </c>
      <c r="AR20" s="57">
        <v>77.942319999999995</v>
      </c>
      <c r="AS20" s="57">
        <v>4.1310039999999999</v>
      </c>
      <c r="AT20" s="57">
        <v>81.099999999999994</v>
      </c>
      <c r="AU20" s="57">
        <v>6.5</v>
      </c>
      <c r="AV20" s="59">
        <v>249000000000000</v>
      </c>
      <c r="AW20" s="59">
        <v>16000000000000</v>
      </c>
    </row>
    <row r="21" spans="1:50" ht="14">
      <c r="A21" s="57" t="s">
        <v>338</v>
      </c>
      <c r="B21" s="57" t="s">
        <v>336</v>
      </c>
      <c r="C21" s="57" t="s">
        <v>339</v>
      </c>
      <c r="D21" s="57" t="s">
        <v>284</v>
      </c>
      <c r="E21" s="58">
        <v>0.91047662037037036</v>
      </c>
      <c r="F21" s="57">
        <v>11.493</v>
      </c>
      <c r="G21" s="57" t="s">
        <v>336</v>
      </c>
      <c r="H21" s="57">
        <v>1.52</v>
      </c>
      <c r="I21" s="57">
        <v>5.2999999999999999E-2</v>
      </c>
      <c r="J21" s="57">
        <v>0.13500000000000001</v>
      </c>
      <c r="K21" s="57">
        <v>4.0000000000000001E-3</v>
      </c>
      <c r="L21" s="57">
        <v>0.69435000000000002</v>
      </c>
      <c r="M21" s="57"/>
      <c r="N21" s="57"/>
      <c r="O21" s="57">
        <v>8.2000000000000003E-2</v>
      </c>
      <c r="P21" s="57">
        <v>2.2000000000000001E-3</v>
      </c>
      <c r="Q21" s="57">
        <v>0.17802000000000001</v>
      </c>
      <c r="R21" s="57">
        <v>6.4199999999999993E-2</v>
      </c>
      <c r="S21" s="57">
        <v>3.0999999999999999E-3</v>
      </c>
      <c r="T21" s="57" t="s">
        <v>222</v>
      </c>
      <c r="U21" s="57" t="s">
        <v>223</v>
      </c>
      <c r="V21" s="57">
        <v>935</v>
      </c>
      <c r="W21" s="57">
        <v>21</v>
      </c>
      <c r="X21" s="57">
        <v>816</v>
      </c>
      <c r="Y21" s="57">
        <v>23</v>
      </c>
      <c r="Z21" s="57">
        <v>1256</v>
      </c>
      <c r="AA21" s="57">
        <v>58</v>
      </c>
      <c r="AB21" s="57">
        <v>1232</v>
      </c>
      <c r="AC21" s="57">
        <v>52</v>
      </c>
      <c r="AD21" s="57">
        <v>43</v>
      </c>
      <c r="AE21" s="57">
        <v>82</v>
      </c>
      <c r="AF21" s="57">
        <v>3.8</v>
      </c>
      <c r="AG21" s="57">
        <v>7</v>
      </c>
      <c r="AH21" s="57">
        <v>7</v>
      </c>
      <c r="AI21" s="57">
        <v>15</v>
      </c>
      <c r="AJ21" s="57">
        <v>39.700000000000003</v>
      </c>
      <c r="AK21" s="57">
        <v>2.1</v>
      </c>
      <c r="AL21" s="57">
        <v>20.010000000000002</v>
      </c>
      <c r="AM21" s="57">
        <v>0.48</v>
      </c>
      <c r="AN21" s="57" t="s">
        <v>222</v>
      </c>
      <c r="AO21" s="57" t="s">
        <v>223</v>
      </c>
      <c r="AP21" s="57">
        <v>1.9690000000000001</v>
      </c>
      <c r="AQ21" s="57">
        <v>9.8000000000000004E-2</v>
      </c>
      <c r="AR21" s="57">
        <v>7.4074070000000001</v>
      </c>
      <c r="AS21" s="57">
        <v>0.2194787</v>
      </c>
      <c r="AT21" s="57">
        <v>31.5</v>
      </c>
      <c r="AU21" s="57">
        <v>4.0999999999999996</v>
      </c>
      <c r="AV21" s="59">
        <v>125900000000000</v>
      </c>
      <c r="AW21" s="59">
        <v>3500000000000</v>
      </c>
    </row>
    <row r="22" spans="1:50" ht="14">
      <c r="A22" s="57" t="s">
        <v>340</v>
      </c>
      <c r="B22" s="57" t="s">
        <v>341</v>
      </c>
      <c r="C22" s="57" t="s">
        <v>342</v>
      </c>
      <c r="D22" s="57" t="s">
        <v>284</v>
      </c>
      <c r="E22" s="58">
        <v>0.91131979166666666</v>
      </c>
      <c r="F22" s="57">
        <v>4.8131000000000004</v>
      </c>
      <c r="G22" s="57" t="s">
        <v>341</v>
      </c>
      <c r="H22" s="57">
        <v>6.8900000000000003E-2</v>
      </c>
      <c r="I22" s="57">
        <v>3.2000000000000002E-3</v>
      </c>
      <c r="J22" s="57">
        <v>1.0529999999999999E-2</v>
      </c>
      <c r="K22" s="57">
        <v>3.3E-4</v>
      </c>
      <c r="L22" s="57">
        <v>0.72507999999999995</v>
      </c>
      <c r="M22" s="57"/>
      <c r="N22" s="57"/>
      <c r="O22" s="57">
        <v>4.7399999999999998E-2</v>
      </c>
      <c r="P22" s="57">
        <v>1.6000000000000001E-3</v>
      </c>
      <c r="Q22" s="57">
        <v>-4.9751999999999998E-2</v>
      </c>
      <c r="R22" s="57">
        <v>3.3E-3</v>
      </c>
      <c r="S22" s="57">
        <v>1.2999999999999999E-3</v>
      </c>
      <c r="T22" s="57" t="s">
        <v>222</v>
      </c>
      <c r="U22" s="57" t="s">
        <v>223</v>
      </c>
      <c r="V22" s="57">
        <v>67.599999999999994</v>
      </c>
      <c r="W22" s="57">
        <v>3.1</v>
      </c>
      <c r="X22" s="57">
        <v>67.5</v>
      </c>
      <c r="Y22" s="57">
        <v>2.1</v>
      </c>
      <c r="Z22" s="57">
        <v>66</v>
      </c>
      <c r="AA22" s="57">
        <v>25</v>
      </c>
      <c r="AB22" s="57">
        <v>76</v>
      </c>
      <c r="AC22" s="57">
        <v>68</v>
      </c>
      <c r="AD22" s="57">
        <v>430</v>
      </c>
      <c r="AE22" s="57">
        <v>320</v>
      </c>
      <c r="AF22" s="57">
        <v>20</v>
      </c>
      <c r="AG22" s="57">
        <v>15</v>
      </c>
      <c r="AH22" s="57">
        <v>0.77</v>
      </c>
      <c r="AI22" s="57">
        <v>0.77</v>
      </c>
      <c r="AJ22" s="57">
        <v>1725</v>
      </c>
      <c r="AK22" s="57">
        <v>96</v>
      </c>
      <c r="AL22" s="57">
        <v>16.899999999999999</v>
      </c>
      <c r="AM22" s="57">
        <v>2.9</v>
      </c>
      <c r="AN22" s="57" t="s">
        <v>222</v>
      </c>
      <c r="AO22" s="57" t="s">
        <v>223</v>
      </c>
      <c r="AP22" s="57">
        <v>118</v>
      </c>
      <c r="AQ22" s="57">
        <v>16</v>
      </c>
      <c r="AR22" s="57">
        <v>94.966759999999994</v>
      </c>
      <c r="AS22" s="57">
        <v>2.9761660000000001</v>
      </c>
      <c r="AT22" s="57">
        <v>114</v>
      </c>
      <c r="AU22" s="57">
        <v>49</v>
      </c>
      <c r="AV22" s="59">
        <v>385000000000000</v>
      </c>
      <c r="AW22" s="59">
        <v>26000000000000</v>
      </c>
      <c r="AX22" t="s">
        <v>116</v>
      </c>
    </row>
    <row r="23" spans="1:50" ht="14">
      <c r="A23" s="57" t="s">
        <v>343</v>
      </c>
      <c r="B23" s="57" t="s">
        <v>341</v>
      </c>
      <c r="C23" s="57" t="s">
        <v>344</v>
      </c>
      <c r="D23" s="57" t="s">
        <v>284</v>
      </c>
      <c r="E23" s="58">
        <v>0.91156134259259269</v>
      </c>
      <c r="F23" s="57">
        <v>6.1646999999999998</v>
      </c>
      <c r="G23" s="57"/>
      <c r="H23" s="57">
        <v>1.056</v>
      </c>
      <c r="I23" s="57">
        <v>3.2000000000000001E-2</v>
      </c>
      <c r="J23" s="57">
        <v>0.11269999999999999</v>
      </c>
      <c r="K23" s="57">
        <v>3.2000000000000002E-3</v>
      </c>
      <c r="L23" s="57">
        <v>0.77676000000000001</v>
      </c>
      <c r="M23" s="57"/>
      <c r="N23" s="57"/>
      <c r="O23" s="57">
        <v>6.7699999999999996E-2</v>
      </c>
      <c r="P23" s="57">
        <v>1.1999999999999999E-3</v>
      </c>
      <c r="Q23" s="57">
        <v>0.27461000000000002</v>
      </c>
      <c r="R23" s="57">
        <v>4.5100000000000001E-2</v>
      </c>
      <c r="S23" s="57">
        <v>1.1999999999999999E-3</v>
      </c>
      <c r="T23" s="57" t="s">
        <v>222</v>
      </c>
      <c r="U23" s="57" t="s">
        <v>223</v>
      </c>
      <c r="V23" s="57">
        <v>731</v>
      </c>
      <c r="W23" s="57">
        <v>16</v>
      </c>
      <c r="X23" s="57">
        <v>688</v>
      </c>
      <c r="Y23" s="57">
        <v>19</v>
      </c>
      <c r="Z23" s="57">
        <v>891</v>
      </c>
      <c r="AA23" s="57">
        <v>23</v>
      </c>
      <c r="AB23" s="57">
        <v>865</v>
      </c>
      <c r="AC23" s="57">
        <v>40</v>
      </c>
      <c r="AD23" s="57">
        <v>220</v>
      </c>
      <c r="AE23" s="57">
        <v>550</v>
      </c>
      <c r="AF23" s="57">
        <v>17</v>
      </c>
      <c r="AG23" s="57">
        <v>38</v>
      </c>
      <c r="AH23" s="57">
        <v>60</v>
      </c>
      <c r="AI23" s="57">
        <v>150</v>
      </c>
      <c r="AJ23" s="57">
        <v>226.8</v>
      </c>
      <c r="AK23" s="57">
        <v>5.0999999999999996</v>
      </c>
      <c r="AL23" s="57">
        <v>223.6</v>
      </c>
      <c r="AM23" s="57">
        <v>5.8</v>
      </c>
      <c r="AN23" s="57" t="s">
        <v>222</v>
      </c>
      <c r="AO23" s="57" t="s">
        <v>223</v>
      </c>
      <c r="AP23" s="57">
        <v>1.012</v>
      </c>
      <c r="AQ23" s="57">
        <v>4.2000000000000003E-2</v>
      </c>
      <c r="AR23" s="57">
        <v>8.8731139999999993</v>
      </c>
      <c r="AS23" s="57">
        <v>0.25194290000000003</v>
      </c>
      <c r="AT23" s="57">
        <v>18.899999999999999</v>
      </c>
      <c r="AU23" s="57">
        <v>4.9000000000000004</v>
      </c>
      <c r="AV23" s="59">
        <v>665000000000000</v>
      </c>
      <c r="AW23" s="59">
        <v>14000000000000</v>
      </c>
      <c r="AX23" t="s">
        <v>117</v>
      </c>
    </row>
    <row r="24" spans="1:50" ht="14">
      <c r="A24" s="57" t="s">
        <v>345</v>
      </c>
      <c r="B24" s="57" t="s">
        <v>346</v>
      </c>
      <c r="C24" s="57" t="s">
        <v>347</v>
      </c>
      <c r="D24" s="57" t="s">
        <v>284</v>
      </c>
      <c r="E24" s="58">
        <v>0.91238252314814805</v>
      </c>
      <c r="F24" s="57">
        <v>23.821000000000002</v>
      </c>
      <c r="G24" s="57" t="s">
        <v>346</v>
      </c>
      <c r="H24" s="57">
        <v>0.2432</v>
      </c>
      <c r="I24" s="57">
        <v>4.1000000000000003E-3</v>
      </c>
      <c r="J24" s="57">
        <v>3.4470000000000001E-2</v>
      </c>
      <c r="K24" s="57">
        <v>4.0999999999999999E-4</v>
      </c>
      <c r="L24" s="57">
        <v>0.41942000000000002</v>
      </c>
      <c r="M24" s="57"/>
      <c r="N24" s="57"/>
      <c r="O24" s="57">
        <v>5.1209999999999999E-2</v>
      </c>
      <c r="P24" s="57">
        <v>8.0999999999999996E-4</v>
      </c>
      <c r="Q24" s="57">
        <v>0.31869999999999998</v>
      </c>
      <c r="R24" s="57">
        <v>1.188E-2</v>
      </c>
      <c r="S24" s="57">
        <v>3.5E-4</v>
      </c>
      <c r="T24" s="57" t="s">
        <v>222</v>
      </c>
      <c r="U24" s="57" t="s">
        <v>223</v>
      </c>
      <c r="V24" s="57">
        <v>220.8</v>
      </c>
      <c r="W24" s="57">
        <v>3.4</v>
      </c>
      <c r="X24" s="57">
        <v>218.5</v>
      </c>
      <c r="Y24" s="57">
        <v>2.6</v>
      </c>
      <c r="Z24" s="57">
        <v>238.8</v>
      </c>
      <c r="AA24" s="57">
        <v>6.9</v>
      </c>
      <c r="AB24" s="57">
        <v>256</v>
      </c>
      <c r="AC24" s="57">
        <v>38</v>
      </c>
      <c r="AD24" s="57">
        <v>20</v>
      </c>
      <c r="AE24" s="57">
        <v>140</v>
      </c>
      <c r="AF24" s="57">
        <v>1.2</v>
      </c>
      <c r="AG24" s="57">
        <v>7.2</v>
      </c>
      <c r="AH24" s="57">
        <v>6</v>
      </c>
      <c r="AI24" s="57">
        <v>11</v>
      </c>
      <c r="AJ24" s="57">
        <v>355</v>
      </c>
      <c r="AK24" s="57">
        <v>8.3000000000000007</v>
      </c>
      <c r="AL24" s="57">
        <v>115</v>
      </c>
      <c r="AM24" s="57">
        <v>5.8</v>
      </c>
      <c r="AN24" s="57" t="s">
        <v>222</v>
      </c>
      <c r="AO24" s="57" t="s">
        <v>223</v>
      </c>
      <c r="AP24" s="57">
        <v>3.33</v>
      </c>
      <c r="AQ24" s="57">
        <v>0.21</v>
      </c>
      <c r="AR24" s="57">
        <v>29.010729999999999</v>
      </c>
      <c r="AS24" s="57">
        <v>0.34506530000000002</v>
      </c>
      <c r="AT24" s="57">
        <v>6</v>
      </c>
      <c r="AU24" s="57">
        <v>48</v>
      </c>
      <c r="AV24" s="59">
        <v>277200000000000</v>
      </c>
      <c r="AW24" s="59">
        <v>5900000000000</v>
      </c>
    </row>
    <row r="25" spans="1:50" ht="14">
      <c r="A25" s="57" t="s">
        <v>351</v>
      </c>
      <c r="B25" s="57" t="s">
        <v>352</v>
      </c>
      <c r="C25" s="57" t="s">
        <v>353</v>
      </c>
      <c r="D25" s="57" t="s">
        <v>284</v>
      </c>
      <c r="E25" s="58">
        <v>0.91440740740740745</v>
      </c>
      <c r="F25" s="57">
        <v>25.876999999999999</v>
      </c>
      <c r="G25" s="57" t="s">
        <v>352</v>
      </c>
      <c r="H25" s="57">
        <v>8.4699999999999998E-2</v>
      </c>
      <c r="I25" s="57">
        <v>2.7000000000000001E-3</v>
      </c>
      <c r="J25" s="57">
        <v>1.244E-2</v>
      </c>
      <c r="K25" s="57">
        <v>3.1E-4</v>
      </c>
      <c r="L25" s="57">
        <v>0.62887999999999999</v>
      </c>
      <c r="M25" s="57"/>
      <c r="N25" s="57"/>
      <c r="O25" s="57">
        <v>4.9599999999999998E-2</v>
      </c>
      <c r="P25" s="57">
        <v>1.1999999999999999E-3</v>
      </c>
      <c r="Q25" s="57">
        <v>0.17898</v>
      </c>
      <c r="R25" s="57">
        <v>5.4799999999999996E-3</v>
      </c>
      <c r="S25" s="57">
        <v>2.3000000000000001E-4</v>
      </c>
      <c r="T25" s="57" t="s">
        <v>222</v>
      </c>
      <c r="U25" s="57" t="s">
        <v>223</v>
      </c>
      <c r="V25" s="57">
        <v>82.8</v>
      </c>
      <c r="W25" s="57">
        <v>2.6</v>
      </c>
      <c r="X25" s="57">
        <v>79.7</v>
      </c>
      <c r="Y25" s="57">
        <v>2</v>
      </c>
      <c r="Z25" s="57">
        <v>110.4</v>
      </c>
      <c r="AA25" s="57">
        <v>4.5999999999999996</v>
      </c>
      <c r="AB25" s="57">
        <v>176</v>
      </c>
      <c r="AC25" s="57">
        <v>51</v>
      </c>
      <c r="AD25" s="57">
        <v>250</v>
      </c>
      <c r="AE25" s="57">
        <v>470</v>
      </c>
      <c r="AF25" s="57">
        <v>12</v>
      </c>
      <c r="AG25" s="57">
        <v>22</v>
      </c>
      <c r="AH25" s="57">
        <v>2</v>
      </c>
      <c r="AI25" s="57">
        <v>16</v>
      </c>
      <c r="AJ25" s="57">
        <v>745</v>
      </c>
      <c r="AK25" s="57">
        <v>92</v>
      </c>
      <c r="AL25" s="57">
        <v>139.6</v>
      </c>
      <c r="AM25" s="57">
        <v>9.6</v>
      </c>
      <c r="AN25" s="57" t="s">
        <v>222</v>
      </c>
      <c r="AO25" s="57" t="s">
        <v>223</v>
      </c>
      <c r="AP25" s="57">
        <v>8.5</v>
      </c>
      <c r="AQ25" s="57">
        <v>1.9</v>
      </c>
      <c r="AR25" s="57">
        <v>80.385850000000005</v>
      </c>
      <c r="AS25" s="57">
        <v>2.0031840000000001</v>
      </c>
      <c r="AT25" s="57">
        <v>96</v>
      </c>
      <c r="AU25" s="57">
        <v>21</v>
      </c>
      <c r="AV25" s="59">
        <v>190000000000000</v>
      </c>
      <c r="AW25" s="59">
        <v>18000000000000</v>
      </c>
      <c r="AX25" t="s">
        <v>118</v>
      </c>
    </row>
    <row r="26" spans="1:50" ht="14">
      <c r="A26" s="57" t="s">
        <v>354</v>
      </c>
      <c r="B26" s="57" t="s">
        <v>355</v>
      </c>
      <c r="C26" s="57" t="s">
        <v>356</v>
      </c>
      <c r="D26" s="57" t="s">
        <v>284</v>
      </c>
      <c r="E26" s="58">
        <v>0.919719212962963</v>
      </c>
      <c r="F26" s="57">
        <v>7.9627999999999997</v>
      </c>
      <c r="G26" s="57"/>
      <c r="H26" s="57">
        <v>4.3090000000000002</v>
      </c>
      <c r="I26" s="57">
        <v>6.9000000000000006E-2</v>
      </c>
      <c r="J26" s="57">
        <v>0.2928</v>
      </c>
      <c r="K26" s="57">
        <v>4.4999999999999997E-3</v>
      </c>
      <c r="L26" s="57">
        <v>0.63895999999999997</v>
      </c>
      <c r="M26" s="57"/>
      <c r="N26" s="57"/>
      <c r="O26" s="57">
        <v>0.1065</v>
      </c>
      <c r="P26" s="57">
        <v>1.1999999999999999E-3</v>
      </c>
      <c r="Q26" s="57">
        <v>0.75790999999999997</v>
      </c>
      <c r="R26" s="57">
        <v>8.5199999999999998E-2</v>
      </c>
      <c r="S26" s="57">
        <v>1.8E-3</v>
      </c>
      <c r="T26" s="57" t="s">
        <v>222</v>
      </c>
      <c r="U26" s="57" t="s">
        <v>223</v>
      </c>
      <c r="V26" s="57">
        <v>1694</v>
      </c>
      <c r="W26" s="57">
        <v>13</v>
      </c>
      <c r="X26" s="57">
        <v>1655</v>
      </c>
      <c r="Y26" s="57">
        <v>22</v>
      </c>
      <c r="Z26" s="57">
        <v>1653</v>
      </c>
      <c r="AA26" s="57">
        <v>33</v>
      </c>
      <c r="AB26" s="57">
        <v>1739</v>
      </c>
      <c r="AC26" s="57">
        <v>20</v>
      </c>
      <c r="AD26" s="59">
        <v>2300</v>
      </c>
      <c r="AE26" s="59">
        <v>2500</v>
      </c>
      <c r="AF26" s="57">
        <v>250</v>
      </c>
      <c r="AG26" s="57">
        <v>260</v>
      </c>
      <c r="AH26" s="57">
        <v>290</v>
      </c>
      <c r="AI26" s="57">
        <v>320</v>
      </c>
      <c r="AJ26" s="57">
        <v>703</v>
      </c>
      <c r="AK26" s="57">
        <v>54</v>
      </c>
      <c r="AL26" s="57">
        <v>376</v>
      </c>
      <c r="AM26" s="57">
        <v>17</v>
      </c>
      <c r="AN26" s="57" t="s">
        <v>222</v>
      </c>
      <c r="AO26" s="57" t="s">
        <v>223</v>
      </c>
      <c r="AP26" s="57">
        <v>1.835</v>
      </c>
      <c r="AQ26" s="57">
        <v>8.7999999999999995E-2</v>
      </c>
      <c r="AR26" s="57">
        <v>3.4153009999999999</v>
      </c>
      <c r="AS26" s="57">
        <v>5.2489250000000001E-2</v>
      </c>
      <c r="AT26" s="57">
        <v>4.5999999999999996</v>
      </c>
      <c r="AU26" s="57">
        <v>1.9</v>
      </c>
      <c r="AV26" s="59">
        <v>4960000000000000</v>
      </c>
      <c r="AW26" s="59">
        <v>320000000000000</v>
      </c>
    </row>
    <row r="27" spans="1:50" ht="14">
      <c r="A27" s="57" t="s">
        <v>357</v>
      </c>
      <c r="B27" s="57" t="s">
        <v>358</v>
      </c>
      <c r="C27" s="57" t="s">
        <v>359</v>
      </c>
      <c r="D27" s="57" t="s">
        <v>284</v>
      </c>
      <c r="E27" s="58">
        <v>0.92056539351851852</v>
      </c>
      <c r="F27" s="57">
        <v>23.821000000000002</v>
      </c>
      <c r="G27" s="57" t="s">
        <v>358</v>
      </c>
      <c r="H27" s="57">
        <v>0.21390000000000001</v>
      </c>
      <c r="I27" s="57">
        <v>3.7000000000000002E-3</v>
      </c>
      <c r="J27" s="57">
        <v>3.0609999999999998E-2</v>
      </c>
      <c r="K27" s="57">
        <v>4.0000000000000002E-4</v>
      </c>
      <c r="L27" s="57">
        <v>0.44608999999999999</v>
      </c>
      <c r="M27" s="57"/>
      <c r="N27" s="57"/>
      <c r="O27" s="57">
        <v>5.074E-2</v>
      </c>
      <c r="P27" s="57">
        <v>8.8999999999999995E-4</v>
      </c>
      <c r="Q27" s="57">
        <v>0.34620000000000001</v>
      </c>
      <c r="R27" s="57">
        <v>1.14E-2</v>
      </c>
      <c r="S27" s="57">
        <v>5.6999999999999998E-4</v>
      </c>
      <c r="T27" s="57" t="s">
        <v>222</v>
      </c>
      <c r="U27" s="57" t="s">
        <v>223</v>
      </c>
      <c r="V27" s="57">
        <v>196.7</v>
      </c>
      <c r="W27" s="57">
        <v>3.1</v>
      </c>
      <c r="X27" s="57">
        <v>194.3</v>
      </c>
      <c r="Y27" s="57">
        <v>2.5</v>
      </c>
      <c r="Z27" s="57">
        <v>229</v>
      </c>
      <c r="AA27" s="57">
        <v>11</v>
      </c>
      <c r="AB27" s="57">
        <v>221</v>
      </c>
      <c r="AC27" s="57">
        <v>38</v>
      </c>
      <c r="AD27" s="57">
        <v>140</v>
      </c>
      <c r="AE27" s="57">
        <v>160</v>
      </c>
      <c r="AF27" s="57">
        <v>7.5</v>
      </c>
      <c r="AG27" s="57">
        <v>8.1</v>
      </c>
      <c r="AH27" s="57">
        <v>23</v>
      </c>
      <c r="AI27" s="57">
        <v>19</v>
      </c>
      <c r="AJ27" s="57">
        <v>469</v>
      </c>
      <c r="AK27" s="57">
        <v>16</v>
      </c>
      <c r="AL27" s="57">
        <v>132</v>
      </c>
      <c r="AM27" s="57">
        <v>30</v>
      </c>
      <c r="AN27" s="57" t="s">
        <v>222</v>
      </c>
      <c r="AO27" s="57" t="s">
        <v>223</v>
      </c>
      <c r="AP27" s="57">
        <v>14</v>
      </c>
      <c r="AQ27" s="57">
        <v>2.6</v>
      </c>
      <c r="AR27" s="57">
        <v>32.669060000000002</v>
      </c>
      <c r="AS27" s="57">
        <v>0.42690709999999998</v>
      </c>
      <c r="AT27" s="57">
        <v>38</v>
      </c>
      <c r="AU27" s="57">
        <v>47</v>
      </c>
      <c r="AV27" s="59">
        <v>324000000000000</v>
      </c>
      <c r="AW27" s="59">
        <v>14000000000000</v>
      </c>
    </row>
    <row r="28" spans="1:50" ht="14">
      <c r="A28" s="57" t="s">
        <v>360</v>
      </c>
      <c r="B28" s="57" t="s">
        <v>361</v>
      </c>
      <c r="C28" s="57" t="s">
        <v>362</v>
      </c>
      <c r="D28" s="57" t="s">
        <v>284</v>
      </c>
      <c r="E28" s="58">
        <v>0.92171423611111114</v>
      </c>
      <c r="F28" s="57">
        <v>13.567</v>
      </c>
      <c r="G28" s="57" t="s">
        <v>361</v>
      </c>
      <c r="H28" s="57">
        <v>9.8100000000000007E-2</v>
      </c>
      <c r="I28" s="57">
        <v>5.1999999999999998E-3</v>
      </c>
      <c r="J28" s="57">
        <v>1.3480000000000001E-2</v>
      </c>
      <c r="K28" s="57">
        <v>3.6999999999999999E-4</v>
      </c>
      <c r="L28" s="57">
        <v>1.3176E-2</v>
      </c>
      <c r="M28" s="57"/>
      <c r="N28" s="57"/>
      <c r="O28" s="57">
        <v>5.33E-2</v>
      </c>
      <c r="P28" s="57">
        <v>3.2000000000000002E-3</v>
      </c>
      <c r="Q28" s="57">
        <v>0.46773999999999999</v>
      </c>
      <c r="R28" s="57">
        <v>6.1799999999999997E-3</v>
      </c>
      <c r="S28" s="57">
        <v>4.2999999999999999E-4</v>
      </c>
      <c r="T28" s="57" t="s">
        <v>222</v>
      </c>
      <c r="U28" s="57" t="s">
        <v>223</v>
      </c>
      <c r="V28" s="57">
        <v>94.8</v>
      </c>
      <c r="W28" s="57">
        <v>4.8</v>
      </c>
      <c r="X28" s="57">
        <v>86.3</v>
      </c>
      <c r="Y28" s="57">
        <v>2.2999999999999998</v>
      </c>
      <c r="Z28" s="57">
        <v>124.6</v>
      </c>
      <c r="AA28" s="57">
        <v>8.6999999999999993</v>
      </c>
      <c r="AB28" s="57">
        <v>300</v>
      </c>
      <c r="AC28" s="57">
        <v>120</v>
      </c>
      <c r="AD28" s="57">
        <v>6</v>
      </c>
      <c r="AE28" s="57">
        <v>19</v>
      </c>
      <c r="AF28" s="57">
        <v>0.3</v>
      </c>
      <c r="AG28" s="57">
        <v>1</v>
      </c>
      <c r="AH28" s="57">
        <v>3.4</v>
      </c>
      <c r="AI28" s="57">
        <v>5.7</v>
      </c>
      <c r="AJ28" s="57">
        <v>101.1</v>
      </c>
      <c r="AK28" s="57">
        <v>2.4</v>
      </c>
      <c r="AL28" s="57">
        <v>46.7</v>
      </c>
      <c r="AM28" s="57">
        <v>1.9</v>
      </c>
      <c r="AN28" s="57" t="s">
        <v>222</v>
      </c>
      <c r="AO28" s="57" t="s">
        <v>223</v>
      </c>
      <c r="AP28" s="57">
        <v>2.2200000000000002</v>
      </c>
      <c r="AQ28" s="57">
        <v>0.11</v>
      </c>
      <c r="AR28" s="57">
        <v>74.183980000000005</v>
      </c>
      <c r="AS28" s="57">
        <v>2.0362070000000001</v>
      </c>
      <c r="AT28" s="57">
        <v>101</v>
      </c>
      <c r="AU28" s="57">
        <v>14</v>
      </c>
      <c r="AV28" s="59">
        <v>31670000000000</v>
      </c>
      <c r="AW28" s="59">
        <v>750000000000</v>
      </c>
      <c r="AX28" t="s">
        <v>119</v>
      </c>
    </row>
    <row r="29" spans="1:50" ht="14">
      <c r="A29" s="57" t="s">
        <v>363</v>
      </c>
      <c r="B29" s="57" t="s">
        <v>364</v>
      </c>
      <c r="C29" s="57" t="s">
        <v>365</v>
      </c>
      <c r="D29" s="57" t="s">
        <v>284</v>
      </c>
      <c r="E29" s="58">
        <v>0.92265567129629622</v>
      </c>
      <c r="F29" s="57">
        <v>20.225000000000001</v>
      </c>
      <c r="G29" s="57" t="s">
        <v>364</v>
      </c>
      <c r="H29" s="57">
        <v>0.19059999999999999</v>
      </c>
      <c r="I29" s="57">
        <v>4.1999999999999997E-3</v>
      </c>
      <c r="J29" s="57">
        <v>2.7709999999999999E-2</v>
      </c>
      <c r="K29" s="57">
        <v>2.9999999999999997E-4</v>
      </c>
      <c r="L29" s="57">
        <v>0.28100000000000003</v>
      </c>
      <c r="M29" s="57"/>
      <c r="N29" s="57"/>
      <c r="O29" s="57">
        <v>4.9799999999999997E-2</v>
      </c>
      <c r="P29" s="57">
        <v>1.1000000000000001E-3</v>
      </c>
      <c r="Q29" s="57">
        <v>0.20727999999999999</v>
      </c>
      <c r="R29" s="57">
        <v>8.4399999999999996E-3</v>
      </c>
      <c r="S29" s="57">
        <v>2.5999999999999998E-4</v>
      </c>
      <c r="T29" s="57" t="s">
        <v>222</v>
      </c>
      <c r="U29" s="57" t="s">
        <v>223</v>
      </c>
      <c r="V29" s="57">
        <v>176.9</v>
      </c>
      <c r="W29" s="57">
        <v>3.6</v>
      </c>
      <c r="X29" s="57">
        <v>176.2</v>
      </c>
      <c r="Y29" s="57">
        <v>1.9</v>
      </c>
      <c r="Z29" s="57">
        <v>169.8</v>
      </c>
      <c r="AA29" s="57">
        <v>5.0999999999999996</v>
      </c>
      <c r="AB29" s="57">
        <v>180</v>
      </c>
      <c r="AC29" s="57">
        <v>46</v>
      </c>
      <c r="AD29" s="57">
        <v>80</v>
      </c>
      <c r="AE29" s="57">
        <v>100</v>
      </c>
      <c r="AF29" s="57">
        <v>2.7</v>
      </c>
      <c r="AG29" s="57">
        <v>5.9</v>
      </c>
      <c r="AH29" s="57">
        <v>10</v>
      </c>
      <c r="AI29" s="57">
        <v>25</v>
      </c>
      <c r="AJ29" s="57">
        <v>273</v>
      </c>
      <c r="AK29" s="57">
        <v>18</v>
      </c>
      <c r="AL29" s="57">
        <v>232</v>
      </c>
      <c r="AM29" s="57">
        <v>13</v>
      </c>
      <c r="AN29" s="57" t="s">
        <v>222</v>
      </c>
      <c r="AO29" s="57" t="s">
        <v>223</v>
      </c>
      <c r="AP29" s="57">
        <v>1.1559999999999999</v>
      </c>
      <c r="AQ29" s="57">
        <v>1.6E-2</v>
      </c>
      <c r="AR29" s="57">
        <v>36.088050000000003</v>
      </c>
      <c r="AS29" s="57">
        <v>0.3907043</v>
      </c>
      <c r="AT29" s="57">
        <v>45</v>
      </c>
      <c r="AU29" s="57">
        <v>73</v>
      </c>
      <c r="AV29" s="59">
        <v>191000000000000</v>
      </c>
      <c r="AW29" s="59">
        <v>12000000000000</v>
      </c>
      <c r="AX29" t="s">
        <v>120</v>
      </c>
    </row>
    <row r="30" spans="1:50" ht="14">
      <c r="A30" s="57" t="s">
        <v>366</v>
      </c>
      <c r="B30" s="57" t="s">
        <v>367</v>
      </c>
      <c r="C30" s="57" t="s">
        <v>368</v>
      </c>
      <c r="D30" s="57" t="s">
        <v>284</v>
      </c>
      <c r="E30" s="58">
        <v>0.92359594907407405</v>
      </c>
      <c r="F30" s="57">
        <v>11.045</v>
      </c>
      <c r="G30" s="57"/>
      <c r="H30" s="57">
        <v>8.4199999999999997E-2</v>
      </c>
      <c r="I30" s="57">
        <v>4.3E-3</v>
      </c>
      <c r="J30" s="57">
        <v>1.197E-2</v>
      </c>
      <c r="K30" s="57">
        <v>3.4000000000000002E-4</v>
      </c>
      <c r="L30" s="57">
        <v>5.5872999999999999E-2</v>
      </c>
      <c r="M30" s="57"/>
      <c r="N30" s="57"/>
      <c r="O30" s="57">
        <v>5.1400000000000001E-2</v>
      </c>
      <c r="P30" s="57">
        <v>2.8999999999999998E-3</v>
      </c>
      <c r="Q30" s="57">
        <v>0.41394999999999998</v>
      </c>
      <c r="R30" s="57">
        <v>7.4999999999999997E-3</v>
      </c>
      <c r="S30" s="57">
        <v>1.1999999999999999E-3</v>
      </c>
      <c r="T30" s="57" t="s">
        <v>222</v>
      </c>
      <c r="U30" s="57" t="s">
        <v>223</v>
      </c>
      <c r="V30" s="57">
        <v>82</v>
      </c>
      <c r="W30" s="57">
        <v>4</v>
      </c>
      <c r="X30" s="57">
        <v>76.7</v>
      </c>
      <c r="Y30" s="57">
        <v>2.2000000000000002</v>
      </c>
      <c r="Z30" s="57">
        <v>151</v>
      </c>
      <c r="AA30" s="57">
        <v>23</v>
      </c>
      <c r="AB30" s="57">
        <v>230</v>
      </c>
      <c r="AC30" s="57">
        <v>110</v>
      </c>
      <c r="AD30" s="57">
        <v>130</v>
      </c>
      <c r="AE30" s="57">
        <v>190</v>
      </c>
      <c r="AF30" s="57">
        <v>2.8</v>
      </c>
      <c r="AG30" s="57">
        <v>7</v>
      </c>
      <c r="AH30" s="57">
        <v>4.2</v>
      </c>
      <c r="AI30" s="57">
        <v>6</v>
      </c>
      <c r="AJ30" s="57">
        <v>150.1</v>
      </c>
      <c r="AK30" s="57">
        <v>6.6</v>
      </c>
      <c r="AL30" s="57">
        <v>9.23</v>
      </c>
      <c r="AM30" s="57">
        <v>0.36</v>
      </c>
      <c r="AN30" s="57" t="s">
        <v>222</v>
      </c>
      <c r="AO30" s="57" t="s">
        <v>223</v>
      </c>
      <c r="AP30" s="57">
        <v>16.399999999999999</v>
      </c>
      <c r="AQ30" s="57">
        <v>1.1000000000000001</v>
      </c>
      <c r="AR30" s="57">
        <v>83.542190000000005</v>
      </c>
      <c r="AS30" s="57">
        <v>2.3729610000000001</v>
      </c>
      <c r="AT30" s="57">
        <v>108</v>
      </c>
      <c r="AU30" s="57">
        <v>17</v>
      </c>
      <c r="AV30" s="59">
        <v>38000000000000</v>
      </c>
      <c r="AW30" s="59">
        <v>1400000000000</v>
      </c>
      <c r="AX30" t="s">
        <v>121</v>
      </c>
    </row>
    <row r="31" spans="1:50" ht="14">
      <c r="A31" s="57" t="s">
        <v>369</v>
      </c>
      <c r="B31" s="57" t="s">
        <v>367</v>
      </c>
      <c r="C31" s="57" t="s">
        <v>370</v>
      </c>
      <c r="D31" s="57" t="s">
        <v>284</v>
      </c>
      <c r="E31" s="58">
        <v>0.92376307870370367</v>
      </c>
      <c r="F31" s="57">
        <v>13.545999999999999</v>
      </c>
      <c r="G31" s="57" t="s">
        <v>367</v>
      </c>
      <c r="H31" s="57">
        <v>0.14899999999999999</v>
      </c>
      <c r="I31" s="57">
        <v>0.01</v>
      </c>
      <c r="J31" s="57">
        <v>2.0570000000000001E-2</v>
      </c>
      <c r="K31" s="57">
        <v>5.2999999999999998E-4</v>
      </c>
      <c r="L31" s="57">
        <v>0.20005999999999999</v>
      </c>
      <c r="M31" s="57"/>
      <c r="N31" s="57"/>
      <c r="O31" s="57">
        <v>5.1799999999999999E-2</v>
      </c>
      <c r="P31" s="57">
        <v>3.5000000000000001E-3</v>
      </c>
      <c r="Q31" s="57">
        <v>0.16034999999999999</v>
      </c>
      <c r="R31" s="57">
        <v>7.4000000000000003E-3</v>
      </c>
      <c r="S31" s="57">
        <v>1.1000000000000001E-3</v>
      </c>
      <c r="T31" s="57" t="s">
        <v>222</v>
      </c>
      <c r="U31" s="57" t="s">
        <v>223</v>
      </c>
      <c r="V31" s="57">
        <v>139.9</v>
      </c>
      <c r="W31" s="57">
        <v>9.1</v>
      </c>
      <c r="X31" s="57">
        <v>131.19999999999999</v>
      </c>
      <c r="Y31" s="57">
        <v>3.3</v>
      </c>
      <c r="Z31" s="57">
        <v>149</v>
      </c>
      <c r="AA31" s="57">
        <v>21</v>
      </c>
      <c r="AB31" s="57">
        <v>250</v>
      </c>
      <c r="AC31" s="57">
        <v>130</v>
      </c>
      <c r="AD31" s="57">
        <v>-100</v>
      </c>
      <c r="AE31" s="57">
        <v>110</v>
      </c>
      <c r="AF31" s="57">
        <v>-6.5</v>
      </c>
      <c r="AG31" s="57">
        <v>7.4</v>
      </c>
      <c r="AH31" s="57">
        <v>-11</v>
      </c>
      <c r="AI31" s="57">
        <v>11</v>
      </c>
      <c r="AJ31" s="57">
        <v>43.2</v>
      </c>
      <c r="AK31" s="57">
        <v>2.2999999999999998</v>
      </c>
      <c r="AL31" s="57">
        <v>13.66</v>
      </c>
      <c r="AM31" s="57">
        <v>0.42</v>
      </c>
      <c r="AN31" s="57" t="s">
        <v>222</v>
      </c>
      <c r="AO31" s="57" t="s">
        <v>223</v>
      </c>
      <c r="AP31" s="57">
        <v>3.14</v>
      </c>
      <c r="AQ31" s="57">
        <v>0.19</v>
      </c>
      <c r="AR31" s="57">
        <v>48.614490000000004</v>
      </c>
      <c r="AS31" s="57">
        <v>1.2525850000000001</v>
      </c>
      <c r="AT31" s="57">
        <v>91</v>
      </c>
      <c r="AU31" s="57">
        <v>19</v>
      </c>
      <c r="AV31" s="59">
        <v>19960000000000</v>
      </c>
      <c r="AW31" s="59">
        <v>800000000000</v>
      </c>
      <c r="AX31" t="s">
        <v>122</v>
      </c>
    </row>
    <row r="32" spans="1:50" ht="14">
      <c r="A32" s="57" t="s">
        <v>371</v>
      </c>
      <c r="B32" s="57" t="s">
        <v>372</v>
      </c>
      <c r="C32" s="57" t="s">
        <v>373</v>
      </c>
      <c r="D32" s="57" t="s">
        <v>284</v>
      </c>
      <c r="E32" s="58">
        <v>0.92672881944444452</v>
      </c>
      <c r="F32" s="57">
        <v>23.308</v>
      </c>
      <c r="G32" s="57" t="s">
        <v>372</v>
      </c>
      <c r="H32" s="57">
        <v>0.17899999999999999</v>
      </c>
      <c r="I32" s="57">
        <v>2.8E-3</v>
      </c>
      <c r="J32" s="57">
        <v>2.6530000000000001E-2</v>
      </c>
      <c r="K32" s="57">
        <v>2.5000000000000001E-4</v>
      </c>
      <c r="L32" s="57">
        <v>0.26264999999999999</v>
      </c>
      <c r="M32" s="57"/>
      <c r="N32" s="57"/>
      <c r="O32" s="57">
        <v>4.8989999999999999E-2</v>
      </c>
      <c r="P32" s="57">
        <v>7.7999999999999999E-4</v>
      </c>
      <c r="Q32" s="57">
        <v>0.30271999999999999</v>
      </c>
      <c r="R32" s="57">
        <v>7.7099999999999998E-3</v>
      </c>
      <c r="S32" s="57">
        <v>1.2E-4</v>
      </c>
      <c r="T32" s="57" t="s">
        <v>222</v>
      </c>
      <c r="U32" s="57" t="s">
        <v>223</v>
      </c>
      <c r="V32" s="57">
        <v>167.1</v>
      </c>
      <c r="W32" s="57">
        <v>2.4</v>
      </c>
      <c r="X32" s="57">
        <v>168.8</v>
      </c>
      <c r="Y32" s="57">
        <v>1.5</v>
      </c>
      <c r="Z32" s="57">
        <v>155.30000000000001</v>
      </c>
      <c r="AA32" s="57">
        <v>2.4</v>
      </c>
      <c r="AB32" s="57">
        <v>145</v>
      </c>
      <c r="AC32" s="57">
        <v>34</v>
      </c>
      <c r="AD32" s="57">
        <v>20</v>
      </c>
      <c r="AE32" s="57">
        <v>200</v>
      </c>
      <c r="AF32" s="57">
        <v>1.3</v>
      </c>
      <c r="AG32" s="57">
        <v>9.9</v>
      </c>
      <c r="AH32" s="57">
        <v>13</v>
      </c>
      <c r="AI32" s="57">
        <v>88</v>
      </c>
      <c r="AJ32" s="57">
        <v>493.5</v>
      </c>
      <c r="AK32" s="57">
        <v>9.8000000000000007</v>
      </c>
      <c r="AL32" s="57">
        <v>881</v>
      </c>
      <c r="AM32" s="57">
        <v>15</v>
      </c>
      <c r="AN32" s="57" t="s">
        <v>222</v>
      </c>
      <c r="AO32" s="57" t="s">
        <v>223</v>
      </c>
      <c r="AP32" s="57">
        <v>0.55600000000000005</v>
      </c>
      <c r="AQ32" s="57">
        <v>1.0999999999999999E-2</v>
      </c>
      <c r="AR32" s="57">
        <v>37.693179999999998</v>
      </c>
      <c r="AS32" s="57">
        <v>0.35519390000000001</v>
      </c>
      <c r="AT32" s="57">
        <v>52</v>
      </c>
      <c r="AU32" s="57">
        <v>68</v>
      </c>
      <c r="AV32" s="59">
        <v>391100000000000</v>
      </c>
      <c r="AW32" s="59">
        <v>6700000000000</v>
      </c>
      <c r="AX32" t="s">
        <v>123</v>
      </c>
    </row>
    <row r="33" spans="1:50" ht="14">
      <c r="A33" s="57" t="s">
        <v>374</v>
      </c>
      <c r="B33" s="57" t="s">
        <v>375</v>
      </c>
      <c r="C33" s="57" t="s">
        <v>376</v>
      </c>
      <c r="D33" s="57" t="s">
        <v>284</v>
      </c>
      <c r="E33" s="58">
        <v>0.92769675925925921</v>
      </c>
      <c r="F33" s="57">
        <v>27.673999999999999</v>
      </c>
      <c r="G33" s="57" t="s">
        <v>375</v>
      </c>
      <c r="H33" s="57">
        <v>7.9699999999999993E-2</v>
      </c>
      <c r="I33" s="57">
        <v>2.2000000000000001E-3</v>
      </c>
      <c r="J33" s="57">
        <v>1.2279999999999999E-2</v>
      </c>
      <c r="K33" s="57">
        <v>1.9000000000000001E-4</v>
      </c>
      <c r="L33" s="57">
        <v>0.17369999999999999</v>
      </c>
      <c r="M33" s="57"/>
      <c r="N33" s="57"/>
      <c r="O33" s="57">
        <v>4.7E-2</v>
      </c>
      <c r="P33" s="57">
        <v>1.2999999999999999E-3</v>
      </c>
      <c r="Q33" s="57">
        <v>0.33298</v>
      </c>
      <c r="R33" s="57">
        <v>4.1099999999999999E-3</v>
      </c>
      <c r="S33" s="57">
        <v>1.8000000000000001E-4</v>
      </c>
      <c r="T33" s="57" t="s">
        <v>222</v>
      </c>
      <c r="U33" s="57" t="s">
        <v>223</v>
      </c>
      <c r="V33" s="57">
        <v>77.8</v>
      </c>
      <c r="W33" s="57">
        <v>2.1</v>
      </c>
      <c r="X33" s="57">
        <v>78.7</v>
      </c>
      <c r="Y33" s="57">
        <v>1.2</v>
      </c>
      <c r="Z33" s="57">
        <v>83</v>
      </c>
      <c r="AA33" s="57">
        <v>3.7</v>
      </c>
      <c r="AB33" s="57">
        <v>70</v>
      </c>
      <c r="AC33" s="57">
        <v>56</v>
      </c>
      <c r="AD33" s="57">
        <v>130</v>
      </c>
      <c r="AE33" s="57">
        <v>100</v>
      </c>
      <c r="AF33" s="57">
        <v>9.1</v>
      </c>
      <c r="AG33" s="57">
        <v>7</v>
      </c>
      <c r="AH33" s="57">
        <v>24</v>
      </c>
      <c r="AI33" s="57">
        <v>16</v>
      </c>
      <c r="AJ33" s="57">
        <v>376</v>
      </c>
      <c r="AK33" s="57">
        <v>34</v>
      </c>
      <c r="AL33" s="57">
        <v>248</v>
      </c>
      <c r="AM33" s="57">
        <v>34</v>
      </c>
      <c r="AN33" s="57" t="s">
        <v>222</v>
      </c>
      <c r="AO33" s="57" t="s">
        <v>223</v>
      </c>
      <c r="AP33" s="57">
        <v>2.17</v>
      </c>
      <c r="AQ33" s="57">
        <v>0.14000000000000001</v>
      </c>
      <c r="AR33" s="57">
        <v>81.433220000000006</v>
      </c>
      <c r="AS33" s="57">
        <v>1.25996</v>
      </c>
      <c r="AT33" s="57">
        <v>108</v>
      </c>
      <c r="AU33" s="57">
        <v>16</v>
      </c>
      <c r="AV33" s="59">
        <v>113000000000000</v>
      </c>
      <c r="AW33" s="59">
        <v>11000000000000</v>
      </c>
      <c r="AX33" t="s">
        <v>124</v>
      </c>
    </row>
    <row r="34" spans="1:50" ht="14">
      <c r="A34" s="57" t="s">
        <v>377</v>
      </c>
      <c r="B34" s="57" t="s">
        <v>378</v>
      </c>
      <c r="C34" s="57" t="s">
        <v>379</v>
      </c>
      <c r="D34" s="57" t="s">
        <v>284</v>
      </c>
      <c r="E34" s="58">
        <v>0.92872685185185189</v>
      </c>
      <c r="F34" s="57">
        <v>27.673999999999999</v>
      </c>
      <c r="G34" s="57" t="s">
        <v>378</v>
      </c>
      <c r="H34" s="57">
        <v>8.1900000000000001E-2</v>
      </c>
      <c r="I34" s="57">
        <v>2.5000000000000001E-3</v>
      </c>
      <c r="J34" s="57">
        <v>1.247E-2</v>
      </c>
      <c r="K34" s="57">
        <v>1.3999999999999999E-4</v>
      </c>
      <c r="L34" s="57">
        <v>8.0004000000000006E-2</v>
      </c>
      <c r="M34" s="57"/>
      <c r="N34" s="57"/>
      <c r="O34" s="57">
        <v>4.7500000000000001E-2</v>
      </c>
      <c r="P34" s="57">
        <v>1.4E-3</v>
      </c>
      <c r="Q34" s="57">
        <v>0.28988000000000003</v>
      </c>
      <c r="R34" s="57">
        <v>4.0099999999999997E-3</v>
      </c>
      <c r="S34" s="57">
        <v>1.3999999999999999E-4</v>
      </c>
      <c r="T34" s="57" t="s">
        <v>222</v>
      </c>
      <c r="U34" s="57" t="s">
        <v>223</v>
      </c>
      <c r="V34" s="57">
        <v>79.8</v>
      </c>
      <c r="W34" s="57">
        <v>2.2999999999999998</v>
      </c>
      <c r="X34" s="57">
        <v>79.87</v>
      </c>
      <c r="Y34" s="57">
        <v>0.88</v>
      </c>
      <c r="Z34" s="57">
        <v>80.900000000000006</v>
      </c>
      <c r="AA34" s="57">
        <v>2.8</v>
      </c>
      <c r="AB34" s="57">
        <v>85</v>
      </c>
      <c r="AC34" s="57">
        <v>59</v>
      </c>
      <c r="AD34" s="57">
        <v>-89</v>
      </c>
      <c r="AE34" s="57">
        <v>99</v>
      </c>
      <c r="AF34" s="57">
        <v>-4.0999999999999996</v>
      </c>
      <c r="AG34" s="57">
        <v>4.5999999999999996</v>
      </c>
      <c r="AH34" s="57">
        <v>-19</v>
      </c>
      <c r="AI34" s="57">
        <v>20</v>
      </c>
      <c r="AJ34" s="57">
        <v>240</v>
      </c>
      <c r="AK34" s="57">
        <v>13</v>
      </c>
      <c r="AL34" s="57">
        <v>159.5</v>
      </c>
      <c r="AM34" s="57">
        <v>6.3</v>
      </c>
      <c r="AN34" s="57" t="s">
        <v>222</v>
      </c>
      <c r="AO34" s="57" t="s">
        <v>223</v>
      </c>
      <c r="AP34" s="57">
        <v>1.5149999999999999</v>
      </c>
      <c r="AQ34" s="57">
        <v>7.0000000000000007E-2</v>
      </c>
      <c r="AR34" s="57">
        <v>80.192459999999997</v>
      </c>
      <c r="AS34" s="57">
        <v>0.90031629999999996</v>
      </c>
      <c r="AT34" s="57">
        <v>100</v>
      </c>
      <c r="AU34" s="57">
        <v>12</v>
      </c>
      <c r="AV34" s="59">
        <v>73100000000000</v>
      </c>
      <c r="AW34" s="59">
        <v>3800000000000</v>
      </c>
      <c r="AX34" t="s">
        <v>125</v>
      </c>
    </row>
    <row r="35" spans="1:50" ht="14">
      <c r="A35" s="57" t="s">
        <v>380</v>
      </c>
      <c r="B35" s="57" t="s">
        <v>381</v>
      </c>
      <c r="C35" s="57" t="s">
        <v>382</v>
      </c>
      <c r="D35" s="57" t="s">
        <v>284</v>
      </c>
      <c r="E35" s="58">
        <v>0.93079236111111108</v>
      </c>
      <c r="F35" s="57">
        <v>1.7121</v>
      </c>
      <c r="G35" s="57" t="s">
        <v>383</v>
      </c>
      <c r="H35" s="57">
        <v>2.7300000000000001E-2</v>
      </c>
      <c r="I35" s="57">
        <v>4.3E-3</v>
      </c>
      <c r="J35" s="57">
        <v>4.5100000000000001E-3</v>
      </c>
      <c r="K35" s="57">
        <v>3.2000000000000003E-4</v>
      </c>
      <c r="L35" s="57">
        <v>0.36676999999999998</v>
      </c>
      <c r="M35" s="57"/>
      <c r="N35" s="57"/>
      <c r="O35" s="57">
        <v>4.3700000000000003E-2</v>
      </c>
      <c r="P35" s="57">
        <v>6.0000000000000001E-3</v>
      </c>
      <c r="Q35" s="57">
        <v>-3.2554E-2</v>
      </c>
      <c r="R35" s="57">
        <v>7.0000000000000001E-3</v>
      </c>
      <c r="S35" s="57">
        <v>4.1999999999999997E-3</v>
      </c>
      <c r="T35" s="57" t="s">
        <v>222</v>
      </c>
      <c r="U35" s="57" t="s">
        <v>223</v>
      </c>
      <c r="V35" s="57">
        <v>27.3</v>
      </c>
      <c r="W35" s="57">
        <v>4.2</v>
      </c>
      <c r="X35" s="57">
        <v>29</v>
      </c>
      <c r="Y35" s="57">
        <v>2</v>
      </c>
      <c r="Z35" s="57">
        <v>140</v>
      </c>
      <c r="AA35" s="57">
        <v>85</v>
      </c>
      <c r="AB35" s="57">
        <v>-70</v>
      </c>
      <c r="AC35" s="57">
        <v>250</v>
      </c>
      <c r="AD35" s="57">
        <v>7</v>
      </c>
      <c r="AE35" s="57">
        <v>59</v>
      </c>
      <c r="AF35" s="57">
        <v>0.5</v>
      </c>
      <c r="AG35" s="57">
        <v>2.7</v>
      </c>
      <c r="AH35" s="57">
        <v>-0.3</v>
      </c>
      <c r="AI35" s="57">
        <v>2</v>
      </c>
      <c r="AJ35" s="57">
        <v>491</v>
      </c>
      <c r="AK35" s="57">
        <v>83</v>
      </c>
      <c r="AL35" s="57">
        <v>7.7</v>
      </c>
      <c r="AM35" s="57">
        <v>1.4</v>
      </c>
      <c r="AN35" s="57" t="s">
        <v>222</v>
      </c>
      <c r="AO35" s="57" t="s">
        <v>223</v>
      </c>
      <c r="AP35" s="57">
        <v>70</v>
      </c>
      <c r="AQ35" s="57">
        <v>19</v>
      </c>
      <c r="AR35" s="57">
        <v>221.7295</v>
      </c>
      <c r="AS35" s="57">
        <v>15.732469999999999</v>
      </c>
      <c r="AT35" s="57">
        <v>104</v>
      </c>
      <c r="AU35" s="57">
        <v>11</v>
      </c>
      <c r="AV35" s="59">
        <v>45900000000000</v>
      </c>
      <c r="AW35" s="59">
        <v>5400000000000</v>
      </c>
    </row>
    <row r="36" spans="1:50" ht="14">
      <c r="A36" s="57" t="s">
        <v>384</v>
      </c>
      <c r="B36" s="57" t="s">
        <v>381</v>
      </c>
      <c r="C36" s="57" t="s">
        <v>385</v>
      </c>
      <c r="D36" s="57" t="s">
        <v>284</v>
      </c>
      <c r="E36" s="58">
        <v>0.93084050925925921</v>
      </c>
      <c r="F36" s="57">
        <v>23.050999999999998</v>
      </c>
      <c r="G36" s="57" t="s">
        <v>381</v>
      </c>
      <c r="H36" s="57">
        <v>8.7599999999999997E-2</v>
      </c>
      <c r="I36" s="57">
        <v>2.5000000000000001E-3</v>
      </c>
      <c r="J36" s="57">
        <v>1.306E-2</v>
      </c>
      <c r="K36" s="57">
        <v>1.8000000000000001E-4</v>
      </c>
      <c r="L36" s="57">
        <v>0.30003999999999997</v>
      </c>
      <c r="M36" s="57"/>
      <c r="N36" s="57"/>
      <c r="O36" s="57">
        <v>4.8800000000000003E-2</v>
      </c>
      <c r="P36" s="57">
        <v>1.6000000000000001E-3</v>
      </c>
      <c r="Q36" s="57">
        <v>0.19284999999999999</v>
      </c>
      <c r="R36" s="57">
        <v>4.4999999999999997E-3</v>
      </c>
      <c r="S36" s="57">
        <v>2.5000000000000001E-4</v>
      </c>
      <c r="T36" s="57" t="s">
        <v>222</v>
      </c>
      <c r="U36" s="57" t="s">
        <v>223</v>
      </c>
      <c r="V36" s="57">
        <v>85.2</v>
      </c>
      <c r="W36" s="57">
        <v>2.2999999999999998</v>
      </c>
      <c r="X36" s="57">
        <v>83.6</v>
      </c>
      <c r="Y36" s="57">
        <v>1.2</v>
      </c>
      <c r="Z36" s="57">
        <v>90.8</v>
      </c>
      <c r="AA36" s="57">
        <v>5</v>
      </c>
      <c r="AB36" s="57">
        <v>133</v>
      </c>
      <c r="AC36" s="57">
        <v>62</v>
      </c>
      <c r="AD36" s="57">
        <v>15</v>
      </c>
      <c r="AE36" s="57">
        <v>35</v>
      </c>
      <c r="AF36" s="57">
        <v>-0.5</v>
      </c>
      <c r="AG36" s="57">
        <v>2.2000000000000002</v>
      </c>
      <c r="AH36" s="57">
        <v>-3.2</v>
      </c>
      <c r="AI36" s="57">
        <v>6.5</v>
      </c>
      <c r="AJ36" s="57">
        <v>243</v>
      </c>
      <c r="AK36" s="57">
        <v>13</v>
      </c>
      <c r="AL36" s="57">
        <v>133</v>
      </c>
      <c r="AM36" s="57">
        <v>19</v>
      </c>
      <c r="AN36" s="57" t="s">
        <v>222</v>
      </c>
      <c r="AO36" s="57" t="s">
        <v>223</v>
      </c>
      <c r="AP36" s="57">
        <v>3.07</v>
      </c>
      <c r="AQ36" s="57">
        <v>0.32</v>
      </c>
      <c r="AR36" s="57">
        <v>76.569680000000005</v>
      </c>
      <c r="AS36" s="57">
        <v>1.0553250000000001</v>
      </c>
      <c r="AT36" s="57">
        <v>210</v>
      </c>
      <c r="AU36" s="57">
        <v>210</v>
      </c>
      <c r="AV36" s="59">
        <v>75900000000000</v>
      </c>
      <c r="AW36" s="59">
        <v>5200000000000</v>
      </c>
      <c r="AX36" t="s">
        <v>126</v>
      </c>
    </row>
    <row r="37" spans="1:50" ht="14">
      <c r="A37" s="57" t="s">
        <v>386</v>
      </c>
      <c r="B37" s="57" t="s">
        <v>387</v>
      </c>
      <c r="C37" s="57" t="s">
        <v>388</v>
      </c>
      <c r="D37" s="57" t="s">
        <v>284</v>
      </c>
      <c r="E37" s="58">
        <v>0.93387638888888891</v>
      </c>
      <c r="F37" s="57">
        <v>3.3391999999999999</v>
      </c>
      <c r="G37" s="57"/>
      <c r="H37" s="57">
        <v>0.12939999999999999</v>
      </c>
      <c r="I37" s="57">
        <v>8.9999999999999993E-3</v>
      </c>
      <c r="J37" s="57">
        <v>1.8849999999999999E-2</v>
      </c>
      <c r="K37" s="57">
        <v>3.8999999999999999E-4</v>
      </c>
      <c r="L37" s="57">
        <v>0.58787999999999996</v>
      </c>
      <c r="M37" s="57"/>
      <c r="N37" s="57"/>
      <c r="O37" s="57">
        <v>4.9099999999999998E-2</v>
      </c>
      <c r="P37" s="57">
        <v>2.8E-3</v>
      </c>
      <c r="Q37" s="57">
        <v>-0.14862</v>
      </c>
      <c r="R37" s="57">
        <v>7.1599999999999997E-3</v>
      </c>
      <c r="S37" s="57">
        <v>5.1999999999999995E-4</v>
      </c>
      <c r="T37" s="57" t="s">
        <v>222</v>
      </c>
      <c r="U37" s="57" t="s">
        <v>223</v>
      </c>
      <c r="V37" s="57">
        <v>123.4</v>
      </c>
      <c r="W37" s="57">
        <v>8</v>
      </c>
      <c r="X37" s="57">
        <v>120.4</v>
      </c>
      <c r="Y37" s="57">
        <v>2.5</v>
      </c>
      <c r="Z37" s="57">
        <v>144</v>
      </c>
      <c r="AA37" s="57">
        <v>10</v>
      </c>
      <c r="AB37" s="57">
        <v>150</v>
      </c>
      <c r="AC37" s="57">
        <v>120</v>
      </c>
      <c r="AD37" s="57">
        <v>40</v>
      </c>
      <c r="AE37" s="57">
        <v>110</v>
      </c>
      <c r="AF37" s="57">
        <v>2.2000000000000002</v>
      </c>
      <c r="AG37" s="57">
        <v>5.7</v>
      </c>
      <c r="AH37" s="57">
        <v>7</v>
      </c>
      <c r="AI37" s="57">
        <v>14</v>
      </c>
      <c r="AJ37" s="57">
        <v>350</v>
      </c>
      <c r="AK37" s="57">
        <v>12</v>
      </c>
      <c r="AL37" s="57">
        <v>133.4</v>
      </c>
      <c r="AM37" s="57">
        <v>5</v>
      </c>
      <c r="AN37" s="57" t="s">
        <v>222</v>
      </c>
      <c r="AO37" s="57" t="s">
        <v>223</v>
      </c>
      <c r="AP37" s="57">
        <v>2.6269999999999998</v>
      </c>
      <c r="AQ37" s="57">
        <v>8.3000000000000004E-2</v>
      </c>
      <c r="AR37" s="57">
        <v>53.050400000000003</v>
      </c>
      <c r="AS37" s="57">
        <v>1.097594</v>
      </c>
      <c r="AT37" s="57">
        <v>72</v>
      </c>
      <c r="AU37" s="57">
        <v>49</v>
      </c>
      <c r="AV37" s="59">
        <v>153400000000000</v>
      </c>
      <c r="AW37" s="59">
        <v>6000000000000</v>
      </c>
    </row>
    <row r="38" spans="1:50" ht="14">
      <c r="A38" s="57" t="s">
        <v>389</v>
      </c>
      <c r="B38" s="57" t="s">
        <v>387</v>
      </c>
      <c r="C38" s="57" t="s">
        <v>390</v>
      </c>
      <c r="D38" s="57" t="s">
        <v>284</v>
      </c>
      <c r="E38" s="58">
        <v>0.93394004629629634</v>
      </c>
      <c r="F38" s="57">
        <v>21.251999999999999</v>
      </c>
      <c r="G38" s="57" t="s">
        <v>387</v>
      </c>
      <c r="H38" s="57">
        <v>0.17119999999999999</v>
      </c>
      <c r="I38" s="57">
        <v>4.4999999999999997E-3</v>
      </c>
      <c r="J38" s="57">
        <v>2.6020000000000001E-2</v>
      </c>
      <c r="K38" s="57">
        <v>3.3E-4</v>
      </c>
      <c r="L38" s="57">
        <v>0.20455999999999999</v>
      </c>
      <c r="M38" s="57"/>
      <c r="N38" s="57"/>
      <c r="O38" s="57">
        <v>4.8000000000000001E-2</v>
      </c>
      <c r="P38" s="57">
        <v>1.2999999999999999E-3</v>
      </c>
      <c r="Q38" s="57">
        <v>0.24912999999999999</v>
      </c>
      <c r="R38" s="57">
        <v>7.7000000000000002E-3</v>
      </c>
      <c r="S38" s="57">
        <v>2.5000000000000001E-4</v>
      </c>
      <c r="T38" s="57" t="s">
        <v>222</v>
      </c>
      <c r="U38" s="57" t="s">
        <v>223</v>
      </c>
      <c r="V38" s="57">
        <v>160.19999999999999</v>
      </c>
      <c r="W38" s="57">
        <v>3.9</v>
      </c>
      <c r="X38" s="57">
        <v>165.6</v>
      </c>
      <c r="Y38" s="57">
        <v>2.1</v>
      </c>
      <c r="Z38" s="57">
        <v>155.1</v>
      </c>
      <c r="AA38" s="57">
        <v>4.9000000000000004</v>
      </c>
      <c r="AB38" s="57">
        <v>102</v>
      </c>
      <c r="AC38" s="57">
        <v>55</v>
      </c>
      <c r="AD38" s="57">
        <v>3</v>
      </c>
      <c r="AE38" s="57">
        <v>50</v>
      </c>
      <c r="AF38" s="57">
        <v>0</v>
      </c>
      <c r="AG38" s="57">
        <v>2.4</v>
      </c>
      <c r="AH38" s="57">
        <v>1</v>
      </c>
      <c r="AI38" s="57">
        <v>12</v>
      </c>
      <c r="AJ38" s="57">
        <v>152.1</v>
      </c>
      <c r="AK38" s="57">
        <v>2.6</v>
      </c>
      <c r="AL38" s="57">
        <v>152.9</v>
      </c>
      <c r="AM38" s="57">
        <v>2.6</v>
      </c>
      <c r="AN38" s="57" t="s">
        <v>222</v>
      </c>
      <c r="AO38" s="57" t="s">
        <v>223</v>
      </c>
      <c r="AP38" s="57">
        <v>1.0009999999999999</v>
      </c>
      <c r="AQ38" s="57">
        <v>2.1999999999999999E-2</v>
      </c>
      <c r="AR38" s="57">
        <v>38.431980000000003</v>
      </c>
      <c r="AS38" s="57">
        <v>0.4874155</v>
      </c>
      <c r="AT38" s="57">
        <v>135</v>
      </c>
      <c r="AU38" s="57">
        <v>62</v>
      </c>
      <c r="AV38" s="59">
        <v>103300000000000</v>
      </c>
      <c r="AW38" s="59">
        <v>1800000000000</v>
      </c>
      <c r="AX38" t="s">
        <v>127</v>
      </c>
    </row>
    <row r="39" spans="1:50" ht="14">
      <c r="A39" s="57" t="s">
        <v>391</v>
      </c>
      <c r="B39" s="57" t="s">
        <v>392</v>
      </c>
      <c r="C39" s="57" t="s">
        <v>393</v>
      </c>
      <c r="D39" s="57" t="s">
        <v>284</v>
      </c>
      <c r="E39" s="58">
        <v>0.93493483796296306</v>
      </c>
      <c r="F39" s="57">
        <v>2.8254999999999999</v>
      </c>
      <c r="G39" s="57"/>
      <c r="H39" s="57">
        <v>0.10920000000000001</v>
      </c>
      <c r="I39" s="57">
        <v>9.4000000000000004E-3</v>
      </c>
      <c r="J39" s="57">
        <v>1.6199999999999999E-2</v>
      </c>
      <c r="K39" s="57">
        <v>6.0999999999999997E-4</v>
      </c>
      <c r="L39" s="57">
        <v>0.57676000000000005</v>
      </c>
      <c r="M39" s="57"/>
      <c r="N39" s="57"/>
      <c r="O39" s="57">
        <v>4.87E-2</v>
      </c>
      <c r="P39" s="57">
        <v>3.3999999999999998E-3</v>
      </c>
      <c r="Q39" s="57">
        <v>-0.10491</v>
      </c>
      <c r="R39" s="57">
        <v>8.2900000000000005E-3</v>
      </c>
      <c r="S39" s="57">
        <v>6.3000000000000003E-4</v>
      </c>
      <c r="T39" s="57" t="s">
        <v>222</v>
      </c>
      <c r="U39" s="57" t="s">
        <v>223</v>
      </c>
      <c r="V39" s="57">
        <v>105.1</v>
      </c>
      <c r="W39" s="57">
        <v>8.6</v>
      </c>
      <c r="X39" s="57">
        <v>103.6</v>
      </c>
      <c r="Y39" s="57">
        <v>3.9</v>
      </c>
      <c r="Z39" s="57">
        <v>167</v>
      </c>
      <c r="AA39" s="57">
        <v>13</v>
      </c>
      <c r="AB39" s="57">
        <v>130</v>
      </c>
      <c r="AC39" s="57">
        <v>140</v>
      </c>
      <c r="AD39" s="57">
        <v>-60</v>
      </c>
      <c r="AE39" s="57">
        <v>690</v>
      </c>
      <c r="AF39" s="57">
        <v>-2</v>
      </c>
      <c r="AG39" s="57">
        <v>33</v>
      </c>
      <c r="AH39" s="57">
        <v>0</v>
      </c>
      <c r="AI39" s="57">
        <v>140</v>
      </c>
      <c r="AJ39" s="57">
        <v>880</v>
      </c>
      <c r="AK39" s="57">
        <v>160</v>
      </c>
      <c r="AL39" s="57">
        <v>438</v>
      </c>
      <c r="AM39" s="57">
        <v>81</v>
      </c>
      <c r="AN39" s="57" t="s">
        <v>222</v>
      </c>
      <c r="AO39" s="57" t="s">
        <v>223</v>
      </c>
      <c r="AP39" s="57">
        <v>2.0699999999999998</v>
      </c>
      <c r="AQ39" s="57">
        <v>0.31</v>
      </c>
      <c r="AR39" s="57">
        <v>61.728400000000001</v>
      </c>
      <c r="AS39" s="57">
        <v>2.324341</v>
      </c>
      <c r="AT39" s="57">
        <v>72</v>
      </c>
      <c r="AU39" s="57">
        <v>50</v>
      </c>
      <c r="AV39" s="59">
        <v>331000000000000</v>
      </c>
      <c r="AW39" s="59">
        <v>53000000000000</v>
      </c>
    </row>
    <row r="40" spans="1:50" ht="14">
      <c r="A40" s="57" t="s">
        <v>394</v>
      </c>
      <c r="B40" s="57" t="s">
        <v>392</v>
      </c>
      <c r="C40" s="57" t="s">
        <v>395</v>
      </c>
      <c r="D40" s="57" t="s">
        <v>284</v>
      </c>
      <c r="E40" s="58">
        <v>0.93499097222222227</v>
      </c>
      <c r="F40" s="57">
        <v>19.454999999999998</v>
      </c>
      <c r="G40" s="57" t="s">
        <v>392</v>
      </c>
      <c r="H40" s="57">
        <v>0.1764</v>
      </c>
      <c r="I40" s="57">
        <v>5.7999999999999996E-3</v>
      </c>
      <c r="J40" s="57">
        <v>2.5940000000000001E-2</v>
      </c>
      <c r="K40" s="57">
        <v>5.0000000000000001E-4</v>
      </c>
      <c r="L40" s="57">
        <v>0.22264999999999999</v>
      </c>
      <c r="M40" s="57"/>
      <c r="N40" s="57"/>
      <c r="O40" s="57">
        <v>4.9599999999999998E-2</v>
      </c>
      <c r="P40" s="57">
        <v>1.6999999999999999E-3</v>
      </c>
      <c r="Q40" s="57">
        <v>0.31657000000000002</v>
      </c>
      <c r="R40" s="57">
        <v>9.4699999999999993E-3</v>
      </c>
      <c r="S40" s="57">
        <v>2.7E-4</v>
      </c>
      <c r="T40" s="57" t="s">
        <v>222</v>
      </c>
      <c r="U40" s="57" t="s">
        <v>223</v>
      </c>
      <c r="V40" s="57">
        <v>164.6</v>
      </c>
      <c r="W40" s="57">
        <v>5</v>
      </c>
      <c r="X40" s="57">
        <v>165.1</v>
      </c>
      <c r="Y40" s="57">
        <v>3.1</v>
      </c>
      <c r="Z40" s="57">
        <v>190.5</v>
      </c>
      <c r="AA40" s="57">
        <v>5.5</v>
      </c>
      <c r="AB40" s="57">
        <v>164</v>
      </c>
      <c r="AC40" s="57">
        <v>70</v>
      </c>
      <c r="AD40" s="57">
        <v>-18</v>
      </c>
      <c r="AE40" s="57">
        <v>71</v>
      </c>
      <c r="AF40" s="57">
        <v>0.3</v>
      </c>
      <c r="AG40" s="57">
        <v>3.1</v>
      </c>
      <c r="AH40" s="57">
        <v>7</v>
      </c>
      <c r="AI40" s="57">
        <v>28</v>
      </c>
      <c r="AJ40" s="57">
        <v>153.30000000000001</v>
      </c>
      <c r="AK40" s="57">
        <v>8</v>
      </c>
      <c r="AL40" s="57">
        <v>240</v>
      </c>
      <c r="AM40" s="57">
        <v>20</v>
      </c>
      <c r="AN40" s="57" t="s">
        <v>222</v>
      </c>
      <c r="AO40" s="57" t="s">
        <v>223</v>
      </c>
      <c r="AP40" s="57">
        <v>0.69499999999999995</v>
      </c>
      <c r="AQ40" s="57">
        <v>3.1E-2</v>
      </c>
      <c r="AR40" s="57">
        <v>38.5505</v>
      </c>
      <c r="AS40" s="57">
        <v>0.74307060000000003</v>
      </c>
      <c r="AT40" s="57">
        <v>52</v>
      </c>
      <c r="AU40" s="57">
        <v>77</v>
      </c>
      <c r="AV40" s="59">
        <v>115300000000000</v>
      </c>
      <c r="AW40" s="59">
        <v>7500000000000</v>
      </c>
      <c r="AX40" t="s">
        <v>128</v>
      </c>
    </row>
    <row r="41" spans="1:50" ht="14">
      <c r="A41" s="57" t="s">
        <v>396</v>
      </c>
      <c r="B41" s="57" t="s">
        <v>397</v>
      </c>
      <c r="C41" s="57" t="s">
        <v>398</v>
      </c>
      <c r="D41" s="57" t="s">
        <v>284</v>
      </c>
      <c r="E41" s="58">
        <v>0.93597939814814823</v>
      </c>
      <c r="F41" s="57">
        <v>23.05</v>
      </c>
      <c r="G41" s="57" t="s">
        <v>397</v>
      </c>
      <c r="H41" s="57">
        <v>4.4139999999999997</v>
      </c>
      <c r="I41" s="57">
        <v>5.7000000000000002E-2</v>
      </c>
      <c r="J41" s="57">
        <v>0.30499999999999999</v>
      </c>
      <c r="K41" s="57">
        <v>4.3E-3</v>
      </c>
      <c r="L41" s="57">
        <v>0.61216999999999999</v>
      </c>
      <c r="M41" s="57"/>
      <c r="N41" s="57"/>
      <c r="O41" s="57">
        <v>0.10539999999999999</v>
      </c>
      <c r="P41" s="57">
        <v>1.1999999999999999E-3</v>
      </c>
      <c r="Q41" s="57">
        <v>0.85575999999999997</v>
      </c>
      <c r="R41" s="57">
        <v>9.3200000000000005E-2</v>
      </c>
      <c r="S41" s="57">
        <v>1.6000000000000001E-3</v>
      </c>
      <c r="T41" s="57" t="s">
        <v>222</v>
      </c>
      <c r="U41" s="57" t="s">
        <v>223</v>
      </c>
      <c r="V41" s="57">
        <v>1713</v>
      </c>
      <c r="W41" s="57">
        <v>11</v>
      </c>
      <c r="X41" s="57">
        <v>1715</v>
      </c>
      <c r="Y41" s="57">
        <v>21</v>
      </c>
      <c r="Z41" s="57">
        <v>1801</v>
      </c>
      <c r="AA41" s="57">
        <v>29</v>
      </c>
      <c r="AB41" s="57">
        <v>1713</v>
      </c>
      <c r="AC41" s="57">
        <v>18</v>
      </c>
      <c r="AD41" s="59">
        <v>1100</v>
      </c>
      <c r="AE41" s="59">
        <v>3000</v>
      </c>
      <c r="AF41" s="57">
        <v>70</v>
      </c>
      <c r="AG41" s="57">
        <v>300</v>
      </c>
      <c r="AH41" s="57">
        <v>77</v>
      </c>
      <c r="AI41" s="57">
        <v>92</v>
      </c>
      <c r="AJ41" s="57">
        <v>655</v>
      </c>
      <c r="AK41" s="57">
        <v>37</v>
      </c>
      <c r="AL41" s="57">
        <v>130</v>
      </c>
      <c r="AM41" s="57">
        <v>4.8</v>
      </c>
      <c r="AN41" s="57" t="s">
        <v>222</v>
      </c>
      <c r="AO41" s="57" t="s">
        <v>223</v>
      </c>
      <c r="AP41" s="57">
        <v>5.47</v>
      </c>
      <c r="AQ41" s="57">
        <v>0.5</v>
      </c>
      <c r="AR41" s="57">
        <v>3.278689</v>
      </c>
      <c r="AS41" s="57">
        <v>4.6224130000000002E-2</v>
      </c>
      <c r="AT41" s="57">
        <v>-0.4</v>
      </c>
      <c r="AU41" s="57">
        <v>1.9</v>
      </c>
      <c r="AV41" s="59">
        <v>4460000000000000</v>
      </c>
      <c r="AW41" s="59">
        <v>200000000000000</v>
      </c>
      <c r="AX41" t="s">
        <v>129</v>
      </c>
    </row>
    <row r="42" spans="1:50" ht="14">
      <c r="A42" s="57" t="s">
        <v>399</v>
      </c>
      <c r="B42" s="57" t="s">
        <v>400</v>
      </c>
      <c r="C42" s="57" t="s">
        <v>401</v>
      </c>
      <c r="D42" s="57" t="s">
        <v>284</v>
      </c>
      <c r="E42" s="58">
        <v>0.93697118055555562</v>
      </c>
      <c r="F42" s="57">
        <v>25.361999999999998</v>
      </c>
      <c r="G42" s="57" t="s">
        <v>400</v>
      </c>
      <c r="H42" s="57">
        <v>0.13450000000000001</v>
      </c>
      <c r="I42" s="57">
        <v>2.0999999999999999E-3</v>
      </c>
      <c r="J42" s="57">
        <v>1.9959999999999999E-2</v>
      </c>
      <c r="K42" s="57">
        <v>2.1000000000000001E-4</v>
      </c>
      <c r="L42" s="57">
        <v>0.23266000000000001</v>
      </c>
      <c r="M42" s="57"/>
      <c r="N42" s="57"/>
      <c r="O42" s="57">
        <v>4.8869999999999997E-2</v>
      </c>
      <c r="P42" s="57">
        <v>7.7999999999999999E-4</v>
      </c>
      <c r="Q42" s="57">
        <v>0.39459</v>
      </c>
      <c r="R42" s="57">
        <v>6.77E-3</v>
      </c>
      <c r="S42" s="57">
        <v>2.2000000000000001E-4</v>
      </c>
      <c r="T42" s="57" t="s">
        <v>222</v>
      </c>
      <c r="U42" s="57" t="s">
        <v>223</v>
      </c>
      <c r="V42" s="57">
        <v>128.1</v>
      </c>
      <c r="W42" s="57">
        <v>1.9</v>
      </c>
      <c r="X42" s="57">
        <v>127.4</v>
      </c>
      <c r="Y42" s="57">
        <v>1.3</v>
      </c>
      <c r="Z42" s="57">
        <v>136.30000000000001</v>
      </c>
      <c r="AA42" s="57">
        <v>4.5</v>
      </c>
      <c r="AB42" s="57">
        <v>148</v>
      </c>
      <c r="AC42" s="57">
        <v>36</v>
      </c>
      <c r="AD42" s="57">
        <v>-180</v>
      </c>
      <c r="AE42" s="57">
        <v>200</v>
      </c>
      <c r="AF42" s="57">
        <v>-6</v>
      </c>
      <c r="AG42" s="57">
        <v>11</v>
      </c>
      <c r="AH42" s="57">
        <v>-3</v>
      </c>
      <c r="AI42" s="57">
        <v>8</v>
      </c>
      <c r="AJ42" s="57">
        <v>792</v>
      </c>
      <c r="AK42" s="57">
        <v>19</v>
      </c>
      <c r="AL42" s="57">
        <v>98.6</v>
      </c>
      <c r="AM42" s="57">
        <v>5.6</v>
      </c>
      <c r="AN42" s="57" t="s">
        <v>222</v>
      </c>
      <c r="AO42" s="57" t="s">
        <v>223</v>
      </c>
      <c r="AP42" s="57">
        <v>9.0399999999999991</v>
      </c>
      <c r="AQ42" s="57">
        <v>0.61</v>
      </c>
      <c r="AR42" s="57">
        <v>50.100200000000001</v>
      </c>
      <c r="AS42" s="57">
        <v>0.52710630000000003</v>
      </c>
      <c r="AT42" s="57">
        <v>111</v>
      </c>
      <c r="AU42" s="57">
        <v>49</v>
      </c>
      <c r="AV42" s="59">
        <v>342700000000000</v>
      </c>
      <c r="AW42" s="59">
        <v>8100000000000</v>
      </c>
    </row>
    <row r="43" spans="1:50" ht="14">
      <c r="A43" s="57" t="s">
        <v>402</v>
      </c>
      <c r="B43" s="57" t="s">
        <v>403</v>
      </c>
      <c r="C43" s="57" t="s">
        <v>404</v>
      </c>
      <c r="D43" s="57" t="s">
        <v>284</v>
      </c>
      <c r="E43" s="58">
        <v>0.94219398148148148</v>
      </c>
      <c r="F43" s="57">
        <v>16.114999999999998</v>
      </c>
      <c r="G43" s="57" t="s">
        <v>403</v>
      </c>
      <c r="H43" s="57">
        <v>3.7280000000000002</v>
      </c>
      <c r="I43" s="57">
        <v>6.2E-2</v>
      </c>
      <c r="J43" s="57">
        <v>0.2651</v>
      </c>
      <c r="K43" s="57">
        <v>4.0000000000000001E-3</v>
      </c>
      <c r="L43" s="57">
        <v>0.67481999999999998</v>
      </c>
      <c r="M43" s="57"/>
      <c r="N43" s="57"/>
      <c r="O43" s="57">
        <v>0.10199999999999999</v>
      </c>
      <c r="P43" s="57">
        <v>1.1000000000000001E-3</v>
      </c>
      <c r="Q43" s="57">
        <v>0.63478999999999997</v>
      </c>
      <c r="R43" s="57">
        <v>9.35E-2</v>
      </c>
      <c r="S43" s="57">
        <v>1.8E-3</v>
      </c>
      <c r="T43" s="57" t="s">
        <v>222</v>
      </c>
      <c r="U43" s="57" t="s">
        <v>223</v>
      </c>
      <c r="V43" s="57">
        <v>1576</v>
      </c>
      <c r="W43" s="57">
        <v>13</v>
      </c>
      <c r="X43" s="57">
        <v>1515</v>
      </c>
      <c r="Y43" s="57">
        <v>20</v>
      </c>
      <c r="Z43" s="57">
        <v>1807</v>
      </c>
      <c r="AA43" s="57">
        <v>32</v>
      </c>
      <c r="AB43" s="57">
        <v>1658</v>
      </c>
      <c r="AC43" s="57">
        <v>19</v>
      </c>
      <c r="AD43" s="57">
        <v>-700</v>
      </c>
      <c r="AE43" s="57">
        <v>3500</v>
      </c>
      <c r="AF43" s="57">
        <v>10</v>
      </c>
      <c r="AG43" s="57">
        <v>320</v>
      </c>
      <c r="AH43" s="57">
        <v>-10</v>
      </c>
      <c r="AI43" s="57">
        <v>170</v>
      </c>
      <c r="AJ43" s="57">
        <v>638</v>
      </c>
      <c r="AK43" s="57">
        <v>67</v>
      </c>
      <c r="AL43" s="57">
        <v>170</v>
      </c>
      <c r="AM43" s="57">
        <v>11</v>
      </c>
      <c r="AN43" s="57" t="s">
        <v>222</v>
      </c>
      <c r="AO43" s="57" t="s">
        <v>223</v>
      </c>
      <c r="AP43" s="57">
        <v>4.8</v>
      </c>
      <c r="AQ43" s="57">
        <v>0.87</v>
      </c>
      <c r="AR43" s="57">
        <v>3.7721610000000001</v>
      </c>
      <c r="AS43" s="57">
        <v>5.6916809999999998E-2</v>
      </c>
      <c r="AT43" s="57">
        <v>8.3000000000000007</v>
      </c>
      <c r="AU43" s="57">
        <v>1.7</v>
      </c>
      <c r="AV43" s="59">
        <v>3860000000000000</v>
      </c>
      <c r="AW43" s="59">
        <v>360000000000000</v>
      </c>
      <c r="AX43" t="s">
        <v>130</v>
      </c>
    </row>
    <row r="44" spans="1:50" ht="14">
      <c r="A44" s="57" t="s">
        <v>405</v>
      </c>
      <c r="B44" s="57" t="s">
        <v>406</v>
      </c>
      <c r="C44" s="57" t="s">
        <v>407</v>
      </c>
      <c r="D44" s="57" t="s">
        <v>284</v>
      </c>
      <c r="E44" s="58">
        <v>0.94416284722222221</v>
      </c>
      <c r="F44" s="57">
        <v>4.5603999999999996</v>
      </c>
      <c r="G44" s="57"/>
      <c r="H44" s="57">
        <v>8.6699999999999999E-2</v>
      </c>
      <c r="I44" s="57">
        <v>6.0000000000000001E-3</v>
      </c>
      <c r="J44" s="57">
        <v>1.294E-2</v>
      </c>
      <c r="K44" s="57">
        <v>5.5000000000000003E-4</v>
      </c>
      <c r="L44" s="57">
        <v>0.48891000000000001</v>
      </c>
      <c r="M44" s="57"/>
      <c r="N44" s="57"/>
      <c r="O44" s="57">
        <v>4.8599999999999997E-2</v>
      </c>
      <c r="P44" s="57">
        <v>3.0000000000000001E-3</v>
      </c>
      <c r="Q44" s="57">
        <v>8.0679000000000001E-2</v>
      </c>
      <c r="R44" s="57">
        <v>1.2699999999999999E-2</v>
      </c>
      <c r="S44" s="57">
        <v>1.1999999999999999E-3</v>
      </c>
      <c r="T44" s="57" t="s">
        <v>222</v>
      </c>
      <c r="U44" s="57" t="s">
        <v>223</v>
      </c>
      <c r="V44" s="57">
        <v>84.3</v>
      </c>
      <c r="W44" s="57">
        <v>5.6</v>
      </c>
      <c r="X44" s="57">
        <v>82.9</v>
      </c>
      <c r="Y44" s="57">
        <v>3.5</v>
      </c>
      <c r="Z44" s="57">
        <v>256</v>
      </c>
      <c r="AA44" s="57">
        <v>24</v>
      </c>
      <c r="AB44" s="57">
        <v>130</v>
      </c>
      <c r="AC44" s="57">
        <v>120</v>
      </c>
      <c r="AD44" s="57">
        <v>175</v>
      </c>
      <c r="AE44" s="57">
        <v>78</v>
      </c>
      <c r="AF44" s="57">
        <v>8.9</v>
      </c>
      <c r="AG44" s="57">
        <v>4.2</v>
      </c>
      <c r="AH44" s="57">
        <v>16.5</v>
      </c>
      <c r="AI44" s="57">
        <v>7.5</v>
      </c>
      <c r="AJ44" s="57">
        <v>756</v>
      </c>
      <c r="AK44" s="57">
        <v>89</v>
      </c>
      <c r="AL44" s="57">
        <v>93</v>
      </c>
      <c r="AM44" s="57">
        <v>19</v>
      </c>
      <c r="AN44" s="57" t="s">
        <v>222</v>
      </c>
      <c r="AO44" s="57" t="s">
        <v>223</v>
      </c>
      <c r="AP44" s="57">
        <v>9.01</v>
      </c>
      <c r="AQ44" s="57">
        <v>0.9</v>
      </c>
      <c r="AR44" s="57">
        <v>77.279750000000007</v>
      </c>
      <c r="AS44" s="57">
        <v>3.2846880000000001</v>
      </c>
      <c r="AT44" s="57">
        <v>108</v>
      </c>
      <c r="AU44" s="57">
        <v>76</v>
      </c>
      <c r="AV44" s="59">
        <v>211000000000000</v>
      </c>
      <c r="AW44" s="59">
        <v>26000000000000</v>
      </c>
    </row>
    <row r="45" spans="1:50" ht="14">
      <c r="A45" s="57" t="s">
        <v>408</v>
      </c>
      <c r="B45" s="57" t="s">
        <v>406</v>
      </c>
      <c r="C45" s="57" t="s">
        <v>409</v>
      </c>
      <c r="D45" s="57" t="s">
        <v>284</v>
      </c>
      <c r="E45" s="58">
        <v>0.94425740740740738</v>
      </c>
      <c r="F45" s="57">
        <v>14.831</v>
      </c>
      <c r="G45" s="57" t="s">
        <v>406</v>
      </c>
      <c r="H45" s="57">
        <v>0.1729</v>
      </c>
      <c r="I45" s="57">
        <v>4.0000000000000001E-3</v>
      </c>
      <c r="J45" s="57">
        <v>2.486E-2</v>
      </c>
      <c r="K45" s="57">
        <v>5.0000000000000001E-4</v>
      </c>
      <c r="L45" s="57">
        <v>0.48068</v>
      </c>
      <c r="M45" s="57"/>
      <c r="N45" s="57"/>
      <c r="O45" s="57">
        <v>5.04E-2</v>
      </c>
      <c r="P45" s="57">
        <v>1.1000000000000001E-3</v>
      </c>
      <c r="Q45" s="57">
        <v>0.41265000000000002</v>
      </c>
      <c r="R45" s="57">
        <v>1.0359999999999999E-2</v>
      </c>
      <c r="S45" s="57">
        <v>2.9999999999999997E-4</v>
      </c>
      <c r="T45" s="57" t="s">
        <v>222</v>
      </c>
      <c r="U45" s="57" t="s">
        <v>223</v>
      </c>
      <c r="V45" s="57">
        <v>161.80000000000001</v>
      </c>
      <c r="W45" s="57">
        <v>3.5</v>
      </c>
      <c r="X45" s="57">
        <v>158.30000000000001</v>
      </c>
      <c r="Y45" s="57">
        <v>3.1</v>
      </c>
      <c r="Z45" s="57">
        <v>208.3</v>
      </c>
      <c r="AA45" s="57">
        <v>6.1</v>
      </c>
      <c r="AB45" s="57">
        <v>207</v>
      </c>
      <c r="AC45" s="57">
        <v>48</v>
      </c>
      <c r="AD45" s="57">
        <v>100</v>
      </c>
      <c r="AE45" s="57">
        <v>180</v>
      </c>
      <c r="AF45" s="57">
        <v>4.9000000000000004</v>
      </c>
      <c r="AG45" s="57">
        <v>8.6999999999999993</v>
      </c>
      <c r="AH45" s="57">
        <v>38</v>
      </c>
      <c r="AI45" s="57">
        <v>60</v>
      </c>
      <c r="AJ45" s="57">
        <v>510</v>
      </c>
      <c r="AK45" s="57">
        <v>18</v>
      </c>
      <c r="AL45" s="57">
        <v>564</v>
      </c>
      <c r="AM45" s="57">
        <v>25</v>
      </c>
      <c r="AN45" s="57" t="s">
        <v>222</v>
      </c>
      <c r="AO45" s="57" t="s">
        <v>223</v>
      </c>
      <c r="AP45" s="57">
        <v>0.91700000000000004</v>
      </c>
      <c r="AQ45" s="57">
        <v>3.4000000000000002E-2</v>
      </c>
      <c r="AR45" s="57">
        <v>40.225259999999999</v>
      </c>
      <c r="AS45" s="57">
        <v>0.80903579999999997</v>
      </c>
      <c r="AT45" s="57">
        <v>-30</v>
      </c>
      <c r="AU45" s="57">
        <v>200</v>
      </c>
      <c r="AV45" s="59">
        <v>336000000000000</v>
      </c>
      <c r="AW45" s="59">
        <v>11000000000000</v>
      </c>
      <c r="AX45" t="s">
        <v>131</v>
      </c>
    </row>
    <row r="46" spans="1:50" ht="14">
      <c r="A46" s="57" t="s">
        <v>410</v>
      </c>
      <c r="B46" s="57" t="s">
        <v>411</v>
      </c>
      <c r="C46" s="57" t="s">
        <v>412</v>
      </c>
      <c r="D46" s="57" t="s">
        <v>284</v>
      </c>
      <c r="E46" s="58">
        <v>0.94513506944444448</v>
      </c>
      <c r="F46" s="57">
        <v>8.4764999999999997</v>
      </c>
      <c r="G46" s="57"/>
      <c r="H46" s="57">
        <v>0.14050000000000001</v>
      </c>
      <c r="I46" s="57">
        <v>4.4000000000000003E-3</v>
      </c>
      <c r="J46" s="57">
        <v>2.0660000000000001E-2</v>
      </c>
      <c r="K46" s="57">
        <v>5.4000000000000001E-4</v>
      </c>
      <c r="L46" s="57">
        <v>0.47088999999999998</v>
      </c>
      <c r="M46" s="57"/>
      <c r="N46" s="57"/>
      <c r="O46" s="57">
        <v>4.9799999999999997E-2</v>
      </c>
      <c r="P46" s="57">
        <v>1.5E-3</v>
      </c>
      <c r="Q46" s="57">
        <v>0.28516999999999998</v>
      </c>
      <c r="R46" s="57">
        <v>1.06E-2</v>
      </c>
      <c r="S46" s="57">
        <v>5.1999999999999995E-4</v>
      </c>
      <c r="T46" s="57" t="s">
        <v>222</v>
      </c>
      <c r="U46" s="57" t="s">
        <v>223</v>
      </c>
      <c r="V46" s="57">
        <v>133.4</v>
      </c>
      <c r="W46" s="57">
        <v>3.9</v>
      </c>
      <c r="X46" s="57">
        <v>131.80000000000001</v>
      </c>
      <c r="Y46" s="57">
        <v>3.4</v>
      </c>
      <c r="Z46" s="57">
        <v>213</v>
      </c>
      <c r="AA46" s="57">
        <v>10</v>
      </c>
      <c r="AB46" s="57">
        <v>176</v>
      </c>
      <c r="AC46" s="57">
        <v>65</v>
      </c>
      <c r="AD46" s="57">
        <v>-50</v>
      </c>
      <c r="AE46" s="57">
        <v>460</v>
      </c>
      <c r="AF46" s="57">
        <v>-3</v>
      </c>
      <c r="AG46" s="57">
        <v>22</v>
      </c>
      <c r="AH46" s="57">
        <v>-5</v>
      </c>
      <c r="AI46" s="57">
        <v>28</v>
      </c>
      <c r="AJ46" s="57">
        <v>1737</v>
      </c>
      <c r="AK46" s="57">
        <v>44</v>
      </c>
      <c r="AL46" s="57">
        <v>231.1</v>
      </c>
      <c r="AM46" s="57">
        <v>5.8</v>
      </c>
      <c r="AN46" s="57" t="s">
        <v>222</v>
      </c>
      <c r="AO46" s="57" t="s">
        <v>223</v>
      </c>
      <c r="AP46" s="57">
        <v>7.49</v>
      </c>
      <c r="AQ46" s="57">
        <v>0.3</v>
      </c>
      <c r="AR46" s="57">
        <v>48.402709999999999</v>
      </c>
      <c r="AS46" s="57">
        <v>1.2651239999999999</v>
      </c>
      <c r="AT46" s="57">
        <v>107</v>
      </c>
      <c r="AU46" s="57">
        <v>62</v>
      </c>
      <c r="AV46" s="59">
        <v>778000000000000</v>
      </c>
      <c r="AW46" s="59">
        <v>18000000000000</v>
      </c>
      <c r="AX46" t="s">
        <v>132</v>
      </c>
    </row>
    <row r="47" spans="1:50" ht="14">
      <c r="A47" s="57" t="s">
        <v>413</v>
      </c>
      <c r="B47" s="57" t="s">
        <v>411</v>
      </c>
      <c r="C47" s="57" t="s">
        <v>414</v>
      </c>
      <c r="D47" s="57" t="s">
        <v>284</v>
      </c>
      <c r="E47" s="58">
        <v>0.94527569444444437</v>
      </c>
      <c r="F47" s="57">
        <v>15.858000000000001</v>
      </c>
      <c r="G47" s="57" t="s">
        <v>411</v>
      </c>
      <c r="H47" s="57">
        <v>0.17780000000000001</v>
      </c>
      <c r="I47" s="57">
        <v>3.5999999999999999E-3</v>
      </c>
      <c r="J47" s="57">
        <v>2.6120000000000001E-2</v>
      </c>
      <c r="K47" s="57">
        <v>4.4000000000000002E-4</v>
      </c>
      <c r="L47" s="57">
        <v>0.41765999999999998</v>
      </c>
      <c r="M47" s="57"/>
      <c r="N47" s="57"/>
      <c r="O47" s="57">
        <v>4.9399999999999999E-2</v>
      </c>
      <c r="P47" s="57">
        <v>1E-3</v>
      </c>
      <c r="Q47" s="57">
        <v>0.39265</v>
      </c>
      <c r="R47" s="57">
        <v>9.5899999999999996E-3</v>
      </c>
      <c r="S47" s="57">
        <v>2.5999999999999998E-4</v>
      </c>
      <c r="T47" s="57" t="s">
        <v>222</v>
      </c>
      <c r="U47" s="57" t="s">
        <v>223</v>
      </c>
      <c r="V47" s="57">
        <v>166</v>
      </c>
      <c r="W47" s="57">
        <v>3.1</v>
      </c>
      <c r="X47" s="57">
        <v>166.2</v>
      </c>
      <c r="Y47" s="57">
        <v>2.8</v>
      </c>
      <c r="Z47" s="57">
        <v>192.9</v>
      </c>
      <c r="AA47" s="57">
        <v>5.2</v>
      </c>
      <c r="AB47" s="57">
        <v>164</v>
      </c>
      <c r="AC47" s="57">
        <v>44</v>
      </c>
      <c r="AD47" s="57">
        <v>110</v>
      </c>
      <c r="AE47" s="57">
        <v>230</v>
      </c>
      <c r="AF47" s="57">
        <v>5</v>
      </c>
      <c r="AG47" s="57">
        <v>12</v>
      </c>
      <c r="AH47" s="57">
        <v>9</v>
      </c>
      <c r="AI47" s="57">
        <v>23</v>
      </c>
      <c r="AJ47" s="57">
        <v>622</v>
      </c>
      <c r="AK47" s="57">
        <v>65</v>
      </c>
      <c r="AL47" s="57">
        <v>235.5</v>
      </c>
      <c r="AM47" s="57">
        <v>7.6</v>
      </c>
      <c r="AN47" s="57" t="s">
        <v>222</v>
      </c>
      <c r="AO47" s="57" t="s">
        <v>223</v>
      </c>
      <c r="AP47" s="57">
        <v>2.56</v>
      </c>
      <c r="AQ47" s="57">
        <v>0.21</v>
      </c>
      <c r="AR47" s="57">
        <v>38.284840000000003</v>
      </c>
      <c r="AS47" s="57">
        <v>0.64492070000000001</v>
      </c>
      <c r="AT47" s="57">
        <v>27</v>
      </c>
      <c r="AU47" s="57">
        <v>79</v>
      </c>
      <c r="AV47" s="59">
        <v>379000000000000</v>
      </c>
      <c r="AW47" s="59">
        <v>38000000000000</v>
      </c>
      <c r="AX47" t="s">
        <v>133</v>
      </c>
    </row>
    <row r="48" spans="1:50" ht="14">
      <c r="A48" s="57" t="s">
        <v>415</v>
      </c>
      <c r="B48" s="57" t="s">
        <v>416</v>
      </c>
      <c r="C48" s="57" t="s">
        <v>417</v>
      </c>
      <c r="D48" s="57" t="s">
        <v>284</v>
      </c>
      <c r="E48" s="58">
        <v>0.94835462962962958</v>
      </c>
      <c r="F48" s="57">
        <v>14.831</v>
      </c>
      <c r="G48" s="57" t="s">
        <v>416</v>
      </c>
      <c r="H48" s="57">
        <v>3.956</v>
      </c>
      <c r="I48" s="57">
        <v>6.5000000000000002E-2</v>
      </c>
      <c r="J48" s="57">
        <v>0.2792</v>
      </c>
      <c r="K48" s="57">
        <v>5.5999999999999999E-3</v>
      </c>
      <c r="L48" s="57">
        <v>0.60523000000000005</v>
      </c>
      <c r="M48" s="57"/>
      <c r="N48" s="57"/>
      <c r="O48" s="57">
        <v>0.1028</v>
      </c>
      <c r="P48" s="57">
        <v>1.6000000000000001E-3</v>
      </c>
      <c r="Q48" s="57">
        <v>0.67310000000000003</v>
      </c>
      <c r="R48" s="57">
        <v>0.1023</v>
      </c>
      <c r="S48" s="57">
        <v>2.3999999999999998E-3</v>
      </c>
      <c r="T48" s="57" t="s">
        <v>222</v>
      </c>
      <c r="U48" s="57" t="s">
        <v>223</v>
      </c>
      <c r="V48" s="57">
        <v>1623</v>
      </c>
      <c r="W48" s="57">
        <v>13</v>
      </c>
      <c r="X48" s="57">
        <v>1586</v>
      </c>
      <c r="Y48" s="57">
        <v>28</v>
      </c>
      <c r="Z48" s="57">
        <v>1968</v>
      </c>
      <c r="AA48" s="57">
        <v>44</v>
      </c>
      <c r="AB48" s="57">
        <v>1670</v>
      </c>
      <c r="AC48" s="57">
        <v>29</v>
      </c>
      <c r="AD48" s="59">
        <v>60000</v>
      </c>
      <c r="AE48" s="59">
        <v>25000</v>
      </c>
      <c r="AF48" s="57">
        <v>600</v>
      </c>
      <c r="AG48" s="57">
        <v>2500</v>
      </c>
      <c r="AH48" s="57">
        <v>-400</v>
      </c>
      <c r="AI48" s="57">
        <v>4100</v>
      </c>
      <c r="AJ48" s="57">
        <v>547</v>
      </c>
      <c r="AK48" s="57">
        <v>35</v>
      </c>
      <c r="AL48" s="57">
        <v>223</v>
      </c>
      <c r="AM48" s="57">
        <v>11</v>
      </c>
      <c r="AN48" s="57" t="s">
        <v>222</v>
      </c>
      <c r="AO48" s="57" t="s">
        <v>223</v>
      </c>
      <c r="AP48" s="57">
        <v>2.403</v>
      </c>
      <c r="AQ48" s="57">
        <v>6.0999999999999999E-2</v>
      </c>
      <c r="AR48" s="57">
        <v>3.5816620000000001</v>
      </c>
      <c r="AS48" s="57">
        <v>7.1838490000000005E-2</v>
      </c>
      <c r="AT48" s="57">
        <v>5.2</v>
      </c>
      <c r="AU48" s="57">
        <v>3</v>
      </c>
      <c r="AV48" s="59">
        <v>3620000000000000</v>
      </c>
      <c r="AW48" s="59">
        <v>230000000000000</v>
      </c>
      <c r="AX48" t="s">
        <v>134</v>
      </c>
    </row>
    <row r="49" spans="1:50" ht="14">
      <c r="A49" s="57" t="s">
        <v>418</v>
      </c>
      <c r="B49" s="57" t="s">
        <v>419</v>
      </c>
      <c r="C49" s="57" t="s">
        <v>420</v>
      </c>
      <c r="D49" s="57" t="s">
        <v>284</v>
      </c>
      <c r="E49" s="58">
        <v>0.95025462962962959</v>
      </c>
      <c r="F49" s="57">
        <v>18.417000000000002</v>
      </c>
      <c r="G49" s="57" t="s">
        <v>419</v>
      </c>
      <c r="H49" s="57">
        <v>8.6499999999999994E-2</v>
      </c>
      <c r="I49" s="57">
        <v>2.5000000000000001E-3</v>
      </c>
      <c r="J49" s="57">
        <v>1.274E-2</v>
      </c>
      <c r="K49" s="57">
        <v>4.0000000000000002E-4</v>
      </c>
      <c r="L49" s="57">
        <v>0.57816999999999996</v>
      </c>
      <c r="M49" s="57"/>
      <c r="N49" s="57"/>
      <c r="O49" s="57">
        <v>4.9299999999999997E-2</v>
      </c>
      <c r="P49" s="57">
        <v>1.4E-3</v>
      </c>
      <c r="Q49" s="57">
        <v>0.51861000000000002</v>
      </c>
      <c r="R49" s="57">
        <v>8.6400000000000001E-3</v>
      </c>
      <c r="S49" s="57">
        <v>4.4000000000000002E-4</v>
      </c>
      <c r="T49" s="57" t="s">
        <v>222</v>
      </c>
      <c r="U49" s="57" t="s">
        <v>223</v>
      </c>
      <c r="V49" s="57">
        <v>84.2</v>
      </c>
      <c r="W49" s="57">
        <v>2.4</v>
      </c>
      <c r="X49" s="57">
        <v>81.599999999999994</v>
      </c>
      <c r="Y49" s="57">
        <v>2.6</v>
      </c>
      <c r="Z49" s="57">
        <v>173.8</v>
      </c>
      <c r="AA49" s="57">
        <v>8.8000000000000007</v>
      </c>
      <c r="AB49" s="57">
        <v>156</v>
      </c>
      <c r="AC49" s="57">
        <v>59</v>
      </c>
      <c r="AD49" s="57">
        <v>480</v>
      </c>
      <c r="AE49" s="57">
        <v>620</v>
      </c>
      <c r="AF49" s="57">
        <v>3.1</v>
      </c>
      <c r="AG49" s="57">
        <v>8.4</v>
      </c>
      <c r="AH49" s="57">
        <v>46</v>
      </c>
      <c r="AI49" s="57">
        <v>45</v>
      </c>
      <c r="AJ49" s="57">
        <v>1123</v>
      </c>
      <c r="AK49" s="57">
        <v>51</v>
      </c>
      <c r="AL49" s="57">
        <v>105.2</v>
      </c>
      <c r="AM49" s="57">
        <v>6.1</v>
      </c>
      <c r="AN49" s="57" t="s">
        <v>222</v>
      </c>
      <c r="AO49" s="57" t="s">
        <v>223</v>
      </c>
      <c r="AP49" s="57">
        <v>12.2</v>
      </c>
      <c r="AQ49" s="57">
        <v>1.3</v>
      </c>
      <c r="AR49" s="57">
        <v>78.492940000000004</v>
      </c>
      <c r="AS49" s="57">
        <v>2.4644560000000002</v>
      </c>
      <c r="AT49" s="57">
        <v>108</v>
      </c>
      <c r="AU49" s="57">
        <v>21</v>
      </c>
      <c r="AV49" s="59">
        <v>300300000000000</v>
      </c>
      <c r="AW49" s="59">
        <v>9400000000000</v>
      </c>
    </row>
    <row r="50" spans="1:50" ht="14">
      <c r="A50" s="57" t="s">
        <v>421</v>
      </c>
      <c r="B50" s="57" t="s">
        <v>422</v>
      </c>
      <c r="C50" s="57" t="s">
        <v>423</v>
      </c>
      <c r="D50" s="57" t="s">
        <v>284</v>
      </c>
      <c r="E50" s="58">
        <v>0.95134120370370379</v>
      </c>
      <c r="F50" s="57">
        <v>22.795000000000002</v>
      </c>
      <c r="G50" s="57" t="s">
        <v>422</v>
      </c>
      <c r="H50" s="57">
        <v>2.2989999999999999</v>
      </c>
      <c r="I50" s="57">
        <v>4.2000000000000003E-2</v>
      </c>
      <c r="J50" s="57">
        <v>0.2051</v>
      </c>
      <c r="K50" s="57">
        <v>3.8E-3</v>
      </c>
      <c r="L50" s="57">
        <v>0.59713000000000005</v>
      </c>
      <c r="M50" s="57"/>
      <c r="N50" s="57"/>
      <c r="O50" s="57">
        <v>8.1299999999999997E-2</v>
      </c>
      <c r="P50" s="57">
        <v>1.2999999999999999E-3</v>
      </c>
      <c r="Q50" s="57">
        <v>0.47600999999999999</v>
      </c>
      <c r="R50" s="57">
        <v>8.2699999999999996E-2</v>
      </c>
      <c r="S50" s="57">
        <v>2E-3</v>
      </c>
      <c r="T50" s="57" t="s">
        <v>222</v>
      </c>
      <c r="U50" s="57" t="s">
        <v>223</v>
      </c>
      <c r="V50" s="57">
        <v>1209</v>
      </c>
      <c r="W50" s="57">
        <v>13</v>
      </c>
      <c r="X50" s="57">
        <v>1202</v>
      </c>
      <c r="Y50" s="57">
        <v>20</v>
      </c>
      <c r="Z50" s="57">
        <v>1605</v>
      </c>
      <c r="AA50" s="57">
        <v>37</v>
      </c>
      <c r="AB50" s="57">
        <v>1219</v>
      </c>
      <c r="AC50" s="57">
        <v>33</v>
      </c>
      <c r="AD50" s="57">
        <v>-50</v>
      </c>
      <c r="AE50" s="57">
        <v>420</v>
      </c>
      <c r="AF50" s="57">
        <v>-10</v>
      </c>
      <c r="AG50" s="57">
        <v>35</v>
      </c>
      <c r="AH50" s="57">
        <v>-10</v>
      </c>
      <c r="AI50" s="57">
        <v>120</v>
      </c>
      <c r="AJ50" s="57">
        <v>123</v>
      </c>
      <c r="AK50" s="57">
        <v>4.4000000000000004</v>
      </c>
      <c r="AL50" s="57">
        <v>117.5</v>
      </c>
      <c r="AM50" s="57">
        <v>3</v>
      </c>
      <c r="AN50" s="57" t="s">
        <v>222</v>
      </c>
      <c r="AO50" s="57" t="s">
        <v>223</v>
      </c>
      <c r="AP50" s="57">
        <v>1.044</v>
      </c>
      <c r="AQ50" s="57">
        <v>4.7E-2</v>
      </c>
      <c r="AR50" s="57">
        <v>4.8756700000000004</v>
      </c>
      <c r="AS50" s="57">
        <v>9.0334220000000007E-2</v>
      </c>
      <c r="AT50" s="57">
        <v>-1</v>
      </c>
      <c r="AU50" s="57">
        <v>3.9</v>
      </c>
      <c r="AV50" s="59">
        <v>656000000000000</v>
      </c>
      <c r="AW50" s="59">
        <v>20000000000000</v>
      </c>
      <c r="AX50" t="s">
        <v>135</v>
      </c>
    </row>
    <row r="51" spans="1:50" ht="14">
      <c r="A51" s="57" t="s">
        <v>424</v>
      </c>
      <c r="B51" s="57" t="s">
        <v>425</v>
      </c>
      <c r="C51" s="57" t="s">
        <v>426</v>
      </c>
      <c r="D51" s="57" t="s">
        <v>284</v>
      </c>
      <c r="E51" s="58">
        <v>0.95230312499999992</v>
      </c>
      <c r="F51" s="57">
        <v>23.623000000000001</v>
      </c>
      <c r="G51" s="57" t="s">
        <v>425</v>
      </c>
      <c r="H51" s="57">
        <v>8.0100000000000005E-2</v>
      </c>
      <c r="I51" s="57">
        <v>1.9E-3</v>
      </c>
      <c r="J51" s="57">
        <v>1.1820000000000001E-2</v>
      </c>
      <c r="K51" s="57">
        <v>2.0000000000000001E-4</v>
      </c>
      <c r="L51" s="57">
        <v>0.45739999999999997</v>
      </c>
      <c r="M51" s="57"/>
      <c r="N51" s="57"/>
      <c r="O51" s="57">
        <v>4.9099999999999998E-2</v>
      </c>
      <c r="P51" s="57">
        <v>1.1000000000000001E-3</v>
      </c>
      <c r="Q51" s="57">
        <v>0.27221000000000001</v>
      </c>
      <c r="R51" s="57">
        <v>5.6899999999999997E-3</v>
      </c>
      <c r="S51" s="57">
        <v>2.9E-4</v>
      </c>
      <c r="T51" s="57" t="s">
        <v>222</v>
      </c>
      <c r="U51" s="57" t="s">
        <v>223</v>
      </c>
      <c r="V51" s="57">
        <v>78.2</v>
      </c>
      <c r="W51" s="57">
        <v>1.8</v>
      </c>
      <c r="X51" s="57">
        <v>75.7</v>
      </c>
      <c r="Y51" s="57">
        <v>1.3</v>
      </c>
      <c r="Z51" s="57">
        <v>114.7</v>
      </c>
      <c r="AA51" s="57">
        <v>5.8</v>
      </c>
      <c r="AB51" s="57">
        <v>150</v>
      </c>
      <c r="AC51" s="57">
        <v>45</v>
      </c>
      <c r="AD51" s="57">
        <v>49</v>
      </c>
      <c r="AE51" s="57">
        <v>92</v>
      </c>
      <c r="AF51" s="57">
        <v>1.9</v>
      </c>
      <c r="AG51" s="57">
        <v>4.0999999999999996</v>
      </c>
      <c r="AH51" s="57">
        <v>1.5</v>
      </c>
      <c r="AI51" s="57">
        <v>3.8</v>
      </c>
      <c r="AJ51" s="57">
        <v>650</v>
      </c>
      <c r="AK51" s="57">
        <v>34</v>
      </c>
      <c r="AL51" s="57">
        <v>71.7</v>
      </c>
      <c r="AM51" s="57">
        <v>4.4000000000000004</v>
      </c>
      <c r="AN51" s="57" t="s">
        <v>222</v>
      </c>
      <c r="AO51" s="57" t="s">
        <v>223</v>
      </c>
      <c r="AP51" s="57">
        <v>11.9</v>
      </c>
      <c r="AQ51" s="57">
        <v>1.8</v>
      </c>
      <c r="AR51" s="57">
        <v>84.602369999999993</v>
      </c>
      <c r="AS51" s="57">
        <v>1.4315119999999999</v>
      </c>
      <c r="AT51" s="57">
        <v>114</v>
      </c>
      <c r="AU51" s="57">
        <v>40</v>
      </c>
      <c r="AV51" s="59">
        <v>162900000000000</v>
      </c>
      <c r="AW51" s="59">
        <v>6500000000000</v>
      </c>
    </row>
    <row r="52" spans="1:50" ht="14">
      <c r="A52" s="57" t="s">
        <v>427</v>
      </c>
      <c r="B52" s="57" t="s">
        <v>428</v>
      </c>
      <c r="C52" s="57" t="s">
        <v>429</v>
      </c>
      <c r="D52" s="57" t="s">
        <v>284</v>
      </c>
      <c r="E52" s="58">
        <v>0.95545300925925936</v>
      </c>
      <c r="F52" s="57">
        <v>10.169</v>
      </c>
      <c r="G52" s="57" t="s">
        <v>428</v>
      </c>
      <c r="H52" s="57">
        <v>6.54E-2</v>
      </c>
      <c r="I52" s="57">
        <v>2.2000000000000001E-3</v>
      </c>
      <c r="J52" s="57">
        <v>9.8200000000000006E-3</v>
      </c>
      <c r="K52" s="57">
        <v>2.9E-4</v>
      </c>
      <c r="L52" s="57">
        <v>0.59730000000000005</v>
      </c>
      <c r="M52" s="57"/>
      <c r="N52" s="57"/>
      <c r="O52" s="57">
        <v>4.8300000000000003E-2</v>
      </c>
      <c r="P52" s="57">
        <v>1.5E-3</v>
      </c>
      <c r="Q52" s="57">
        <v>0.32472000000000001</v>
      </c>
      <c r="R52" s="57">
        <v>5.0400000000000002E-3</v>
      </c>
      <c r="S52" s="57">
        <v>6.8999999999999997E-4</v>
      </c>
      <c r="T52" s="57" t="s">
        <v>222</v>
      </c>
      <c r="U52" s="57" t="s">
        <v>223</v>
      </c>
      <c r="V52" s="57">
        <v>64.3</v>
      </c>
      <c r="W52" s="57">
        <v>2.1</v>
      </c>
      <c r="X52" s="57">
        <v>63</v>
      </c>
      <c r="Y52" s="57">
        <v>1.8</v>
      </c>
      <c r="Z52" s="57">
        <v>102</v>
      </c>
      <c r="AA52" s="57">
        <v>14</v>
      </c>
      <c r="AB52" s="57">
        <v>116</v>
      </c>
      <c r="AC52" s="57">
        <v>65</v>
      </c>
      <c r="AD52" s="59">
        <v>3400</v>
      </c>
      <c r="AE52" s="59">
        <v>5500</v>
      </c>
      <c r="AF52" s="57">
        <v>150</v>
      </c>
      <c r="AG52" s="57">
        <v>240</v>
      </c>
      <c r="AH52" s="57">
        <v>15</v>
      </c>
      <c r="AI52" s="57">
        <v>22</v>
      </c>
      <c r="AJ52" s="57">
        <v>1312</v>
      </c>
      <c r="AK52" s="57">
        <v>84</v>
      </c>
      <c r="AL52" s="57">
        <v>29.2</v>
      </c>
      <c r="AM52" s="57">
        <v>3.9</v>
      </c>
      <c r="AN52" s="57" t="s">
        <v>222</v>
      </c>
      <c r="AO52" s="57" t="s">
        <v>223</v>
      </c>
      <c r="AP52" s="57">
        <v>68</v>
      </c>
      <c r="AQ52" s="57">
        <v>15</v>
      </c>
      <c r="AR52" s="57">
        <v>101.833</v>
      </c>
      <c r="AS52" s="57">
        <v>3.007288</v>
      </c>
      <c r="AT52" s="57">
        <v>105</v>
      </c>
      <c r="AU52" s="57">
        <v>46</v>
      </c>
      <c r="AV52" s="59">
        <v>272000000000000</v>
      </c>
      <c r="AW52" s="59">
        <v>15000000000000</v>
      </c>
      <c r="AX52" t="s">
        <v>136</v>
      </c>
    </row>
    <row r="53" spans="1:50" ht="14">
      <c r="A53" s="57" t="s">
        <v>430</v>
      </c>
      <c r="B53" s="57" t="s">
        <v>431</v>
      </c>
      <c r="C53" s="57" t="s">
        <v>432</v>
      </c>
      <c r="D53" s="57" t="s">
        <v>284</v>
      </c>
      <c r="E53" s="58">
        <v>0.95642638888888898</v>
      </c>
      <c r="F53" s="57">
        <v>8.4764999999999997</v>
      </c>
      <c r="G53" s="57"/>
      <c r="H53" s="57">
        <v>7.4399999999999994E-2</v>
      </c>
      <c r="I53" s="57">
        <v>2.8E-3</v>
      </c>
      <c r="J53" s="57">
        <v>1.048E-2</v>
      </c>
      <c r="K53" s="57">
        <v>2.9E-4</v>
      </c>
      <c r="L53" s="57">
        <v>0.46376000000000001</v>
      </c>
      <c r="M53" s="57"/>
      <c r="N53" s="57"/>
      <c r="O53" s="57">
        <v>5.0999999999999997E-2</v>
      </c>
      <c r="P53" s="57">
        <v>1.6999999999999999E-3</v>
      </c>
      <c r="Q53" s="57">
        <v>0.30918000000000001</v>
      </c>
      <c r="R53" s="57">
        <v>1.0290000000000001E-2</v>
      </c>
      <c r="S53" s="57">
        <v>8.7000000000000001E-4</v>
      </c>
      <c r="T53" s="57" t="s">
        <v>222</v>
      </c>
      <c r="U53" s="57" t="s">
        <v>223</v>
      </c>
      <c r="V53" s="57">
        <v>72.8</v>
      </c>
      <c r="W53" s="57">
        <v>2.6</v>
      </c>
      <c r="X53" s="57">
        <v>67.2</v>
      </c>
      <c r="Y53" s="57">
        <v>1.8</v>
      </c>
      <c r="Z53" s="57">
        <v>207</v>
      </c>
      <c r="AA53" s="57">
        <v>17</v>
      </c>
      <c r="AB53" s="57">
        <v>249</v>
      </c>
      <c r="AC53" s="57">
        <v>78</v>
      </c>
      <c r="AD53" s="57">
        <v>220</v>
      </c>
      <c r="AE53" s="57">
        <v>170</v>
      </c>
      <c r="AF53" s="57">
        <v>11.9</v>
      </c>
      <c r="AG53" s="57">
        <v>9.4</v>
      </c>
      <c r="AH53" s="57">
        <v>12</v>
      </c>
      <c r="AI53" s="57">
        <v>9.1999999999999993</v>
      </c>
      <c r="AJ53" s="57">
        <v>1032</v>
      </c>
      <c r="AK53" s="57">
        <v>48</v>
      </c>
      <c r="AL53" s="57">
        <v>75.7</v>
      </c>
      <c r="AM53" s="57">
        <v>9.3000000000000007</v>
      </c>
      <c r="AN53" s="57" t="s">
        <v>222</v>
      </c>
      <c r="AO53" s="57" t="s">
        <v>223</v>
      </c>
      <c r="AP53" s="57">
        <v>15.2</v>
      </c>
      <c r="AQ53" s="57">
        <v>1.4</v>
      </c>
      <c r="AR53" s="57">
        <v>95.419849999999997</v>
      </c>
      <c r="AS53" s="57">
        <v>2.6404350000000001</v>
      </c>
      <c r="AT53" s="57">
        <v>78</v>
      </c>
      <c r="AU53" s="57">
        <v>45</v>
      </c>
      <c r="AV53" s="59">
        <v>233000000000000</v>
      </c>
      <c r="AW53" s="59">
        <v>14000000000000</v>
      </c>
    </row>
    <row r="54" spans="1:50" ht="14">
      <c r="A54" s="57" t="s">
        <v>433</v>
      </c>
      <c r="B54" s="57" t="s">
        <v>431</v>
      </c>
      <c r="C54" s="57" t="s">
        <v>434</v>
      </c>
      <c r="D54" s="57" t="s">
        <v>284</v>
      </c>
      <c r="E54" s="58">
        <v>0.95661689814814821</v>
      </c>
      <c r="F54" s="57">
        <v>5.5195999999999996</v>
      </c>
      <c r="G54" s="57" t="s">
        <v>431</v>
      </c>
      <c r="H54" s="57">
        <v>0.18099999999999999</v>
      </c>
      <c r="I54" s="57">
        <v>9.4999999999999998E-3</v>
      </c>
      <c r="J54" s="57">
        <v>2.613E-2</v>
      </c>
      <c r="K54" s="57">
        <v>5.8E-4</v>
      </c>
      <c r="L54" s="57">
        <v>0.27847</v>
      </c>
      <c r="M54" s="57"/>
      <c r="N54" s="57"/>
      <c r="O54" s="57">
        <v>5.0099999999999999E-2</v>
      </c>
      <c r="P54" s="57">
        <v>2.7000000000000001E-3</v>
      </c>
      <c r="Q54" s="57">
        <v>0.15642</v>
      </c>
      <c r="R54" s="57">
        <v>9.7699999999999992E-3</v>
      </c>
      <c r="S54" s="57">
        <v>4.8000000000000001E-4</v>
      </c>
      <c r="T54" s="57" t="s">
        <v>222</v>
      </c>
      <c r="U54" s="57" t="s">
        <v>223</v>
      </c>
      <c r="V54" s="57">
        <v>168.7</v>
      </c>
      <c r="W54" s="57">
        <v>8.1</v>
      </c>
      <c r="X54" s="57">
        <v>166.2</v>
      </c>
      <c r="Y54" s="57">
        <v>3.6</v>
      </c>
      <c r="Z54" s="57">
        <v>196.5</v>
      </c>
      <c r="AA54" s="57">
        <v>9.6</v>
      </c>
      <c r="AB54" s="57">
        <v>190</v>
      </c>
      <c r="AC54" s="57">
        <v>110</v>
      </c>
      <c r="AD54" s="57">
        <v>40</v>
      </c>
      <c r="AE54" s="57">
        <v>140</v>
      </c>
      <c r="AF54" s="57">
        <v>2.2000000000000002</v>
      </c>
      <c r="AG54" s="57">
        <v>6.7</v>
      </c>
      <c r="AH54" s="57">
        <v>11</v>
      </c>
      <c r="AI54" s="57">
        <v>30</v>
      </c>
      <c r="AJ54" s="57">
        <v>224</v>
      </c>
      <c r="AK54" s="57">
        <v>10</v>
      </c>
      <c r="AL54" s="57">
        <v>166.5</v>
      </c>
      <c r="AM54" s="57">
        <v>6.4</v>
      </c>
      <c r="AN54" s="57" t="s">
        <v>222</v>
      </c>
      <c r="AO54" s="57" t="s">
        <v>223</v>
      </c>
      <c r="AP54" s="57">
        <v>1.3420000000000001</v>
      </c>
      <c r="AQ54" s="57">
        <v>3.7999999999999999E-2</v>
      </c>
      <c r="AR54" s="57">
        <v>38.270189999999999</v>
      </c>
      <c r="AS54" s="57">
        <v>0.84947220000000001</v>
      </c>
      <c r="AT54" s="57">
        <v>107</v>
      </c>
      <c r="AU54" s="57">
        <v>78</v>
      </c>
      <c r="AV54" s="59">
        <v>144700000000000</v>
      </c>
      <c r="AW54" s="59">
        <v>5800000000000</v>
      </c>
      <c r="AX54" t="s">
        <v>137</v>
      </c>
    </row>
    <row r="55" spans="1:50" ht="14">
      <c r="A55" s="57" t="s">
        <v>435</v>
      </c>
      <c r="B55" s="57" t="s">
        <v>436</v>
      </c>
      <c r="C55" s="57" t="s">
        <v>437</v>
      </c>
      <c r="D55" s="57" t="s">
        <v>284</v>
      </c>
      <c r="E55" s="58">
        <v>0.95848379629629632</v>
      </c>
      <c r="F55" s="57">
        <v>27.673999999999999</v>
      </c>
      <c r="G55" s="57" t="s">
        <v>436</v>
      </c>
      <c r="H55" s="57">
        <v>7.8600000000000003E-2</v>
      </c>
      <c r="I55" s="57">
        <v>2.5999999999999999E-3</v>
      </c>
      <c r="J55" s="57">
        <v>1.213E-2</v>
      </c>
      <c r="K55" s="57">
        <v>2.5000000000000001E-4</v>
      </c>
      <c r="L55" s="57">
        <v>0.21426000000000001</v>
      </c>
      <c r="M55" s="57"/>
      <c r="N55" s="57"/>
      <c r="O55" s="57">
        <v>4.7300000000000002E-2</v>
      </c>
      <c r="P55" s="57">
        <v>1.6000000000000001E-3</v>
      </c>
      <c r="Q55" s="57">
        <v>0.35552</v>
      </c>
      <c r="R55" s="57">
        <v>4.13E-3</v>
      </c>
      <c r="S55" s="57">
        <v>2.1000000000000001E-4</v>
      </c>
      <c r="T55" s="57" t="s">
        <v>222</v>
      </c>
      <c r="U55" s="57" t="s">
        <v>223</v>
      </c>
      <c r="V55" s="57">
        <v>76.7</v>
      </c>
      <c r="W55" s="57">
        <v>2.4</v>
      </c>
      <c r="X55" s="57">
        <v>77.7</v>
      </c>
      <c r="Y55" s="57">
        <v>1.6</v>
      </c>
      <c r="Z55" s="57">
        <v>83.3</v>
      </c>
      <c r="AA55" s="57">
        <v>4.3</v>
      </c>
      <c r="AB55" s="57">
        <v>72</v>
      </c>
      <c r="AC55" s="57">
        <v>65</v>
      </c>
      <c r="AD55" s="57">
        <v>13</v>
      </c>
      <c r="AE55" s="57">
        <v>30</v>
      </c>
      <c r="AF55" s="57">
        <v>-0.1</v>
      </c>
      <c r="AG55" s="57">
        <v>2.1</v>
      </c>
      <c r="AH55" s="57">
        <v>2.6</v>
      </c>
      <c r="AI55" s="57">
        <v>3.3</v>
      </c>
      <c r="AJ55" s="57">
        <v>234</v>
      </c>
      <c r="AK55" s="57">
        <v>22</v>
      </c>
      <c r="AL55" s="57">
        <v>84.4</v>
      </c>
      <c r="AM55" s="57">
        <v>4.4000000000000004</v>
      </c>
      <c r="AN55" s="57" t="s">
        <v>222</v>
      </c>
      <c r="AO55" s="57" t="s">
        <v>223</v>
      </c>
      <c r="AP55" s="57">
        <v>3.27</v>
      </c>
      <c r="AQ55" s="57">
        <v>0.47</v>
      </c>
      <c r="AR55" s="57">
        <v>82.44023</v>
      </c>
      <c r="AS55" s="57">
        <v>1.699098</v>
      </c>
      <c r="AT55" s="57">
        <v>86</v>
      </c>
      <c r="AU55" s="57">
        <v>34</v>
      </c>
      <c r="AV55" s="59">
        <v>63900000000000</v>
      </c>
      <c r="AW55" s="59">
        <v>4500000000000</v>
      </c>
      <c r="AX55" t="s">
        <v>138</v>
      </c>
    </row>
    <row r="56" spans="1:50" ht="14">
      <c r="A56" s="57" t="s">
        <v>438</v>
      </c>
      <c r="B56" s="57" t="s">
        <v>439</v>
      </c>
      <c r="C56" s="57" t="s">
        <v>440</v>
      </c>
      <c r="D56" s="57" t="s">
        <v>284</v>
      </c>
      <c r="E56" s="58">
        <v>0.95952013888888887</v>
      </c>
      <c r="F56" s="57">
        <v>26.390999999999998</v>
      </c>
      <c r="G56" s="57" t="s">
        <v>439</v>
      </c>
      <c r="H56" s="57">
        <v>7.9600000000000004E-2</v>
      </c>
      <c r="I56" s="57">
        <v>2.3999999999999998E-3</v>
      </c>
      <c r="J56" s="57">
        <v>1.2149999999999999E-2</v>
      </c>
      <c r="K56" s="57">
        <v>2.1000000000000001E-4</v>
      </c>
      <c r="L56" s="57">
        <v>0.35643000000000002</v>
      </c>
      <c r="M56" s="57"/>
      <c r="N56" s="57"/>
      <c r="O56" s="57">
        <v>4.7500000000000001E-2</v>
      </c>
      <c r="P56" s="57">
        <v>1.2999999999999999E-3</v>
      </c>
      <c r="Q56" s="57">
        <v>0.1976</v>
      </c>
      <c r="R56" s="57">
        <v>4.7099999999999998E-3</v>
      </c>
      <c r="S56" s="57">
        <v>1.9000000000000001E-4</v>
      </c>
      <c r="T56" s="57" t="s">
        <v>222</v>
      </c>
      <c r="U56" s="57" t="s">
        <v>223</v>
      </c>
      <c r="V56" s="57">
        <v>77.7</v>
      </c>
      <c r="W56" s="57">
        <v>2.2999999999999998</v>
      </c>
      <c r="X56" s="57">
        <v>77.8</v>
      </c>
      <c r="Y56" s="57">
        <v>1.3</v>
      </c>
      <c r="Z56" s="57">
        <v>95</v>
      </c>
      <c r="AA56" s="57">
        <v>3.9</v>
      </c>
      <c r="AB56" s="57">
        <v>84</v>
      </c>
      <c r="AC56" s="57">
        <v>55</v>
      </c>
      <c r="AD56" s="57">
        <v>40</v>
      </c>
      <c r="AE56" s="57">
        <v>110</v>
      </c>
      <c r="AF56" s="57">
        <v>1.7</v>
      </c>
      <c r="AG56" s="57">
        <v>5.4</v>
      </c>
      <c r="AH56" s="57">
        <v>2.6</v>
      </c>
      <c r="AI56" s="57">
        <v>6.1</v>
      </c>
      <c r="AJ56" s="57">
        <v>870</v>
      </c>
      <c r="AK56" s="57">
        <v>140</v>
      </c>
      <c r="AL56" s="57">
        <v>128.9</v>
      </c>
      <c r="AM56" s="57">
        <v>8.5</v>
      </c>
      <c r="AN56" s="57" t="s">
        <v>222</v>
      </c>
      <c r="AO56" s="57" t="s">
        <v>223</v>
      </c>
      <c r="AP56" s="57">
        <v>5.63</v>
      </c>
      <c r="AQ56" s="57">
        <v>0.85</v>
      </c>
      <c r="AR56" s="57">
        <v>82.30453</v>
      </c>
      <c r="AS56" s="57">
        <v>1.422547</v>
      </c>
      <c r="AT56" s="57">
        <v>109</v>
      </c>
      <c r="AU56" s="57">
        <v>47</v>
      </c>
      <c r="AV56" s="59">
        <v>228000000000000</v>
      </c>
      <c r="AW56" s="59">
        <v>36000000000000</v>
      </c>
      <c r="AX56" t="s">
        <v>139</v>
      </c>
    </row>
    <row r="57" spans="1:50" ht="14">
      <c r="A57" s="57" t="s">
        <v>441</v>
      </c>
      <c r="B57" s="57" t="s">
        <v>442</v>
      </c>
      <c r="C57" s="57" t="s">
        <v>443</v>
      </c>
      <c r="D57" s="57" t="s">
        <v>284</v>
      </c>
      <c r="E57" s="58">
        <v>0.96258078703703698</v>
      </c>
      <c r="F57" s="57">
        <v>6.7907999999999999</v>
      </c>
      <c r="G57" s="57" t="s">
        <v>442</v>
      </c>
      <c r="H57" s="57">
        <v>8.6300000000000002E-2</v>
      </c>
      <c r="I57" s="57">
        <v>6.7000000000000002E-3</v>
      </c>
      <c r="J57" s="57">
        <v>1.2959999999999999E-2</v>
      </c>
      <c r="K57" s="57">
        <v>6.7000000000000002E-4</v>
      </c>
      <c r="L57" s="57">
        <v>0.56552999999999998</v>
      </c>
      <c r="M57" s="57"/>
      <c r="N57" s="57"/>
      <c r="O57" s="57">
        <v>4.7300000000000002E-2</v>
      </c>
      <c r="P57" s="57">
        <v>2.5999999999999999E-3</v>
      </c>
      <c r="Q57" s="57">
        <v>0.16389000000000001</v>
      </c>
      <c r="R57" s="57">
        <v>5.3899999999999998E-3</v>
      </c>
      <c r="S57" s="57">
        <v>4.4000000000000002E-4</v>
      </c>
      <c r="T57" s="57" t="s">
        <v>222</v>
      </c>
      <c r="U57" s="57" t="s">
        <v>223</v>
      </c>
      <c r="V57" s="57">
        <v>83.9</v>
      </c>
      <c r="W57" s="57">
        <v>6.2</v>
      </c>
      <c r="X57" s="57">
        <v>83</v>
      </c>
      <c r="Y57" s="57">
        <v>4.2</v>
      </c>
      <c r="Z57" s="57">
        <v>108.6</v>
      </c>
      <c r="AA57" s="57">
        <v>8.8000000000000007</v>
      </c>
      <c r="AB57" s="57">
        <v>70</v>
      </c>
      <c r="AC57" s="57">
        <v>110</v>
      </c>
      <c r="AD57" s="57">
        <v>-50</v>
      </c>
      <c r="AE57" s="57">
        <v>130</v>
      </c>
      <c r="AF57" s="57">
        <v>-3.1</v>
      </c>
      <c r="AG57" s="57">
        <v>6.5</v>
      </c>
      <c r="AH57" s="57">
        <v>-4</v>
      </c>
      <c r="AI57" s="57">
        <v>10</v>
      </c>
      <c r="AJ57" s="57">
        <v>479</v>
      </c>
      <c r="AK57" s="57">
        <v>31</v>
      </c>
      <c r="AL57" s="57">
        <v>92</v>
      </c>
      <c r="AM57" s="57">
        <v>3</v>
      </c>
      <c r="AN57" s="57" t="s">
        <v>222</v>
      </c>
      <c r="AO57" s="57" t="s">
        <v>223</v>
      </c>
      <c r="AP57" s="57">
        <v>5.22</v>
      </c>
      <c r="AQ57" s="57">
        <v>0.39</v>
      </c>
      <c r="AR57" s="57">
        <v>77.160489999999996</v>
      </c>
      <c r="AS57" s="57">
        <v>3.989007</v>
      </c>
      <c r="AT57" s="57">
        <v>105</v>
      </c>
      <c r="AU57" s="57">
        <v>19</v>
      </c>
      <c r="AV57" s="59">
        <v>133900000000000</v>
      </c>
      <c r="AW57" s="59">
        <v>5400000000000</v>
      </c>
    </row>
    <row r="58" spans="1:50" ht="14">
      <c r="A58" s="57" t="s">
        <v>444</v>
      </c>
      <c r="B58" s="57" t="s">
        <v>445</v>
      </c>
      <c r="C58" s="57" t="s">
        <v>446</v>
      </c>
      <c r="D58" s="57" t="s">
        <v>284</v>
      </c>
      <c r="E58" s="58">
        <v>0.96359953703703705</v>
      </c>
      <c r="F58" s="57">
        <v>27.673999999999999</v>
      </c>
      <c r="G58" s="57" t="s">
        <v>445</v>
      </c>
      <c r="H58" s="57">
        <v>4.1680000000000001</v>
      </c>
      <c r="I58" s="57">
        <v>4.2000000000000003E-2</v>
      </c>
      <c r="J58" s="57">
        <v>0.2908</v>
      </c>
      <c r="K58" s="57">
        <v>3.2000000000000002E-3</v>
      </c>
      <c r="L58" s="57">
        <v>0.63365000000000005</v>
      </c>
      <c r="M58" s="57"/>
      <c r="N58" s="57"/>
      <c r="O58" s="57">
        <v>0.10409</v>
      </c>
      <c r="P58" s="57">
        <v>9.3000000000000005E-4</v>
      </c>
      <c r="Q58" s="57">
        <v>0.46128999999999998</v>
      </c>
      <c r="R58" s="57">
        <v>8.2100000000000006E-2</v>
      </c>
      <c r="S58" s="57">
        <v>1.2999999999999999E-3</v>
      </c>
      <c r="T58" s="57" t="s">
        <v>222</v>
      </c>
      <c r="U58" s="57" t="s">
        <v>223</v>
      </c>
      <c r="V58" s="57">
        <v>1666.5</v>
      </c>
      <c r="W58" s="57">
        <v>8.1999999999999993</v>
      </c>
      <c r="X58" s="57">
        <v>1645</v>
      </c>
      <c r="Y58" s="57">
        <v>16</v>
      </c>
      <c r="Z58" s="57">
        <v>1594</v>
      </c>
      <c r="AA58" s="57">
        <v>24</v>
      </c>
      <c r="AB58" s="57">
        <v>1697</v>
      </c>
      <c r="AC58" s="57">
        <v>16</v>
      </c>
      <c r="AD58" s="57">
        <v>730</v>
      </c>
      <c r="AE58" s="57">
        <v>420</v>
      </c>
      <c r="AF58" s="57">
        <v>75</v>
      </c>
      <c r="AG58" s="57">
        <v>44</v>
      </c>
      <c r="AH58" s="57">
        <v>124</v>
      </c>
      <c r="AI58" s="57">
        <v>74</v>
      </c>
      <c r="AJ58" s="57">
        <v>158.1</v>
      </c>
      <c r="AK58" s="57">
        <v>3.2</v>
      </c>
      <c r="AL58" s="57">
        <v>116.1</v>
      </c>
      <c r="AM58" s="57">
        <v>1.5</v>
      </c>
      <c r="AN58" s="57" t="s">
        <v>222</v>
      </c>
      <c r="AO58" s="57" t="s">
        <v>223</v>
      </c>
      <c r="AP58" s="57">
        <v>1.357</v>
      </c>
      <c r="AQ58" s="57">
        <v>0.02</v>
      </c>
      <c r="AR58" s="57">
        <v>3.43879</v>
      </c>
      <c r="AS58" s="57">
        <v>3.784088E-2</v>
      </c>
      <c r="AT58" s="57">
        <v>2.5</v>
      </c>
      <c r="AU58" s="57">
        <v>1.6</v>
      </c>
      <c r="AV58" s="59">
        <v>1166000000000000</v>
      </c>
      <c r="AW58" s="59">
        <v>23000000000000</v>
      </c>
    </row>
    <row r="59" spans="1:50" ht="14">
      <c r="A59" s="57" t="s">
        <v>447</v>
      </c>
      <c r="B59" s="57" t="s">
        <v>448</v>
      </c>
      <c r="C59" s="57" t="s">
        <v>449</v>
      </c>
      <c r="D59" s="57" t="s">
        <v>284</v>
      </c>
      <c r="E59" s="58">
        <v>0.96462719907407413</v>
      </c>
      <c r="F59" s="57">
        <v>7.8327999999999998</v>
      </c>
      <c r="G59" s="57"/>
      <c r="H59" s="57">
        <v>7.3200000000000001E-2</v>
      </c>
      <c r="I59" s="57">
        <v>3.3E-3</v>
      </c>
      <c r="J59" s="57">
        <v>1.0919999999999999E-2</v>
      </c>
      <c r="K59" s="57">
        <v>3.8000000000000002E-4</v>
      </c>
      <c r="L59" s="57">
        <v>0.43586999999999998</v>
      </c>
      <c r="M59" s="57"/>
      <c r="N59" s="57"/>
      <c r="O59" s="57">
        <v>4.8800000000000003E-2</v>
      </c>
      <c r="P59" s="57">
        <v>2.0999999999999999E-3</v>
      </c>
      <c r="Q59" s="57">
        <v>0.35483999999999999</v>
      </c>
      <c r="R59" s="57">
        <v>7.28E-3</v>
      </c>
      <c r="S59" s="57">
        <v>5.8E-4</v>
      </c>
      <c r="T59" s="57" t="s">
        <v>222</v>
      </c>
      <c r="U59" s="57" t="s">
        <v>223</v>
      </c>
      <c r="V59" s="57">
        <v>71.599999999999994</v>
      </c>
      <c r="W59" s="57">
        <v>3.1</v>
      </c>
      <c r="X59" s="57">
        <v>70</v>
      </c>
      <c r="Y59" s="57">
        <v>2.4</v>
      </c>
      <c r="Z59" s="57">
        <v>147</v>
      </c>
      <c r="AA59" s="57">
        <v>12</v>
      </c>
      <c r="AB59" s="57">
        <v>135</v>
      </c>
      <c r="AC59" s="57">
        <v>90</v>
      </c>
      <c r="AD59" s="57">
        <v>140</v>
      </c>
      <c r="AE59" s="57">
        <v>160</v>
      </c>
      <c r="AF59" s="57">
        <v>7.3</v>
      </c>
      <c r="AG59" s="57">
        <v>8</v>
      </c>
      <c r="AH59" s="57">
        <v>9</v>
      </c>
      <c r="AI59" s="57">
        <v>11</v>
      </c>
      <c r="AJ59" s="57">
        <v>1004</v>
      </c>
      <c r="AK59" s="57">
        <v>94</v>
      </c>
      <c r="AL59" s="57">
        <v>101</v>
      </c>
      <c r="AM59" s="57">
        <v>11</v>
      </c>
      <c r="AN59" s="57" t="s">
        <v>222</v>
      </c>
      <c r="AO59" s="57" t="s">
        <v>223</v>
      </c>
      <c r="AP59" s="57">
        <v>10.23</v>
      </c>
      <c r="AQ59" s="57">
        <v>0.6</v>
      </c>
      <c r="AR59" s="57">
        <v>91.575090000000003</v>
      </c>
      <c r="AS59" s="57">
        <v>3.1866789999999998</v>
      </c>
      <c r="AT59" s="57">
        <v>115</v>
      </c>
      <c r="AU59" s="57">
        <v>20</v>
      </c>
      <c r="AV59" s="59">
        <v>234000000000000</v>
      </c>
      <c r="AW59" s="59">
        <v>21000000000000</v>
      </c>
      <c r="AX59" t="s">
        <v>140</v>
      </c>
    </row>
    <row r="60" spans="1:50" ht="14">
      <c r="A60" s="57" t="s">
        <v>450</v>
      </c>
      <c r="B60" s="57" t="s">
        <v>448</v>
      </c>
      <c r="C60" s="57" t="s">
        <v>451</v>
      </c>
      <c r="D60" s="57" t="s">
        <v>284</v>
      </c>
      <c r="E60" s="58">
        <v>0.96476701388888886</v>
      </c>
      <c r="F60" s="57">
        <v>14.78</v>
      </c>
      <c r="G60" s="57" t="s">
        <v>448</v>
      </c>
      <c r="H60" s="57">
        <v>9.2299999999999993E-2</v>
      </c>
      <c r="I60" s="57">
        <v>3.5000000000000001E-3</v>
      </c>
      <c r="J60" s="57">
        <v>1.3679999999999999E-2</v>
      </c>
      <c r="K60" s="57">
        <v>3.1E-4</v>
      </c>
      <c r="L60" s="57">
        <v>0.33901999999999999</v>
      </c>
      <c r="M60" s="57"/>
      <c r="N60" s="57"/>
      <c r="O60" s="57">
        <v>4.9099999999999998E-2</v>
      </c>
      <c r="P60" s="57">
        <v>1.8E-3</v>
      </c>
      <c r="Q60" s="57">
        <v>0.21759999999999999</v>
      </c>
      <c r="R60" s="57">
        <v>8.5800000000000008E-3</v>
      </c>
      <c r="S60" s="57">
        <v>3.6999999999999999E-4</v>
      </c>
      <c r="T60" s="57" t="s">
        <v>222</v>
      </c>
      <c r="U60" s="57" t="s">
        <v>223</v>
      </c>
      <c r="V60" s="57">
        <v>89.5</v>
      </c>
      <c r="W60" s="57">
        <v>3.2</v>
      </c>
      <c r="X60" s="57">
        <v>87.6</v>
      </c>
      <c r="Y60" s="57">
        <v>2</v>
      </c>
      <c r="Z60" s="57">
        <v>172.6</v>
      </c>
      <c r="AA60" s="57">
        <v>7.3</v>
      </c>
      <c r="AB60" s="57">
        <v>172</v>
      </c>
      <c r="AC60" s="57">
        <v>79</v>
      </c>
      <c r="AD60" s="57">
        <v>149</v>
      </c>
      <c r="AE60" s="57">
        <v>90</v>
      </c>
      <c r="AF60" s="57">
        <v>7.4</v>
      </c>
      <c r="AG60" s="57">
        <v>4.4000000000000004</v>
      </c>
      <c r="AH60" s="57">
        <v>17</v>
      </c>
      <c r="AI60" s="57">
        <v>15</v>
      </c>
      <c r="AJ60" s="57">
        <v>413</v>
      </c>
      <c r="AK60" s="57">
        <v>31</v>
      </c>
      <c r="AL60" s="57">
        <v>112.8</v>
      </c>
      <c r="AM60" s="57">
        <v>3</v>
      </c>
      <c r="AN60" s="57" t="s">
        <v>222</v>
      </c>
      <c r="AO60" s="57" t="s">
        <v>223</v>
      </c>
      <c r="AP60" s="57">
        <v>3.56</v>
      </c>
      <c r="AQ60" s="57">
        <v>0.2</v>
      </c>
      <c r="AR60" s="57">
        <v>73.099419999999995</v>
      </c>
      <c r="AS60" s="57">
        <v>1.656493</v>
      </c>
      <c r="AT60" s="57">
        <v>95</v>
      </c>
      <c r="AU60" s="57">
        <v>25</v>
      </c>
      <c r="AV60" s="59">
        <v>124900000000000</v>
      </c>
      <c r="AW60" s="59">
        <v>8000000000000</v>
      </c>
      <c r="AX60" t="s">
        <v>141</v>
      </c>
    </row>
    <row r="61" spans="1:50" ht="14">
      <c r="A61" s="57" t="s">
        <v>452</v>
      </c>
      <c r="B61" s="57" t="s">
        <v>453</v>
      </c>
      <c r="C61" s="57" t="s">
        <v>454</v>
      </c>
      <c r="D61" s="57" t="s">
        <v>284</v>
      </c>
      <c r="E61" s="58">
        <v>0.96585034722222218</v>
      </c>
      <c r="F61" s="57">
        <v>10.208</v>
      </c>
      <c r="G61" s="57" t="s">
        <v>453</v>
      </c>
      <c r="H61" s="57">
        <v>3.67</v>
      </c>
      <c r="I61" s="57">
        <v>3.6999999999999998E-2</v>
      </c>
      <c r="J61" s="57">
        <v>0.26379999999999998</v>
      </c>
      <c r="K61" s="57">
        <v>3.5000000000000001E-3</v>
      </c>
      <c r="L61" s="57">
        <v>0.63036999999999999</v>
      </c>
      <c r="M61" s="57"/>
      <c r="N61" s="57"/>
      <c r="O61" s="57">
        <v>0.1007</v>
      </c>
      <c r="P61" s="57">
        <v>1.1000000000000001E-3</v>
      </c>
      <c r="Q61" s="57">
        <v>0.66005999999999998</v>
      </c>
      <c r="R61" s="57">
        <v>7.9600000000000004E-2</v>
      </c>
      <c r="S61" s="57">
        <v>1.8E-3</v>
      </c>
      <c r="T61" s="57" t="s">
        <v>222</v>
      </c>
      <c r="U61" s="57" t="s">
        <v>223</v>
      </c>
      <c r="V61" s="57">
        <v>1564.4</v>
      </c>
      <c r="W61" s="57">
        <v>8</v>
      </c>
      <c r="X61" s="57">
        <v>1509</v>
      </c>
      <c r="Y61" s="57">
        <v>18</v>
      </c>
      <c r="Z61" s="57">
        <v>1548</v>
      </c>
      <c r="AA61" s="57">
        <v>34</v>
      </c>
      <c r="AB61" s="57">
        <v>1636</v>
      </c>
      <c r="AC61" s="57">
        <v>19</v>
      </c>
      <c r="AD61" s="57">
        <v>-100</v>
      </c>
      <c r="AE61" s="57">
        <v>4300</v>
      </c>
      <c r="AF61" s="57">
        <v>0</v>
      </c>
      <c r="AG61" s="57">
        <v>430</v>
      </c>
      <c r="AH61" s="57">
        <v>110</v>
      </c>
      <c r="AI61" s="57">
        <v>250</v>
      </c>
      <c r="AJ61" s="57">
        <v>942</v>
      </c>
      <c r="AK61" s="57">
        <v>28</v>
      </c>
      <c r="AL61" s="57">
        <v>164</v>
      </c>
      <c r="AM61" s="57">
        <v>12</v>
      </c>
      <c r="AN61" s="57" t="s">
        <v>222</v>
      </c>
      <c r="AO61" s="57" t="s">
        <v>223</v>
      </c>
      <c r="AP61" s="57">
        <v>6.05</v>
      </c>
      <c r="AQ61" s="57">
        <v>0.33</v>
      </c>
      <c r="AR61" s="57">
        <v>3.7907510000000002</v>
      </c>
      <c r="AS61" s="57">
        <v>5.029426E-2</v>
      </c>
      <c r="AT61" s="57">
        <v>7.4</v>
      </c>
      <c r="AU61" s="57">
        <v>2</v>
      </c>
      <c r="AV61" s="59">
        <v>5640000000000000</v>
      </c>
      <c r="AW61" s="59">
        <v>170000000000000</v>
      </c>
      <c r="AX61" t="s">
        <v>142</v>
      </c>
    </row>
    <row r="62" spans="1:50" ht="14">
      <c r="A62" s="57" t="s">
        <v>455</v>
      </c>
      <c r="B62" s="57" t="s">
        <v>456</v>
      </c>
      <c r="C62" s="57" t="s">
        <v>457</v>
      </c>
      <c r="D62" s="57" t="s">
        <v>284</v>
      </c>
      <c r="E62" s="58">
        <v>0.96667824074074071</v>
      </c>
      <c r="F62" s="57">
        <v>27.673999999999999</v>
      </c>
      <c r="G62" s="57" t="s">
        <v>456</v>
      </c>
      <c r="H62" s="57">
        <v>8.4699999999999998E-2</v>
      </c>
      <c r="I62" s="57">
        <v>1.9E-3</v>
      </c>
      <c r="J62" s="57">
        <v>1.291E-2</v>
      </c>
      <c r="K62" s="57">
        <v>1.2999999999999999E-4</v>
      </c>
      <c r="L62" s="57">
        <v>0.33339000000000002</v>
      </c>
      <c r="M62" s="57"/>
      <c r="N62" s="57"/>
      <c r="O62" s="57">
        <v>4.7600000000000003E-2</v>
      </c>
      <c r="P62" s="57">
        <v>1.1000000000000001E-3</v>
      </c>
      <c r="Q62" s="57">
        <v>0.12427000000000001</v>
      </c>
      <c r="R62" s="57">
        <v>3.7369999999999999E-3</v>
      </c>
      <c r="S62" s="57">
        <v>9.7E-5</v>
      </c>
      <c r="T62" s="57" t="s">
        <v>222</v>
      </c>
      <c r="U62" s="57" t="s">
        <v>223</v>
      </c>
      <c r="V62" s="57">
        <v>82.5</v>
      </c>
      <c r="W62" s="57">
        <v>1.8</v>
      </c>
      <c r="X62" s="57">
        <v>82.7</v>
      </c>
      <c r="Y62" s="57">
        <v>0.86</v>
      </c>
      <c r="Z62" s="57">
        <v>75.400000000000006</v>
      </c>
      <c r="AA62" s="57">
        <v>1.9</v>
      </c>
      <c r="AB62" s="57">
        <v>87</v>
      </c>
      <c r="AC62" s="57">
        <v>45</v>
      </c>
      <c r="AD62" s="57">
        <v>-70</v>
      </c>
      <c r="AE62" s="57">
        <v>89</v>
      </c>
      <c r="AF62" s="57">
        <v>-2.2999999999999998</v>
      </c>
      <c r="AG62" s="57">
        <v>3.8</v>
      </c>
      <c r="AH62" s="57">
        <v>-15</v>
      </c>
      <c r="AI62" s="57">
        <v>18</v>
      </c>
      <c r="AJ62" s="57">
        <v>355</v>
      </c>
      <c r="AK62" s="57">
        <v>13</v>
      </c>
      <c r="AL62" s="57">
        <v>255</v>
      </c>
      <c r="AM62" s="57">
        <v>12</v>
      </c>
      <c r="AN62" s="57" t="s">
        <v>222</v>
      </c>
      <c r="AO62" s="57" t="s">
        <v>223</v>
      </c>
      <c r="AP62" s="57">
        <v>1.429</v>
      </c>
      <c r="AQ62" s="57">
        <v>5.5E-2</v>
      </c>
      <c r="AR62" s="57">
        <v>77.459329999999994</v>
      </c>
      <c r="AS62" s="57">
        <v>0.7799933</v>
      </c>
      <c r="AT62" s="57">
        <v>102</v>
      </c>
      <c r="AU62" s="57">
        <v>17</v>
      </c>
      <c r="AV62" s="59">
        <v>113500000000000</v>
      </c>
      <c r="AW62" s="59">
        <v>4500000000000</v>
      </c>
    </row>
    <row r="63" spans="1:50" ht="14">
      <c r="A63" s="57" t="s">
        <v>458</v>
      </c>
      <c r="B63" s="57" t="s">
        <v>459</v>
      </c>
      <c r="C63" s="57" t="s">
        <v>460</v>
      </c>
      <c r="D63" s="57" t="s">
        <v>284</v>
      </c>
      <c r="E63" s="58">
        <v>0.97180543981481471</v>
      </c>
      <c r="F63" s="57">
        <v>20.995999999999999</v>
      </c>
      <c r="G63" s="57" t="s">
        <v>459</v>
      </c>
      <c r="H63" s="57">
        <v>2.371</v>
      </c>
      <c r="I63" s="57">
        <v>3.7999999999999999E-2</v>
      </c>
      <c r="J63" s="57">
        <v>0.21199999999999999</v>
      </c>
      <c r="K63" s="57">
        <v>2.0999999999999999E-3</v>
      </c>
      <c r="L63" s="57">
        <v>0.39211000000000001</v>
      </c>
      <c r="M63" s="57"/>
      <c r="N63" s="57"/>
      <c r="O63" s="57">
        <v>8.1000000000000003E-2</v>
      </c>
      <c r="P63" s="57">
        <v>1.1999999999999999E-3</v>
      </c>
      <c r="Q63" s="57">
        <v>0.23927000000000001</v>
      </c>
      <c r="R63" s="57">
        <v>5.6300000000000003E-2</v>
      </c>
      <c r="S63" s="57">
        <v>1.5E-3</v>
      </c>
      <c r="T63" s="57" t="s">
        <v>222</v>
      </c>
      <c r="U63" s="57" t="s">
        <v>223</v>
      </c>
      <c r="V63" s="57">
        <v>1232</v>
      </c>
      <c r="W63" s="57">
        <v>11</v>
      </c>
      <c r="X63" s="57">
        <v>1239</v>
      </c>
      <c r="Y63" s="57">
        <v>11</v>
      </c>
      <c r="Z63" s="57">
        <v>1107</v>
      </c>
      <c r="AA63" s="57">
        <v>28</v>
      </c>
      <c r="AB63" s="57">
        <v>1214</v>
      </c>
      <c r="AC63" s="57">
        <v>30</v>
      </c>
      <c r="AD63" s="57">
        <v>-100</v>
      </c>
      <c r="AE63" s="57">
        <v>320</v>
      </c>
      <c r="AF63" s="57">
        <v>-1</v>
      </c>
      <c r="AG63" s="57">
        <v>22</v>
      </c>
      <c r="AH63" s="57">
        <v>-22</v>
      </c>
      <c r="AI63" s="57">
        <v>69</v>
      </c>
      <c r="AJ63" s="57">
        <v>50.1</v>
      </c>
      <c r="AK63" s="57">
        <v>2.1</v>
      </c>
      <c r="AL63" s="57">
        <v>48</v>
      </c>
      <c r="AM63" s="57">
        <v>2.2000000000000002</v>
      </c>
      <c r="AN63" s="57" t="s">
        <v>222</v>
      </c>
      <c r="AO63" s="57" t="s">
        <v>223</v>
      </c>
      <c r="AP63" s="57">
        <v>1.0449999999999999</v>
      </c>
      <c r="AQ63" s="57">
        <v>1.2E-2</v>
      </c>
      <c r="AR63" s="57">
        <v>4.7169809999999996</v>
      </c>
      <c r="AS63" s="57">
        <v>4.6724809999999999E-2</v>
      </c>
      <c r="AT63" s="57">
        <v>-4</v>
      </c>
      <c r="AU63" s="57">
        <v>3</v>
      </c>
      <c r="AV63" s="59">
        <v>277000000000000</v>
      </c>
      <c r="AW63" s="59">
        <v>12000000000000</v>
      </c>
      <c r="AX63" t="s">
        <v>143</v>
      </c>
    </row>
    <row r="64" spans="1:50" ht="14">
      <c r="A64" s="57" t="s">
        <v>461</v>
      </c>
      <c r="B64" s="57" t="s">
        <v>462</v>
      </c>
      <c r="C64" s="57" t="s">
        <v>463</v>
      </c>
      <c r="D64" s="57" t="s">
        <v>284</v>
      </c>
      <c r="E64" s="58">
        <v>0.97298726851851847</v>
      </c>
      <c r="F64" s="57">
        <v>14.574</v>
      </c>
      <c r="G64" s="57" t="s">
        <v>462</v>
      </c>
      <c r="H64" s="57">
        <v>4.47</v>
      </c>
      <c r="I64" s="57">
        <v>0.12</v>
      </c>
      <c r="J64" s="57">
        <v>0.29459999999999997</v>
      </c>
      <c r="K64" s="57">
        <v>9.1000000000000004E-3</v>
      </c>
      <c r="L64" s="57">
        <v>0.67998999999999998</v>
      </c>
      <c r="M64" s="57"/>
      <c r="N64" s="57"/>
      <c r="O64" s="57">
        <v>0.11020000000000001</v>
      </c>
      <c r="P64" s="57">
        <v>2.5000000000000001E-3</v>
      </c>
      <c r="Q64" s="57">
        <v>0.58460000000000001</v>
      </c>
      <c r="R64" s="57">
        <v>0.1216</v>
      </c>
      <c r="S64" s="57">
        <v>4.3E-3</v>
      </c>
      <c r="T64" s="57" t="s">
        <v>222</v>
      </c>
      <c r="U64" s="57" t="s">
        <v>223</v>
      </c>
      <c r="V64" s="57">
        <v>1721</v>
      </c>
      <c r="W64" s="57">
        <v>22</v>
      </c>
      <c r="X64" s="57">
        <v>1661</v>
      </c>
      <c r="Y64" s="57">
        <v>46</v>
      </c>
      <c r="Z64" s="57">
        <v>2317</v>
      </c>
      <c r="AA64" s="57">
        <v>77</v>
      </c>
      <c r="AB64" s="57">
        <v>1790</v>
      </c>
      <c r="AC64" s="57">
        <v>42</v>
      </c>
      <c r="AD64" s="57">
        <v>0</v>
      </c>
      <c r="AE64" s="57">
        <v>1300</v>
      </c>
      <c r="AF64" s="57">
        <v>-10</v>
      </c>
      <c r="AG64" s="57">
        <v>140</v>
      </c>
      <c r="AH64" s="57">
        <v>-10</v>
      </c>
      <c r="AI64" s="57">
        <v>160</v>
      </c>
      <c r="AJ64" s="57">
        <v>331</v>
      </c>
      <c r="AK64" s="57">
        <v>13</v>
      </c>
      <c r="AL64" s="57">
        <v>135.80000000000001</v>
      </c>
      <c r="AM64" s="57">
        <v>2.5</v>
      </c>
      <c r="AN64" s="57" t="s">
        <v>222</v>
      </c>
      <c r="AO64" s="57" t="s">
        <v>223</v>
      </c>
      <c r="AP64" s="57">
        <v>2.4460000000000002</v>
      </c>
      <c r="AQ64" s="57">
        <v>0.09</v>
      </c>
      <c r="AR64" s="57">
        <v>3.3944329999999998</v>
      </c>
      <c r="AS64" s="57">
        <v>0.1048518</v>
      </c>
      <c r="AT64" s="57">
        <v>6.5</v>
      </c>
      <c r="AU64" s="57">
        <v>4.0999999999999996</v>
      </c>
      <c r="AV64" s="59">
        <v>2301000000000000</v>
      </c>
      <c r="AW64" s="59">
        <v>71000000000000</v>
      </c>
      <c r="AX64" t="s">
        <v>144</v>
      </c>
    </row>
    <row r="65" spans="1:50" ht="14">
      <c r="A65" s="57" t="s">
        <v>464</v>
      </c>
      <c r="B65" s="57" t="s">
        <v>465</v>
      </c>
      <c r="C65" s="57" t="s">
        <v>466</v>
      </c>
      <c r="D65" s="57" t="s">
        <v>284</v>
      </c>
      <c r="E65" s="58">
        <v>0.97385405092592592</v>
      </c>
      <c r="F65" s="57">
        <v>15.858000000000001</v>
      </c>
      <c r="G65" s="57" t="s">
        <v>465</v>
      </c>
      <c r="H65" s="57">
        <v>7.0800000000000002E-2</v>
      </c>
      <c r="I65" s="57">
        <v>2.8E-3</v>
      </c>
      <c r="J65" s="57">
        <v>1.064E-2</v>
      </c>
      <c r="K65" s="57">
        <v>3.4000000000000002E-4</v>
      </c>
      <c r="L65" s="57">
        <v>0.53381000000000001</v>
      </c>
      <c r="M65" s="57"/>
      <c r="N65" s="57"/>
      <c r="O65" s="57">
        <v>4.8599999999999997E-2</v>
      </c>
      <c r="P65" s="57">
        <v>1.6999999999999999E-3</v>
      </c>
      <c r="Q65" s="57">
        <v>0.25963000000000003</v>
      </c>
      <c r="R65" s="57">
        <v>1.03E-2</v>
      </c>
      <c r="S65" s="57">
        <v>1E-3</v>
      </c>
      <c r="T65" s="57" t="s">
        <v>222</v>
      </c>
      <c r="U65" s="57" t="s">
        <v>223</v>
      </c>
      <c r="V65" s="57">
        <v>69.400000000000006</v>
      </c>
      <c r="W65" s="57">
        <v>2.6</v>
      </c>
      <c r="X65" s="57">
        <v>68.2</v>
      </c>
      <c r="Y65" s="57">
        <v>2.2000000000000002</v>
      </c>
      <c r="Z65" s="57">
        <v>208</v>
      </c>
      <c r="AA65" s="57">
        <v>20</v>
      </c>
      <c r="AB65" s="57">
        <v>127</v>
      </c>
      <c r="AC65" s="57">
        <v>70</v>
      </c>
      <c r="AD65" s="57">
        <v>46</v>
      </c>
      <c r="AE65" s="57">
        <v>76</v>
      </c>
      <c r="AF65" s="57">
        <v>2.2000000000000002</v>
      </c>
      <c r="AG65" s="57">
        <v>3.7</v>
      </c>
      <c r="AH65" s="57">
        <v>0.6</v>
      </c>
      <c r="AI65" s="57">
        <v>1.2</v>
      </c>
      <c r="AJ65" s="57">
        <v>625</v>
      </c>
      <c r="AK65" s="57">
        <v>54</v>
      </c>
      <c r="AL65" s="57">
        <v>14.26</v>
      </c>
      <c r="AM65" s="57">
        <v>0.86</v>
      </c>
      <c r="AN65" s="57" t="s">
        <v>222</v>
      </c>
      <c r="AO65" s="57" t="s">
        <v>223</v>
      </c>
      <c r="AP65" s="57">
        <v>50.7</v>
      </c>
      <c r="AQ65" s="57">
        <v>6.4</v>
      </c>
      <c r="AR65" s="57">
        <v>93.984960000000001</v>
      </c>
      <c r="AS65" s="57">
        <v>3.003279</v>
      </c>
      <c r="AT65" s="57">
        <v>110</v>
      </c>
      <c r="AU65" s="57">
        <v>61</v>
      </c>
      <c r="AV65" s="59">
        <v>140000000000000</v>
      </c>
      <c r="AW65" s="59">
        <v>13000000000000</v>
      </c>
    </row>
    <row r="66" spans="1:50" ht="14">
      <c r="A66" s="57" t="s">
        <v>467</v>
      </c>
      <c r="B66" s="57" t="s">
        <v>468</v>
      </c>
      <c r="C66" s="57" t="s">
        <v>469</v>
      </c>
      <c r="D66" s="57" t="s">
        <v>284</v>
      </c>
      <c r="E66" s="58">
        <v>0.97489907407407406</v>
      </c>
      <c r="F66" s="57">
        <v>4.7472000000000003</v>
      </c>
      <c r="G66" s="57"/>
      <c r="H66" s="57">
        <v>7.3599999999999999E-2</v>
      </c>
      <c r="I66" s="57">
        <v>3.0999999999999999E-3</v>
      </c>
      <c r="J66" s="57">
        <v>1.098E-2</v>
      </c>
      <c r="K66" s="57">
        <v>3.8999999999999999E-4</v>
      </c>
      <c r="L66" s="57">
        <v>0.76880000000000004</v>
      </c>
      <c r="M66" s="57"/>
      <c r="N66" s="57"/>
      <c r="O66" s="57">
        <v>4.8500000000000001E-2</v>
      </c>
      <c r="P66" s="57">
        <v>1.2999999999999999E-3</v>
      </c>
      <c r="Q66" s="57">
        <v>0.1308</v>
      </c>
      <c r="R66" s="57">
        <v>6.3299999999999997E-3</v>
      </c>
      <c r="S66" s="57">
        <v>5.1999999999999995E-4</v>
      </c>
      <c r="T66" s="57" t="s">
        <v>222</v>
      </c>
      <c r="U66" s="57" t="s">
        <v>223</v>
      </c>
      <c r="V66" s="57">
        <v>72.099999999999994</v>
      </c>
      <c r="W66" s="57">
        <v>2.9</v>
      </c>
      <c r="X66" s="57">
        <v>70.400000000000006</v>
      </c>
      <c r="Y66" s="57">
        <v>2.5</v>
      </c>
      <c r="Z66" s="57">
        <v>128</v>
      </c>
      <c r="AA66" s="57">
        <v>10</v>
      </c>
      <c r="AB66" s="57">
        <v>124</v>
      </c>
      <c r="AC66" s="57">
        <v>59</v>
      </c>
      <c r="AD66" s="59">
        <v>2000</v>
      </c>
      <c r="AE66" s="59">
        <v>2100</v>
      </c>
      <c r="AF66" s="57">
        <v>58</v>
      </c>
      <c r="AG66" s="57">
        <v>74</v>
      </c>
      <c r="AH66" s="57">
        <v>45</v>
      </c>
      <c r="AI66" s="57">
        <v>71</v>
      </c>
      <c r="AJ66" s="57">
        <v>2070</v>
      </c>
      <c r="AK66" s="57">
        <v>230</v>
      </c>
      <c r="AL66" s="57">
        <v>153</v>
      </c>
      <c r="AM66" s="57">
        <v>12</v>
      </c>
      <c r="AN66" s="57" t="s">
        <v>222</v>
      </c>
      <c r="AO66" s="57" t="s">
        <v>223</v>
      </c>
      <c r="AP66" s="57">
        <v>15</v>
      </c>
      <c r="AQ66" s="57">
        <v>3.2</v>
      </c>
      <c r="AR66" s="57">
        <v>91.074680000000001</v>
      </c>
      <c r="AS66" s="57">
        <v>3.234893</v>
      </c>
      <c r="AT66" s="57">
        <v>67</v>
      </c>
      <c r="AU66" s="57">
        <v>35</v>
      </c>
      <c r="AV66" s="59">
        <v>477000000000000</v>
      </c>
      <c r="AW66" s="59">
        <v>38000000000000</v>
      </c>
      <c r="AX66" t="s">
        <v>145</v>
      </c>
    </row>
    <row r="67" spans="1:50" ht="14">
      <c r="A67" s="57" t="s">
        <v>470</v>
      </c>
      <c r="B67" s="57" t="s">
        <v>468</v>
      </c>
      <c r="C67" s="57" t="s">
        <v>471</v>
      </c>
      <c r="D67" s="57" t="s">
        <v>284</v>
      </c>
      <c r="E67" s="58">
        <v>0.97498645833333331</v>
      </c>
      <c r="F67" s="57">
        <v>19.585000000000001</v>
      </c>
      <c r="G67" s="57" t="s">
        <v>468</v>
      </c>
      <c r="H67" s="57">
        <v>0.1275</v>
      </c>
      <c r="I67" s="57">
        <v>4.1000000000000003E-3</v>
      </c>
      <c r="J67" s="57">
        <v>1.8780000000000002E-2</v>
      </c>
      <c r="K67" s="57">
        <v>3.6999999999999999E-4</v>
      </c>
      <c r="L67" s="57">
        <v>0.40849000000000002</v>
      </c>
      <c r="M67" s="57"/>
      <c r="N67" s="57"/>
      <c r="O67" s="57">
        <v>4.9099999999999998E-2</v>
      </c>
      <c r="P67" s="57">
        <v>1.4E-3</v>
      </c>
      <c r="Q67" s="57">
        <v>0.20888999999999999</v>
      </c>
      <c r="R67" s="57">
        <v>6.8999999999999999E-3</v>
      </c>
      <c r="S67" s="57">
        <v>2.4000000000000001E-4</v>
      </c>
      <c r="T67" s="57" t="s">
        <v>222</v>
      </c>
      <c r="U67" s="57" t="s">
        <v>223</v>
      </c>
      <c r="V67" s="57">
        <v>121.7</v>
      </c>
      <c r="W67" s="57">
        <v>3.6</v>
      </c>
      <c r="X67" s="57">
        <v>119.9</v>
      </c>
      <c r="Y67" s="57">
        <v>2.2999999999999998</v>
      </c>
      <c r="Z67" s="57">
        <v>138.9</v>
      </c>
      <c r="AA67" s="57">
        <v>4.8</v>
      </c>
      <c r="AB67" s="57">
        <v>156</v>
      </c>
      <c r="AC67" s="57">
        <v>60</v>
      </c>
      <c r="AD67" s="57">
        <v>34</v>
      </c>
      <c r="AE67" s="57">
        <v>75</v>
      </c>
      <c r="AF67" s="57">
        <v>1.6</v>
      </c>
      <c r="AG67" s="57">
        <v>3.6</v>
      </c>
      <c r="AH67" s="57">
        <v>11</v>
      </c>
      <c r="AI67" s="57">
        <v>18</v>
      </c>
      <c r="AJ67" s="57">
        <v>298</v>
      </c>
      <c r="AK67" s="57">
        <v>28</v>
      </c>
      <c r="AL67" s="57">
        <v>150.9</v>
      </c>
      <c r="AM67" s="57">
        <v>9.1</v>
      </c>
      <c r="AN67" s="57" t="s">
        <v>222</v>
      </c>
      <c r="AO67" s="57" t="s">
        <v>223</v>
      </c>
      <c r="AP67" s="57">
        <v>1.885</v>
      </c>
      <c r="AQ67" s="57">
        <v>8.5000000000000006E-2</v>
      </c>
      <c r="AR67" s="57">
        <v>53.248139999999999</v>
      </c>
      <c r="AS67" s="57">
        <v>1.049085</v>
      </c>
      <c r="AT67" s="57">
        <v>130</v>
      </c>
      <c r="AU67" s="57">
        <v>100</v>
      </c>
      <c r="AV67" s="59">
        <v>132000000000000</v>
      </c>
      <c r="AW67" s="59">
        <v>12000000000000</v>
      </c>
      <c r="AX67" t="s">
        <v>146</v>
      </c>
    </row>
    <row r="68" spans="1:50" ht="14">
      <c r="A68" s="57" t="s">
        <v>472</v>
      </c>
      <c r="B68" s="57" t="s">
        <v>473</v>
      </c>
      <c r="C68" s="57" t="s">
        <v>474</v>
      </c>
      <c r="D68" s="57" t="s">
        <v>284</v>
      </c>
      <c r="E68" s="58">
        <v>0.97903078703703705</v>
      </c>
      <c r="F68" s="57">
        <v>8.1523000000000003</v>
      </c>
      <c r="G68" s="57" t="s">
        <v>473</v>
      </c>
      <c r="H68" s="57">
        <v>2.14</v>
      </c>
      <c r="I68" s="57">
        <v>0.12</v>
      </c>
      <c r="J68" s="57">
        <v>0.15609999999999999</v>
      </c>
      <c r="K68" s="57">
        <v>7.6E-3</v>
      </c>
      <c r="L68" s="57">
        <v>0.76831000000000005</v>
      </c>
      <c r="M68" s="57"/>
      <c r="N68" s="57"/>
      <c r="O68" s="57">
        <v>9.8599999999999993E-2</v>
      </c>
      <c r="P68" s="57">
        <v>3.5999999999999999E-3</v>
      </c>
      <c r="Q68" s="57">
        <v>6.2768000000000004E-2</v>
      </c>
      <c r="R68" s="57">
        <v>6.4799999999999996E-2</v>
      </c>
      <c r="S68" s="57">
        <v>4.4999999999999997E-3</v>
      </c>
      <c r="T68" s="57" t="s">
        <v>222</v>
      </c>
      <c r="U68" s="57" t="s">
        <v>223</v>
      </c>
      <c r="V68" s="57">
        <v>1154</v>
      </c>
      <c r="W68" s="57">
        <v>40</v>
      </c>
      <c r="X68" s="57">
        <v>933</v>
      </c>
      <c r="Y68" s="57">
        <v>42</v>
      </c>
      <c r="Z68" s="57">
        <v>1266</v>
      </c>
      <c r="AA68" s="57">
        <v>86</v>
      </c>
      <c r="AB68" s="57">
        <v>1597</v>
      </c>
      <c r="AC68" s="57">
        <v>67</v>
      </c>
      <c r="AD68" s="59">
        <v>1500</v>
      </c>
      <c r="AE68" s="59">
        <v>4000</v>
      </c>
      <c r="AF68" s="57">
        <v>140</v>
      </c>
      <c r="AG68" s="57">
        <v>410</v>
      </c>
      <c r="AH68" s="57">
        <v>50</v>
      </c>
      <c r="AI68" s="57">
        <v>200</v>
      </c>
      <c r="AJ68" s="57">
        <v>1222</v>
      </c>
      <c r="AK68" s="57">
        <v>90</v>
      </c>
      <c r="AL68" s="57">
        <v>172</v>
      </c>
      <c r="AM68" s="57">
        <v>29</v>
      </c>
      <c r="AN68" s="57" t="s">
        <v>222</v>
      </c>
      <c r="AO68" s="57" t="s">
        <v>223</v>
      </c>
      <c r="AP68" s="57">
        <v>9.4</v>
      </c>
      <c r="AQ68" s="57">
        <v>1.4</v>
      </c>
      <c r="AR68" s="57">
        <v>6.4061500000000002</v>
      </c>
      <c r="AS68" s="57">
        <v>0.31189460000000002</v>
      </c>
      <c r="AT68" s="57">
        <v>40.4</v>
      </c>
      <c r="AU68" s="57">
        <v>3.6</v>
      </c>
      <c r="AV68" s="59">
        <v>4340000000000000</v>
      </c>
      <c r="AW68" s="59">
        <v>470000000000000</v>
      </c>
    </row>
    <row r="69" spans="1:50" ht="14">
      <c r="A69" s="57" t="s">
        <v>475</v>
      </c>
      <c r="B69" s="57" t="s">
        <v>476</v>
      </c>
      <c r="C69" s="57" t="s">
        <v>477</v>
      </c>
      <c r="D69" s="57" t="s">
        <v>284</v>
      </c>
      <c r="E69" s="58">
        <v>0.98017384259259266</v>
      </c>
      <c r="F69" s="57">
        <v>17.655999999999999</v>
      </c>
      <c r="G69" s="57" t="s">
        <v>476</v>
      </c>
      <c r="H69" s="57">
        <v>4.26</v>
      </c>
      <c r="I69" s="57">
        <v>5.5E-2</v>
      </c>
      <c r="J69" s="57">
        <v>0.2908</v>
      </c>
      <c r="K69" s="57">
        <v>3.5000000000000001E-3</v>
      </c>
      <c r="L69" s="57">
        <v>0.62924000000000002</v>
      </c>
      <c r="M69" s="57"/>
      <c r="N69" s="57"/>
      <c r="O69" s="57">
        <v>0.1061</v>
      </c>
      <c r="P69" s="57">
        <v>1.1000000000000001E-3</v>
      </c>
      <c r="Q69" s="57">
        <v>0.38366</v>
      </c>
      <c r="R69" s="57">
        <v>0.10970000000000001</v>
      </c>
      <c r="S69" s="57">
        <v>3.7000000000000002E-3</v>
      </c>
      <c r="T69" s="57" t="s">
        <v>222</v>
      </c>
      <c r="U69" s="57" t="s">
        <v>223</v>
      </c>
      <c r="V69" s="57">
        <v>1684</v>
      </c>
      <c r="W69" s="57">
        <v>11</v>
      </c>
      <c r="X69" s="57">
        <v>1645</v>
      </c>
      <c r="Y69" s="57">
        <v>18</v>
      </c>
      <c r="Z69" s="57">
        <v>2102</v>
      </c>
      <c r="AA69" s="57">
        <v>66</v>
      </c>
      <c r="AB69" s="57">
        <v>1730</v>
      </c>
      <c r="AC69" s="57">
        <v>20</v>
      </c>
      <c r="AD69" s="59">
        <v>1100</v>
      </c>
      <c r="AE69" s="59">
        <v>1500</v>
      </c>
      <c r="AF69" s="57">
        <v>110</v>
      </c>
      <c r="AG69" s="57">
        <v>160</v>
      </c>
      <c r="AH69" s="57">
        <v>76</v>
      </c>
      <c r="AI69" s="57">
        <v>44</v>
      </c>
      <c r="AJ69" s="57">
        <v>264</v>
      </c>
      <c r="AK69" s="57">
        <v>30</v>
      </c>
      <c r="AL69" s="57">
        <v>31.8</v>
      </c>
      <c r="AM69" s="57">
        <v>2.2000000000000002</v>
      </c>
      <c r="AN69" s="57" t="s">
        <v>222</v>
      </c>
      <c r="AO69" s="57" t="s">
        <v>223</v>
      </c>
      <c r="AP69" s="57">
        <v>8.77</v>
      </c>
      <c r="AQ69" s="57">
        <v>0.9</v>
      </c>
      <c r="AR69" s="57">
        <v>3.43879</v>
      </c>
      <c r="AS69" s="57">
        <v>4.1388460000000002E-2</v>
      </c>
      <c r="AT69" s="57">
        <v>4.5</v>
      </c>
      <c r="AU69" s="57">
        <v>1.8</v>
      </c>
      <c r="AV69" s="59">
        <v>1730000000000000</v>
      </c>
      <c r="AW69" s="59">
        <v>180000000000000</v>
      </c>
      <c r="AX69" t="s">
        <v>147</v>
      </c>
    </row>
    <row r="70" spans="1:50" ht="14">
      <c r="A70" s="57" t="s">
        <v>478</v>
      </c>
      <c r="B70" s="57" t="s">
        <v>479</v>
      </c>
      <c r="C70" s="57" t="s">
        <v>480</v>
      </c>
      <c r="D70" s="57" t="s">
        <v>284</v>
      </c>
      <c r="E70" s="58">
        <v>0.98211875000000004</v>
      </c>
      <c r="F70" s="57">
        <v>1.5411999999999999</v>
      </c>
      <c r="G70" s="57"/>
      <c r="H70" s="57">
        <v>0.64</v>
      </c>
      <c r="I70" s="57">
        <v>2.4E-2</v>
      </c>
      <c r="J70" s="57">
        <v>5.2499999999999998E-2</v>
      </c>
      <c r="K70" s="57">
        <v>2.2000000000000001E-3</v>
      </c>
      <c r="L70" s="57">
        <v>0.77581999999999995</v>
      </c>
      <c r="M70" s="57"/>
      <c r="N70" s="57"/>
      <c r="O70" s="57">
        <v>8.7999999999999995E-2</v>
      </c>
      <c r="P70" s="57">
        <v>2.3E-3</v>
      </c>
      <c r="Q70" s="57">
        <v>0.47108</v>
      </c>
      <c r="R70" s="57">
        <v>6.8400000000000002E-2</v>
      </c>
      <c r="S70" s="57">
        <v>3.8999999999999998E-3</v>
      </c>
      <c r="T70" s="57" t="s">
        <v>222</v>
      </c>
      <c r="U70" s="57" t="s">
        <v>223</v>
      </c>
      <c r="V70" s="57">
        <v>502</v>
      </c>
      <c r="W70" s="57">
        <v>15</v>
      </c>
      <c r="X70" s="57">
        <v>330</v>
      </c>
      <c r="Y70" s="57">
        <v>13</v>
      </c>
      <c r="Z70" s="57">
        <v>1337</v>
      </c>
      <c r="AA70" s="57">
        <v>73</v>
      </c>
      <c r="AB70" s="57">
        <v>1382</v>
      </c>
      <c r="AC70" s="57">
        <v>50</v>
      </c>
      <c r="AD70" s="59">
        <v>1400</v>
      </c>
      <c r="AE70" s="59">
        <v>1800</v>
      </c>
      <c r="AF70" s="57">
        <v>120</v>
      </c>
      <c r="AG70" s="57">
        <v>160</v>
      </c>
      <c r="AH70" s="57">
        <v>80</v>
      </c>
      <c r="AI70" s="57">
        <v>120</v>
      </c>
      <c r="AJ70" s="57">
        <v>1237</v>
      </c>
      <c r="AK70" s="57">
        <v>75</v>
      </c>
      <c r="AL70" s="57">
        <v>65.900000000000006</v>
      </c>
      <c r="AM70" s="57">
        <v>6.3</v>
      </c>
      <c r="AN70" s="57" t="s">
        <v>222</v>
      </c>
      <c r="AO70" s="57" t="s">
        <v>223</v>
      </c>
      <c r="AP70" s="57">
        <v>18.82</v>
      </c>
      <c r="AQ70" s="57">
        <v>0.85</v>
      </c>
      <c r="AR70" s="57">
        <v>19.047619999999998</v>
      </c>
      <c r="AS70" s="57">
        <v>0.7981859</v>
      </c>
      <c r="AT70" s="57">
        <v>76.099999999999994</v>
      </c>
      <c r="AU70" s="57">
        <v>1.6</v>
      </c>
      <c r="AV70" s="59">
        <v>1400000000000000</v>
      </c>
      <c r="AW70" s="59">
        <v>120000000000000</v>
      </c>
      <c r="AX70" t="s">
        <v>148</v>
      </c>
    </row>
    <row r="71" spans="1:50" ht="14">
      <c r="A71" s="57" t="s">
        <v>481</v>
      </c>
      <c r="B71" s="57" t="s">
        <v>479</v>
      </c>
      <c r="C71" s="57" t="s">
        <v>482</v>
      </c>
      <c r="D71" s="57" t="s">
        <v>284</v>
      </c>
      <c r="E71" s="58">
        <v>0.98222245370370365</v>
      </c>
      <c r="F71" s="57">
        <v>17.657</v>
      </c>
      <c r="G71" s="57" t="s">
        <v>479</v>
      </c>
      <c r="H71" s="57">
        <v>4.1379999999999999</v>
      </c>
      <c r="I71" s="57">
        <v>5.2999999999999999E-2</v>
      </c>
      <c r="J71" s="57">
        <v>0.2949</v>
      </c>
      <c r="K71" s="57">
        <v>3.7000000000000002E-3</v>
      </c>
      <c r="L71" s="57">
        <v>0.75627999999999995</v>
      </c>
      <c r="M71" s="57"/>
      <c r="N71" s="57"/>
      <c r="O71" s="57">
        <v>0.10120999999999999</v>
      </c>
      <c r="P71" s="57">
        <v>8.9999999999999998E-4</v>
      </c>
      <c r="Q71" s="57">
        <v>0.35709000000000002</v>
      </c>
      <c r="R71" s="57">
        <v>9.1200000000000003E-2</v>
      </c>
      <c r="S71" s="57">
        <v>1.9E-3</v>
      </c>
      <c r="T71" s="57" t="s">
        <v>222</v>
      </c>
      <c r="U71" s="57" t="s">
        <v>223</v>
      </c>
      <c r="V71" s="57">
        <v>1661</v>
      </c>
      <c r="W71" s="57">
        <v>10</v>
      </c>
      <c r="X71" s="57">
        <v>1665</v>
      </c>
      <c r="Y71" s="57">
        <v>18</v>
      </c>
      <c r="Z71" s="57">
        <v>1763</v>
      </c>
      <c r="AA71" s="57">
        <v>35</v>
      </c>
      <c r="AB71" s="57">
        <v>1644</v>
      </c>
      <c r="AC71" s="57">
        <v>16</v>
      </c>
      <c r="AD71" s="59">
        <v>1600</v>
      </c>
      <c r="AE71" s="59">
        <v>1500</v>
      </c>
      <c r="AF71" s="57">
        <v>160</v>
      </c>
      <c r="AG71" s="57">
        <v>160</v>
      </c>
      <c r="AH71" s="57">
        <v>140</v>
      </c>
      <c r="AI71" s="57">
        <v>140</v>
      </c>
      <c r="AJ71" s="57">
        <v>455</v>
      </c>
      <c r="AK71" s="57">
        <v>21</v>
      </c>
      <c r="AL71" s="57">
        <v>175.8</v>
      </c>
      <c r="AM71" s="57">
        <v>7.4</v>
      </c>
      <c r="AN71" s="57" t="s">
        <v>222</v>
      </c>
      <c r="AO71" s="57" t="s">
        <v>223</v>
      </c>
      <c r="AP71" s="57">
        <v>2.573</v>
      </c>
      <c r="AQ71" s="57">
        <v>4.2000000000000003E-2</v>
      </c>
      <c r="AR71" s="57">
        <v>3.3909799999999999</v>
      </c>
      <c r="AS71" s="57">
        <v>4.2545359999999997E-2</v>
      </c>
      <c r="AT71" s="57">
        <v>-1.5</v>
      </c>
      <c r="AU71" s="57">
        <v>1.8</v>
      </c>
      <c r="AV71" s="59">
        <v>3180000000000000</v>
      </c>
      <c r="AW71" s="59">
        <v>140000000000000</v>
      </c>
      <c r="AX71" t="s">
        <v>149</v>
      </c>
    </row>
    <row r="72" spans="1:50" ht="14">
      <c r="A72" s="57" t="s">
        <v>483</v>
      </c>
      <c r="B72" s="57" t="s">
        <v>484</v>
      </c>
      <c r="C72" s="57" t="s">
        <v>485</v>
      </c>
      <c r="D72" s="57" t="s">
        <v>284</v>
      </c>
      <c r="E72" s="58">
        <v>0.98313796296296296</v>
      </c>
      <c r="F72" s="57">
        <v>6.6459999999999999</v>
      </c>
      <c r="G72" s="57"/>
      <c r="H72" s="57">
        <v>6.2300000000000001E-2</v>
      </c>
      <c r="I72" s="57">
        <v>2.0999999999999999E-3</v>
      </c>
      <c r="J72" s="57">
        <v>8.94E-3</v>
      </c>
      <c r="K72" s="57">
        <v>2.9999999999999997E-4</v>
      </c>
      <c r="L72" s="57">
        <v>0.55108000000000001</v>
      </c>
      <c r="M72" s="57"/>
      <c r="N72" s="57"/>
      <c r="O72" s="57">
        <v>5.1200000000000002E-2</v>
      </c>
      <c r="P72" s="57">
        <v>1.8E-3</v>
      </c>
      <c r="Q72" s="57">
        <v>0.40110000000000001</v>
      </c>
      <c r="R72" s="57">
        <v>1.21E-2</v>
      </c>
      <c r="S72" s="57">
        <v>1.2999999999999999E-3</v>
      </c>
      <c r="T72" s="57" t="s">
        <v>222</v>
      </c>
      <c r="U72" s="57" t="s">
        <v>223</v>
      </c>
      <c r="V72" s="57">
        <v>61.3</v>
      </c>
      <c r="W72" s="57">
        <v>2</v>
      </c>
      <c r="X72" s="57">
        <v>57.4</v>
      </c>
      <c r="Y72" s="57">
        <v>1.9</v>
      </c>
      <c r="Z72" s="57">
        <v>243</v>
      </c>
      <c r="AA72" s="57">
        <v>27</v>
      </c>
      <c r="AB72" s="57">
        <v>237</v>
      </c>
      <c r="AC72" s="57">
        <v>78</v>
      </c>
      <c r="AD72" s="59">
        <v>1200</v>
      </c>
      <c r="AE72" s="59">
        <v>2500</v>
      </c>
      <c r="AF72" s="57">
        <v>60</v>
      </c>
      <c r="AG72" s="57">
        <v>120</v>
      </c>
      <c r="AH72" s="57">
        <v>25</v>
      </c>
      <c r="AI72" s="57">
        <v>50</v>
      </c>
      <c r="AJ72" s="57">
        <v>905</v>
      </c>
      <c r="AK72" s="57">
        <v>22</v>
      </c>
      <c r="AL72" s="57">
        <v>23</v>
      </c>
      <c r="AM72" s="57">
        <v>1.3</v>
      </c>
      <c r="AN72" s="57" t="s">
        <v>222</v>
      </c>
      <c r="AO72" s="57" t="s">
        <v>223</v>
      </c>
      <c r="AP72" s="57">
        <v>40.299999999999997</v>
      </c>
      <c r="AQ72" s="57">
        <v>2.2000000000000002</v>
      </c>
      <c r="AR72" s="57">
        <v>111.85680000000001</v>
      </c>
      <c r="AS72" s="57">
        <v>3.7535850000000002</v>
      </c>
      <c r="AT72" s="57">
        <v>121</v>
      </c>
      <c r="AU72" s="57">
        <v>65</v>
      </c>
      <c r="AV72" s="59">
        <v>172200000000000</v>
      </c>
      <c r="AW72" s="59">
        <v>8000000000000</v>
      </c>
      <c r="AX72" t="s">
        <v>150</v>
      </c>
    </row>
    <row r="73" spans="1:50" ht="14">
      <c r="A73" s="57" t="s">
        <v>486</v>
      </c>
      <c r="B73" s="57" t="s">
        <v>484</v>
      </c>
      <c r="C73" s="57" t="s">
        <v>487</v>
      </c>
      <c r="D73" s="57" t="s">
        <v>284</v>
      </c>
      <c r="E73" s="58">
        <v>0.98338043981481482</v>
      </c>
      <c r="F73" s="57">
        <v>5.5510000000000002</v>
      </c>
      <c r="G73" s="57" t="s">
        <v>484</v>
      </c>
      <c r="H73" s="57">
        <v>0.13</v>
      </c>
      <c r="I73" s="57">
        <v>7.1000000000000004E-3</v>
      </c>
      <c r="J73" s="57">
        <v>1.882E-2</v>
      </c>
      <c r="K73" s="57">
        <v>6.2E-4</v>
      </c>
      <c r="L73" s="57">
        <v>0.41260000000000002</v>
      </c>
      <c r="M73" s="57"/>
      <c r="N73" s="57"/>
      <c r="O73" s="57">
        <v>0.05</v>
      </c>
      <c r="P73" s="57">
        <v>2.5999999999999999E-3</v>
      </c>
      <c r="Q73" s="57">
        <v>0.25339</v>
      </c>
      <c r="R73" s="57">
        <v>1.0959999999999999E-2</v>
      </c>
      <c r="S73" s="57">
        <v>8.1999999999999998E-4</v>
      </c>
      <c r="T73" s="57" t="s">
        <v>222</v>
      </c>
      <c r="U73" s="57" t="s">
        <v>223</v>
      </c>
      <c r="V73" s="57">
        <v>123.9</v>
      </c>
      <c r="W73" s="57">
        <v>6.3</v>
      </c>
      <c r="X73" s="57">
        <v>120.2</v>
      </c>
      <c r="Y73" s="57">
        <v>3.9</v>
      </c>
      <c r="Z73" s="57">
        <v>220</v>
      </c>
      <c r="AA73" s="57">
        <v>16</v>
      </c>
      <c r="AB73" s="57">
        <v>190</v>
      </c>
      <c r="AC73" s="57">
        <v>110</v>
      </c>
      <c r="AD73" s="57">
        <v>-40</v>
      </c>
      <c r="AE73" s="57">
        <v>160</v>
      </c>
      <c r="AF73" s="57">
        <v>-1.2</v>
      </c>
      <c r="AG73" s="57">
        <v>7.8</v>
      </c>
      <c r="AH73" s="57">
        <v>-1</v>
      </c>
      <c r="AI73" s="57">
        <v>11</v>
      </c>
      <c r="AJ73" s="57">
        <v>407</v>
      </c>
      <c r="AK73" s="57">
        <v>26</v>
      </c>
      <c r="AL73" s="57">
        <v>71.5</v>
      </c>
      <c r="AM73" s="57">
        <v>2.2999999999999998</v>
      </c>
      <c r="AN73" s="57" t="s">
        <v>222</v>
      </c>
      <c r="AO73" s="57" t="s">
        <v>223</v>
      </c>
      <c r="AP73" s="57">
        <v>5.74</v>
      </c>
      <c r="AQ73" s="57">
        <v>0.46</v>
      </c>
      <c r="AR73" s="57">
        <v>53.13496</v>
      </c>
      <c r="AS73" s="57">
        <v>1.750461</v>
      </c>
      <c r="AT73" s="57">
        <v>66</v>
      </c>
      <c r="AU73" s="57">
        <v>60</v>
      </c>
      <c r="AV73" s="59">
        <v>166900000000000</v>
      </c>
      <c r="AW73" s="59">
        <v>7700000000000</v>
      </c>
    </row>
    <row r="74" spans="1:50" ht="14">
      <c r="A74" s="57" t="s">
        <v>488</v>
      </c>
      <c r="B74" s="57" t="s">
        <v>489</v>
      </c>
      <c r="C74" s="57" t="s">
        <v>490</v>
      </c>
      <c r="D74" s="57" t="s">
        <v>284</v>
      </c>
      <c r="E74" s="58">
        <v>0.98933298611111109</v>
      </c>
      <c r="F74" s="57">
        <v>12.304</v>
      </c>
      <c r="G74" s="57" t="s">
        <v>489</v>
      </c>
      <c r="H74" s="57">
        <v>0.20069999999999999</v>
      </c>
      <c r="I74" s="57">
        <v>6.1999999999999998E-3</v>
      </c>
      <c r="J74" s="57">
        <v>2.8830000000000001E-2</v>
      </c>
      <c r="K74" s="57">
        <v>4.6000000000000001E-4</v>
      </c>
      <c r="L74" s="57">
        <v>0.23232</v>
      </c>
      <c r="M74" s="57"/>
      <c r="N74" s="57"/>
      <c r="O74" s="57">
        <v>5.0599999999999999E-2</v>
      </c>
      <c r="P74" s="57">
        <v>1.6000000000000001E-3</v>
      </c>
      <c r="Q74" s="57">
        <v>0.31885000000000002</v>
      </c>
      <c r="R74" s="57">
        <v>8.7899999999999992E-3</v>
      </c>
      <c r="S74" s="57">
        <v>2.5999999999999998E-4</v>
      </c>
      <c r="T74" s="57" t="s">
        <v>222</v>
      </c>
      <c r="U74" s="57" t="s">
        <v>223</v>
      </c>
      <c r="V74" s="57">
        <v>185.5</v>
      </c>
      <c r="W74" s="57">
        <v>5.3</v>
      </c>
      <c r="X74" s="57">
        <v>183.2</v>
      </c>
      <c r="Y74" s="57">
        <v>2.9</v>
      </c>
      <c r="Z74" s="57">
        <v>176.8</v>
      </c>
      <c r="AA74" s="57">
        <v>5.0999999999999996</v>
      </c>
      <c r="AB74" s="57">
        <v>213</v>
      </c>
      <c r="AC74" s="57">
        <v>67</v>
      </c>
      <c r="AD74" s="57">
        <v>160</v>
      </c>
      <c r="AE74" s="57">
        <v>110</v>
      </c>
      <c r="AF74" s="57">
        <v>7.3</v>
      </c>
      <c r="AG74" s="57">
        <v>5.2</v>
      </c>
      <c r="AH74" s="57">
        <v>55</v>
      </c>
      <c r="AI74" s="57">
        <v>38</v>
      </c>
      <c r="AJ74" s="57">
        <v>258.89999999999998</v>
      </c>
      <c r="AK74" s="57">
        <v>6.6</v>
      </c>
      <c r="AL74" s="57">
        <v>370</v>
      </c>
      <c r="AM74" s="57">
        <v>6.6</v>
      </c>
      <c r="AN74" s="57" t="s">
        <v>222</v>
      </c>
      <c r="AO74" s="57" t="s">
        <v>223</v>
      </c>
      <c r="AP74" s="57">
        <v>0.70099999999999996</v>
      </c>
      <c r="AQ74" s="57">
        <v>2.1999999999999999E-2</v>
      </c>
      <c r="AR74" s="57">
        <v>34.68609</v>
      </c>
      <c r="AS74" s="57">
        <v>0.55343750000000003</v>
      </c>
      <c r="AT74" s="57">
        <v>106</v>
      </c>
      <c r="AU74" s="57">
        <v>74</v>
      </c>
      <c r="AV74" s="59">
        <v>209700000000000</v>
      </c>
      <c r="AW74" s="59">
        <v>3700000000000</v>
      </c>
      <c r="AX74" t="s">
        <v>151</v>
      </c>
    </row>
    <row r="75" spans="1:50" ht="14">
      <c r="A75" s="57" t="s">
        <v>491</v>
      </c>
      <c r="B75" s="57" t="s">
        <v>492</v>
      </c>
      <c r="C75" s="57" t="s">
        <v>493</v>
      </c>
      <c r="D75" s="57" t="s">
        <v>284</v>
      </c>
      <c r="E75" s="58">
        <v>0.99441562499999991</v>
      </c>
      <c r="F75" s="57">
        <v>2.7669999999999999</v>
      </c>
      <c r="G75" s="57"/>
      <c r="H75" s="57">
        <v>8.2299999999999998E-2</v>
      </c>
      <c r="I75" s="57">
        <v>5.1000000000000004E-3</v>
      </c>
      <c r="J75" s="57">
        <v>1.2489999999999999E-2</v>
      </c>
      <c r="K75" s="57">
        <v>5.9000000000000003E-4</v>
      </c>
      <c r="L75" s="57">
        <v>0.80266000000000004</v>
      </c>
      <c r="M75" s="57"/>
      <c r="N75" s="57"/>
      <c r="O75" s="57">
        <v>4.7699999999999999E-2</v>
      </c>
      <c r="P75" s="57">
        <v>1.6999999999999999E-3</v>
      </c>
      <c r="Q75" s="57">
        <v>-3.5290000000000002E-2</v>
      </c>
      <c r="R75" s="57">
        <v>6.79E-3</v>
      </c>
      <c r="S75" s="57">
        <v>8.1999999999999998E-4</v>
      </c>
      <c r="T75" s="57" t="s">
        <v>222</v>
      </c>
      <c r="U75" s="57" t="s">
        <v>223</v>
      </c>
      <c r="V75" s="57">
        <v>80.3</v>
      </c>
      <c r="W75" s="57">
        <v>4.8</v>
      </c>
      <c r="X75" s="57">
        <v>80</v>
      </c>
      <c r="Y75" s="57">
        <v>3.7</v>
      </c>
      <c r="Z75" s="57">
        <v>137</v>
      </c>
      <c r="AA75" s="57">
        <v>16</v>
      </c>
      <c r="AB75" s="57">
        <v>88</v>
      </c>
      <c r="AC75" s="57">
        <v>76</v>
      </c>
      <c r="AD75" s="57">
        <v>-650</v>
      </c>
      <c r="AE75" s="57">
        <v>730</v>
      </c>
      <c r="AF75" s="57">
        <v>-30</v>
      </c>
      <c r="AG75" s="57">
        <v>35</v>
      </c>
      <c r="AH75" s="57">
        <v>-46</v>
      </c>
      <c r="AI75" s="57">
        <v>59</v>
      </c>
      <c r="AJ75" s="57">
        <v>903</v>
      </c>
      <c r="AK75" s="57">
        <v>78</v>
      </c>
      <c r="AL75" s="57">
        <v>132</v>
      </c>
      <c r="AM75" s="57">
        <v>52</v>
      </c>
      <c r="AN75" s="57" t="s">
        <v>222</v>
      </c>
      <c r="AO75" s="57" t="s">
        <v>223</v>
      </c>
      <c r="AP75" s="57">
        <v>10.8</v>
      </c>
      <c r="AQ75" s="57">
        <v>3.6</v>
      </c>
      <c r="AR75" s="57">
        <v>80.064049999999995</v>
      </c>
      <c r="AS75" s="57">
        <v>3.7820490000000002</v>
      </c>
      <c r="AT75" s="57">
        <v>73</v>
      </c>
      <c r="AU75" s="57">
        <v>41</v>
      </c>
      <c r="AV75" s="59">
        <v>249000000000000</v>
      </c>
      <c r="AW75" s="59">
        <v>34000000000000</v>
      </c>
      <c r="AX75" t="s">
        <v>152</v>
      </c>
    </row>
    <row r="76" spans="1:50" ht="14">
      <c r="A76" s="57" t="s">
        <v>494</v>
      </c>
      <c r="B76" s="57" t="s">
        <v>492</v>
      </c>
      <c r="C76" s="57" t="s">
        <v>495</v>
      </c>
      <c r="D76" s="57" t="s">
        <v>284</v>
      </c>
      <c r="E76" s="58">
        <v>0.99452835648148152</v>
      </c>
      <c r="F76" s="57">
        <v>16.427</v>
      </c>
      <c r="G76" s="57" t="s">
        <v>492</v>
      </c>
      <c r="H76" s="57">
        <v>0.17829999999999999</v>
      </c>
      <c r="I76" s="57">
        <v>2.8999999999999998E-3</v>
      </c>
      <c r="J76" s="57">
        <v>2.6159999999999999E-2</v>
      </c>
      <c r="K76" s="57">
        <v>2.7999999999999998E-4</v>
      </c>
      <c r="L76" s="57">
        <v>0.19009000000000001</v>
      </c>
      <c r="M76" s="57"/>
      <c r="N76" s="57"/>
      <c r="O76" s="57">
        <v>4.965E-2</v>
      </c>
      <c r="P76" s="57">
        <v>8.9999999999999998E-4</v>
      </c>
      <c r="Q76" s="57">
        <v>0.39728999999999998</v>
      </c>
      <c r="R76" s="57">
        <v>7.6099999999999996E-3</v>
      </c>
      <c r="S76" s="57">
        <v>1.6000000000000001E-4</v>
      </c>
      <c r="T76" s="57" t="s">
        <v>222</v>
      </c>
      <c r="U76" s="57" t="s">
        <v>223</v>
      </c>
      <c r="V76" s="57">
        <v>166.6</v>
      </c>
      <c r="W76" s="57">
        <v>2.5</v>
      </c>
      <c r="X76" s="57">
        <v>166.5</v>
      </c>
      <c r="Y76" s="57">
        <v>1.8</v>
      </c>
      <c r="Z76" s="57">
        <v>153.30000000000001</v>
      </c>
      <c r="AA76" s="57">
        <v>3.2</v>
      </c>
      <c r="AB76" s="57">
        <v>175</v>
      </c>
      <c r="AC76" s="57">
        <v>39</v>
      </c>
      <c r="AD76" s="57">
        <v>80</v>
      </c>
      <c r="AE76" s="57">
        <v>270</v>
      </c>
      <c r="AF76" s="57">
        <v>4</v>
      </c>
      <c r="AG76" s="57">
        <v>13</v>
      </c>
      <c r="AH76" s="57">
        <v>32</v>
      </c>
      <c r="AI76" s="57">
        <v>75</v>
      </c>
      <c r="AJ76" s="57">
        <v>403.8</v>
      </c>
      <c r="AK76" s="57">
        <v>9.5</v>
      </c>
      <c r="AL76" s="57">
        <v>530</v>
      </c>
      <c r="AM76" s="57">
        <v>10</v>
      </c>
      <c r="AN76" s="57" t="s">
        <v>222</v>
      </c>
      <c r="AO76" s="57" t="s">
        <v>223</v>
      </c>
      <c r="AP76" s="57">
        <v>0.75790000000000002</v>
      </c>
      <c r="AQ76" s="57">
        <v>7.7000000000000002E-3</v>
      </c>
      <c r="AR76" s="57">
        <v>38.226300000000002</v>
      </c>
      <c r="AS76" s="57">
        <v>0.40915000000000001</v>
      </c>
      <c r="AT76" s="57">
        <v>36</v>
      </c>
      <c r="AU76" s="57">
        <v>40</v>
      </c>
      <c r="AV76" s="59">
        <v>291200000000000</v>
      </c>
      <c r="AW76" s="59">
        <v>6300000000000</v>
      </c>
    </row>
    <row r="77" spans="1:50" ht="14">
      <c r="A77" s="57" t="s">
        <v>496</v>
      </c>
      <c r="B77" s="57" t="s">
        <v>497</v>
      </c>
      <c r="C77" s="57" t="s">
        <v>498</v>
      </c>
      <c r="D77" s="57" t="s">
        <v>284</v>
      </c>
      <c r="E77" s="58">
        <v>0.99542824074074077</v>
      </c>
      <c r="F77" s="57">
        <v>27.673999999999999</v>
      </c>
      <c r="G77" s="57" t="s">
        <v>497</v>
      </c>
      <c r="H77" s="57">
        <v>4.0460000000000003</v>
      </c>
      <c r="I77" s="57">
        <v>3.1E-2</v>
      </c>
      <c r="J77" s="57">
        <v>0.28129999999999999</v>
      </c>
      <c r="K77" s="57">
        <v>2E-3</v>
      </c>
      <c r="L77" s="57">
        <v>0.80020000000000002</v>
      </c>
      <c r="M77" s="57"/>
      <c r="N77" s="57"/>
      <c r="O77" s="57">
        <v>0.10428</v>
      </c>
      <c r="P77" s="57">
        <v>5.1000000000000004E-4</v>
      </c>
      <c r="Q77" s="57">
        <v>9.3445E-2</v>
      </c>
      <c r="R77" s="57">
        <v>7.9600000000000004E-2</v>
      </c>
      <c r="S77" s="57">
        <v>1.5E-3</v>
      </c>
      <c r="T77" s="57" t="s">
        <v>222</v>
      </c>
      <c r="U77" s="57" t="s">
        <v>223</v>
      </c>
      <c r="V77" s="57">
        <v>1642.7</v>
      </c>
      <c r="W77" s="57">
        <v>6.4</v>
      </c>
      <c r="X77" s="57">
        <v>1598</v>
      </c>
      <c r="Y77" s="57">
        <v>10</v>
      </c>
      <c r="Z77" s="57">
        <v>1548</v>
      </c>
      <c r="AA77" s="57">
        <v>28</v>
      </c>
      <c r="AB77" s="57">
        <v>1700.6</v>
      </c>
      <c r="AC77" s="57">
        <v>9.1</v>
      </c>
      <c r="AD77" s="59">
        <v>-11000</v>
      </c>
      <c r="AE77" s="59">
        <v>17000</v>
      </c>
      <c r="AF77" s="59">
        <v>-1100</v>
      </c>
      <c r="AG77" s="59">
        <v>1700</v>
      </c>
      <c r="AH77" s="57">
        <v>-120</v>
      </c>
      <c r="AI77" s="57">
        <v>260</v>
      </c>
      <c r="AJ77" s="57">
        <v>855</v>
      </c>
      <c r="AK77" s="57">
        <v>22</v>
      </c>
      <c r="AL77" s="57">
        <v>64.3</v>
      </c>
      <c r="AM77" s="57">
        <v>2.4</v>
      </c>
      <c r="AN77" s="57" t="s">
        <v>222</v>
      </c>
      <c r="AO77" s="57" t="s">
        <v>223</v>
      </c>
      <c r="AP77" s="57">
        <v>13.59</v>
      </c>
      <c r="AQ77" s="57">
        <v>0.35</v>
      </c>
      <c r="AR77" s="57">
        <v>3.5549240000000002</v>
      </c>
      <c r="AS77" s="57">
        <v>2.5274959999999999E-2</v>
      </c>
      <c r="AT77" s="57">
        <v>5.99</v>
      </c>
      <c r="AU77" s="57">
        <v>0.87</v>
      </c>
      <c r="AV77" s="59">
        <v>5380000000000000</v>
      </c>
      <c r="AW77" s="59">
        <v>150000000000000</v>
      </c>
    </row>
    <row r="78" spans="1:50" ht="14">
      <c r="A78" s="57" t="s">
        <v>499</v>
      </c>
      <c r="B78" s="57" t="s">
        <v>500</v>
      </c>
      <c r="C78" s="57" t="s">
        <v>501</v>
      </c>
      <c r="D78" s="57" t="s">
        <v>284</v>
      </c>
      <c r="E78" s="58">
        <v>0.99654155092592589</v>
      </c>
      <c r="F78" s="57">
        <v>16.114999999999998</v>
      </c>
      <c r="G78" s="57" t="s">
        <v>500</v>
      </c>
      <c r="H78" s="57">
        <v>4.4459999999999997</v>
      </c>
      <c r="I78" s="57">
        <v>5.8000000000000003E-2</v>
      </c>
      <c r="J78" s="57">
        <v>0.30209999999999998</v>
      </c>
      <c r="K78" s="57">
        <v>3.3999999999999998E-3</v>
      </c>
      <c r="L78" s="57">
        <v>0.55164000000000002</v>
      </c>
      <c r="M78" s="57"/>
      <c r="N78" s="57"/>
      <c r="O78" s="57">
        <v>0.1069</v>
      </c>
      <c r="P78" s="57">
        <v>1.1999999999999999E-3</v>
      </c>
      <c r="Q78" s="57">
        <v>0.37120999999999998</v>
      </c>
      <c r="R78" s="57">
        <v>9.5600000000000004E-2</v>
      </c>
      <c r="S78" s="57">
        <v>2.8999999999999998E-3</v>
      </c>
      <c r="T78" s="57" t="s">
        <v>222</v>
      </c>
      <c r="U78" s="57" t="s">
        <v>223</v>
      </c>
      <c r="V78" s="57">
        <v>1720</v>
      </c>
      <c r="W78" s="57">
        <v>11</v>
      </c>
      <c r="X78" s="57">
        <v>1701</v>
      </c>
      <c r="Y78" s="57">
        <v>17</v>
      </c>
      <c r="Z78" s="57">
        <v>1853</v>
      </c>
      <c r="AA78" s="57">
        <v>55</v>
      </c>
      <c r="AB78" s="57">
        <v>1743</v>
      </c>
      <c r="AC78" s="57">
        <v>21</v>
      </c>
      <c r="AD78" s="57">
        <v>410</v>
      </c>
      <c r="AE78" s="57">
        <v>840</v>
      </c>
      <c r="AF78" s="57">
        <v>8</v>
      </c>
      <c r="AG78" s="57">
        <v>58</v>
      </c>
      <c r="AH78" s="57">
        <v>2</v>
      </c>
      <c r="AI78" s="57">
        <v>40</v>
      </c>
      <c r="AJ78" s="57">
        <v>134</v>
      </c>
      <c r="AK78" s="57">
        <v>11</v>
      </c>
      <c r="AL78" s="57">
        <v>38.299999999999997</v>
      </c>
      <c r="AM78" s="57">
        <v>2.8</v>
      </c>
      <c r="AN78" s="57" t="s">
        <v>222</v>
      </c>
      <c r="AO78" s="57" t="s">
        <v>223</v>
      </c>
      <c r="AP78" s="57">
        <v>3.4729999999999999</v>
      </c>
      <c r="AQ78" s="57">
        <v>7.4999999999999997E-2</v>
      </c>
      <c r="AR78" s="57">
        <v>3.310162</v>
      </c>
      <c r="AS78" s="57">
        <v>3.7254389999999998E-2</v>
      </c>
      <c r="AT78" s="57">
        <v>2</v>
      </c>
      <c r="AU78" s="57">
        <v>1.8</v>
      </c>
      <c r="AV78" s="59">
        <v>962000000000000</v>
      </c>
      <c r="AW78" s="59">
        <v>87000000000000</v>
      </c>
      <c r="AX78" t="s">
        <v>153</v>
      </c>
    </row>
    <row r="79" spans="1:50" ht="14">
      <c r="A79" s="57" t="s">
        <v>502</v>
      </c>
      <c r="B79" s="57" t="s">
        <v>503</v>
      </c>
      <c r="C79" s="57" t="s">
        <v>504</v>
      </c>
      <c r="D79" s="57" t="s">
        <v>284</v>
      </c>
      <c r="E79" s="58">
        <v>0.99762546296296295</v>
      </c>
      <c r="F79" s="57">
        <v>14.832000000000001</v>
      </c>
      <c r="G79" s="57" t="s">
        <v>503</v>
      </c>
      <c r="H79" s="57">
        <v>3.5379999999999998</v>
      </c>
      <c r="I79" s="57">
        <v>4.2000000000000003E-2</v>
      </c>
      <c r="J79" s="57">
        <v>0.26750000000000002</v>
      </c>
      <c r="K79" s="57">
        <v>3.3999999999999998E-3</v>
      </c>
      <c r="L79" s="57">
        <v>0.57250000000000001</v>
      </c>
      <c r="M79" s="57"/>
      <c r="N79" s="57"/>
      <c r="O79" s="57">
        <v>9.5990000000000006E-2</v>
      </c>
      <c r="P79" s="57">
        <v>8.7000000000000001E-4</v>
      </c>
      <c r="Q79" s="57">
        <v>0.88400999999999996</v>
      </c>
      <c r="R79" s="57">
        <v>8.2000000000000003E-2</v>
      </c>
      <c r="S79" s="57">
        <v>1.4E-3</v>
      </c>
      <c r="T79" s="57" t="s">
        <v>222</v>
      </c>
      <c r="U79" s="57" t="s">
        <v>223</v>
      </c>
      <c r="V79" s="57">
        <v>1534.9</v>
      </c>
      <c r="W79" s="57">
        <v>9.3000000000000007</v>
      </c>
      <c r="X79" s="57">
        <v>1528</v>
      </c>
      <c r="Y79" s="57">
        <v>17</v>
      </c>
      <c r="Z79" s="57">
        <v>1593</v>
      </c>
      <c r="AA79" s="57">
        <v>26</v>
      </c>
      <c r="AB79" s="57">
        <v>1546</v>
      </c>
      <c r="AC79" s="57">
        <v>17</v>
      </c>
      <c r="AD79" s="59">
        <v>4600</v>
      </c>
      <c r="AE79" s="59">
        <v>5700</v>
      </c>
      <c r="AF79" s="57">
        <v>560</v>
      </c>
      <c r="AG79" s="57">
        <v>500</v>
      </c>
      <c r="AH79" s="57">
        <v>60</v>
      </c>
      <c r="AI79" s="57">
        <v>100</v>
      </c>
      <c r="AJ79" s="57">
        <v>860</v>
      </c>
      <c r="AK79" s="57">
        <v>46</v>
      </c>
      <c r="AL79" s="57">
        <v>64.5</v>
      </c>
      <c r="AM79" s="57">
        <v>1.1000000000000001</v>
      </c>
      <c r="AN79" s="57" t="s">
        <v>222</v>
      </c>
      <c r="AO79" s="57" t="s">
        <v>223</v>
      </c>
      <c r="AP79" s="57">
        <v>13.4</v>
      </c>
      <c r="AQ79" s="57">
        <v>0.72</v>
      </c>
      <c r="AR79" s="57">
        <v>3.738318</v>
      </c>
      <c r="AS79" s="57">
        <v>4.751507E-2</v>
      </c>
      <c r="AT79" s="57">
        <v>0.8</v>
      </c>
      <c r="AU79" s="57">
        <v>1.8</v>
      </c>
      <c r="AV79" s="59">
        <v>5030000000000000</v>
      </c>
      <c r="AW79" s="59">
        <v>240000000000000</v>
      </c>
      <c r="AX79" t="s">
        <v>154</v>
      </c>
    </row>
    <row r="80" spans="1:50" ht="14">
      <c r="A80" s="57" t="s">
        <v>506</v>
      </c>
      <c r="B80" s="57" t="s">
        <v>507</v>
      </c>
      <c r="C80" s="57" t="s">
        <v>508</v>
      </c>
      <c r="D80" s="57" t="s">
        <v>505</v>
      </c>
      <c r="E80" s="58">
        <v>1.6513888888888889E-3</v>
      </c>
      <c r="F80" s="57">
        <v>20.995999999999999</v>
      </c>
      <c r="G80" s="57" t="s">
        <v>507</v>
      </c>
      <c r="H80" s="57">
        <v>4.91</v>
      </c>
      <c r="I80" s="57">
        <v>0.11</v>
      </c>
      <c r="J80" s="57">
        <v>0.29430000000000001</v>
      </c>
      <c r="K80" s="57">
        <v>9.1999999999999998E-3</v>
      </c>
      <c r="L80" s="57">
        <v>0.58745999999999998</v>
      </c>
      <c r="M80" s="57"/>
      <c r="N80" s="57"/>
      <c r="O80" s="57">
        <v>0.1215</v>
      </c>
      <c r="P80" s="57">
        <v>3.3E-3</v>
      </c>
      <c r="Q80" s="57">
        <v>0.71741999999999995</v>
      </c>
      <c r="R80" s="57">
        <v>0.12280000000000001</v>
      </c>
      <c r="S80" s="57">
        <v>2.8999999999999998E-3</v>
      </c>
      <c r="T80" s="57" t="s">
        <v>222</v>
      </c>
      <c r="U80" s="57" t="s">
        <v>223</v>
      </c>
      <c r="V80" s="57">
        <v>1798</v>
      </c>
      <c r="W80" s="57">
        <v>18</v>
      </c>
      <c r="X80" s="57">
        <v>1658</v>
      </c>
      <c r="Y80" s="57">
        <v>46</v>
      </c>
      <c r="Z80" s="57">
        <v>2340</v>
      </c>
      <c r="AA80" s="57">
        <v>52</v>
      </c>
      <c r="AB80" s="57">
        <v>1970</v>
      </c>
      <c r="AC80" s="57">
        <v>47</v>
      </c>
      <c r="AD80" s="59">
        <v>-1400</v>
      </c>
      <c r="AE80" s="59">
        <v>3000</v>
      </c>
      <c r="AF80" s="57">
        <v>-230</v>
      </c>
      <c r="AG80" s="57">
        <v>390</v>
      </c>
      <c r="AH80" s="57">
        <v>100</v>
      </c>
      <c r="AI80" s="57">
        <v>330</v>
      </c>
      <c r="AJ80" s="57">
        <v>667</v>
      </c>
      <c r="AK80" s="57">
        <v>14</v>
      </c>
      <c r="AL80" s="57">
        <v>245</v>
      </c>
      <c r="AM80" s="57">
        <v>20</v>
      </c>
      <c r="AN80" s="57" t="s">
        <v>222</v>
      </c>
      <c r="AO80" s="57" t="s">
        <v>223</v>
      </c>
      <c r="AP80" s="57">
        <v>3.58</v>
      </c>
      <c r="AQ80" s="57">
        <v>0.39</v>
      </c>
      <c r="AR80" s="57">
        <v>3.3978929999999998</v>
      </c>
      <c r="AS80" s="57">
        <v>0.1062202</v>
      </c>
      <c r="AT80" s="57">
        <v>13.5</v>
      </c>
      <c r="AU80" s="57">
        <v>3.8</v>
      </c>
      <c r="AV80" s="59">
        <v>4590000000000000</v>
      </c>
      <c r="AW80" s="59">
        <v>130000000000000</v>
      </c>
    </row>
    <row r="81" spans="1:50" ht="14">
      <c r="A81" s="57" t="s">
        <v>509</v>
      </c>
      <c r="B81" s="57" t="s">
        <v>510</v>
      </c>
      <c r="C81" s="57" t="s">
        <v>511</v>
      </c>
      <c r="D81" s="57" t="s">
        <v>505</v>
      </c>
      <c r="E81" s="58">
        <v>2.6966435185185188E-3</v>
      </c>
      <c r="F81" s="57">
        <v>18.684000000000001</v>
      </c>
      <c r="G81" s="57" t="s">
        <v>510</v>
      </c>
      <c r="H81" s="57">
        <v>1.978</v>
      </c>
      <c r="I81" s="57">
        <v>3.7999999999999999E-2</v>
      </c>
      <c r="J81" s="57">
        <v>0.1804</v>
      </c>
      <c r="K81" s="57">
        <v>2.5000000000000001E-3</v>
      </c>
      <c r="L81" s="57">
        <v>0.54442999999999997</v>
      </c>
      <c r="M81" s="57"/>
      <c r="N81" s="57"/>
      <c r="O81" s="57">
        <v>7.9399999999999998E-2</v>
      </c>
      <c r="P81" s="57">
        <v>1.2999999999999999E-3</v>
      </c>
      <c r="Q81" s="57">
        <v>0.18665999999999999</v>
      </c>
      <c r="R81" s="57">
        <v>5.9700000000000003E-2</v>
      </c>
      <c r="S81" s="57">
        <v>1.8E-3</v>
      </c>
      <c r="T81" s="57" t="s">
        <v>222</v>
      </c>
      <c r="U81" s="57" t="s">
        <v>223</v>
      </c>
      <c r="V81" s="57">
        <v>1108</v>
      </c>
      <c r="W81" s="57">
        <v>14</v>
      </c>
      <c r="X81" s="57">
        <v>1069</v>
      </c>
      <c r="Y81" s="57">
        <v>14</v>
      </c>
      <c r="Z81" s="57">
        <v>1172</v>
      </c>
      <c r="AA81" s="57">
        <v>34</v>
      </c>
      <c r="AB81" s="57">
        <v>1179</v>
      </c>
      <c r="AC81" s="57">
        <v>32</v>
      </c>
      <c r="AD81" s="57">
        <v>220</v>
      </c>
      <c r="AE81" s="57">
        <v>200</v>
      </c>
      <c r="AF81" s="57">
        <v>18</v>
      </c>
      <c r="AG81" s="57">
        <v>16</v>
      </c>
      <c r="AH81" s="57">
        <v>15</v>
      </c>
      <c r="AI81" s="57">
        <v>23</v>
      </c>
      <c r="AJ81" s="57">
        <v>72.5</v>
      </c>
      <c r="AK81" s="57">
        <v>5.5</v>
      </c>
      <c r="AL81" s="57">
        <v>29.6</v>
      </c>
      <c r="AM81" s="57">
        <v>1.3</v>
      </c>
      <c r="AN81" s="57" t="s">
        <v>222</v>
      </c>
      <c r="AO81" s="57" t="s">
        <v>223</v>
      </c>
      <c r="AP81" s="57">
        <v>2.379</v>
      </c>
      <c r="AQ81" s="57">
        <v>8.6999999999999994E-2</v>
      </c>
      <c r="AR81" s="57">
        <v>5.5432370000000004</v>
      </c>
      <c r="AS81" s="57">
        <v>7.6818700000000004E-2</v>
      </c>
      <c r="AT81" s="57">
        <v>7.7</v>
      </c>
      <c r="AU81" s="57">
        <v>3.2</v>
      </c>
      <c r="AV81" s="59">
        <v>304000000000000</v>
      </c>
      <c r="AW81" s="59">
        <v>20000000000000</v>
      </c>
    </row>
    <row r="82" spans="1:50" ht="14">
      <c r="A82" s="57" t="s">
        <v>512</v>
      </c>
      <c r="B82" s="57" t="s">
        <v>513</v>
      </c>
      <c r="C82" s="57" t="s">
        <v>514</v>
      </c>
      <c r="D82" s="57" t="s">
        <v>505</v>
      </c>
      <c r="E82" s="58">
        <v>3.7564814814814817E-3</v>
      </c>
      <c r="F82" s="57">
        <v>13.804</v>
      </c>
      <c r="G82" s="57" t="s">
        <v>513</v>
      </c>
      <c r="H82" s="57">
        <v>3.923</v>
      </c>
      <c r="I82" s="57">
        <v>5.3999999999999999E-2</v>
      </c>
      <c r="J82" s="57">
        <v>0.27900000000000003</v>
      </c>
      <c r="K82" s="57">
        <v>4.1999999999999997E-3</v>
      </c>
      <c r="L82" s="57">
        <v>0.68905000000000005</v>
      </c>
      <c r="M82" s="57"/>
      <c r="N82" s="57"/>
      <c r="O82" s="57">
        <v>0.10199999999999999</v>
      </c>
      <c r="P82" s="57">
        <v>1.1999999999999999E-3</v>
      </c>
      <c r="Q82" s="57">
        <v>0.4849</v>
      </c>
      <c r="R82" s="57">
        <v>8.1199999999999994E-2</v>
      </c>
      <c r="S82" s="57">
        <v>1.9E-3</v>
      </c>
      <c r="T82" s="57" t="s">
        <v>222</v>
      </c>
      <c r="U82" s="57" t="s">
        <v>223</v>
      </c>
      <c r="V82" s="57">
        <v>1617</v>
      </c>
      <c r="W82" s="57">
        <v>11</v>
      </c>
      <c r="X82" s="57">
        <v>1585</v>
      </c>
      <c r="Y82" s="57">
        <v>21</v>
      </c>
      <c r="Z82" s="57">
        <v>1577</v>
      </c>
      <c r="AA82" s="57">
        <v>36</v>
      </c>
      <c r="AB82" s="57">
        <v>1657</v>
      </c>
      <c r="AC82" s="57">
        <v>21</v>
      </c>
      <c r="AD82" s="59">
        <v>-1000</v>
      </c>
      <c r="AE82" s="59">
        <v>1600</v>
      </c>
      <c r="AF82" s="57">
        <v>-110</v>
      </c>
      <c r="AG82" s="57">
        <v>160</v>
      </c>
      <c r="AH82" s="57">
        <v>-120</v>
      </c>
      <c r="AI82" s="57">
        <v>110</v>
      </c>
      <c r="AJ82" s="57">
        <v>363</v>
      </c>
      <c r="AK82" s="57">
        <v>58</v>
      </c>
      <c r="AL82" s="57">
        <v>97</v>
      </c>
      <c r="AM82" s="57">
        <v>10</v>
      </c>
      <c r="AN82" s="57" t="s">
        <v>222</v>
      </c>
      <c r="AO82" s="57" t="s">
        <v>223</v>
      </c>
      <c r="AP82" s="57">
        <v>3.33</v>
      </c>
      <c r="AQ82" s="57">
        <v>0.22</v>
      </c>
      <c r="AR82" s="57">
        <v>3.5842290000000001</v>
      </c>
      <c r="AS82" s="57">
        <v>5.395614E-2</v>
      </c>
      <c r="AT82" s="57">
        <v>3.9</v>
      </c>
      <c r="AU82" s="57">
        <v>2.2000000000000002</v>
      </c>
      <c r="AV82" s="59">
        <v>2290000000000000</v>
      </c>
      <c r="AW82" s="59">
        <v>340000000000000</v>
      </c>
      <c r="AX82" t="s">
        <v>155</v>
      </c>
    </row>
    <row r="83" spans="1:50" ht="14">
      <c r="A83" s="57" t="s">
        <v>515</v>
      </c>
      <c r="B83" s="57" t="s">
        <v>516</v>
      </c>
      <c r="C83" s="57" t="s">
        <v>517</v>
      </c>
      <c r="D83" s="57" t="s">
        <v>505</v>
      </c>
      <c r="E83" s="58">
        <v>4.6328703703703697E-3</v>
      </c>
      <c r="F83" s="57">
        <v>4.3861999999999997</v>
      </c>
      <c r="G83" s="57"/>
      <c r="H83" s="57">
        <v>0.30399999999999999</v>
      </c>
      <c r="I83" s="57">
        <v>1.7000000000000001E-2</v>
      </c>
      <c r="J83" s="57">
        <v>2.8299999999999999E-2</v>
      </c>
      <c r="K83" s="57">
        <v>1.2999999999999999E-3</v>
      </c>
      <c r="L83" s="57">
        <v>0.24060000000000001</v>
      </c>
      <c r="M83" s="57"/>
      <c r="N83" s="57"/>
      <c r="O83" s="57">
        <v>7.7799999999999994E-2</v>
      </c>
      <c r="P83" s="57">
        <v>4.3E-3</v>
      </c>
      <c r="Q83" s="57">
        <v>0.29469000000000001</v>
      </c>
      <c r="R83" s="57">
        <v>7.0000000000000007E-2</v>
      </c>
      <c r="S83" s="57">
        <v>2.4E-2</v>
      </c>
      <c r="T83" s="57" t="s">
        <v>222</v>
      </c>
      <c r="U83" s="57" t="s">
        <v>223</v>
      </c>
      <c r="V83" s="57">
        <v>269</v>
      </c>
      <c r="W83" s="57">
        <v>13</v>
      </c>
      <c r="X83" s="57">
        <v>179.8</v>
      </c>
      <c r="Y83" s="57">
        <v>8.1999999999999993</v>
      </c>
      <c r="Z83" s="57">
        <v>1350</v>
      </c>
      <c r="AA83" s="57">
        <v>410</v>
      </c>
      <c r="AB83" s="57">
        <v>1123</v>
      </c>
      <c r="AC83" s="57">
        <v>95</v>
      </c>
      <c r="AD83" s="57">
        <v>-40</v>
      </c>
      <c r="AE83" s="57">
        <v>420</v>
      </c>
      <c r="AF83" s="57">
        <v>-1</v>
      </c>
      <c r="AG83" s="57">
        <v>32</v>
      </c>
      <c r="AH83" s="57">
        <v>2</v>
      </c>
      <c r="AI83" s="57">
        <v>17</v>
      </c>
      <c r="AJ83" s="57">
        <v>1175</v>
      </c>
      <c r="AK83" s="57">
        <v>60</v>
      </c>
      <c r="AL83" s="57">
        <v>24.1</v>
      </c>
      <c r="AM83" s="57">
        <v>3.1</v>
      </c>
      <c r="AN83" s="57" t="s">
        <v>222</v>
      </c>
      <c r="AO83" s="57" t="s">
        <v>223</v>
      </c>
      <c r="AP83" s="57">
        <v>52.9</v>
      </c>
      <c r="AQ83" s="57">
        <v>6.1</v>
      </c>
      <c r="AR83" s="57">
        <v>35.33569</v>
      </c>
      <c r="AS83" s="57">
        <v>1.623194</v>
      </c>
      <c r="AT83" s="57">
        <v>83.7</v>
      </c>
      <c r="AU83" s="57">
        <v>1.7</v>
      </c>
      <c r="AV83" s="59">
        <v>707000000000000</v>
      </c>
      <c r="AW83" s="59">
        <v>49000000000000</v>
      </c>
      <c r="AX83" t="s">
        <v>156</v>
      </c>
    </row>
    <row r="84" spans="1:50" ht="14">
      <c r="A84" s="57" t="s">
        <v>518</v>
      </c>
      <c r="B84" s="57" t="s">
        <v>516</v>
      </c>
      <c r="C84" s="57" t="s">
        <v>519</v>
      </c>
      <c r="D84" s="57" t="s">
        <v>505</v>
      </c>
      <c r="E84" s="58">
        <v>4.780902777777778E-3</v>
      </c>
      <c r="F84" s="57">
        <v>15.601000000000001</v>
      </c>
      <c r="G84" s="57" t="s">
        <v>516</v>
      </c>
      <c r="H84" s="57">
        <v>2.927</v>
      </c>
      <c r="I84" s="57">
        <v>3.4000000000000002E-2</v>
      </c>
      <c r="J84" s="57">
        <v>0.23319999999999999</v>
      </c>
      <c r="K84" s="57">
        <v>2.3999999999999998E-3</v>
      </c>
      <c r="L84" s="57">
        <v>0.57620000000000005</v>
      </c>
      <c r="M84" s="57"/>
      <c r="N84" s="57"/>
      <c r="O84" s="57">
        <v>9.0630000000000002E-2</v>
      </c>
      <c r="P84" s="57">
        <v>9.3000000000000005E-4</v>
      </c>
      <c r="Q84" s="57">
        <v>0.36990000000000001</v>
      </c>
      <c r="R84" s="57">
        <v>7.2800000000000004E-2</v>
      </c>
      <c r="S84" s="57">
        <v>1.4E-3</v>
      </c>
      <c r="T84" s="57" t="s">
        <v>222</v>
      </c>
      <c r="U84" s="57" t="s">
        <v>223</v>
      </c>
      <c r="V84" s="57">
        <v>1388</v>
      </c>
      <c r="W84" s="57">
        <v>8.8000000000000007</v>
      </c>
      <c r="X84" s="57">
        <v>1353</v>
      </c>
      <c r="Y84" s="57">
        <v>13</v>
      </c>
      <c r="Z84" s="57">
        <v>1419</v>
      </c>
      <c r="AA84" s="57">
        <v>27</v>
      </c>
      <c r="AB84" s="57">
        <v>1436</v>
      </c>
      <c r="AC84" s="57">
        <v>20</v>
      </c>
      <c r="AD84" s="57">
        <v>1130</v>
      </c>
      <c r="AE84" s="57">
        <v>950</v>
      </c>
      <c r="AF84" s="57">
        <v>101</v>
      </c>
      <c r="AG84" s="57">
        <v>85</v>
      </c>
      <c r="AH84" s="57">
        <v>104</v>
      </c>
      <c r="AI84" s="57">
        <v>87</v>
      </c>
      <c r="AJ84" s="57">
        <v>282.7</v>
      </c>
      <c r="AK84" s="57">
        <v>4.4000000000000004</v>
      </c>
      <c r="AL84" s="57">
        <v>103.8</v>
      </c>
      <c r="AM84" s="57">
        <v>3.6</v>
      </c>
      <c r="AN84" s="57" t="s">
        <v>222</v>
      </c>
      <c r="AO84" s="57" t="s">
        <v>223</v>
      </c>
      <c r="AP84" s="57">
        <v>2.7730000000000001</v>
      </c>
      <c r="AQ84" s="57">
        <v>7.5999999999999998E-2</v>
      </c>
      <c r="AR84" s="57">
        <v>4.2881650000000002</v>
      </c>
      <c r="AS84" s="57">
        <v>4.4132049999999999E-2</v>
      </c>
      <c r="AT84" s="57">
        <v>5.6</v>
      </c>
      <c r="AU84" s="57">
        <v>1.8</v>
      </c>
      <c r="AV84" s="59">
        <v>1549000000000000</v>
      </c>
      <c r="AW84" s="59">
        <v>22000000000000</v>
      </c>
      <c r="AX84" t="s">
        <v>157</v>
      </c>
    </row>
    <row r="85" spans="1:50" ht="14">
      <c r="A85" s="57" t="s">
        <v>520</v>
      </c>
      <c r="B85" s="57" t="s">
        <v>521</v>
      </c>
      <c r="C85" s="57" t="s">
        <v>522</v>
      </c>
      <c r="D85" s="57" t="s">
        <v>505</v>
      </c>
      <c r="E85" s="58">
        <v>8.8187500000000002E-3</v>
      </c>
      <c r="F85" s="57">
        <v>19.315999999999999</v>
      </c>
      <c r="G85" s="57" t="s">
        <v>521</v>
      </c>
      <c r="H85" s="57">
        <v>0.19089999999999999</v>
      </c>
      <c r="I85" s="57">
        <v>7.3000000000000001E-3</v>
      </c>
      <c r="J85" s="57">
        <v>2.615E-2</v>
      </c>
      <c r="K85" s="57">
        <v>4.8000000000000001E-4</v>
      </c>
      <c r="L85" s="57">
        <v>0.26924999999999999</v>
      </c>
      <c r="M85" s="57"/>
      <c r="N85" s="57"/>
      <c r="O85" s="57">
        <v>5.2600000000000001E-2</v>
      </c>
      <c r="P85" s="57">
        <v>1.9E-3</v>
      </c>
      <c r="Q85" s="57">
        <v>0.12653</v>
      </c>
      <c r="R85" s="57">
        <v>9.0600000000000003E-3</v>
      </c>
      <c r="S85" s="57">
        <v>2.9E-4</v>
      </c>
      <c r="T85" s="57" t="s">
        <v>222</v>
      </c>
      <c r="U85" s="57" t="s">
        <v>223</v>
      </c>
      <c r="V85" s="57">
        <v>176.9</v>
      </c>
      <c r="W85" s="57">
        <v>6.2</v>
      </c>
      <c r="X85" s="57">
        <v>166.4</v>
      </c>
      <c r="Y85" s="57">
        <v>3</v>
      </c>
      <c r="Z85" s="57">
        <v>182.3</v>
      </c>
      <c r="AA85" s="57">
        <v>5.8</v>
      </c>
      <c r="AB85" s="57">
        <v>297</v>
      </c>
      <c r="AC85" s="57">
        <v>77</v>
      </c>
      <c r="AD85" s="57">
        <v>56</v>
      </c>
      <c r="AE85" s="57">
        <v>61</v>
      </c>
      <c r="AF85" s="57">
        <v>2.6</v>
      </c>
      <c r="AG85" s="57">
        <v>2.7</v>
      </c>
      <c r="AH85" s="57">
        <v>16</v>
      </c>
      <c r="AI85" s="57">
        <v>18</v>
      </c>
      <c r="AJ85" s="57">
        <v>146.1</v>
      </c>
      <c r="AK85" s="57">
        <v>6</v>
      </c>
      <c r="AL85" s="57">
        <v>176.7</v>
      </c>
      <c r="AM85" s="57">
        <v>6.3</v>
      </c>
      <c r="AN85" s="57" t="s">
        <v>222</v>
      </c>
      <c r="AO85" s="57" t="s">
        <v>223</v>
      </c>
      <c r="AP85" s="57">
        <v>0.82499999999999996</v>
      </c>
      <c r="AQ85" s="57">
        <v>1.4E-2</v>
      </c>
      <c r="AR85" s="57">
        <v>38.240920000000003</v>
      </c>
      <c r="AS85" s="57">
        <v>0.70193649999999996</v>
      </c>
      <c r="AT85" s="57">
        <v>128</v>
      </c>
      <c r="AU85" s="57">
        <v>68</v>
      </c>
      <c r="AV85" s="59">
        <v>103500000000000</v>
      </c>
      <c r="AW85" s="59">
        <v>4400000000000</v>
      </c>
      <c r="AX85" t="s">
        <v>158</v>
      </c>
    </row>
    <row r="86" spans="1:50" ht="14">
      <c r="A86" s="57" t="s">
        <v>523</v>
      </c>
      <c r="B86" s="57" t="s">
        <v>524</v>
      </c>
      <c r="C86" s="57" t="s">
        <v>525</v>
      </c>
      <c r="D86" s="57" t="s">
        <v>505</v>
      </c>
      <c r="E86" s="58">
        <v>1.181574074074074E-2</v>
      </c>
      <c r="F86" s="57">
        <v>6.6784999999999997</v>
      </c>
      <c r="G86" s="57"/>
      <c r="H86" s="57">
        <v>0.15260000000000001</v>
      </c>
      <c r="I86" s="57">
        <v>6.1999999999999998E-3</v>
      </c>
      <c r="J86" s="57">
        <v>2.1080000000000002E-2</v>
      </c>
      <c r="K86" s="57">
        <v>4.6999999999999999E-4</v>
      </c>
      <c r="L86" s="57">
        <v>0.55849000000000004</v>
      </c>
      <c r="M86" s="57"/>
      <c r="N86" s="57"/>
      <c r="O86" s="57">
        <v>5.21E-2</v>
      </c>
      <c r="P86" s="57">
        <v>1.8E-3</v>
      </c>
      <c r="Q86" s="57">
        <v>-1.8568000000000001E-2</v>
      </c>
      <c r="R86" s="57">
        <v>6.8100000000000001E-3</v>
      </c>
      <c r="S86" s="57">
        <v>5.5000000000000003E-4</v>
      </c>
      <c r="T86" s="57" t="s">
        <v>222</v>
      </c>
      <c r="U86" s="57" t="s">
        <v>223</v>
      </c>
      <c r="V86" s="57">
        <v>144</v>
      </c>
      <c r="W86" s="57">
        <v>5.4</v>
      </c>
      <c r="X86" s="57">
        <v>134.5</v>
      </c>
      <c r="Y86" s="57">
        <v>3</v>
      </c>
      <c r="Z86" s="57">
        <v>137</v>
      </c>
      <c r="AA86" s="57">
        <v>11</v>
      </c>
      <c r="AB86" s="57">
        <v>278</v>
      </c>
      <c r="AC86" s="57">
        <v>75</v>
      </c>
      <c r="AD86" s="57">
        <v>40</v>
      </c>
      <c r="AE86" s="57">
        <v>180</v>
      </c>
      <c r="AF86" s="57">
        <v>1.2</v>
      </c>
      <c r="AG86" s="57">
        <v>9.1</v>
      </c>
      <c r="AH86" s="57">
        <v>5.0999999999999996</v>
      </c>
      <c r="AI86" s="57">
        <v>8.6999999999999993</v>
      </c>
      <c r="AJ86" s="57">
        <v>445</v>
      </c>
      <c r="AK86" s="57">
        <v>12</v>
      </c>
      <c r="AL86" s="57">
        <v>87.2</v>
      </c>
      <c r="AM86" s="57">
        <v>3.2</v>
      </c>
      <c r="AN86" s="57" t="s">
        <v>222</v>
      </c>
      <c r="AO86" s="57" t="s">
        <v>223</v>
      </c>
      <c r="AP86" s="57">
        <v>5.15</v>
      </c>
      <c r="AQ86" s="57">
        <v>0.21</v>
      </c>
      <c r="AR86" s="57">
        <v>47.438330000000001</v>
      </c>
      <c r="AS86" s="57">
        <v>1.0576859999999999</v>
      </c>
      <c r="AT86" s="57">
        <v>69</v>
      </c>
      <c r="AU86" s="57">
        <v>55</v>
      </c>
      <c r="AV86" s="59">
        <v>205400000000000</v>
      </c>
      <c r="AW86" s="59">
        <v>5100000000000</v>
      </c>
      <c r="AX86" t="s">
        <v>159</v>
      </c>
    </row>
    <row r="87" spans="1:50" ht="14">
      <c r="A87" s="57" t="s">
        <v>526</v>
      </c>
      <c r="B87" s="57" t="s">
        <v>524</v>
      </c>
      <c r="C87" s="57" t="s">
        <v>527</v>
      </c>
      <c r="D87" s="57" t="s">
        <v>505</v>
      </c>
      <c r="E87" s="58">
        <v>1.1949074074074075E-2</v>
      </c>
      <c r="F87" s="57">
        <v>15.500999999999999</v>
      </c>
      <c r="G87" s="57" t="s">
        <v>524</v>
      </c>
      <c r="H87" s="57">
        <v>0.313</v>
      </c>
      <c r="I87" s="57">
        <v>0.01</v>
      </c>
      <c r="J87" s="57">
        <v>3.7839999999999999E-2</v>
      </c>
      <c r="K87" s="57">
        <v>9.6000000000000002E-4</v>
      </c>
      <c r="L87" s="57">
        <v>0.63517999999999997</v>
      </c>
      <c r="M87" s="57"/>
      <c r="N87" s="57"/>
      <c r="O87" s="57">
        <v>5.9799999999999999E-2</v>
      </c>
      <c r="P87" s="57">
        <v>1.5E-3</v>
      </c>
      <c r="Q87" s="57">
        <v>0.16986999999999999</v>
      </c>
      <c r="R87" s="57">
        <v>1.6899999999999998E-2</v>
      </c>
      <c r="S87" s="57">
        <v>1.1000000000000001E-3</v>
      </c>
      <c r="T87" s="57" t="s">
        <v>222</v>
      </c>
      <c r="U87" s="57" t="s">
        <v>223</v>
      </c>
      <c r="V87" s="57">
        <v>275.89999999999998</v>
      </c>
      <c r="W87" s="57">
        <v>7.9</v>
      </c>
      <c r="X87" s="57">
        <v>239.3</v>
      </c>
      <c r="Y87" s="57">
        <v>5.9</v>
      </c>
      <c r="Z87" s="57">
        <v>339</v>
      </c>
      <c r="AA87" s="57">
        <v>22</v>
      </c>
      <c r="AB87" s="57">
        <v>575</v>
      </c>
      <c r="AC87" s="57">
        <v>56</v>
      </c>
      <c r="AD87" s="57">
        <v>40</v>
      </c>
      <c r="AE87" s="57">
        <v>160</v>
      </c>
      <c r="AF87" s="57">
        <v>2.2000000000000002</v>
      </c>
      <c r="AG87" s="57">
        <v>9.1</v>
      </c>
      <c r="AH87" s="57">
        <v>1.8</v>
      </c>
      <c r="AI87" s="57">
        <v>9</v>
      </c>
      <c r="AJ87" s="57">
        <v>286.7</v>
      </c>
      <c r="AK87" s="57">
        <v>9.9</v>
      </c>
      <c r="AL87" s="57">
        <v>49.8</v>
      </c>
      <c r="AM87" s="57">
        <v>3.4</v>
      </c>
      <c r="AN87" s="57" t="s">
        <v>222</v>
      </c>
      <c r="AO87" s="57" t="s">
        <v>223</v>
      </c>
      <c r="AP87" s="57">
        <v>6.17</v>
      </c>
      <c r="AQ87" s="57">
        <v>0.34</v>
      </c>
      <c r="AR87" s="57">
        <v>26.427060000000001</v>
      </c>
      <c r="AS87" s="57">
        <v>0.67045399999999999</v>
      </c>
      <c r="AT87" s="57">
        <v>36</v>
      </c>
      <c r="AU87" s="57">
        <v>21</v>
      </c>
      <c r="AV87" s="59">
        <v>237300000000000</v>
      </c>
      <c r="AW87" s="59">
        <v>6800000000000</v>
      </c>
      <c r="AX87" t="s">
        <v>160</v>
      </c>
    </row>
    <row r="88" spans="1:50" ht="14">
      <c r="A88" s="57" t="s">
        <v>528</v>
      </c>
      <c r="B88" s="57" t="s">
        <v>529</v>
      </c>
      <c r="C88" s="57" t="s">
        <v>530</v>
      </c>
      <c r="D88" s="57" t="s">
        <v>505</v>
      </c>
      <c r="E88" s="58">
        <v>1.4886805555555556E-2</v>
      </c>
      <c r="F88" s="57">
        <v>5.6509999999999998</v>
      </c>
      <c r="G88" s="57"/>
      <c r="H88" s="57">
        <v>6.6299999999999998E-2</v>
      </c>
      <c r="I88" s="57">
        <v>3.0999999999999999E-3</v>
      </c>
      <c r="J88" s="57">
        <v>9.7900000000000001E-3</v>
      </c>
      <c r="K88" s="57">
        <v>3.4000000000000002E-4</v>
      </c>
      <c r="L88" s="57">
        <v>0.55334000000000005</v>
      </c>
      <c r="M88" s="57"/>
      <c r="N88" s="57"/>
      <c r="O88" s="57">
        <v>4.8800000000000003E-2</v>
      </c>
      <c r="P88" s="57">
        <v>1.9E-3</v>
      </c>
      <c r="Q88" s="57">
        <v>0.21707000000000001</v>
      </c>
      <c r="R88" s="57">
        <v>7.6E-3</v>
      </c>
      <c r="S88" s="57">
        <v>2.2000000000000001E-3</v>
      </c>
      <c r="T88" s="57" t="s">
        <v>222</v>
      </c>
      <c r="U88" s="57" t="s">
        <v>223</v>
      </c>
      <c r="V88" s="57">
        <v>65.099999999999994</v>
      </c>
      <c r="W88" s="57">
        <v>2.9</v>
      </c>
      <c r="X88" s="57">
        <v>62.8</v>
      </c>
      <c r="Y88" s="57">
        <v>2.2000000000000002</v>
      </c>
      <c r="Z88" s="57">
        <v>153</v>
      </c>
      <c r="AA88" s="57">
        <v>45</v>
      </c>
      <c r="AB88" s="57">
        <v>138</v>
      </c>
      <c r="AC88" s="57">
        <v>81</v>
      </c>
      <c r="AD88" s="59">
        <v>3700</v>
      </c>
      <c r="AE88" s="59">
        <v>7100</v>
      </c>
      <c r="AF88" s="57">
        <v>7</v>
      </c>
      <c r="AG88" s="57">
        <v>18</v>
      </c>
      <c r="AH88" s="57">
        <v>4.0999999999999996</v>
      </c>
      <c r="AI88" s="57">
        <v>8.1999999999999993</v>
      </c>
      <c r="AJ88" s="57">
        <v>1329</v>
      </c>
      <c r="AK88" s="57">
        <v>55</v>
      </c>
      <c r="AL88" s="57">
        <v>9.4</v>
      </c>
      <c r="AM88" s="57">
        <v>1.6</v>
      </c>
      <c r="AN88" s="57" t="s">
        <v>222</v>
      </c>
      <c r="AO88" s="57" t="s">
        <v>223</v>
      </c>
      <c r="AP88" s="57">
        <v>177</v>
      </c>
      <c r="AQ88" s="57">
        <v>33</v>
      </c>
      <c r="AR88" s="57">
        <v>102.145</v>
      </c>
      <c r="AS88" s="57">
        <v>3.547428</v>
      </c>
      <c r="AT88" s="57">
        <v>105</v>
      </c>
      <c r="AU88" s="57">
        <v>38</v>
      </c>
      <c r="AV88" s="59">
        <v>274000000000000</v>
      </c>
      <c r="AW88" s="59">
        <v>11000000000000</v>
      </c>
    </row>
    <row r="89" spans="1:50" ht="14">
      <c r="A89" s="57" t="s">
        <v>531</v>
      </c>
      <c r="B89" s="57" t="s">
        <v>529</v>
      </c>
      <c r="C89" s="57" t="s">
        <v>532</v>
      </c>
      <c r="D89" s="57" t="s">
        <v>505</v>
      </c>
      <c r="E89" s="58">
        <v>1.503587962962963E-2</v>
      </c>
      <c r="F89" s="57">
        <v>14.574999999999999</v>
      </c>
      <c r="G89" s="57" t="s">
        <v>529</v>
      </c>
      <c r="H89" s="57">
        <v>0.17469999999999999</v>
      </c>
      <c r="I89" s="57">
        <v>4.8999999999999998E-3</v>
      </c>
      <c r="J89" s="57">
        <v>2.5059999999999999E-2</v>
      </c>
      <c r="K89" s="57">
        <v>3.6999999999999999E-4</v>
      </c>
      <c r="L89" s="57">
        <v>0.16555</v>
      </c>
      <c r="M89" s="57"/>
      <c r="N89" s="57"/>
      <c r="O89" s="57">
        <v>5.04E-2</v>
      </c>
      <c r="P89" s="57">
        <v>1.5E-3</v>
      </c>
      <c r="Q89" s="57">
        <v>0.3241</v>
      </c>
      <c r="R89" s="57">
        <v>8.7600000000000004E-3</v>
      </c>
      <c r="S89" s="57">
        <v>2.7999999999999998E-4</v>
      </c>
      <c r="T89" s="57" t="s">
        <v>222</v>
      </c>
      <c r="U89" s="57" t="s">
        <v>223</v>
      </c>
      <c r="V89" s="57">
        <v>163.30000000000001</v>
      </c>
      <c r="W89" s="57">
        <v>4.3</v>
      </c>
      <c r="X89" s="57">
        <v>159.6</v>
      </c>
      <c r="Y89" s="57">
        <v>2.2999999999999998</v>
      </c>
      <c r="Z89" s="57">
        <v>176.4</v>
      </c>
      <c r="AA89" s="57">
        <v>5.6</v>
      </c>
      <c r="AB89" s="57">
        <v>205</v>
      </c>
      <c r="AC89" s="57">
        <v>62</v>
      </c>
      <c r="AD89" s="57">
        <v>7</v>
      </c>
      <c r="AE89" s="57">
        <v>85</v>
      </c>
      <c r="AF89" s="57">
        <v>0.3</v>
      </c>
      <c r="AG89" s="57">
        <v>4.2</v>
      </c>
      <c r="AH89" s="57">
        <v>20</v>
      </c>
      <c r="AI89" s="57">
        <v>25</v>
      </c>
      <c r="AJ89" s="57">
        <v>274</v>
      </c>
      <c r="AK89" s="57">
        <v>17</v>
      </c>
      <c r="AL89" s="57">
        <v>320.39999999999998</v>
      </c>
      <c r="AM89" s="57">
        <v>7.9</v>
      </c>
      <c r="AN89" s="57" t="s">
        <v>222</v>
      </c>
      <c r="AO89" s="57" t="s">
        <v>223</v>
      </c>
      <c r="AP89" s="57">
        <v>0.877</v>
      </c>
      <c r="AQ89" s="57">
        <v>7.9000000000000001E-2</v>
      </c>
      <c r="AR89" s="57">
        <v>39.904229999999998</v>
      </c>
      <c r="AS89" s="57">
        <v>0.58916860000000004</v>
      </c>
      <c r="AT89" s="57">
        <v>100</v>
      </c>
      <c r="AU89" s="57">
        <v>43</v>
      </c>
      <c r="AV89" s="59">
        <v>183500000000000</v>
      </c>
      <c r="AW89" s="59">
        <v>8100000000000</v>
      </c>
      <c r="AX89" t="s">
        <v>161</v>
      </c>
    </row>
    <row r="90" spans="1:50" ht="14">
      <c r="A90" s="57" t="s">
        <v>533</v>
      </c>
      <c r="B90" s="57" t="s">
        <v>534</v>
      </c>
      <c r="C90" s="57" t="s">
        <v>535</v>
      </c>
      <c r="D90" s="57" t="s">
        <v>505</v>
      </c>
      <c r="E90" s="58">
        <v>1.5914351851851853E-2</v>
      </c>
      <c r="F90" s="57">
        <v>27.673999999999999</v>
      </c>
      <c r="G90" s="57" t="s">
        <v>534</v>
      </c>
      <c r="H90" s="57">
        <v>7.8600000000000003E-2</v>
      </c>
      <c r="I90" s="57">
        <v>1.9E-3</v>
      </c>
      <c r="J90" s="57">
        <v>1.193E-2</v>
      </c>
      <c r="K90" s="57">
        <v>1.4999999999999999E-4</v>
      </c>
      <c r="L90" s="57">
        <v>0.33613999999999999</v>
      </c>
      <c r="M90" s="57"/>
      <c r="N90" s="57"/>
      <c r="O90" s="57">
        <v>4.8000000000000001E-2</v>
      </c>
      <c r="P90" s="57">
        <v>1.1000000000000001E-3</v>
      </c>
      <c r="Q90" s="57">
        <v>0.24601000000000001</v>
      </c>
      <c r="R90" s="57">
        <v>3.8700000000000002E-3</v>
      </c>
      <c r="S90" s="57">
        <v>1.2999999999999999E-4</v>
      </c>
      <c r="T90" s="57" t="s">
        <v>222</v>
      </c>
      <c r="U90" s="57" t="s">
        <v>223</v>
      </c>
      <c r="V90" s="57">
        <v>76.8</v>
      </c>
      <c r="W90" s="57">
        <v>1.8</v>
      </c>
      <c r="X90" s="57">
        <v>76.430000000000007</v>
      </c>
      <c r="Y90" s="57">
        <v>0.93</v>
      </c>
      <c r="Z90" s="57">
        <v>78</v>
      </c>
      <c r="AA90" s="57">
        <v>2.6</v>
      </c>
      <c r="AB90" s="57">
        <v>102</v>
      </c>
      <c r="AC90" s="57">
        <v>47</v>
      </c>
      <c r="AD90" s="57">
        <v>110</v>
      </c>
      <c r="AE90" s="57">
        <v>100</v>
      </c>
      <c r="AF90" s="57">
        <v>3.3</v>
      </c>
      <c r="AG90" s="57">
        <v>4.8</v>
      </c>
      <c r="AH90" s="57">
        <v>10.8</v>
      </c>
      <c r="AI90" s="57">
        <v>9.1</v>
      </c>
      <c r="AJ90" s="57">
        <v>527</v>
      </c>
      <c r="AK90" s="57">
        <v>16</v>
      </c>
      <c r="AL90" s="57">
        <v>179</v>
      </c>
      <c r="AM90" s="57">
        <v>11</v>
      </c>
      <c r="AN90" s="57" t="s">
        <v>222</v>
      </c>
      <c r="AO90" s="57" t="s">
        <v>223</v>
      </c>
      <c r="AP90" s="57">
        <v>3.42</v>
      </c>
      <c r="AQ90" s="57">
        <v>0.33</v>
      </c>
      <c r="AR90" s="57">
        <v>83.822299999999998</v>
      </c>
      <c r="AS90" s="57">
        <v>1.0539270000000001</v>
      </c>
      <c r="AT90" s="57">
        <v>117</v>
      </c>
      <c r="AU90" s="57">
        <v>28</v>
      </c>
      <c r="AV90" s="59">
        <v>141800000000000</v>
      </c>
      <c r="AW90" s="59">
        <v>4200000000000</v>
      </c>
      <c r="AX90" t="s">
        <v>162</v>
      </c>
    </row>
    <row r="91" spans="1:50" ht="14">
      <c r="A91" s="57" t="s">
        <v>536</v>
      </c>
      <c r="B91" s="57" t="s">
        <v>537</v>
      </c>
      <c r="C91" s="57" t="s">
        <v>538</v>
      </c>
      <c r="D91" s="57" t="s">
        <v>505</v>
      </c>
      <c r="E91" s="58">
        <v>1.6932870370370369E-2</v>
      </c>
      <c r="F91" s="57">
        <v>27.673999999999999</v>
      </c>
      <c r="G91" s="57" t="s">
        <v>537</v>
      </c>
      <c r="H91" s="57">
        <v>0.18029999999999999</v>
      </c>
      <c r="I91" s="57">
        <v>2.7000000000000001E-3</v>
      </c>
      <c r="J91" s="57">
        <v>2.648E-2</v>
      </c>
      <c r="K91" s="57">
        <v>2.0000000000000001E-4</v>
      </c>
      <c r="L91" s="57">
        <v>0.31795000000000001</v>
      </c>
      <c r="M91" s="57"/>
      <c r="N91" s="57"/>
      <c r="O91" s="57">
        <v>4.9189999999999998E-2</v>
      </c>
      <c r="P91" s="57">
        <v>7.2000000000000005E-4</v>
      </c>
      <c r="Q91" s="57">
        <v>0.22489000000000001</v>
      </c>
      <c r="R91" s="57">
        <v>7.6E-3</v>
      </c>
      <c r="S91" s="57">
        <v>1.7000000000000001E-4</v>
      </c>
      <c r="T91" s="57" t="s">
        <v>222</v>
      </c>
      <c r="U91" s="57" t="s">
        <v>223</v>
      </c>
      <c r="V91" s="57">
        <v>168.2</v>
      </c>
      <c r="W91" s="57">
        <v>2.2999999999999998</v>
      </c>
      <c r="X91" s="57">
        <v>168.5</v>
      </c>
      <c r="Y91" s="57">
        <v>1.2</v>
      </c>
      <c r="Z91" s="57">
        <v>153.1</v>
      </c>
      <c r="AA91" s="57">
        <v>3.3</v>
      </c>
      <c r="AB91" s="57">
        <v>153</v>
      </c>
      <c r="AC91" s="57">
        <v>32</v>
      </c>
      <c r="AD91" s="57">
        <v>300</v>
      </c>
      <c r="AE91" s="57">
        <v>140</v>
      </c>
      <c r="AF91" s="57">
        <v>14.6</v>
      </c>
      <c r="AG91" s="57">
        <v>6.9</v>
      </c>
      <c r="AH91" s="57">
        <v>53</v>
      </c>
      <c r="AI91" s="57">
        <v>26</v>
      </c>
      <c r="AJ91" s="57">
        <v>461</v>
      </c>
      <c r="AK91" s="57">
        <v>21</v>
      </c>
      <c r="AL91" s="57">
        <v>391</v>
      </c>
      <c r="AM91" s="57">
        <v>17</v>
      </c>
      <c r="AN91" s="57" t="s">
        <v>222</v>
      </c>
      <c r="AO91" s="57" t="s">
        <v>223</v>
      </c>
      <c r="AP91" s="57">
        <v>1.18</v>
      </c>
      <c r="AQ91" s="57">
        <v>5.7000000000000002E-2</v>
      </c>
      <c r="AR91" s="57">
        <v>37.76435</v>
      </c>
      <c r="AS91" s="57">
        <v>0.28522920000000002</v>
      </c>
      <c r="AT91" s="57">
        <v>150</v>
      </c>
      <c r="AU91" s="57">
        <v>110</v>
      </c>
      <c r="AV91" s="59">
        <v>314000000000000</v>
      </c>
      <c r="AW91" s="59">
        <v>14000000000000</v>
      </c>
      <c r="AX91" t="s">
        <v>163</v>
      </c>
    </row>
    <row r="92" spans="1:50" ht="14">
      <c r="A92" s="57" t="s">
        <v>539</v>
      </c>
      <c r="B92" s="57" t="s">
        <v>540</v>
      </c>
      <c r="C92" s="57" t="s">
        <v>541</v>
      </c>
      <c r="D92" s="57" t="s">
        <v>505</v>
      </c>
      <c r="E92" s="58">
        <v>1.7975231481481481E-2</v>
      </c>
      <c r="F92" s="57">
        <v>5.9340000000000002</v>
      </c>
      <c r="G92" s="57"/>
      <c r="H92" s="57">
        <v>8.2299999999999998E-2</v>
      </c>
      <c r="I92" s="57">
        <v>3.0999999999999999E-3</v>
      </c>
      <c r="J92" s="57">
        <v>1.2200000000000001E-2</v>
      </c>
      <c r="K92" s="57">
        <v>3.6000000000000002E-4</v>
      </c>
      <c r="L92" s="57">
        <v>0.53642000000000001</v>
      </c>
      <c r="M92" s="57"/>
      <c r="N92" s="57"/>
      <c r="O92" s="57">
        <v>4.87E-2</v>
      </c>
      <c r="P92" s="57">
        <v>1.6000000000000001E-3</v>
      </c>
      <c r="Q92" s="57">
        <v>0.29260000000000003</v>
      </c>
      <c r="R92" s="57">
        <v>4.1700000000000001E-3</v>
      </c>
      <c r="S92" s="57">
        <v>3.4000000000000002E-4</v>
      </c>
      <c r="T92" s="57" t="s">
        <v>222</v>
      </c>
      <c r="U92" s="57" t="s">
        <v>223</v>
      </c>
      <c r="V92" s="57">
        <v>80.3</v>
      </c>
      <c r="W92" s="57">
        <v>2.9</v>
      </c>
      <c r="X92" s="57">
        <v>78.099999999999994</v>
      </c>
      <c r="Y92" s="57">
        <v>2.2999999999999998</v>
      </c>
      <c r="Z92" s="57">
        <v>84.1</v>
      </c>
      <c r="AA92" s="57">
        <v>6.8</v>
      </c>
      <c r="AB92" s="57">
        <v>130</v>
      </c>
      <c r="AC92" s="57">
        <v>71</v>
      </c>
      <c r="AD92" s="57">
        <v>-40</v>
      </c>
      <c r="AE92" s="57">
        <v>270</v>
      </c>
      <c r="AF92" s="57">
        <v>2</v>
      </c>
      <c r="AG92" s="57">
        <v>10</v>
      </c>
      <c r="AH92" s="57">
        <v>2.9</v>
      </c>
      <c r="AI92" s="57">
        <v>5</v>
      </c>
      <c r="AJ92" s="57">
        <v>937</v>
      </c>
      <c r="AK92" s="57">
        <v>25</v>
      </c>
      <c r="AL92" s="57">
        <v>68.599999999999994</v>
      </c>
      <c r="AM92" s="57">
        <v>7.5</v>
      </c>
      <c r="AN92" s="57" t="s">
        <v>222</v>
      </c>
      <c r="AO92" s="57" t="s">
        <v>223</v>
      </c>
      <c r="AP92" s="57">
        <v>14.7</v>
      </c>
      <c r="AQ92" s="57">
        <v>1.9</v>
      </c>
      <c r="AR92" s="57">
        <v>81.967209999999994</v>
      </c>
      <c r="AS92" s="57">
        <v>2.4187050000000001</v>
      </c>
      <c r="AT92" s="57">
        <v>153</v>
      </c>
      <c r="AU92" s="57">
        <v>63</v>
      </c>
      <c r="AV92" s="59">
        <v>244300000000000</v>
      </c>
      <c r="AW92" s="59">
        <v>5200000000000</v>
      </c>
      <c r="AX92" t="s">
        <v>164</v>
      </c>
    </row>
    <row r="93" spans="1:50" ht="14">
      <c r="A93" s="57" t="s">
        <v>542</v>
      </c>
      <c r="B93" s="57" t="s">
        <v>540</v>
      </c>
      <c r="C93" s="57" t="s">
        <v>543</v>
      </c>
      <c r="D93" s="57" t="s">
        <v>505</v>
      </c>
      <c r="E93" s="58">
        <v>1.8157986111111111E-2</v>
      </c>
      <c r="F93" s="57">
        <v>10.821999999999999</v>
      </c>
      <c r="G93" s="57" t="s">
        <v>540</v>
      </c>
      <c r="H93" s="57">
        <v>9.9099999999999994E-2</v>
      </c>
      <c r="I93" s="57">
        <v>4.4000000000000003E-3</v>
      </c>
      <c r="J93" s="57">
        <v>1.486E-2</v>
      </c>
      <c r="K93" s="57">
        <v>2.5000000000000001E-4</v>
      </c>
      <c r="L93" s="57">
        <v>5.3841E-2</v>
      </c>
      <c r="M93" s="57"/>
      <c r="N93" s="57"/>
      <c r="O93" s="57">
        <v>4.82E-2</v>
      </c>
      <c r="P93" s="57">
        <v>2.3E-3</v>
      </c>
      <c r="Q93" s="57">
        <v>0.33964</v>
      </c>
      <c r="R93" s="57">
        <v>4.3499999999999997E-3</v>
      </c>
      <c r="S93" s="57">
        <v>2.9E-4</v>
      </c>
      <c r="T93" s="57" t="s">
        <v>222</v>
      </c>
      <c r="U93" s="57" t="s">
        <v>223</v>
      </c>
      <c r="V93" s="57">
        <v>95.8</v>
      </c>
      <c r="W93" s="57">
        <v>4</v>
      </c>
      <c r="X93" s="57">
        <v>95.1</v>
      </c>
      <c r="Y93" s="57">
        <v>1.6</v>
      </c>
      <c r="Z93" s="57">
        <v>87.7</v>
      </c>
      <c r="AA93" s="57">
        <v>5.9</v>
      </c>
      <c r="AB93" s="57">
        <v>105</v>
      </c>
      <c r="AC93" s="57">
        <v>93</v>
      </c>
      <c r="AD93" s="57">
        <v>50</v>
      </c>
      <c r="AE93" s="57">
        <v>42</v>
      </c>
      <c r="AF93" s="57">
        <v>2.2999999999999998</v>
      </c>
      <c r="AG93" s="57">
        <v>2</v>
      </c>
      <c r="AH93" s="57">
        <v>5.3</v>
      </c>
      <c r="AI93" s="57">
        <v>4.3</v>
      </c>
      <c r="AJ93" s="57">
        <v>268.5</v>
      </c>
      <c r="AK93" s="57">
        <v>3.3</v>
      </c>
      <c r="AL93" s="57">
        <v>126.3</v>
      </c>
      <c r="AM93" s="57">
        <v>1.9</v>
      </c>
      <c r="AN93" s="57" t="s">
        <v>222</v>
      </c>
      <c r="AO93" s="57" t="s">
        <v>223</v>
      </c>
      <c r="AP93" s="57">
        <v>2.1</v>
      </c>
      <c r="AQ93" s="57">
        <v>3.7999999999999999E-2</v>
      </c>
      <c r="AR93" s="57">
        <v>67.294749999999993</v>
      </c>
      <c r="AS93" s="57">
        <v>1.1321460000000001</v>
      </c>
      <c r="AT93" s="57">
        <v>106</v>
      </c>
      <c r="AU93" s="57">
        <v>36</v>
      </c>
      <c r="AV93" s="59">
        <v>93400000000000</v>
      </c>
      <c r="AW93" s="59">
        <v>1700000000000</v>
      </c>
      <c r="AX93" t="s">
        <v>165</v>
      </c>
    </row>
    <row r="94" spans="1:50" ht="14">
      <c r="A94" s="57" t="s">
        <v>544</v>
      </c>
      <c r="B94" s="57" t="s">
        <v>545</v>
      </c>
      <c r="C94" s="57" t="s">
        <v>546</v>
      </c>
      <c r="D94" s="57" t="s">
        <v>505</v>
      </c>
      <c r="E94" s="58">
        <v>1.9003009259259261E-2</v>
      </c>
      <c r="F94" s="57">
        <v>2.0274999999999999</v>
      </c>
      <c r="G94" s="57" t="s">
        <v>547</v>
      </c>
      <c r="H94" s="57">
        <v>0.129</v>
      </c>
      <c r="I94" s="57">
        <v>0.02</v>
      </c>
      <c r="J94" s="57">
        <v>1.41E-2</v>
      </c>
      <c r="K94" s="57">
        <v>1.6999999999999999E-3</v>
      </c>
      <c r="L94" s="57">
        <v>0.94059000000000004</v>
      </c>
      <c r="M94" s="57"/>
      <c r="N94" s="57"/>
      <c r="O94" s="57">
        <v>6.5199999999999994E-2</v>
      </c>
      <c r="P94" s="57">
        <v>3.3E-3</v>
      </c>
      <c r="Q94" s="57">
        <v>-4.3611999999999998E-2</v>
      </c>
      <c r="R94" s="57">
        <v>3.78E-2</v>
      </c>
      <c r="S94" s="57">
        <v>5.4000000000000003E-3</v>
      </c>
      <c r="T94" s="57" t="s">
        <v>222</v>
      </c>
      <c r="U94" s="57" t="s">
        <v>223</v>
      </c>
      <c r="V94" s="57">
        <v>123</v>
      </c>
      <c r="W94" s="57">
        <v>17</v>
      </c>
      <c r="X94" s="57">
        <v>90</v>
      </c>
      <c r="Y94" s="57">
        <v>11</v>
      </c>
      <c r="Z94" s="57">
        <v>750</v>
      </c>
      <c r="AA94" s="57">
        <v>110</v>
      </c>
      <c r="AB94" s="57">
        <v>770</v>
      </c>
      <c r="AC94" s="57">
        <v>110</v>
      </c>
      <c r="AD94" s="57">
        <v>-20</v>
      </c>
      <c r="AE94" s="57">
        <v>540</v>
      </c>
      <c r="AF94" s="57">
        <v>-1</v>
      </c>
      <c r="AG94" s="57">
        <v>36</v>
      </c>
      <c r="AH94" s="57">
        <v>-4</v>
      </c>
      <c r="AI94" s="57">
        <v>24</v>
      </c>
      <c r="AJ94" s="57">
        <v>1405</v>
      </c>
      <c r="AK94" s="57">
        <v>93</v>
      </c>
      <c r="AL94" s="57">
        <v>20</v>
      </c>
      <c r="AM94" s="57">
        <v>3.2</v>
      </c>
      <c r="AN94" s="57" t="s">
        <v>222</v>
      </c>
      <c r="AO94" s="57" t="s">
        <v>223</v>
      </c>
      <c r="AP94" s="57">
        <v>72.7</v>
      </c>
      <c r="AQ94" s="57">
        <v>8.8000000000000007</v>
      </c>
      <c r="AR94" s="57">
        <v>70.921989999999994</v>
      </c>
      <c r="AS94" s="57">
        <v>8.5508780000000009</v>
      </c>
      <c r="AT94" s="57">
        <v>88</v>
      </c>
      <c r="AU94" s="57">
        <v>2.2999999999999998</v>
      </c>
      <c r="AV94" s="59">
        <v>429000000000000</v>
      </c>
      <c r="AW94" s="59">
        <v>59000000000000</v>
      </c>
      <c r="AX94" t="s">
        <v>166</v>
      </c>
    </row>
    <row r="95" spans="1:50" ht="14">
      <c r="A95" s="57" t="s">
        <v>548</v>
      </c>
      <c r="B95" s="57" t="s">
        <v>545</v>
      </c>
      <c r="C95" s="57" t="s">
        <v>549</v>
      </c>
      <c r="D95" s="57" t="s">
        <v>505</v>
      </c>
      <c r="E95" s="58">
        <v>1.910636574074074E-2</v>
      </c>
      <c r="F95" s="57">
        <v>14.832000000000001</v>
      </c>
      <c r="G95" s="57" t="s">
        <v>545</v>
      </c>
      <c r="H95" s="57">
        <v>3.7730000000000001</v>
      </c>
      <c r="I95" s="57">
        <v>5.8999999999999997E-2</v>
      </c>
      <c r="J95" s="57">
        <v>0.26860000000000001</v>
      </c>
      <c r="K95" s="57">
        <v>3.8E-3</v>
      </c>
      <c r="L95" s="57">
        <v>0.68093000000000004</v>
      </c>
      <c r="M95" s="57"/>
      <c r="N95" s="57"/>
      <c r="O95" s="57">
        <v>0.1014</v>
      </c>
      <c r="P95" s="57">
        <v>1.1999999999999999E-3</v>
      </c>
      <c r="Q95" s="57">
        <v>0.31712000000000001</v>
      </c>
      <c r="R95" s="57">
        <v>9.1300000000000006E-2</v>
      </c>
      <c r="S95" s="57">
        <v>2.0999999999999999E-3</v>
      </c>
      <c r="T95" s="57" t="s">
        <v>222</v>
      </c>
      <c r="U95" s="57" t="s">
        <v>223</v>
      </c>
      <c r="V95" s="57">
        <v>1585</v>
      </c>
      <c r="W95" s="57">
        <v>13</v>
      </c>
      <c r="X95" s="57">
        <v>1533</v>
      </c>
      <c r="Y95" s="57">
        <v>19</v>
      </c>
      <c r="Z95" s="57">
        <v>1765</v>
      </c>
      <c r="AA95" s="57">
        <v>40</v>
      </c>
      <c r="AB95" s="57">
        <v>1647</v>
      </c>
      <c r="AC95" s="57">
        <v>22</v>
      </c>
      <c r="AD95" s="57">
        <v>470</v>
      </c>
      <c r="AE95" s="57">
        <v>370</v>
      </c>
      <c r="AF95" s="57">
        <v>47</v>
      </c>
      <c r="AG95" s="57">
        <v>37</v>
      </c>
      <c r="AH95" s="57">
        <v>94</v>
      </c>
      <c r="AI95" s="57">
        <v>73</v>
      </c>
      <c r="AJ95" s="57">
        <v>105.2</v>
      </c>
      <c r="AK95" s="57">
        <v>9.5</v>
      </c>
      <c r="AL95" s="57">
        <v>84.4</v>
      </c>
      <c r="AM95" s="57">
        <v>2.2999999999999998</v>
      </c>
      <c r="AN95" s="57" t="s">
        <v>222</v>
      </c>
      <c r="AO95" s="57" t="s">
        <v>223</v>
      </c>
      <c r="AP95" s="57">
        <v>1.1970000000000001</v>
      </c>
      <c r="AQ95" s="57">
        <v>8.3000000000000004E-2</v>
      </c>
      <c r="AR95" s="57">
        <v>3.7230080000000001</v>
      </c>
      <c r="AS95" s="57">
        <v>5.2671000000000003E-2</v>
      </c>
      <c r="AT95" s="57">
        <v>6.4</v>
      </c>
      <c r="AU95" s="57">
        <v>2</v>
      </c>
      <c r="AV95" s="59">
        <v>724000000000000</v>
      </c>
      <c r="AW95" s="59">
        <v>59000000000000</v>
      </c>
      <c r="AX95" t="s">
        <v>167</v>
      </c>
    </row>
    <row r="96" spans="1:50" ht="14">
      <c r="A96" s="57" t="s">
        <v>550</v>
      </c>
      <c r="B96" s="57" t="s">
        <v>551</v>
      </c>
      <c r="C96" s="57" t="s">
        <v>552</v>
      </c>
      <c r="D96" s="57" t="s">
        <v>505</v>
      </c>
      <c r="E96" s="58">
        <v>2.2068518518518519E-2</v>
      </c>
      <c r="F96" s="57">
        <v>5.2218999999999998</v>
      </c>
      <c r="G96" s="57"/>
      <c r="H96" s="57">
        <v>6.1600000000000002E-2</v>
      </c>
      <c r="I96" s="57">
        <v>5.1999999999999998E-3</v>
      </c>
      <c r="J96" s="57">
        <v>9.2399999999999999E-3</v>
      </c>
      <c r="K96" s="57">
        <v>7.3999999999999999E-4</v>
      </c>
      <c r="L96" s="57">
        <v>0.82625000000000004</v>
      </c>
      <c r="M96" s="57"/>
      <c r="N96" s="57"/>
      <c r="O96" s="57">
        <v>4.8399999999999999E-2</v>
      </c>
      <c r="P96" s="57">
        <v>2.7000000000000001E-3</v>
      </c>
      <c r="Q96" s="57">
        <v>0.17849000000000001</v>
      </c>
      <c r="R96" s="57">
        <v>1.5100000000000001E-2</v>
      </c>
      <c r="S96" s="57">
        <v>1.5E-3</v>
      </c>
      <c r="T96" s="57" t="s">
        <v>222</v>
      </c>
      <c r="U96" s="57" t="s">
        <v>223</v>
      </c>
      <c r="V96" s="57">
        <v>60.6</v>
      </c>
      <c r="W96" s="57">
        <v>5</v>
      </c>
      <c r="X96" s="57">
        <v>59.3</v>
      </c>
      <c r="Y96" s="57">
        <v>4.7</v>
      </c>
      <c r="Z96" s="57">
        <v>302</v>
      </c>
      <c r="AA96" s="57">
        <v>29</v>
      </c>
      <c r="AB96" s="57">
        <v>120</v>
      </c>
      <c r="AC96" s="57">
        <v>110</v>
      </c>
      <c r="AD96" s="57">
        <v>77</v>
      </c>
      <c r="AE96" s="57">
        <v>93</v>
      </c>
      <c r="AF96" s="57">
        <v>3.9</v>
      </c>
      <c r="AG96" s="57">
        <v>4.5</v>
      </c>
      <c r="AH96" s="57">
        <v>4.4000000000000004</v>
      </c>
      <c r="AI96" s="57">
        <v>7.3</v>
      </c>
      <c r="AJ96" s="57">
        <v>738</v>
      </c>
      <c r="AK96" s="57">
        <v>28</v>
      </c>
      <c r="AL96" s="57">
        <v>33.9</v>
      </c>
      <c r="AM96" s="57">
        <v>4.7</v>
      </c>
      <c r="AN96" s="57" t="s">
        <v>222</v>
      </c>
      <c r="AO96" s="57" t="s">
        <v>223</v>
      </c>
      <c r="AP96" s="57">
        <v>26.2</v>
      </c>
      <c r="AQ96" s="57">
        <v>5.7</v>
      </c>
      <c r="AR96" s="57">
        <v>108.2251</v>
      </c>
      <c r="AS96" s="57">
        <v>8.6673790000000004</v>
      </c>
      <c r="AT96" s="57">
        <v>105</v>
      </c>
      <c r="AU96" s="57">
        <v>25</v>
      </c>
      <c r="AV96" s="59">
        <v>143300000000000</v>
      </c>
      <c r="AW96" s="59">
        <v>9400000000000</v>
      </c>
      <c r="AX96" t="s">
        <v>168</v>
      </c>
    </row>
    <row r="97" spans="1:50" ht="14">
      <c r="A97" s="57" t="s">
        <v>553</v>
      </c>
      <c r="B97" s="57" t="s">
        <v>551</v>
      </c>
      <c r="C97" s="57" t="s">
        <v>554</v>
      </c>
      <c r="D97" s="57" t="s">
        <v>505</v>
      </c>
      <c r="E97" s="58">
        <v>2.2233796296296297E-2</v>
      </c>
      <c r="F97" s="57">
        <v>14.696999999999999</v>
      </c>
      <c r="G97" s="57" t="s">
        <v>551</v>
      </c>
      <c r="H97" s="57">
        <v>0.151</v>
      </c>
      <c r="I97" s="57">
        <v>1.4999999999999999E-2</v>
      </c>
      <c r="J97" s="57">
        <v>2.0389999999999998E-2</v>
      </c>
      <c r="K97" s="57">
        <v>6.8000000000000005E-4</v>
      </c>
      <c r="L97" s="57">
        <v>0.67917000000000005</v>
      </c>
      <c r="M97" s="57"/>
      <c r="N97" s="57"/>
      <c r="O97" s="57">
        <v>5.3699999999999998E-2</v>
      </c>
      <c r="P97" s="57">
        <v>4.4000000000000003E-3</v>
      </c>
      <c r="Q97" s="57">
        <v>-0.36008000000000001</v>
      </c>
      <c r="R97" s="57">
        <v>1.1379999999999999E-2</v>
      </c>
      <c r="S97" s="57">
        <v>6.7000000000000002E-4</v>
      </c>
      <c r="T97" s="57" t="s">
        <v>222</v>
      </c>
      <c r="U97" s="57" t="s">
        <v>223</v>
      </c>
      <c r="V97" s="57">
        <v>142</v>
      </c>
      <c r="W97" s="57">
        <v>12</v>
      </c>
      <c r="X97" s="57">
        <v>130.1</v>
      </c>
      <c r="Y97" s="57">
        <v>4.3</v>
      </c>
      <c r="Z97" s="57">
        <v>229</v>
      </c>
      <c r="AA97" s="57">
        <v>13</v>
      </c>
      <c r="AB97" s="57">
        <v>280</v>
      </c>
      <c r="AC97" s="57">
        <v>130</v>
      </c>
      <c r="AD97" s="57">
        <v>50</v>
      </c>
      <c r="AE97" s="57">
        <v>36</v>
      </c>
      <c r="AF97" s="57">
        <v>3.2</v>
      </c>
      <c r="AG97" s="57">
        <v>2</v>
      </c>
      <c r="AH97" s="57">
        <v>18</v>
      </c>
      <c r="AI97" s="57">
        <v>12</v>
      </c>
      <c r="AJ97" s="57">
        <v>117</v>
      </c>
      <c r="AK97" s="57">
        <v>2.7</v>
      </c>
      <c r="AL97" s="57">
        <v>89.6</v>
      </c>
      <c r="AM97" s="57">
        <v>3.3</v>
      </c>
      <c r="AN97" s="57" t="s">
        <v>222</v>
      </c>
      <c r="AO97" s="57" t="s">
        <v>223</v>
      </c>
      <c r="AP97" s="57">
        <v>1.3160000000000001</v>
      </c>
      <c r="AQ97" s="57">
        <v>6.6000000000000003E-2</v>
      </c>
      <c r="AR97" s="57">
        <v>49.04365</v>
      </c>
      <c r="AS97" s="57">
        <v>1.6355900000000001</v>
      </c>
      <c r="AT97" s="57">
        <v>92</v>
      </c>
      <c r="AU97" s="57">
        <v>36</v>
      </c>
      <c r="AV97" s="59">
        <v>59100000000000</v>
      </c>
      <c r="AW97" s="59">
        <v>1700000000000</v>
      </c>
      <c r="AX97" t="s">
        <v>169</v>
      </c>
    </row>
    <row r="98" spans="1:50" ht="14">
      <c r="A98" s="57" t="s">
        <v>555</v>
      </c>
      <c r="B98" s="57" t="s">
        <v>556</v>
      </c>
      <c r="C98" s="57" t="s">
        <v>557</v>
      </c>
      <c r="D98" s="57" t="s">
        <v>505</v>
      </c>
      <c r="E98" s="58">
        <v>2.4120370370370372E-2</v>
      </c>
      <c r="F98" s="57">
        <v>27.675000000000001</v>
      </c>
      <c r="G98" s="57" t="s">
        <v>556</v>
      </c>
      <c r="H98" s="57">
        <v>8.4500000000000006E-2</v>
      </c>
      <c r="I98" s="57">
        <v>1.9E-3</v>
      </c>
      <c r="J98" s="57">
        <v>1.2529999999999999E-2</v>
      </c>
      <c r="K98" s="57">
        <v>1.4999999999999999E-4</v>
      </c>
      <c r="L98" s="57">
        <v>0.20813999999999999</v>
      </c>
      <c r="M98" s="57"/>
      <c r="N98" s="57"/>
      <c r="O98" s="57">
        <v>4.8800000000000003E-2</v>
      </c>
      <c r="P98" s="57">
        <v>1.1000000000000001E-3</v>
      </c>
      <c r="Q98" s="57">
        <v>0.31885999999999998</v>
      </c>
      <c r="R98" s="57">
        <v>3.9899999999999996E-3</v>
      </c>
      <c r="S98" s="57">
        <v>1.6000000000000001E-4</v>
      </c>
      <c r="T98" s="57" t="s">
        <v>222</v>
      </c>
      <c r="U98" s="57" t="s">
        <v>223</v>
      </c>
      <c r="V98" s="57">
        <v>82.3</v>
      </c>
      <c r="W98" s="57">
        <v>1.8</v>
      </c>
      <c r="X98" s="57">
        <v>80.27</v>
      </c>
      <c r="Y98" s="57">
        <v>0.96</v>
      </c>
      <c r="Z98" s="57">
        <v>80.5</v>
      </c>
      <c r="AA98" s="57">
        <v>3.1</v>
      </c>
      <c r="AB98" s="57">
        <v>136</v>
      </c>
      <c r="AC98" s="57">
        <v>47</v>
      </c>
      <c r="AD98" s="57">
        <v>0</v>
      </c>
      <c r="AE98" s="57">
        <v>120</v>
      </c>
      <c r="AF98" s="57">
        <v>-1.7</v>
      </c>
      <c r="AG98" s="57">
        <v>6.3</v>
      </c>
      <c r="AH98" s="57">
        <v>-9</v>
      </c>
      <c r="AI98" s="57">
        <v>18</v>
      </c>
      <c r="AJ98" s="57">
        <v>469</v>
      </c>
      <c r="AK98" s="57">
        <v>35</v>
      </c>
      <c r="AL98" s="57">
        <v>233</v>
      </c>
      <c r="AM98" s="57">
        <v>21</v>
      </c>
      <c r="AN98" s="57" t="s">
        <v>222</v>
      </c>
      <c r="AO98" s="57" t="s">
        <v>223</v>
      </c>
      <c r="AP98" s="57">
        <v>2.173</v>
      </c>
      <c r="AQ98" s="57">
        <v>6.8000000000000005E-2</v>
      </c>
      <c r="AR98" s="57">
        <v>79.808459999999997</v>
      </c>
      <c r="AS98" s="57">
        <v>0.95540849999999999</v>
      </c>
      <c r="AT98" s="57">
        <v>93</v>
      </c>
      <c r="AU98" s="57">
        <v>27</v>
      </c>
      <c r="AV98" s="59">
        <v>138000000000000</v>
      </c>
      <c r="AW98" s="59">
        <v>11000000000000</v>
      </c>
    </row>
    <row r="99" spans="1:50" ht="14">
      <c r="A99" s="57" t="s">
        <v>558</v>
      </c>
      <c r="B99" s="57" t="s">
        <v>559</v>
      </c>
      <c r="C99" s="57" t="s">
        <v>560</v>
      </c>
      <c r="D99" s="57" t="s">
        <v>505</v>
      </c>
      <c r="E99" s="58">
        <v>2.5155439814814815E-2</v>
      </c>
      <c r="F99" s="57">
        <v>8.9902999999999995</v>
      </c>
      <c r="G99" s="57"/>
      <c r="H99" s="57">
        <v>0.69599999999999995</v>
      </c>
      <c r="I99" s="57">
        <v>2.5000000000000001E-2</v>
      </c>
      <c r="J99" s="57">
        <v>6.5699999999999995E-2</v>
      </c>
      <c r="K99" s="57">
        <v>1.9E-3</v>
      </c>
      <c r="L99" s="57">
        <v>0.75668999999999997</v>
      </c>
      <c r="M99" s="57"/>
      <c r="N99" s="57"/>
      <c r="O99" s="57">
        <v>7.6100000000000001E-2</v>
      </c>
      <c r="P99" s="57">
        <v>1.9E-3</v>
      </c>
      <c r="Q99" s="57">
        <v>0.24213999999999999</v>
      </c>
      <c r="R99" s="57">
        <v>6.9199999999999998E-2</v>
      </c>
      <c r="S99" s="57">
        <v>3.3999999999999998E-3</v>
      </c>
      <c r="T99" s="57" t="s">
        <v>222</v>
      </c>
      <c r="U99" s="57" t="s">
        <v>223</v>
      </c>
      <c r="V99" s="57">
        <v>535</v>
      </c>
      <c r="W99" s="57">
        <v>15</v>
      </c>
      <c r="X99" s="57">
        <v>410</v>
      </c>
      <c r="Y99" s="57">
        <v>12</v>
      </c>
      <c r="Z99" s="57">
        <v>1352</v>
      </c>
      <c r="AA99" s="57">
        <v>65</v>
      </c>
      <c r="AB99" s="57">
        <v>1087</v>
      </c>
      <c r="AC99" s="57">
        <v>48</v>
      </c>
      <c r="AD99" s="57">
        <v>80</v>
      </c>
      <c r="AE99" s="57">
        <v>310</v>
      </c>
      <c r="AF99" s="57">
        <v>5</v>
      </c>
      <c r="AG99" s="57">
        <v>25</v>
      </c>
      <c r="AH99" s="57">
        <v>6</v>
      </c>
      <c r="AI99" s="57">
        <v>17</v>
      </c>
      <c r="AJ99" s="57">
        <v>277.10000000000002</v>
      </c>
      <c r="AK99" s="57">
        <v>9</v>
      </c>
      <c r="AL99" s="57">
        <v>19.5</v>
      </c>
      <c r="AM99" s="57">
        <v>1.2</v>
      </c>
      <c r="AN99" s="57" t="s">
        <v>222</v>
      </c>
      <c r="AO99" s="57" t="s">
        <v>223</v>
      </c>
      <c r="AP99" s="57">
        <v>14.58</v>
      </c>
      <c r="AQ99" s="57">
        <v>0.85</v>
      </c>
      <c r="AR99" s="57">
        <v>15.220700000000001</v>
      </c>
      <c r="AS99" s="57">
        <v>0.44017250000000002</v>
      </c>
      <c r="AT99" s="57">
        <v>60.9</v>
      </c>
      <c r="AU99" s="57">
        <v>2.4</v>
      </c>
      <c r="AV99" s="59">
        <v>393000000000000</v>
      </c>
      <c r="AW99" s="59">
        <v>12000000000000</v>
      </c>
      <c r="AX99" t="s">
        <v>170</v>
      </c>
    </row>
    <row r="100" spans="1:50" ht="14">
      <c r="A100" s="57" t="s">
        <v>561</v>
      </c>
      <c r="B100" s="57" t="s">
        <v>559</v>
      </c>
      <c r="C100" s="57" t="s">
        <v>562</v>
      </c>
      <c r="D100" s="57" t="s">
        <v>505</v>
      </c>
      <c r="E100" s="58">
        <v>2.5299421296296299E-2</v>
      </c>
      <c r="F100" s="57">
        <v>13.803000000000001</v>
      </c>
      <c r="G100" s="57" t="s">
        <v>559</v>
      </c>
      <c r="H100" s="57">
        <v>2.1760000000000002</v>
      </c>
      <c r="I100" s="57">
        <v>4.8000000000000001E-2</v>
      </c>
      <c r="J100" s="57">
        <v>0.19689999999999999</v>
      </c>
      <c r="K100" s="57">
        <v>3.5999999999999999E-3</v>
      </c>
      <c r="L100" s="57">
        <v>0.42524000000000001</v>
      </c>
      <c r="M100" s="57"/>
      <c r="N100" s="57"/>
      <c r="O100" s="57">
        <v>7.9500000000000001E-2</v>
      </c>
      <c r="P100" s="57">
        <v>1.9E-3</v>
      </c>
      <c r="Q100" s="57">
        <v>0.39500000000000002</v>
      </c>
      <c r="R100" s="57">
        <v>6.6900000000000001E-2</v>
      </c>
      <c r="S100" s="57">
        <v>2.3999999999999998E-3</v>
      </c>
      <c r="T100" s="57" t="s">
        <v>222</v>
      </c>
      <c r="U100" s="57" t="s">
        <v>223</v>
      </c>
      <c r="V100" s="57">
        <v>1171</v>
      </c>
      <c r="W100" s="57">
        <v>15</v>
      </c>
      <c r="X100" s="57">
        <v>1162</v>
      </c>
      <c r="Y100" s="57">
        <v>21</v>
      </c>
      <c r="Z100" s="57">
        <v>1307</v>
      </c>
      <c r="AA100" s="57">
        <v>46</v>
      </c>
      <c r="AB100" s="57">
        <v>1171</v>
      </c>
      <c r="AC100" s="57">
        <v>48</v>
      </c>
      <c r="AD100" s="57">
        <v>-60</v>
      </c>
      <c r="AE100" s="57">
        <v>140</v>
      </c>
      <c r="AF100" s="57">
        <v>-4</v>
      </c>
      <c r="AG100" s="57">
        <v>11</v>
      </c>
      <c r="AH100" s="57">
        <v>-1</v>
      </c>
      <c r="AI100" s="57">
        <v>25</v>
      </c>
      <c r="AJ100" s="57">
        <v>47.7</v>
      </c>
      <c r="AK100" s="57">
        <v>4.3</v>
      </c>
      <c r="AL100" s="57">
        <v>25.61</v>
      </c>
      <c r="AM100" s="57">
        <v>0.74</v>
      </c>
      <c r="AN100" s="57" t="s">
        <v>222</v>
      </c>
      <c r="AO100" s="57" t="s">
        <v>223</v>
      </c>
      <c r="AP100" s="57">
        <v>1.8</v>
      </c>
      <c r="AQ100" s="57">
        <v>0.13</v>
      </c>
      <c r="AR100" s="57">
        <v>5.0787199999999997</v>
      </c>
      <c r="AS100" s="57">
        <v>9.2856229999999998E-2</v>
      </c>
      <c r="AT100" s="57">
        <v>-2.4</v>
      </c>
      <c r="AU100" s="57">
        <v>5.7</v>
      </c>
      <c r="AV100" s="59">
        <v>226000000000000</v>
      </c>
      <c r="AW100" s="59">
        <v>18000000000000</v>
      </c>
      <c r="AX100" t="s">
        <v>171</v>
      </c>
    </row>
    <row r="101" spans="1:50" ht="14">
      <c r="A101" s="57" t="s">
        <v>563</v>
      </c>
      <c r="B101" s="57" t="s">
        <v>564</v>
      </c>
      <c r="C101" s="57" t="s">
        <v>565</v>
      </c>
      <c r="D101" s="57" t="s">
        <v>505</v>
      </c>
      <c r="E101" s="58">
        <v>2.6168981481481477E-2</v>
      </c>
      <c r="F101" s="57">
        <v>27.673999999999999</v>
      </c>
      <c r="G101" s="57" t="s">
        <v>564</v>
      </c>
      <c r="H101" s="57">
        <v>0.1794</v>
      </c>
      <c r="I101" s="57">
        <v>2.7000000000000001E-3</v>
      </c>
      <c r="J101" s="57">
        <v>2.5999999999999999E-2</v>
      </c>
      <c r="K101" s="57">
        <v>2.3000000000000001E-4</v>
      </c>
      <c r="L101" s="57">
        <v>0.12948999999999999</v>
      </c>
      <c r="M101" s="57"/>
      <c r="N101" s="57"/>
      <c r="O101" s="57">
        <v>4.9880000000000001E-2</v>
      </c>
      <c r="P101" s="57">
        <v>8.1999999999999998E-4</v>
      </c>
      <c r="Q101" s="57">
        <v>0.40995999999999999</v>
      </c>
      <c r="R101" s="57">
        <v>7.7799999999999996E-3</v>
      </c>
      <c r="S101" s="57">
        <v>1.4999999999999999E-4</v>
      </c>
      <c r="T101" s="57" t="s">
        <v>222</v>
      </c>
      <c r="U101" s="57" t="s">
        <v>223</v>
      </c>
      <c r="V101" s="57">
        <v>167.4</v>
      </c>
      <c r="W101" s="57">
        <v>2.4</v>
      </c>
      <c r="X101" s="57">
        <v>165.4</v>
      </c>
      <c r="Y101" s="57">
        <v>1.4</v>
      </c>
      <c r="Z101" s="57">
        <v>156.5</v>
      </c>
      <c r="AA101" s="57">
        <v>2.9</v>
      </c>
      <c r="AB101" s="57">
        <v>187</v>
      </c>
      <c r="AC101" s="57">
        <v>36</v>
      </c>
      <c r="AD101" s="57">
        <v>330</v>
      </c>
      <c r="AE101" s="57">
        <v>160</v>
      </c>
      <c r="AF101" s="57">
        <v>16.399999999999999</v>
      </c>
      <c r="AG101" s="57">
        <v>7.7</v>
      </c>
      <c r="AH101" s="57">
        <v>73</v>
      </c>
      <c r="AI101" s="57">
        <v>36</v>
      </c>
      <c r="AJ101" s="57">
        <v>507</v>
      </c>
      <c r="AK101" s="57">
        <v>15</v>
      </c>
      <c r="AL101" s="57">
        <v>477</v>
      </c>
      <c r="AM101" s="57">
        <v>19</v>
      </c>
      <c r="AN101" s="57" t="s">
        <v>222</v>
      </c>
      <c r="AO101" s="57" t="s">
        <v>223</v>
      </c>
      <c r="AP101" s="57">
        <v>1.0640000000000001</v>
      </c>
      <c r="AQ101" s="57">
        <v>1.2999999999999999E-2</v>
      </c>
      <c r="AR101" s="57">
        <v>38.461539999999999</v>
      </c>
      <c r="AS101" s="57">
        <v>0.3402367</v>
      </c>
      <c r="AT101" s="57">
        <v>90</v>
      </c>
      <c r="AU101" s="57">
        <v>120</v>
      </c>
      <c r="AV101" s="59">
        <v>339000000000000</v>
      </c>
      <c r="AW101" s="59">
        <v>11000000000000</v>
      </c>
      <c r="AX101" t="s">
        <v>172</v>
      </c>
    </row>
    <row r="102" spans="1:50" ht="14">
      <c r="A102" s="57" t="s">
        <v>566</v>
      </c>
      <c r="B102" s="57" t="s">
        <v>567</v>
      </c>
      <c r="C102" s="57" t="s">
        <v>568</v>
      </c>
      <c r="D102" s="57" t="s">
        <v>505</v>
      </c>
      <c r="E102" s="58">
        <v>3.1315856481481483E-2</v>
      </c>
      <c r="F102" s="57">
        <v>1.3623000000000001</v>
      </c>
      <c r="G102" s="57" t="s">
        <v>569</v>
      </c>
      <c r="H102" s="57">
        <v>8.7999999999999995E-2</v>
      </c>
      <c r="I102" s="57">
        <v>9.4000000000000004E-3</v>
      </c>
      <c r="J102" s="57">
        <v>1.1480000000000001E-2</v>
      </c>
      <c r="K102" s="57">
        <v>7.2999999999999996E-4</v>
      </c>
      <c r="L102" s="57">
        <v>0.88770000000000004</v>
      </c>
      <c r="M102" s="57"/>
      <c r="N102" s="57"/>
      <c r="O102" s="57">
        <v>5.5300000000000002E-2</v>
      </c>
      <c r="P102" s="57">
        <v>3.2000000000000002E-3</v>
      </c>
      <c r="Q102" s="57">
        <v>-0.56647999999999998</v>
      </c>
      <c r="R102" s="57">
        <v>2.01E-2</v>
      </c>
      <c r="S102" s="57">
        <v>4.0000000000000001E-3</v>
      </c>
      <c r="T102" s="57" t="s">
        <v>222</v>
      </c>
      <c r="U102" s="57" t="s">
        <v>223</v>
      </c>
      <c r="V102" s="57">
        <v>85.6</v>
      </c>
      <c r="W102" s="57">
        <v>8.8000000000000007</v>
      </c>
      <c r="X102" s="57">
        <v>73.599999999999994</v>
      </c>
      <c r="Y102" s="57">
        <v>4.7</v>
      </c>
      <c r="Z102" s="57">
        <v>401</v>
      </c>
      <c r="AA102" s="57">
        <v>78</v>
      </c>
      <c r="AB102" s="57">
        <v>410</v>
      </c>
      <c r="AC102" s="57">
        <v>130</v>
      </c>
      <c r="AD102" s="57">
        <v>-700</v>
      </c>
      <c r="AE102" s="57">
        <v>1000</v>
      </c>
      <c r="AF102" s="57">
        <v>-40</v>
      </c>
      <c r="AG102" s="57">
        <v>58</v>
      </c>
      <c r="AH102" s="57">
        <v>-13</v>
      </c>
      <c r="AI102" s="57">
        <v>16</v>
      </c>
      <c r="AJ102" s="57">
        <v>2630</v>
      </c>
      <c r="AK102" s="57">
        <v>200</v>
      </c>
      <c r="AL102" s="57">
        <v>24.5</v>
      </c>
      <c r="AM102" s="57">
        <v>3.5</v>
      </c>
      <c r="AN102" s="57" t="s">
        <v>222</v>
      </c>
      <c r="AO102" s="57" t="s">
        <v>223</v>
      </c>
      <c r="AP102" s="57">
        <v>109</v>
      </c>
      <c r="AQ102" s="57">
        <v>12</v>
      </c>
      <c r="AR102" s="57">
        <v>87.108009999999993</v>
      </c>
      <c r="AS102" s="57">
        <v>5.5390980000000001</v>
      </c>
      <c r="AT102" s="57">
        <v>78.3</v>
      </c>
      <c r="AU102" s="57">
        <v>7.9</v>
      </c>
      <c r="AV102" s="59">
        <v>639000000000000</v>
      </c>
      <c r="AW102" s="59">
        <v>62000000000000</v>
      </c>
      <c r="AX102" t="s">
        <v>173</v>
      </c>
    </row>
    <row r="103" spans="1:50" ht="14">
      <c r="A103" s="57" t="s">
        <v>570</v>
      </c>
      <c r="B103" s="57" t="s">
        <v>567</v>
      </c>
      <c r="C103" s="57" t="s">
        <v>571</v>
      </c>
      <c r="D103" s="57" t="s">
        <v>505</v>
      </c>
      <c r="E103" s="58">
        <v>3.1418171296296295E-2</v>
      </c>
      <c r="F103" s="57">
        <v>15.345000000000001</v>
      </c>
      <c r="G103" s="57" t="s">
        <v>567</v>
      </c>
      <c r="H103" s="57">
        <v>2.1259999999999999</v>
      </c>
      <c r="I103" s="57">
        <v>5.8999999999999997E-2</v>
      </c>
      <c r="J103" s="57">
        <v>0.1923</v>
      </c>
      <c r="K103" s="57">
        <v>2.7000000000000001E-3</v>
      </c>
      <c r="L103" s="57">
        <v>0.36125000000000002</v>
      </c>
      <c r="M103" s="57"/>
      <c r="N103" s="57"/>
      <c r="O103" s="57">
        <v>8.0299999999999996E-2</v>
      </c>
      <c r="P103" s="57">
        <v>2.0999999999999999E-3</v>
      </c>
      <c r="Q103" s="57">
        <v>0.16746</v>
      </c>
      <c r="R103" s="57">
        <v>5.7700000000000001E-2</v>
      </c>
      <c r="S103" s="57">
        <v>1.9E-3</v>
      </c>
      <c r="T103" s="57" t="s">
        <v>222</v>
      </c>
      <c r="U103" s="57" t="s">
        <v>223</v>
      </c>
      <c r="V103" s="57">
        <v>1153</v>
      </c>
      <c r="W103" s="57">
        <v>19</v>
      </c>
      <c r="X103" s="57">
        <v>1133</v>
      </c>
      <c r="Y103" s="57">
        <v>15</v>
      </c>
      <c r="Z103" s="57">
        <v>1133</v>
      </c>
      <c r="AA103" s="57">
        <v>36</v>
      </c>
      <c r="AB103" s="57">
        <v>1186</v>
      </c>
      <c r="AC103" s="57">
        <v>52</v>
      </c>
      <c r="AD103" s="57">
        <v>50</v>
      </c>
      <c r="AE103" s="57">
        <v>110</v>
      </c>
      <c r="AF103" s="57">
        <v>5.4</v>
      </c>
      <c r="AG103" s="57">
        <v>8.6999999999999993</v>
      </c>
      <c r="AH103" s="57">
        <v>10</v>
      </c>
      <c r="AI103" s="57">
        <v>27</v>
      </c>
      <c r="AJ103" s="57">
        <v>29.8</v>
      </c>
      <c r="AK103" s="57">
        <v>2.1</v>
      </c>
      <c r="AL103" s="57">
        <v>29.91</v>
      </c>
      <c r="AM103" s="57">
        <v>0.69</v>
      </c>
      <c r="AN103" s="57" t="s">
        <v>222</v>
      </c>
      <c r="AO103" s="57" t="s">
        <v>223</v>
      </c>
      <c r="AP103" s="57">
        <v>0.99</v>
      </c>
      <c r="AQ103" s="57">
        <v>5.8000000000000003E-2</v>
      </c>
      <c r="AR103" s="57">
        <v>5.2002079999999999</v>
      </c>
      <c r="AS103" s="57">
        <v>7.3013839999999997E-2</v>
      </c>
      <c r="AT103" s="57">
        <v>0.1</v>
      </c>
      <c r="AU103" s="57">
        <v>4.9000000000000004</v>
      </c>
      <c r="AV103" s="59">
        <v>150800000000000</v>
      </c>
      <c r="AW103" s="59">
        <v>9100000000000</v>
      </c>
      <c r="AX103" t="s">
        <v>174</v>
      </c>
    </row>
    <row r="104" spans="1:50" ht="14">
      <c r="A104" s="57" t="s">
        <v>572</v>
      </c>
      <c r="B104" s="57" t="s">
        <v>573</v>
      </c>
      <c r="C104" s="57" t="s">
        <v>574</v>
      </c>
      <c r="D104" s="57" t="s">
        <v>505</v>
      </c>
      <c r="E104" s="58">
        <v>3.2397685185185189E-2</v>
      </c>
      <c r="F104" s="57">
        <v>21.509</v>
      </c>
      <c r="G104" s="57" t="s">
        <v>573</v>
      </c>
      <c r="H104" s="57">
        <v>0.18129999999999999</v>
      </c>
      <c r="I104" s="57">
        <v>4.4999999999999997E-3</v>
      </c>
      <c r="J104" s="57">
        <v>2.682E-2</v>
      </c>
      <c r="K104" s="57">
        <v>3.6999999999999999E-4</v>
      </c>
      <c r="L104" s="57">
        <v>0.29309000000000002</v>
      </c>
      <c r="M104" s="57"/>
      <c r="N104" s="57"/>
      <c r="O104" s="57">
        <v>4.9399999999999999E-2</v>
      </c>
      <c r="P104" s="57">
        <v>1.2999999999999999E-3</v>
      </c>
      <c r="Q104" s="57">
        <v>0.24890999999999999</v>
      </c>
      <c r="R104" s="57">
        <v>9.5200000000000007E-3</v>
      </c>
      <c r="S104" s="57">
        <v>2.5999999999999998E-4</v>
      </c>
      <c r="T104" s="57" t="s">
        <v>222</v>
      </c>
      <c r="U104" s="57" t="s">
        <v>223</v>
      </c>
      <c r="V104" s="57">
        <v>169</v>
      </c>
      <c r="W104" s="57">
        <v>3.9</v>
      </c>
      <c r="X104" s="57">
        <v>170.6</v>
      </c>
      <c r="Y104" s="57">
        <v>2.2999999999999998</v>
      </c>
      <c r="Z104" s="57">
        <v>191.4</v>
      </c>
      <c r="AA104" s="57">
        <v>5.0999999999999996</v>
      </c>
      <c r="AB104" s="57">
        <v>159</v>
      </c>
      <c r="AC104" s="57">
        <v>53</v>
      </c>
      <c r="AD104" s="57">
        <v>32</v>
      </c>
      <c r="AE104" s="57">
        <v>66</v>
      </c>
      <c r="AF104" s="57">
        <v>1.8</v>
      </c>
      <c r="AG104" s="57">
        <v>3.2</v>
      </c>
      <c r="AH104" s="57">
        <v>7</v>
      </c>
      <c r="AI104" s="57">
        <v>21</v>
      </c>
      <c r="AJ104" s="57">
        <v>231.5</v>
      </c>
      <c r="AK104" s="57">
        <v>6.1</v>
      </c>
      <c r="AL104" s="57">
        <v>274</v>
      </c>
      <c r="AM104" s="57">
        <v>16</v>
      </c>
      <c r="AN104" s="57" t="s">
        <v>222</v>
      </c>
      <c r="AO104" s="57" t="s">
        <v>223</v>
      </c>
      <c r="AP104" s="57">
        <v>0.90300000000000002</v>
      </c>
      <c r="AQ104" s="57">
        <v>3.9E-2</v>
      </c>
      <c r="AR104" s="57">
        <v>37.285609999999998</v>
      </c>
      <c r="AS104" s="57">
        <v>0.51438010000000001</v>
      </c>
      <c r="AT104" s="57">
        <v>112</v>
      </c>
      <c r="AU104" s="57">
        <v>49</v>
      </c>
      <c r="AV104" s="59">
        <v>167300000000000</v>
      </c>
      <c r="AW104" s="59">
        <v>5800000000000</v>
      </c>
      <c r="AX104" t="s">
        <v>175</v>
      </c>
    </row>
    <row r="105" spans="1:50" ht="14">
      <c r="A105" s="57" t="s">
        <v>575</v>
      </c>
      <c r="B105" s="57" t="s">
        <v>576</v>
      </c>
      <c r="C105" s="57" t="s">
        <v>577</v>
      </c>
      <c r="D105" s="57" t="s">
        <v>505</v>
      </c>
      <c r="E105" s="58">
        <v>3.4417361111111107E-2</v>
      </c>
      <c r="F105" s="57">
        <v>3.6109</v>
      </c>
      <c r="G105" s="57" t="s">
        <v>576</v>
      </c>
      <c r="H105" s="57">
        <v>0.18190000000000001</v>
      </c>
      <c r="I105" s="57">
        <v>8.8000000000000005E-3</v>
      </c>
      <c r="J105" s="57">
        <v>2.5000000000000001E-2</v>
      </c>
      <c r="K105" s="57">
        <v>8.8000000000000003E-4</v>
      </c>
      <c r="L105" s="57">
        <v>0.54139999999999999</v>
      </c>
      <c r="M105" s="57"/>
      <c r="N105" s="57"/>
      <c r="O105" s="57">
        <v>5.2900000000000003E-2</v>
      </c>
      <c r="P105" s="57">
        <v>2.3E-3</v>
      </c>
      <c r="Q105" s="57">
        <v>0.26588000000000001</v>
      </c>
      <c r="R105" s="57">
        <v>7.7799999999999996E-3</v>
      </c>
      <c r="S105" s="57">
        <v>3.4000000000000002E-4</v>
      </c>
      <c r="T105" s="57" t="s">
        <v>222</v>
      </c>
      <c r="U105" s="57" t="s">
        <v>223</v>
      </c>
      <c r="V105" s="57">
        <v>169.5</v>
      </c>
      <c r="W105" s="57">
        <v>7.6</v>
      </c>
      <c r="X105" s="57">
        <v>159.19999999999999</v>
      </c>
      <c r="Y105" s="57">
        <v>5.6</v>
      </c>
      <c r="Z105" s="57">
        <v>156.6</v>
      </c>
      <c r="AA105" s="57">
        <v>6.9</v>
      </c>
      <c r="AB105" s="57">
        <v>313</v>
      </c>
      <c r="AC105" s="57">
        <v>96</v>
      </c>
      <c r="AD105" s="57">
        <v>-80</v>
      </c>
      <c r="AE105" s="57">
        <v>370</v>
      </c>
      <c r="AF105" s="57">
        <v>-3</v>
      </c>
      <c r="AG105" s="57">
        <v>20</v>
      </c>
      <c r="AH105" s="57">
        <v>-20</v>
      </c>
      <c r="AI105" s="57">
        <v>100</v>
      </c>
      <c r="AJ105" s="57">
        <v>718</v>
      </c>
      <c r="AK105" s="57">
        <v>61</v>
      </c>
      <c r="AL105" s="57">
        <v>763</v>
      </c>
      <c r="AM105" s="57">
        <v>58</v>
      </c>
      <c r="AN105" s="57" t="s">
        <v>222</v>
      </c>
      <c r="AO105" s="57" t="s">
        <v>223</v>
      </c>
      <c r="AP105" s="57">
        <v>0.93300000000000005</v>
      </c>
      <c r="AQ105" s="57">
        <v>3.4000000000000002E-2</v>
      </c>
      <c r="AR105" s="57">
        <v>40</v>
      </c>
      <c r="AS105" s="57">
        <v>1.4079999999999999</v>
      </c>
      <c r="AT105" s="57">
        <v>51</v>
      </c>
      <c r="AU105" s="57">
        <v>22</v>
      </c>
      <c r="AV105" s="59">
        <v>471000000000000</v>
      </c>
      <c r="AW105" s="59">
        <v>36000000000000</v>
      </c>
      <c r="AX105" t="s">
        <v>176</v>
      </c>
    </row>
    <row r="106" spans="1:50" ht="14">
      <c r="A106" s="57" t="s">
        <v>578</v>
      </c>
      <c r="B106" s="57" t="s">
        <v>579</v>
      </c>
      <c r="C106" s="57" t="s">
        <v>580</v>
      </c>
      <c r="D106" s="57" t="s">
        <v>505</v>
      </c>
      <c r="E106" s="58">
        <v>3.5512268518518519E-2</v>
      </c>
      <c r="F106" s="57">
        <v>18.417000000000002</v>
      </c>
      <c r="G106" s="57" t="s">
        <v>579</v>
      </c>
      <c r="H106" s="57">
        <v>0.16420000000000001</v>
      </c>
      <c r="I106" s="57">
        <v>5.1000000000000004E-3</v>
      </c>
      <c r="J106" s="57">
        <v>2.3470000000000001E-2</v>
      </c>
      <c r="K106" s="57">
        <v>5.5000000000000003E-4</v>
      </c>
      <c r="L106" s="57">
        <v>0.46849000000000002</v>
      </c>
      <c r="M106" s="57"/>
      <c r="N106" s="57"/>
      <c r="O106" s="57">
        <v>5.11E-2</v>
      </c>
      <c r="P106" s="57">
        <v>1.5E-3</v>
      </c>
      <c r="Q106" s="57">
        <v>0.32307000000000002</v>
      </c>
      <c r="R106" s="57">
        <v>1.1780000000000001E-2</v>
      </c>
      <c r="S106" s="57">
        <v>4.2999999999999999E-4</v>
      </c>
      <c r="T106" s="57" t="s">
        <v>222</v>
      </c>
      <c r="U106" s="57" t="s">
        <v>223</v>
      </c>
      <c r="V106" s="57">
        <v>154.1</v>
      </c>
      <c r="W106" s="57">
        <v>4.4000000000000004</v>
      </c>
      <c r="X106" s="57">
        <v>149.5</v>
      </c>
      <c r="Y106" s="57">
        <v>3.5</v>
      </c>
      <c r="Z106" s="57">
        <v>236.6</v>
      </c>
      <c r="AA106" s="57">
        <v>8.6</v>
      </c>
      <c r="AB106" s="57">
        <v>232</v>
      </c>
      <c r="AC106" s="57">
        <v>61</v>
      </c>
      <c r="AD106" s="57">
        <v>70</v>
      </c>
      <c r="AE106" s="57">
        <v>180</v>
      </c>
      <c r="AF106" s="57">
        <v>6</v>
      </c>
      <c r="AG106" s="57">
        <v>11</v>
      </c>
      <c r="AH106" s="57">
        <v>13</v>
      </c>
      <c r="AI106" s="57">
        <v>31</v>
      </c>
      <c r="AJ106" s="57">
        <v>358.9</v>
      </c>
      <c r="AK106" s="57">
        <v>8.5</v>
      </c>
      <c r="AL106" s="57">
        <v>168.3</v>
      </c>
      <c r="AM106" s="57">
        <v>3.1</v>
      </c>
      <c r="AN106" s="57" t="s">
        <v>222</v>
      </c>
      <c r="AO106" s="57" t="s">
        <v>223</v>
      </c>
      <c r="AP106" s="57">
        <v>2.14</v>
      </c>
      <c r="AQ106" s="57">
        <v>6.4000000000000001E-2</v>
      </c>
      <c r="AR106" s="57">
        <v>42.607579999999999</v>
      </c>
      <c r="AS106" s="57">
        <v>0.99847339999999996</v>
      </c>
      <c r="AT106" s="57">
        <v>116</v>
      </c>
      <c r="AU106" s="57">
        <v>50</v>
      </c>
      <c r="AV106" s="59">
        <v>197300000000000</v>
      </c>
      <c r="AW106" s="59">
        <v>4000000000000</v>
      </c>
      <c r="AX106" t="s">
        <v>177</v>
      </c>
    </row>
    <row r="107" spans="1:50" ht="14">
      <c r="A107" s="57" t="s">
        <v>581</v>
      </c>
      <c r="B107" s="57" t="s">
        <v>582</v>
      </c>
      <c r="C107" s="57" t="s">
        <v>583</v>
      </c>
      <c r="D107" s="57" t="s">
        <v>505</v>
      </c>
      <c r="E107" s="58">
        <v>3.8587847222222221E-2</v>
      </c>
      <c r="F107" s="57">
        <v>18.684999999999999</v>
      </c>
      <c r="G107" s="57" t="s">
        <v>582</v>
      </c>
      <c r="H107" s="57">
        <v>1.6930000000000001</v>
      </c>
      <c r="I107" s="57">
        <v>3.9E-2</v>
      </c>
      <c r="J107" s="57">
        <v>0.1517</v>
      </c>
      <c r="K107" s="57">
        <v>2.8E-3</v>
      </c>
      <c r="L107" s="57">
        <v>0.69035000000000002</v>
      </c>
      <c r="M107" s="57"/>
      <c r="N107" s="57"/>
      <c r="O107" s="57">
        <v>8.0600000000000005E-2</v>
      </c>
      <c r="P107" s="57">
        <v>1.2999999999999999E-3</v>
      </c>
      <c r="Q107" s="57">
        <v>0.19152</v>
      </c>
      <c r="R107" s="57">
        <v>5.9799999999999999E-2</v>
      </c>
      <c r="S107" s="57">
        <v>1.8E-3</v>
      </c>
      <c r="T107" s="57" t="s">
        <v>222</v>
      </c>
      <c r="U107" s="57" t="s">
        <v>223</v>
      </c>
      <c r="V107" s="57">
        <v>1005</v>
      </c>
      <c r="W107" s="57">
        <v>14</v>
      </c>
      <c r="X107" s="57">
        <v>910</v>
      </c>
      <c r="Y107" s="57">
        <v>16</v>
      </c>
      <c r="Z107" s="57">
        <v>1174</v>
      </c>
      <c r="AA107" s="57">
        <v>34</v>
      </c>
      <c r="AB107" s="57">
        <v>1202</v>
      </c>
      <c r="AC107" s="57">
        <v>33</v>
      </c>
      <c r="AD107" s="57">
        <v>930</v>
      </c>
      <c r="AE107" s="57">
        <v>960</v>
      </c>
      <c r="AF107" s="57">
        <v>78</v>
      </c>
      <c r="AG107" s="57">
        <v>79</v>
      </c>
      <c r="AH107" s="57">
        <v>120</v>
      </c>
      <c r="AI107" s="57">
        <v>110</v>
      </c>
      <c r="AJ107" s="57">
        <v>76.2</v>
      </c>
      <c r="AK107" s="57">
        <v>5.5</v>
      </c>
      <c r="AL107" s="57">
        <v>42.3</v>
      </c>
      <c r="AM107" s="57">
        <v>3.3</v>
      </c>
      <c r="AN107" s="57" t="s">
        <v>222</v>
      </c>
      <c r="AO107" s="57" t="s">
        <v>223</v>
      </c>
      <c r="AP107" s="57">
        <v>1.837</v>
      </c>
      <c r="AQ107" s="57">
        <v>4.8000000000000001E-2</v>
      </c>
      <c r="AR107" s="57">
        <v>6.591958</v>
      </c>
      <c r="AS107" s="57">
        <v>0.1216709</v>
      </c>
      <c r="AT107" s="57">
        <v>23.6</v>
      </c>
      <c r="AU107" s="57">
        <v>2.7</v>
      </c>
      <c r="AV107" s="59">
        <v>281000000000000</v>
      </c>
      <c r="AW107" s="59">
        <v>22000000000000</v>
      </c>
      <c r="AX107" t="s">
        <v>178</v>
      </c>
    </row>
    <row r="108" spans="1:50" ht="14">
      <c r="A108" s="57" t="s">
        <v>584</v>
      </c>
      <c r="B108" s="57" t="s">
        <v>585</v>
      </c>
      <c r="C108" s="57" t="s">
        <v>586</v>
      </c>
      <c r="D108" s="57" t="s">
        <v>505</v>
      </c>
      <c r="E108" s="58">
        <v>4.0633449074074075E-2</v>
      </c>
      <c r="F108" s="57">
        <v>18.940999999999999</v>
      </c>
      <c r="G108" s="57" t="s">
        <v>585</v>
      </c>
      <c r="H108" s="57">
        <v>0.1012</v>
      </c>
      <c r="I108" s="57">
        <v>3.3E-3</v>
      </c>
      <c r="J108" s="57">
        <v>1.5429999999999999E-2</v>
      </c>
      <c r="K108" s="57">
        <v>3.8000000000000002E-4</v>
      </c>
      <c r="L108" s="57">
        <v>0.25807999999999998</v>
      </c>
      <c r="M108" s="57"/>
      <c r="N108" s="57"/>
      <c r="O108" s="57">
        <v>4.8300000000000003E-2</v>
      </c>
      <c r="P108" s="57">
        <v>1.8E-3</v>
      </c>
      <c r="Q108" s="57">
        <v>0.42924000000000001</v>
      </c>
      <c r="R108" s="57">
        <v>7.1000000000000004E-3</v>
      </c>
      <c r="S108" s="57">
        <v>3.5E-4</v>
      </c>
      <c r="T108" s="57" t="s">
        <v>222</v>
      </c>
      <c r="U108" s="57" t="s">
        <v>223</v>
      </c>
      <c r="V108" s="57">
        <v>97.8</v>
      </c>
      <c r="W108" s="57">
        <v>3.1</v>
      </c>
      <c r="X108" s="57">
        <v>98.7</v>
      </c>
      <c r="Y108" s="57">
        <v>2.4</v>
      </c>
      <c r="Z108" s="57">
        <v>143.1</v>
      </c>
      <c r="AA108" s="57">
        <v>7</v>
      </c>
      <c r="AB108" s="57">
        <v>114</v>
      </c>
      <c r="AC108" s="57">
        <v>73</v>
      </c>
      <c r="AD108" s="57">
        <v>23</v>
      </c>
      <c r="AE108" s="57">
        <v>46</v>
      </c>
      <c r="AF108" s="57">
        <v>1</v>
      </c>
      <c r="AG108" s="57">
        <v>2</v>
      </c>
      <c r="AH108" s="57">
        <v>2.9</v>
      </c>
      <c r="AI108" s="57">
        <v>4.8</v>
      </c>
      <c r="AJ108" s="57">
        <v>295.5</v>
      </c>
      <c r="AK108" s="57">
        <v>8.5</v>
      </c>
      <c r="AL108" s="57">
        <v>77.7</v>
      </c>
      <c r="AM108" s="57">
        <v>4.7</v>
      </c>
      <c r="AN108" s="57" t="s">
        <v>222</v>
      </c>
      <c r="AO108" s="57" t="s">
        <v>223</v>
      </c>
      <c r="AP108" s="57">
        <v>4.0199999999999996</v>
      </c>
      <c r="AQ108" s="57">
        <v>0.17</v>
      </c>
      <c r="AR108" s="57">
        <v>64.808809999999994</v>
      </c>
      <c r="AS108" s="57">
        <v>1.596069</v>
      </c>
      <c r="AT108" s="57">
        <v>70</v>
      </c>
      <c r="AU108" s="57">
        <v>39</v>
      </c>
      <c r="AV108" s="59">
        <v>101800000000000</v>
      </c>
      <c r="AW108" s="59">
        <v>3700000000000</v>
      </c>
      <c r="AX108" t="s">
        <v>179</v>
      </c>
    </row>
    <row r="109" spans="1:50" ht="14">
      <c r="A109" s="57" t="s">
        <v>587</v>
      </c>
      <c r="B109" s="57" t="s">
        <v>588</v>
      </c>
      <c r="C109" s="57" t="s">
        <v>589</v>
      </c>
      <c r="D109" s="57" t="s">
        <v>505</v>
      </c>
      <c r="E109" s="58">
        <v>4.1551388888888895E-2</v>
      </c>
      <c r="F109" s="57">
        <v>2.0548999999999999</v>
      </c>
      <c r="G109" s="57"/>
      <c r="H109" s="57">
        <v>0.152</v>
      </c>
      <c r="I109" s="57">
        <v>2.3E-2</v>
      </c>
      <c r="J109" s="57">
        <v>2.0899999999999998E-2</v>
      </c>
      <c r="K109" s="57">
        <v>2.7000000000000001E-3</v>
      </c>
      <c r="L109" s="57">
        <v>0.56276000000000004</v>
      </c>
      <c r="M109" s="57"/>
      <c r="N109" s="57"/>
      <c r="O109" s="57">
        <v>5.3100000000000001E-2</v>
      </c>
      <c r="P109" s="57">
        <v>6.1000000000000004E-3</v>
      </c>
      <c r="Q109" s="57">
        <v>0.25041000000000002</v>
      </c>
      <c r="R109" s="57">
        <v>1.29E-2</v>
      </c>
      <c r="S109" s="57">
        <v>1.1999999999999999E-3</v>
      </c>
      <c r="T109" s="57" t="s">
        <v>222</v>
      </c>
      <c r="U109" s="57" t="s">
        <v>223</v>
      </c>
      <c r="V109" s="57">
        <v>143</v>
      </c>
      <c r="W109" s="57">
        <v>20</v>
      </c>
      <c r="X109" s="57">
        <v>133</v>
      </c>
      <c r="Y109" s="57">
        <v>17</v>
      </c>
      <c r="Z109" s="57">
        <v>258</v>
      </c>
      <c r="AA109" s="57">
        <v>24</v>
      </c>
      <c r="AB109" s="57">
        <v>300</v>
      </c>
      <c r="AC109" s="57">
        <v>240</v>
      </c>
      <c r="AD109" s="57">
        <v>340</v>
      </c>
      <c r="AE109" s="57">
        <v>700</v>
      </c>
      <c r="AF109" s="57">
        <v>16</v>
      </c>
      <c r="AG109" s="57">
        <v>32</v>
      </c>
      <c r="AH109" s="57">
        <v>80</v>
      </c>
      <c r="AI109" s="57">
        <v>180</v>
      </c>
      <c r="AJ109" s="57">
        <v>618</v>
      </c>
      <c r="AK109" s="57">
        <v>51</v>
      </c>
      <c r="AL109" s="57">
        <v>279</v>
      </c>
      <c r="AM109" s="57">
        <v>16</v>
      </c>
      <c r="AN109" s="57" t="s">
        <v>222</v>
      </c>
      <c r="AO109" s="57" t="s">
        <v>223</v>
      </c>
      <c r="AP109" s="57">
        <v>2.23</v>
      </c>
      <c r="AQ109" s="57">
        <v>0.21</v>
      </c>
      <c r="AR109" s="57">
        <v>47.846890000000002</v>
      </c>
      <c r="AS109" s="57">
        <v>6.1811769999999999</v>
      </c>
      <c r="AT109" s="57">
        <v>120</v>
      </c>
      <c r="AU109" s="57">
        <v>64</v>
      </c>
      <c r="AV109" s="59">
        <v>297000000000000</v>
      </c>
      <c r="AW109" s="59">
        <v>29000000000000</v>
      </c>
    </row>
    <row r="110" spans="1:50" ht="14">
      <c r="A110" s="57" t="s">
        <v>590</v>
      </c>
      <c r="B110" s="57" t="s">
        <v>588</v>
      </c>
      <c r="C110" s="57" t="s">
        <v>591</v>
      </c>
      <c r="D110" s="57" t="s">
        <v>505</v>
      </c>
      <c r="E110" s="58">
        <v>4.1770949074074075E-2</v>
      </c>
      <c r="F110" s="57">
        <v>8.6660000000000004</v>
      </c>
      <c r="G110" s="57" t="s">
        <v>588</v>
      </c>
      <c r="H110" s="57">
        <v>3.47</v>
      </c>
      <c r="I110" s="57">
        <v>0.12</v>
      </c>
      <c r="J110" s="57">
        <v>0.25609999999999999</v>
      </c>
      <c r="K110" s="57">
        <v>8.9999999999999993E-3</v>
      </c>
      <c r="L110" s="57">
        <v>0.71197999999999995</v>
      </c>
      <c r="M110" s="57"/>
      <c r="N110" s="57"/>
      <c r="O110" s="57">
        <v>9.8500000000000004E-2</v>
      </c>
      <c r="P110" s="57">
        <v>2.5999999999999999E-3</v>
      </c>
      <c r="Q110" s="57">
        <v>0.38203999999999999</v>
      </c>
      <c r="R110" s="57">
        <v>6.88E-2</v>
      </c>
      <c r="S110" s="57">
        <v>4.3E-3</v>
      </c>
      <c r="T110" s="57" t="s">
        <v>222</v>
      </c>
      <c r="U110" s="57" t="s">
        <v>223</v>
      </c>
      <c r="V110" s="57">
        <v>1522</v>
      </c>
      <c r="W110" s="57">
        <v>25</v>
      </c>
      <c r="X110" s="57">
        <v>1468</v>
      </c>
      <c r="Y110" s="57">
        <v>46</v>
      </c>
      <c r="Z110" s="57">
        <v>1343</v>
      </c>
      <c r="AA110" s="57">
        <v>81</v>
      </c>
      <c r="AB110" s="57">
        <v>1585</v>
      </c>
      <c r="AC110" s="57">
        <v>49</v>
      </c>
      <c r="AD110" s="57">
        <v>680</v>
      </c>
      <c r="AE110" s="57">
        <v>840</v>
      </c>
      <c r="AF110" s="57">
        <v>67</v>
      </c>
      <c r="AG110" s="57">
        <v>84</v>
      </c>
      <c r="AH110" s="57">
        <v>26</v>
      </c>
      <c r="AI110" s="57">
        <v>39</v>
      </c>
      <c r="AJ110" s="57">
        <v>195.1</v>
      </c>
      <c r="AK110" s="57">
        <v>5.7</v>
      </c>
      <c r="AL110" s="57">
        <v>42.2</v>
      </c>
      <c r="AM110" s="57">
        <v>1.8</v>
      </c>
      <c r="AN110" s="57" t="s">
        <v>222</v>
      </c>
      <c r="AO110" s="57" t="s">
        <v>223</v>
      </c>
      <c r="AP110" s="57">
        <v>4.7300000000000004</v>
      </c>
      <c r="AQ110" s="57">
        <v>0.27</v>
      </c>
      <c r="AR110" s="57">
        <v>3.904725</v>
      </c>
      <c r="AS110" s="57">
        <v>0.13722190000000001</v>
      </c>
      <c r="AT110" s="57">
        <v>5.9</v>
      </c>
      <c r="AU110" s="57">
        <v>5</v>
      </c>
      <c r="AV110" s="59">
        <v>1138000000000000</v>
      </c>
      <c r="AW110" s="59">
        <v>39000000000000</v>
      </c>
      <c r="AX110" t="s">
        <v>180</v>
      </c>
    </row>
    <row r="111" spans="1:50" ht="14">
      <c r="A111" s="57" t="s">
        <v>592</v>
      </c>
      <c r="B111" s="57" t="s">
        <v>593</v>
      </c>
      <c r="C111" s="57" t="s">
        <v>594</v>
      </c>
      <c r="D111" s="57" t="s">
        <v>505</v>
      </c>
      <c r="E111" s="58">
        <v>4.2823379629629628E-2</v>
      </c>
      <c r="F111" s="57">
        <v>6.4776999999999996</v>
      </c>
      <c r="G111" s="57" t="s">
        <v>593</v>
      </c>
      <c r="H111" s="57">
        <v>0.158</v>
      </c>
      <c r="I111" s="57">
        <v>1.2E-2</v>
      </c>
      <c r="J111" s="57">
        <v>1.67E-2</v>
      </c>
      <c r="K111" s="57">
        <v>8.0999999999999996E-4</v>
      </c>
      <c r="L111" s="57">
        <v>0.72106000000000003</v>
      </c>
      <c r="M111" s="57"/>
      <c r="N111" s="57"/>
      <c r="O111" s="57">
        <v>6.83E-2</v>
      </c>
      <c r="P111" s="57">
        <v>3.7000000000000002E-3</v>
      </c>
      <c r="Q111" s="57">
        <v>-0.21160000000000001</v>
      </c>
      <c r="R111" s="57">
        <v>7.79E-3</v>
      </c>
      <c r="S111" s="57">
        <v>7.2999999999999996E-4</v>
      </c>
      <c r="T111" s="57" t="s">
        <v>222</v>
      </c>
      <c r="U111" s="57" t="s">
        <v>223</v>
      </c>
      <c r="V111" s="57">
        <v>149</v>
      </c>
      <c r="W111" s="57">
        <v>11</v>
      </c>
      <c r="X111" s="57">
        <v>106.8</v>
      </c>
      <c r="Y111" s="57">
        <v>5.2</v>
      </c>
      <c r="Z111" s="57">
        <v>157</v>
      </c>
      <c r="AA111" s="57">
        <v>15</v>
      </c>
      <c r="AB111" s="57">
        <v>840</v>
      </c>
      <c r="AC111" s="57">
        <v>120</v>
      </c>
      <c r="AD111" s="57">
        <v>-20</v>
      </c>
      <c r="AE111" s="57">
        <v>160</v>
      </c>
      <c r="AF111" s="57">
        <v>0</v>
      </c>
      <c r="AG111" s="57">
        <v>13</v>
      </c>
      <c r="AH111" s="57">
        <v>-4</v>
      </c>
      <c r="AI111" s="57">
        <v>19</v>
      </c>
      <c r="AJ111" s="57">
        <v>228</v>
      </c>
      <c r="AK111" s="57">
        <v>14</v>
      </c>
      <c r="AL111" s="57">
        <v>77.599999999999994</v>
      </c>
      <c r="AM111" s="57">
        <v>3.5</v>
      </c>
      <c r="AN111" s="57" t="s">
        <v>222</v>
      </c>
      <c r="AO111" s="57" t="s">
        <v>223</v>
      </c>
      <c r="AP111" s="57">
        <v>2.93</v>
      </c>
      <c r="AQ111" s="57">
        <v>0.13</v>
      </c>
      <c r="AR111" s="57">
        <v>59.880240000000001</v>
      </c>
      <c r="AS111" s="57">
        <v>2.9043709999999998</v>
      </c>
      <c r="AT111" s="57">
        <v>84.1</v>
      </c>
      <c r="AU111" s="57">
        <v>3.9</v>
      </c>
      <c r="AV111" s="59">
        <v>84800000000000</v>
      </c>
      <c r="AW111" s="59">
        <v>2600000000000</v>
      </c>
      <c r="AX111" t="s">
        <v>181</v>
      </c>
    </row>
    <row r="112" spans="1:50" ht="14">
      <c r="A112" s="57" t="s">
        <v>595</v>
      </c>
      <c r="B112" s="57" t="s">
        <v>596</v>
      </c>
      <c r="C112" s="57" t="s">
        <v>597</v>
      </c>
      <c r="D112" s="57" t="s">
        <v>505</v>
      </c>
      <c r="E112" s="58">
        <v>4.8979513888888888E-2</v>
      </c>
      <c r="F112" s="57">
        <v>5.8414999999999999</v>
      </c>
      <c r="G112" s="57" t="s">
        <v>596</v>
      </c>
      <c r="H112" s="57">
        <v>0.17810000000000001</v>
      </c>
      <c r="I112" s="57">
        <v>5.8999999999999999E-3</v>
      </c>
      <c r="J112" s="57">
        <v>2.5559999999999999E-2</v>
      </c>
      <c r="K112" s="57">
        <v>4.6000000000000001E-4</v>
      </c>
      <c r="L112" s="57">
        <v>0.11638999999999999</v>
      </c>
      <c r="M112" s="57"/>
      <c r="N112" s="57"/>
      <c r="O112" s="57">
        <v>5.0500000000000003E-2</v>
      </c>
      <c r="P112" s="57">
        <v>1.8E-3</v>
      </c>
      <c r="Q112" s="57">
        <v>0.41008</v>
      </c>
      <c r="R112" s="57">
        <v>7.8100000000000001E-3</v>
      </c>
      <c r="S112" s="57">
        <v>3.3E-4</v>
      </c>
      <c r="T112" s="57" t="s">
        <v>222</v>
      </c>
      <c r="U112" s="57" t="s">
        <v>223</v>
      </c>
      <c r="V112" s="57">
        <v>166.4</v>
      </c>
      <c r="W112" s="57">
        <v>5.0999999999999996</v>
      </c>
      <c r="X112" s="57">
        <v>162.69999999999999</v>
      </c>
      <c r="Y112" s="57">
        <v>2.9</v>
      </c>
      <c r="Z112" s="57">
        <v>157.30000000000001</v>
      </c>
      <c r="AA112" s="57">
        <v>6.6</v>
      </c>
      <c r="AB112" s="57">
        <v>208</v>
      </c>
      <c r="AC112" s="57">
        <v>78</v>
      </c>
      <c r="AD112" s="57">
        <v>240</v>
      </c>
      <c r="AE112" s="57">
        <v>240</v>
      </c>
      <c r="AF112" s="57">
        <v>12</v>
      </c>
      <c r="AG112" s="57">
        <v>12</v>
      </c>
      <c r="AH112" s="57">
        <v>53</v>
      </c>
      <c r="AI112" s="57">
        <v>52</v>
      </c>
      <c r="AJ112" s="57">
        <v>414.3</v>
      </c>
      <c r="AK112" s="57">
        <v>6.2</v>
      </c>
      <c r="AL112" s="57">
        <v>374</v>
      </c>
      <c r="AM112" s="57">
        <v>6.6</v>
      </c>
      <c r="AN112" s="57" t="s">
        <v>222</v>
      </c>
      <c r="AO112" s="57" t="s">
        <v>223</v>
      </c>
      <c r="AP112" s="57">
        <v>1.109</v>
      </c>
      <c r="AQ112" s="57">
        <v>1.4999999999999999E-2</v>
      </c>
      <c r="AR112" s="57">
        <v>39.123629999999999</v>
      </c>
      <c r="AS112" s="57">
        <v>0.70410289999999998</v>
      </c>
      <c r="AT112" s="57">
        <v>57</v>
      </c>
      <c r="AU112" s="57">
        <v>97</v>
      </c>
      <c r="AV112" s="59">
        <v>270500000000000</v>
      </c>
      <c r="AW112" s="59">
        <v>4400000000000</v>
      </c>
    </row>
    <row r="113" spans="1:50" ht="14">
      <c r="A113" s="57" t="s">
        <v>598</v>
      </c>
      <c r="B113" s="57" t="s">
        <v>599</v>
      </c>
      <c r="C113" s="57" t="s">
        <v>600</v>
      </c>
      <c r="D113" s="57" t="s">
        <v>505</v>
      </c>
      <c r="E113" s="58">
        <v>5.2951620370370371E-2</v>
      </c>
      <c r="F113" s="57">
        <v>17.655999999999999</v>
      </c>
      <c r="G113" s="57" t="s">
        <v>599</v>
      </c>
      <c r="H113" s="57">
        <v>4.359</v>
      </c>
      <c r="I113" s="57">
        <v>7.6999999999999999E-2</v>
      </c>
      <c r="J113" s="57">
        <v>0.3044</v>
      </c>
      <c r="K113" s="57">
        <v>6.1999999999999998E-3</v>
      </c>
      <c r="L113" s="57">
        <v>0.69872999999999996</v>
      </c>
      <c r="M113" s="57"/>
      <c r="N113" s="57"/>
      <c r="O113" s="57">
        <v>0.1042</v>
      </c>
      <c r="P113" s="57">
        <v>1.5E-3</v>
      </c>
      <c r="Q113" s="57">
        <v>0.51156999999999997</v>
      </c>
      <c r="R113" s="57">
        <v>9.2499999999999999E-2</v>
      </c>
      <c r="S113" s="57">
        <v>2.3999999999999998E-3</v>
      </c>
      <c r="T113" s="57" t="s">
        <v>222</v>
      </c>
      <c r="U113" s="57" t="s">
        <v>223</v>
      </c>
      <c r="V113" s="57">
        <v>1704</v>
      </c>
      <c r="W113" s="57">
        <v>15</v>
      </c>
      <c r="X113" s="57">
        <v>1711</v>
      </c>
      <c r="Y113" s="57">
        <v>30</v>
      </c>
      <c r="Z113" s="57">
        <v>1796</v>
      </c>
      <c r="AA113" s="57">
        <v>47</v>
      </c>
      <c r="AB113" s="57">
        <v>1704</v>
      </c>
      <c r="AC113" s="57">
        <v>23</v>
      </c>
      <c r="AD113" s="57">
        <v>-200</v>
      </c>
      <c r="AE113" s="57">
        <v>2700</v>
      </c>
      <c r="AF113" s="57">
        <v>20</v>
      </c>
      <c r="AG113" s="57">
        <v>290</v>
      </c>
      <c r="AH113" s="57">
        <v>-50</v>
      </c>
      <c r="AI113" s="57">
        <v>180</v>
      </c>
      <c r="AJ113" s="57">
        <v>495</v>
      </c>
      <c r="AK113" s="57">
        <v>37</v>
      </c>
      <c r="AL113" s="57">
        <v>116</v>
      </c>
      <c r="AM113" s="57">
        <v>16</v>
      </c>
      <c r="AN113" s="57" t="s">
        <v>222</v>
      </c>
      <c r="AO113" s="57" t="s">
        <v>223</v>
      </c>
      <c r="AP113" s="57">
        <v>5.31</v>
      </c>
      <c r="AQ113" s="57">
        <v>0.36</v>
      </c>
      <c r="AR113" s="57">
        <v>3.2851509999999999</v>
      </c>
      <c r="AS113" s="57">
        <v>6.6911750000000006E-2</v>
      </c>
      <c r="AT113" s="57">
        <v>-0.6</v>
      </c>
      <c r="AU113" s="57">
        <v>2.8</v>
      </c>
      <c r="AV113" s="59">
        <v>3420000000000000</v>
      </c>
      <c r="AW113" s="59">
        <v>240000000000000</v>
      </c>
      <c r="AX113" t="s">
        <v>182</v>
      </c>
    </row>
    <row r="114" spans="1:50" ht="14">
      <c r="A114" s="57" t="s">
        <v>601</v>
      </c>
      <c r="B114" s="57" t="s">
        <v>602</v>
      </c>
      <c r="C114" s="57" t="s">
        <v>603</v>
      </c>
      <c r="D114" s="57" t="s">
        <v>505</v>
      </c>
      <c r="E114" s="58">
        <v>5.3892476851851855E-2</v>
      </c>
      <c r="F114" s="57">
        <v>17.399999999999999</v>
      </c>
      <c r="G114" s="57" t="s">
        <v>602</v>
      </c>
      <c r="H114" s="57">
        <v>0.11119999999999999</v>
      </c>
      <c r="I114" s="57">
        <v>3.2000000000000002E-3</v>
      </c>
      <c r="J114" s="57">
        <v>1.677E-2</v>
      </c>
      <c r="K114" s="57">
        <v>2.9999999999999997E-4</v>
      </c>
      <c r="L114" s="57">
        <v>0.50111000000000006</v>
      </c>
      <c r="M114" s="57"/>
      <c r="N114" s="57"/>
      <c r="O114" s="57">
        <v>4.8099999999999997E-2</v>
      </c>
      <c r="P114" s="57">
        <v>1.1999999999999999E-3</v>
      </c>
      <c r="Q114" s="57">
        <v>0.14999000000000001</v>
      </c>
      <c r="R114" s="57">
        <v>7.3699999999999998E-3</v>
      </c>
      <c r="S114" s="57">
        <v>2.3000000000000001E-4</v>
      </c>
      <c r="T114" s="57" t="s">
        <v>222</v>
      </c>
      <c r="U114" s="57" t="s">
        <v>223</v>
      </c>
      <c r="V114" s="57">
        <v>106.9</v>
      </c>
      <c r="W114" s="57">
        <v>2.9</v>
      </c>
      <c r="X114" s="57">
        <v>107.2</v>
      </c>
      <c r="Y114" s="57">
        <v>1.9</v>
      </c>
      <c r="Z114" s="57">
        <v>148.4</v>
      </c>
      <c r="AA114" s="57">
        <v>4.5999999999999996</v>
      </c>
      <c r="AB114" s="57">
        <v>105</v>
      </c>
      <c r="AC114" s="57">
        <v>51</v>
      </c>
      <c r="AD114" s="57">
        <v>40</v>
      </c>
      <c r="AE114" s="57">
        <v>79</v>
      </c>
      <c r="AF114" s="57">
        <v>3.2</v>
      </c>
      <c r="AG114" s="57">
        <v>4.7</v>
      </c>
      <c r="AH114" s="57">
        <v>8</v>
      </c>
      <c r="AI114" s="57">
        <v>16</v>
      </c>
      <c r="AJ114" s="57">
        <v>471</v>
      </c>
      <c r="AK114" s="57">
        <v>27</v>
      </c>
      <c r="AL114" s="57">
        <v>260</v>
      </c>
      <c r="AM114" s="57">
        <v>15</v>
      </c>
      <c r="AN114" s="57" t="s">
        <v>222</v>
      </c>
      <c r="AO114" s="57" t="s">
        <v>223</v>
      </c>
      <c r="AP114" s="57">
        <v>1.8180000000000001</v>
      </c>
      <c r="AQ114" s="57">
        <v>3.1E-2</v>
      </c>
      <c r="AR114" s="57">
        <v>59.630290000000002</v>
      </c>
      <c r="AS114" s="57">
        <v>1.066732</v>
      </c>
      <c r="AT114" s="57">
        <v>105</v>
      </c>
      <c r="AU114" s="57">
        <v>30</v>
      </c>
      <c r="AV114" s="59">
        <v>188000000000000</v>
      </c>
      <c r="AW114" s="59">
        <v>11000000000000</v>
      </c>
    </row>
    <row r="115" spans="1:50" ht="14">
      <c r="A115" s="57" t="s">
        <v>604</v>
      </c>
      <c r="B115" s="57" t="s">
        <v>605</v>
      </c>
      <c r="C115" s="57" t="s">
        <v>606</v>
      </c>
      <c r="D115" s="57" t="s">
        <v>505</v>
      </c>
      <c r="E115" s="58">
        <v>5.4917013888888887E-2</v>
      </c>
      <c r="F115" s="57">
        <v>6.0972</v>
      </c>
      <c r="G115" s="57" t="s">
        <v>605</v>
      </c>
      <c r="H115" s="57">
        <v>9.3100000000000002E-2</v>
      </c>
      <c r="I115" s="57">
        <v>1.8E-3</v>
      </c>
      <c r="J115" s="57">
        <v>1.3990000000000001E-2</v>
      </c>
      <c r="K115" s="57">
        <v>2.5999999999999998E-4</v>
      </c>
      <c r="L115" s="57">
        <v>0.55820000000000003</v>
      </c>
      <c r="M115" s="57"/>
      <c r="N115" s="57"/>
      <c r="O115" s="57">
        <v>4.8349999999999997E-2</v>
      </c>
      <c r="P115" s="57">
        <v>8.8999999999999995E-4</v>
      </c>
      <c r="Q115" s="57">
        <v>0.49279000000000001</v>
      </c>
      <c r="R115" s="57">
        <v>3.96E-3</v>
      </c>
      <c r="S115" s="57">
        <v>4.6999999999999999E-4</v>
      </c>
      <c r="T115" s="57" t="s">
        <v>222</v>
      </c>
      <c r="U115" s="57" t="s">
        <v>223</v>
      </c>
      <c r="V115" s="57">
        <v>90.4</v>
      </c>
      <c r="W115" s="57">
        <v>1.6</v>
      </c>
      <c r="X115" s="57">
        <v>89.6</v>
      </c>
      <c r="Y115" s="57">
        <v>1.6</v>
      </c>
      <c r="Z115" s="57">
        <v>79.900000000000006</v>
      </c>
      <c r="AA115" s="57">
        <v>9.4</v>
      </c>
      <c r="AB115" s="57">
        <v>116</v>
      </c>
      <c r="AC115" s="57">
        <v>41</v>
      </c>
      <c r="AD115" s="59">
        <v>1700</v>
      </c>
      <c r="AE115" s="59">
        <v>1900</v>
      </c>
      <c r="AF115" s="57">
        <v>78</v>
      </c>
      <c r="AG115" s="57">
        <v>90</v>
      </c>
      <c r="AH115" s="57">
        <v>1.9</v>
      </c>
      <c r="AI115" s="57">
        <v>3</v>
      </c>
      <c r="AJ115" s="57">
        <v>10240</v>
      </c>
      <c r="AK115" s="57">
        <v>690</v>
      </c>
      <c r="AL115" s="57">
        <v>64</v>
      </c>
      <c r="AM115" s="57">
        <v>4.5999999999999996</v>
      </c>
      <c r="AN115" s="57" t="s">
        <v>222</v>
      </c>
      <c r="AO115" s="57" t="s">
        <v>223</v>
      </c>
      <c r="AP115" s="57">
        <v>160.4</v>
      </c>
      <c r="AQ115" s="57">
        <v>5.5</v>
      </c>
      <c r="AR115" s="57">
        <v>71.47963</v>
      </c>
      <c r="AS115" s="57">
        <v>1.3284279999999999</v>
      </c>
      <c r="AT115" s="57">
        <v>69</v>
      </c>
      <c r="AU115" s="57">
        <v>62</v>
      </c>
      <c r="AV115" s="59">
        <v>3020000000000000</v>
      </c>
      <c r="AW115" s="59">
        <v>190000000000000</v>
      </c>
      <c r="AX115" t="s">
        <v>183</v>
      </c>
    </row>
    <row r="116" spans="1:50" ht="14">
      <c r="A116" s="57" t="s">
        <v>607</v>
      </c>
      <c r="B116" s="57" t="s">
        <v>605</v>
      </c>
      <c r="C116" s="57" t="s">
        <v>608</v>
      </c>
      <c r="D116" s="57" t="s">
        <v>505</v>
      </c>
      <c r="E116" s="58">
        <v>5.5078935185185189E-2</v>
      </c>
      <c r="F116" s="57">
        <v>9.7317</v>
      </c>
      <c r="G116" s="57"/>
      <c r="H116" s="57">
        <v>8.2000000000000003E-2</v>
      </c>
      <c r="I116" s="57">
        <v>1.8E-3</v>
      </c>
      <c r="J116" s="57">
        <v>1.2359999999999999E-2</v>
      </c>
      <c r="K116" s="57">
        <v>2.7999999999999998E-4</v>
      </c>
      <c r="L116" s="57">
        <v>0.44551000000000002</v>
      </c>
      <c r="M116" s="57"/>
      <c r="N116" s="57"/>
      <c r="O116" s="57">
        <v>4.8599999999999997E-2</v>
      </c>
      <c r="P116" s="57">
        <v>1.1999999999999999E-3</v>
      </c>
      <c r="Q116" s="57">
        <v>0.49309999999999998</v>
      </c>
      <c r="R116" s="57">
        <v>3.8E-3</v>
      </c>
      <c r="S116" s="57">
        <v>1.1000000000000001E-3</v>
      </c>
      <c r="T116" s="57" t="s">
        <v>222</v>
      </c>
      <c r="U116" s="57" t="s">
        <v>223</v>
      </c>
      <c r="V116" s="57">
        <v>80.400000000000006</v>
      </c>
      <c r="W116" s="57">
        <v>1.9</v>
      </c>
      <c r="X116" s="57">
        <v>79.2</v>
      </c>
      <c r="Y116" s="57">
        <v>1.8</v>
      </c>
      <c r="Z116" s="57">
        <v>77</v>
      </c>
      <c r="AA116" s="57">
        <v>22</v>
      </c>
      <c r="AB116" s="57">
        <v>127</v>
      </c>
      <c r="AC116" s="57">
        <v>53</v>
      </c>
      <c r="AD116" s="57">
        <v>330</v>
      </c>
      <c r="AE116" s="57">
        <v>330</v>
      </c>
      <c r="AF116" s="57">
        <v>10</v>
      </c>
      <c r="AG116" s="57">
        <v>20</v>
      </c>
      <c r="AH116" s="57">
        <v>0.36</v>
      </c>
      <c r="AI116" s="57">
        <v>0.55000000000000004</v>
      </c>
      <c r="AJ116" s="57">
        <v>1410</v>
      </c>
      <c r="AK116" s="57">
        <v>25</v>
      </c>
      <c r="AL116" s="57">
        <v>7.92</v>
      </c>
      <c r="AM116" s="57">
        <v>0.28999999999999998</v>
      </c>
      <c r="AN116" s="57" t="s">
        <v>222</v>
      </c>
      <c r="AO116" s="57" t="s">
        <v>223</v>
      </c>
      <c r="AP116" s="57">
        <v>177.9</v>
      </c>
      <c r="AQ116" s="57">
        <v>5.2</v>
      </c>
      <c r="AR116" s="57">
        <v>80.906149999999997</v>
      </c>
      <c r="AS116" s="57">
        <v>1.8328249999999999</v>
      </c>
      <c r="AT116" s="57">
        <v>77</v>
      </c>
      <c r="AU116" s="57">
        <v>49</v>
      </c>
      <c r="AV116" s="59">
        <v>365600000000000</v>
      </c>
      <c r="AW116" s="59">
        <v>7700000000000</v>
      </c>
      <c r="AX116" t="s">
        <v>184</v>
      </c>
    </row>
    <row r="117" spans="1:50" ht="14">
      <c r="A117" s="57" t="s">
        <v>609</v>
      </c>
      <c r="B117" s="57" t="s">
        <v>610</v>
      </c>
      <c r="C117" s="57" t="s">
        <v>611</v>
      </c>
      <c r="D117" s="57" t="s">
        <v>505</v>
      </c>
      <c r="E117" s="58">
        <v>5.6989004629629629E-2</v>
      </c>
      <c r="F117" s="57">
        <v>5.3268000000000004</v>
      </c>
      <c r="G117" s="57" t="s">
        <v>610</v>
      </c>
      <c r="H117" s="57">
        <v>8.4099999999999994E-2</v>
      </c>
      <c r="I117" s="57">
        <v>4.5999999999999999E-3</v>
      </c>
      <c r="J117" s="57">
        <v>1.225E-2</v>
      </c>
      <c r="K117" s="57">
        <v>4.6000000000000001E-4</v>
      </c>
      <c r="L117" s="57">
        <v>0.73745000000000005</v>
      </c>
      <c r="M117" s="57"/>
      <c r="N117" s="57"/>
      <c r="O117" s="57">
        <v>4.9799999999999997E-2</v>
      </c>
      <c r="P117" s="57">
        <v>1.8E-3</v>
      </c>
      <c r="Q117" s="57">
        <v>-1.9938999999999998E-2</v>
      </c>
      <c r="R117" s="57">
        <v>8.0000000000000002E-3</v>
      </c>
      <c r="S117" s="57">
        <v>1.2999999999999999E-3</v>
      </c>
      <c r="T117" s="57" t="s">
        <v>222</v>
      </c>
      <c r="U117" s="57" t="s">
        <v>223</v>
      </c>
      <c r="V117" s="57">
        <v>81.900000000000006</v>
      </c>
      <c r="W117" s="57">
        <v>4.3</v>
      </c>
      <c r="X117" s="57">
        <v>78.5</v>
      </c>
      <c r="Y117" s="57">
        <v>2.9</v>
      </c>
      <c r="Z117" s="57">
        <v>160</v>
      </c>
      <c r="AA117" s="57">
        <v>25</v>
      </c>
      <c r="AB117" s="57">
        <v>179</v>
      </c>
      <c r="AC117" s="57">
        <v>77</v>
      </c>
      <c r="AD117" s="57">
        <v>-10</v>
      </c>
      <c r="AE117" s="57">
        <v>250</v>
      </c>
      <c r="AF117" s="57">
        <v>-1</v>
      </c>
      <c r="AG117" s="57">
        <v>12</v>
      </c>
      <c r="AH117" s="57">
        <v>0.5</v>
      </c>
      <c r="AI117" s="57">
        <v>6.7</v>
      </c>
      <c r="AJ117" s="57">
        <v>1197</v>
      </c>
      <c r="AK117" s="57">
        <v>78</v>
      </c>
      <c r="AL117" s="57">
        <v>61</v>
      </c>
      <c r="AM117" s="57">
        <v>14</v>
      </c>
      <c r="AN117" s="57" t="s">
        <v>222</v>
      </c>
      <c r="AO117" s="57" t="s">
        <v>223</v>
      </c>
      <c r="AP117" s="57">
        <v>36</v>
      </c>
      <c r="AQ117" s="57">
        <v>10</v>
      </c>
      <c r="AR117" s="57">
        <v>81.632649999999998</v>
      </c>
      <c r="AS117" s="57">
        <v>3.0653890000000001</v>
      </c>
      <c r="AT117" s="57">
        <v>70</v>
      </c>
      <c r="AU117" s="57">
        <v>76</v>
      </c>
      <c r="AV117" s="59">
        <v>310000000000000</v>
      </c>
      <c r="AW117" s="59">
        <v>17000000000000</v>
      </c>
      <c r="AX117" t="s">
        <v>185</v>
      </c>
    </row>
    <row r="118" spans="1:50" ht="14">
      <c r="A118" s="57" t="s">
        <v>612</v>
      </c>
      <c r="B118" s="57" t="s">
        <v>610</v>
      </c>
      <c r="C118" s="57" t="s">
        <v>613</v>
      </c>
      <c r="D118" s="57" t="s">
        <v>505</v>
      </c>
      <c r="E118" s="58">
        <v>5.7208796296296299E-2</v>
      </c>
      <c r="F118" s="57">
        <v>5.2381000000000002</v>
      </c>
      <c r="G118" s="57"/>
      <c r="H118" s="57">
        <v>0.192</v>
      </c>
      <c r="I118" s="57">
        <v>0.01</v>
      </c>
      <c r="J118" s="57">
        <v>2.5729999999999999E-2</v>
      </c>
      <c r="K118" s="57">
        <v>6.3000000000000003E-4</v>
      </c>
      <c r="L118" s="57">
        <v>0.42731999999999998</v>
      </c>
      <c r="M118" s="57"/>
      <c r="N118" s="57"/>
      <c r="O118" s="57">
        <v>5.4199999999999998E-2</v>
      </c>
      <c r="P118" s="57">
        <v>2.5999999999999999E-3</v>
      </c>
      <c r="Q118" s="57">
        <v>-7.0131999999999998E-3</v>
      </c>
      <c r="R118" s="57">
        <v>8.9499999999999996E-3</v>
      </c>
      <c r="S118" s="57">
        <v>3.8999999999999999E-4</v>
      </c>
      <c r="T118" s="57" t="s">
        <v>222</v>
      </c>
      <c r="U118" s="57" t="s">
        <v>223</v>
      </c>
      <c r="V118" s="57">
        <v>178</v>
      </c>
      <c r="W118" s="57">
        <v>8.6999999999999993</v>
      </c>
      <c r="X118" s="57">
        <v>163.69999999999999</v>
      </c>
      <c r="Y118" s="57">
        <v>4</v>
      </c>
      <c r="Z118" s="57">
        <v>180.1</v>
      </c>
      <c r="AA118" s="57">
        <v>7.7</v>
      </c>
      <c r="AB118" s="57">
        <v>360</v>
      </c>
      <c r="AC118" s="57">
        <v>110</v>
      </c>
      <c r="AD118" s="57">
        <v>10</v>
      </c>
      <c r="AE118" s="57">
        <v>150</v>
      </c>
      <c r="AF118" s="57">
        <v>0.7</v>
      </c>
      <c r="AG118" s="57">
        <v>8</v>
      </c>
      <c r="AH118" s="57">
        <v>1</v>
      </c>
      <c r="AI118" s="57">
        <v>47</v>
      </c>
      <c r="AJ118" s="57">
        <v>255.8</v>
      </c>
      <c r="AK118" s="57">
        <v>5.0999999999999996</v>
      </c>
      <c r="AL118" s="57">
        <v>287.5</v>
      </c>
      <c r="AM118" s="57">
        <v>9.6</v>
      </c>
      <c r="AN118" s="57" t="s">
        <v>222</v>
      </c>
      <c r="AO118" s="57" t="s">
        <v>223</v>
      </c>
      <c r="AP118" s="57">
        <v>0.89</v>
      </c>
      <c r="AQ118" s="57">
        <v>2.1000000000000001E-2</v>
      </c>
      <c r="AR118" s="57">
        <v>38.865139999999997</v>
      </c>
      <c r="AS118" s="57">
        <v>0.95161430000000002</v>
      </c>
      <c r="AT118" s="57">
        <v>48</v>
      </c>
      <c r="AU118" s="57">
        <v>32</v>
      </c>
      <c r="AV118" s="59">
        <v>175100000000000</v>
      </c>
      <c r="AW118" s="59">
        <v>3500000000000</v>
      </c>
      <c r="AX118" t="s">
        <v>186</v>
      </c>
    </row>
    <row r="119" spans="1:50" ht="14">
      <c r="A119" s="57" t="s">
        <v>614</v>
      </c>
      <c r="B119" s="57" t="s">
        <v>615</v>
      </c>
      <c r="C119" s="57" t="s">
        <v>616</v>
      </c>
      <c r="D119" s="57" t="s">
        <v>505</v>
      </c>
      <c r="E119" s="58">
        <v>6.016319444444445E-2</v>
      </c>
      <c r="F119" s="57">
        <v>14.574999999999999</v>
      </c>
      <c r="G119" s="57" t="s">
        <v>615</v>
      </c>
      <c r="H119" s="57">
        <v>3.673</v>
      </c>
      <c r="I119" s="57">
        <v>6.5000000000000002E-2</v>
      </c>
      <c r="J119" s="57">
        <v>0.25729999999999997</v>
      </c>
      <c r="K119" s="57">
        <v>5.3E-3</v>
      </c>
      <c r="L119" s="57">
        <v>0.88266</v>
      </c>
      <c r="M119" s="57"/>
      <c r="N119" s="57"/>
      <c r="O119" s="57">
        <v>0.1041</v>
      </c>
      <c r="P119" s="57">
        <v>9.8999999999999999E-4</v>
      </c>
      <c r="Q119" s="57">
        <v>0.51641999999999999</v>
      </c>
      <c r="R119" s="57">
        <v>9.5299999999999996E-2</v>
      </c>
      <c r="S119" s="57">
        <v>2.3999999999999998E-3</v>
      </c>
      <c r="T119" s="57" t="s">
        <v>222</v>
      </c>
      <c r="U119" s="57" t="s">
        <v>223</v>
      </c>
      <c r="V119" s="57">
        <v>1564</v>
      </c>
      <c r="W119" s="57">
        <v>14</v>
      </c>
      <c r="X119" s="57">
        <v>1475</v>
      </c>
      <c r="Y119" s="57">
        <v>27</v>
      </c>
      <c r="Z119" s="57">
        <v>1839</v>
      </c>
      <c r="AA119" s="57">
        <v>44</v>
      </c>
      <c r="AB119" s="57">
        <v>1696</v>
      </c>
      <c r="AC119" s="57">
        <v>18</v>
      </c>
      <c r="AD119" s="57">
        <v>0</v>
      </c>
      <c r="AE119" s="57">
        <v>1500</v>
      </c>
      <c r="AF119" s="57">
        <v>0</v>
      </c>
      <c r="AG119" s="57">
        <v>160</v>
      </c>
      <c r="AH119" s="57">
        <v>-10</v>
      </c>
      <c r="AI119" s="57">
        <v>150</v>
      </c>
      <c r="AJ119" s="57">
        <v>426</v>
      </c>
      <c r="AK119" s="57">
        <v>16</v>
      </c>
      <c r="AL119" s="57">
        <v>148.4</v>
      </c>
      <c r="AM119" s="57">
        <v>8.9</v>
      </c>
      <c r="AN119" s="57" t="s">
        <v>222</v>
      </c>
      <c r="AO119" s="57" t="s">
        <v>223</v>
      </c>
      <c r="AP119" s="57">
        <v>2.99</v>
      </c>
      <c r="AQ119" s="57">
        <v>0.1</v>
      </c>
      <c r="AR119" s="57">
        <v>3.886514</v>
      </c>
      <c r="AS119" s="57">
        <v>8.0056440000000006E-2</v>
      </c>
      <c r="AT119" s="57">
        <v>12.7</v>
      </c>
      <c r="AU119" s="57">
        <v>2.2000000000000002</v>
      </c>
      <c r="AV119" s="59">
        <v>2594000000000000</v>
      </c>
      <c r="AW119" s="59">
        <v>98000000000000</v>
      </c>
    </row>
    <row r="120" spans="1:50" ht="14">
      <c r="A120" s="57" t="s">
        <v>617</v>
      </c>
      <c r="B120" s="57" t="s">
        <v>618</v>
      </c>
      <c r="C120" s="57" t="s">
        <v>619</v>
      </c>
      <c r="D120" s="57" t="s">
        <v>505</v>
      </c>
      <c r="E120" s="58">
        <v>6.2079398148148147E-2</v>
      </c>
      <c r="F120" s="57">
        <v>26.012</v>
      </c>
      <c r="G120" s="57" t="s">
        <v>618</v>
      </c>
      <c r="H120" s="57">
        <v>0.1147</v>
      </c>
      <c r="I120" s="57">
        <v>3.8999999999999998E-3</v>
      </c>
      <c r="J120" s="57">
        <v>1.7090000000000001E-2</v>
      </c>
      <c r="K120" s="57">
        <v>2.9E-4</v>
      </c>
      <c r="L120" s="57">
        <v>0.21395</v>
      </c>
      <c r="M120" s="57"/>
      <c r="N120" s="57"/>
      <c r="O120" s="57">
        <v>4.8899999999999999E-2</v>
      </c>
      <c r="P120" s="57">
        <v>1.6999999999999999E-3</v>
      </c>
      <c r="Q120" s="57">
        <v>0.29587999999999998</v>
      </c>
      <c r="R120" s="57">
        <v>6.6600000000000001E-3</v>
      </c>
      <c r="S120" s="57">
        <v>2.5999999999999998E-4</v>
      </c>
      <c r="T120" s="57" t="s">
        <v>222</v>
      </c>
      <c r="U120" s="57" t="s">
        <v>223</v>
      </c>
      <c r="V120" s="57">
        <v>110</v>
      </c>
      <c r="W120" s="57">
        <v>3.5</v>
      </c>
      <c r="X120" s="57">
        <v>109.2</v>
      </c>
      <c r="Y120" s="57">
        <v>1.8</v>
      </c>
      <c r="Z120" s="57">
        <v>134.1</v>
      </c>
      <c r="AA120" s="57">
        <v>5.0999999999999996</v>
      </c>
      <c r="AB120" s="57">
        <v>135</v>
      </c>
      <c r="AC120" s="57">
        <v>68</v>
      </c>
      <c r="AD120" s="57">
        <v>23</v>
      </c>
      <c r="AE120" s="57">
        <v>35</v>
      </c>
      <c r="AF120" s="57">
        <v>1.3</v>
      </c>
      <c r="AG120" s="57">
        <v>1.5</v>
      </c>
      <c r="AH120" s="57">
        <v>4.7</v>
      </c>
      <c r="AI120" s="57">
        <v>5.9</v>
      </c>
      <c r="AJ120" s="57">
        <v>182.3</v>
      </c>
      <c r="AK120" s="57">
        <v>5.4</v>
      </c>
      <c r="AL120" s="57">
        <v>97.6</v>
      </c>
      <c r="AM120" s="57">
        <v>3.4</v>
      </c>
      <c r="AN120" s="57" t="s">
        <v>222</v>
      </c>
      <c r="AO120" s="57" t="s">
        <v>223</v>
      </c>
      <c r="AP120" s="57">
        <v>1.99</v>
      </c>
      <c r="AQ120" s="57">
        <v>0.12</v>
      </c>
      <c r="AR120" s="57">
        <v>58.513750000000002</v>
      </c>
      <c r="AS120" s="57">
        <v>0.99291910000000005</v>
      </c>
      <c r="AT120" s="57">
        <v>151</v>
      </c>
      <c r="AU120" s="57">
        <v>56</v>
      </c>
      <c r="AV120" s="59">
        <v>73700000000000</v>
      </c>
      <c r="AW120" s="59">
        <v>1800000000000</v>
      </c>
      <c r="AX120" t="s">
        <v>187</v>
      </c>
    </row>
    <row r="121" spans="1:50" ht="14">
      <c r="A121" s="57" t="s">
        <v>620</v>
      </c>
      <c r="B121" s="57" t="s">
        <v>621</v>
      </c>
      <c r="C121" s="57" t="s">
        <v>622</v>
      </c>
      <c r="D121" s="57" t="s">
        <v>505</v>
      </c>
      <c r="E121" s="58">
        <v>6.3141087962962958E-2</v>
      </c>
      <c r="F121" s="57">
        <v>2.3117999999999999</v>
      </c>
      <c r="G121" s="57"/>
      <c r="H121" s="57">
        <v>6.54E-2</v>
      </c>
      <c r="I121" s="57">
        <v>2.8E-3</v>
      </c>
      <c r="J121" s="57">
        <v>1.0019999999999999E-2</v>
      </c>
      <c r="K121" s="57">
        <v>2.5999999999999998E-4</v>
      </c>
      <c r="L121" s="57">
        <v>0.7177</v>
      </c>
      <c r="M121" s="57"/>
      <c r="N121" s="57"/>
      <c r="O121" s="57">
        <v>4.7600000000000003E-2</v>
      </c>
      <c r="P121" s="57">
        <v>1.1999999999999999E-3</v>
      </c>
      <c r="Q121" s="57">
        <v>-0.13328999999999999</v>
      </c>
      <c r="R121" s="57">
        <v>7.6E-3</v>
      </c>
      <c r="S121" s="57">
        <v>1.1000000000000001E-3</v>
      </c>
      <c r="T121" s="57" t="s">
        <v>222</v>
      </c>
      <c r="U121" s="57" t="s">
        <v>223</v>
      </c>
      <c r="V121" s="57">
        <v>64.3</v>
      </c>
      <c r="W121" s="57">
        <v>2.6</v>
      </c>
      <c r="X121" s="57">
        <v>64.3</v>
      </c>
      <c r="Y121" s="57">
        <v>1.7</v>
      </c>
      <c r="Z121" s="57">
        <v>153</v>
      </c>
      <c r="AA121" s="57">
        <v>22</v>
      </c>
      <c r="AB121" s="57">
        <v>78</v>
      </c>
      <c r="AC121" s="57">
        <v>59</v>
      </c>
      <c r="AD121" s="57">
        <v>790</v>
      </c>
      <c r="AE121" s="57">
        <v>520</v>
      </c>
      <c r="AF121" s="57">
        <v>37</v>
      </c>
      <c r="AG121" s="57">
        <v>23</v>
      </c>
      <c r="AH121" s="57">
        <v>16</v>
      </c>
      <c r="AI121" s="57">
        <v>15</v>
      </c>
      <c r="AJ121" s="57">
        <v>2960</v>
      </c>
      <c r="AK121" s="57">
        <v>220</v>
      </c>
      <c r="AL121" s="57">
        <v>80</v>
      </c>
      <c r="AM121" s="57">
        <v>35</v>
      </c>
      <c r="AN121" s="57" t="s">
        <v>222</v>
      </c>
      <c r="AO121" s="57" t="s">
        <v>223</v>
      </c>
      <c r="AP121" s="57">
        <v>63</v>
      </c>
      <c r="AQ121" s="57">
        <v>22</v>
      </c>
      <c r="AR121" s="57">
        <v>99.800399999999996</v>
      </c>
      <c r="AS121" s="57">
        <v>2.5896309999999998</v>
      </c>
      <c r="AT121" s="57">
        <v>-220</v>
      </c>
      <c r="AU121" s="57">
        <v>890</v>
      </c>
      <c r="AV121" s="59">
        <v>657000000000000</v>
      </c>
      <c r="AW121" s="59">
        <v>44000000000000</v>
      </c>
      <c r="AX121" t="s">
        <v>188</v>
      </c>
    </row>
    <row r="122" spans="1:50" ht="14">
      <c r="A122" s="57" t="s">
        <v>623</v>
      </c>
      <c r="B122" s="57" t="s">
        <v>621</v>
      </c>
      <c r="C122" s="57" t="s">
        <v>624</v>
      </c>
      <c r="D122" s="57" t="s">
        <v>505</v>
      </c>
      <c r="E122" s="58">
        <v>6.32005787037037E-2</v>
      </c>
      <c r="F122" s="57">
        <v>17.143000000000001</v>
      </c>
      <c r="G122" s="57" t="s">
        <v>621</v>
      </c>
      <c r="H122" s="57">
        <v>0.18260000000000001</v>
      </c>
      <c r="I122" s="57">
        <v>3.5000000000000001E-3</v>
      </c>
      <c r="J122" s="57">
        <v>2.6710000000000001E-2</v>
      </c>
      <c r="K122" s="57">
        <v>2.9E-4</v>
      </c>
      <c r="L122" s="57">
        <v>0.38507000000000002</v>
      </c>
      <c r="M122" s="57"/>
      <c r="N122" s="57"/>
      <c r="O122" s="57">
        <v>4.9689999999999998E-2</v>
      </c>
      <c r="P122" s="57">
        <v>9.7000000000000005E-4</v>
      </c>
      <c r="Q122" s="57">
        <v>0.12014</v>
      </c>
      <c r="R122" s="57">
        <v>7.8899999999999994E-3</v>
      </c>
      <c r="S122" s="57">
        <v>1.8000000000000001E-4</v>
      </c>
      <c r="T122" s="57" t="s">
        <v>222</v>
      </c>
      <c r="U122" s="57" t="s">
        <v>223</v>
      </c>
      <c r="V122" s="57">
        <v>170.2</v>
      </c>
      <c r="W122" s="57">
        <v>3</v>
      </c>
      <c r="X122" s="57">
        <v>169.9</v>
      </c>
      <c r="Y122" s="57">
        <v>1.8</v>
      </c>
      <c r="Z122" s="57">
        <v>158.9</v>
      </c>
      <c r="AA122" s="57">
        <v>3.5</v>
      </c>
      <c r="AB122" s="57">
        <v>176</v>
      </c>
      <c r="AC122" s="57">
        <v>42</v>
      </c>
      <c r="AD122" s="57">
        <v>210</v>
      </c>
      <c r="AE122" s="57">
        <v>170</v>
      </c>
      <c r="AF122" s="57">
        <v>9.5</v>
      </c>
      <c r="AG122" s="57">
        <v>7.5</v>
      </c>
      <c r="AH122" s="57">
        <v>43</v>
      </c>
      <c r="AI122" s="57">
        <v>39</v>
      </c>
      <c r="AJ122" s="57">
        <v>415</v>
      </c>
      <c r="AK122" s="57">
        <v>12</v>
      </c>
      <c r="AL122" s="57">
        <v>411</v>
      </c>
      <c r="AM122" s="57">
        <v>19</v>
      </c>
      <c r="AN122" s="57" t="s">
        <v>222</v>
      </c>
      <c r="AO122" s="57" t="s">
        <v>223</v>
      </c>
      <c r="AP122" s="57">
        <v>1.02</v>
      </c>
      <c r="AQ122" s="57">
        <v>1.7000000000000001E-2</v>
      </c>
      <c r="AR122" s="57">
        <v>37.439160000000001</v>
      </c>
      <c r="AS122" s="57">
        <v>0.40649030000000003</v>
      </c>
      <c r="AT122" s="57">
        <v>122</v>
      </c>
      <c r="AU122" s="57">
        <v>84</v>
      </c>
      <c r="AV122" s="59">
        <v>287800000000000</v>
      </c>
      <c r="AW122" s="59">
        <v>9400000000000</v>
      </c>
    </row>
    <row r="123" spans="1:50" ht="14">
      <c r="A123" s="57" t="s">
        <v>625</v>
      </c>
      <c r="B123" s="57" t="s">
        <v>626</v>
      </c>
      <c r="C123" s="57" t="s">
        <v>627</v>
      </c>
      <c r="D123" s="57" t="s">
        <v>505</v>
      </c>
      <c r="E123" s="58">
        <v>6.7187384259259256E-2</v>
      </c>
      <c r="F123" s="57">
        <v>24.591999999999999</v>
      </c>
      <c r="G123" s="57" t="s">
        <v>626</v>
      </c>
      <c r="H123" s="57">
        <v>0.16020000000000001</v>
      </c>
      <c r="I123" s="57">
        <v>3.7000000000000002E-3</v>
      </c>
      <c r="J123" s="57">
        <v>2.3910000000000001E-2</v>
      </c>
      <c r="K123" s="57">
        <v>3.5E-4</v>
      </c>
      <c r="L123" s="57">
        <v>0.28316999999999998</v>
      </c>
      <c r="M123" s="57"/>
      <c r="N123" s="57"/>
      <c r="O123" s="57">
        <v>4.8800000000000003E-2</v>
      </c>
      <c r="P123" s="57">
        <v>1.1000000000000001E-3</v>
      </c>
      <c r="Q123" s="57">
        <v>0.36619000000000002</v>
      </c>
      <c r="R123" s="57">
        <v>8.5900000000000004E-3</v>
      </c>
      <c r="S123" s="57">
        <v>2.5000000000000001E-4</v>
      </c>
      <c r="T123" s="57" t="s">
        <v>222</v>
      </c>
      <c r="U123" s="57" t="s">
        <v>223</v>
      </c>
      <c r="V123" s="57">
        <v>150.69999999999999</v>
      </c>
      <c r="W123" s="57">
        <v>3.2</v>
      </c>
      <c r="X123" s="57">
        <v>152.30000000000001</v>
      </c>
      <c r="Y123" s="57">
        <v>2.2000000000000002</v>
      </c>
      <c r="Z123" s="57">
        <v>172.9</v>
      </c>
      <c r="AA123" s="57">
        <v>4.9000000000000004</v>
      </c>
      <c r="AB123" s="57">
        <v>135</v>
      </c>
      <c r="AC123" s="57">
        <v>47</v>
      </c>
      <c r="AD123" s="57">
        <v>400</v>
      </c>
      <c r="AE123" s="57">
        <v>480</v>
      </c>
      <c r="AF123" s="57">
        <v>17</v>
      </c>
      <c r="AG123" s="57">
        <v>19</v>
      </c>
      <c r="AH123" s="57">
        <v>100</v>
      </c>
      <c r="AI123" s="57">
        <v>120</v>
      </c>
      <c r="AJ123" s="57">
        <v>354</v>
      </c>
      <c r="AK123" s="57">
        <v>16</v>
      </c>
      <c r="AL123" s="57">
        <v>284.7</v>
      </c>
      <c r="AM123" s="57">
        <v>9.4</v>
      </c>
      <c r="AN123" s="57" t="s">
        <v>222</v>
      </c>
      <c r="AO123" s="57" t="s">
        <v>223</v>
      </c>
      <c r="AP123" s="57">
        <v>1.2350000000000001</v>
      </c>
      <c r="AQ123" s="57">
        <v>6.7000000000000004E-2</v>
      </c>
      <c r="AR123" s="57">
        <v>41.823500000000003</v>
      </c>
      <c r="AS123" s="57">
        <v>0.61222189999999999</v>
      </c>
      <c r="AT123" s="57">
        <v>159</v>
      </c>
      <c r="AU123" s="57">
        <v>77</v>
      </c>
      <c r="AV123" s="59">
        <v>212200000000000</v>
      </c>
      <c r="AW123" s="59">
        <v>8700000000000</v>
      </c>
      <c r="AX123" t="s">
        <v>189</v>
      </c>
    </row>
    <row r="124" spans="1:50" ht="14">
      <c r="A124" s="57" t="s">
        <v>628</v>
      </c>
      <c r="B124" s="57" t="s">
        <v>629</v>
      </c>
      <c r="C124" s="57" t="s">
        <v>630</v>
      </c>
      <c r="D124" s="57" t="s">
        <v>505</v>
      </c>
      <c r="E124" s="58">
        <v>6.8211921296296288E-2</v>
      </c>
      <c r="F124" s="57">
        <v>26.646999999999998</v>
      </c>
      <c r="G124" s="57" t="s">
        <v>629</v>
      </c>
      <c r="H124" s="57">
        <v>0.1313</v>
      </c>
      <c r="I124" s="57">
        <v>2.8999999999999998E-3</v>
      </c>
      <c r="J124" s="57">
        <v>1.9019999999999999E-2</v>
      </c>
      <c r="K124" s="57">
        <v>2.7E-4</v>
      </c>
      <c r="L124" s="57">
        <v>0.63676999999999995</v>
      </c>
      <c r="M124" s="57"/>
      <c r="N124" s="57"/>
      <c r="O124" s="57">
        <v>5.0349999999999999E-2</v>
      </c>
      <c r="P124" s="57">
        <v>8.4999999999999995E-4</v>
      </c>
      <c r="Q124" s="57">
        <v>2.5906999999999999E-2</v>
      </c>
      <c r="R124" s="57">
        <v>9.0100000000000006E-3</v>
      </c>
      <c r="S124" s="57">
        <v>2.3000000000000001E-4</v>
      </c>
      <c r="T124" s="57" t="s">
        <v>222</v>
      </c>
      <c r="U124" s="57" t="s">
        <v>223</v>
      </c>
      <c r="V124" s="57">
        <v>125.2</v>
      </c>
      <c r="W124" s="57">
        <v>2.6</v>
      </c>
      <c r="X124" s="57">
        <v>121.4</v>
      </c>
      <c r="Y124" s="57">
        <v>1.7</v>
      </c>
      <c r="Z124" s="57">
        <v>181.2</v>
      </c>
      <c r="AA124" s="57">
        <v>4.7</v>
      </c>
      <c r="AB124" s="57">
        <v>207</v>
      </c>
      <c r="AC124" s="57">
        <v>37</v>
      </c>
      <c r="AD124" s="57">
        <v>410</v>
      </c>
      <c r="AE124" s="57">
        <v>340</v>
      </c>
      <c r="AF124" s="57">
        <v>22</v>
      </c>
      <c r="AG124" s="57">
        <v>18</v>
      </c>
      <c r="AH124" s="57">
        <v>47</v>
      </c>
      <c r="AI124" s="57">
        <v>37</v>
      </c>
      <c r="AJ124" s="57">
        <v>557</v>
      </c>
      <c r="AK124" s="57">
        <v>24</v>
      </c>
      <c r="AL124" s="57">
        <v>177.3</v>
      </c>
      <c r="AM124" s="57">
        <v>6.2</v>
      </c>
      <c r="AN124" s="57" t="s">
        <v>222</v>
      </c>
      <c r="AO124" s="57" t="s">
        <v>223</v>
      </c>
      <c r="AP124" s="57">
        <v>3.15</v>
      </c>
      <c r="AQ124" s="57">
        <v>0.1</v>
      </c>
      <c r="AR124" s="57">
        <v>52.576239999999999</v>
      </c>
      <c r="AS124" s="57">
        <v>0.74635030000000002</v>
      </c>
      <c r="AT124" s="57">
        <v>42</v>
      </c>
      <c r="AU124" s="57">
        <v>39</v>
      </c>
      <c r="AV124" s="59">
        <v>237300000000000</v>
      </c>
      <c r="AW124" s="59">
        <v>8100000000000</v>
      </c>
      <c r="AX124" t="s">
        <v>190</v>
      </c>
    </row>
    <row r="125" spans="1:50" ht="14">
      <c r="A125" s="57" t="s">
        <v>631</v>
      </c>
      <c r="B125" s="57" t="s">
        <v>632</v>
      </c>
      <c r="C125" s="57" t="s">
        <v>633</v>
      </c>
      <c r="D125" s="57" t="s">
        <v>505</v>
      </c>
      <c r="E125" s="58">
        <v>6.9310416666666666E-2</v>
      </c>
      <c r="F125" s="57">
        <v>21.253</v>
      </c>
      <c r="G125" s="57" t="s">
        <v>632</v>
      </c>
      <c r="H125" s="57">
        <v>0.1734</v>
      </c>
      <c r="I125" s="57">
        <v>4.3E-3</v>
      </c>
      <c r="J125" s="57">
        <v>2.554E-2</v>
      </c>
      <c r="K125" s="57">
        <v>3.1E-4</v>
      </c>
      <c r="L125" s="57">
        <v>0.19173000000000001</v>
      </c>
      <c r="M125" s="57"/>
      <c r="N125" s="57"/>
      <c r="O125" s="57">
        <v>4.9299999999999997E-2</v>
      </c>
      <c r="P125" s="57">
        <v>1.1999999999999999E-3</v>
      </c>
      <c r="Q125" s="57">
        <v>0.30202000000000001</v>
      </c>
      <c r="R125" s="57">
        <v>8.0400000000000003E-3</v>
      </c>
      <c r="S125" s="57">
        <v>1.7000000000000001E-4</v>
      </c>
      <c r="T125" s="57" t="s">
        <v>222</v>
      </c>
      <c r="U125" s="57" t="s">
        <v>223</v>
      </c>
      <c r="V125" s="57">
        <v>162.19999999999999</v>
      </c>
      <c r="W125" s="57">
        <v>3.7</v>
      </c>
      <c r="X125" s="57">
        <v>162.6</v>
      </c>
      <c r="Y125" s="57">
        <v>2</v>
      </c>
      <c r="Z125" s="57">
        <v>161.9</v>
      </c>
      <c r="AA125" s="57">
        <v>3.4</v>
      </c>
      <c r="AB125" s="57">
        <v>167</v>
      </c>
      <c r="AC125" s="57">
        <v>52</v>
      </c>
      <c r="AD125" s="57">
        <v>14</v>
      </c>
      <c r="AE125" s="57">
        <v>91</v>
      </c>
      <c r="AF125" s="57">
        <v>1</v>
      </c>
      <c r="AG125" s="57">
        <v>4.2</v>
      </c>
      <c r="AH125" s="57">
        <v>5</v>
      </c>
      <c r="AI125" s="57">
        <v>29</v>
      </c>
      <c r="AJ125" s="57">
        <v>247</v>
      </c>
      <c r="AK125" s="57">
        <v>22</v>
      </c>
      <c r="AL125" s="57">
        <v>312</v>
      </c>
      <c r="AM125" s="57">
        <v>22</v>
      </c>
      <c r="AN125" s="57" t="s">
        <v>222</v>
      </c>
      <c r="AO125" s="57" t="s">
        <v>223</v>
      </c>
      <c r="AP125" s="57">
        <v>0.75900000000000001</v>
      </c>
      <c r="AQ125" s="57">
        <v>1.4999999999999999E-2</v>
      </c>
      <c r="AR125" s="57">
        <v>39.154269999999997</v>
      </c>
      <c r="AS125" s="57">
        <v>0.47524759999999999</v>
      </c>
      <c r="AT125" s="57">
        <v>59</v>
      </c>
      <c r="AU125" s="57">
        <v>47</v>
      </c>
      <c r="AV125" s="59">
        <v>171000000000000</v>
      </c>
      <c r="AW125" s="59">
        <v>14000000000000</v>
      </c>
      <c r="AX125" t="s">
        <v>191</v>
      </c>
    </row>
    <row r="126" spans="1:50" ht="14">
      <c r="A126" s="57" t="s">
        <v>634</v>
      </c>
      <c r="B126" s="57" t="s">
        <v>635</v>
      </c>
      <c r="C126" s="57" t="s">
        <v>636</v>
      </c>
      <c r="D126" s="57" t="s">
        <v>505</v>
      </c>
      <c r="E126" s="58">
        <v>7.0441550925925925E-2</v>
      </c>
      <c r="F126" s="57">
        <v>12.519</v>
      </c>
      <c r="G126" s="57" t="s">
        <v>635</v>
      </c>
      <c r="H126" s="57">
        <v>3.4489999999999998</v>
      </c>
      <c r="I126" s="57">
        <v>5.6000000000000001E-2</v>
      </c>
      <c r="J126" s="57">
        <v>0.2487</v>
      </c>
      <c r="K126" s="57">
        <v>3.0000000000000001E-3</v>
      </c>
      <c r="L126" s="57">
        <v>0.83428000000000002</v>
      </c>
      <c r="M126" s="57"/>
      <c r="N126" s="57"/>
      <c r="O126" s="57">
        <v>0.10075000000000001</v>
      </c>
      <c r="P126" s="57">
        <v>8.9999999999999998E-4</v>
      </c>
      <c r="Q126" s="57">
        <v>-0.17756</v>
      </c>
      <c r="R126" s="57">
        <v>8.1500000000000003E-2</v>
      </c>
      <c r="S126" s="57">
        <v>1.6999999999999999E-3</v>
      </c>
      <c r="T126" s="57" t="s">
        <v>222</v>
      </c>
      <c r="U126" s="57" t="s">
        <v>223</v>
      </c>
      <c r="V126" s="57">
        <v>1514</v>
      </c>
      <c r="W126" s="57">
        <v>13</v>
      </c>
      <c r="X126" s="57">
        <v>1432</v>
      </c>
      <c r="Y126" s="57">
        <v>15</v>
      </c>
      <c r="Z126" s="57">
        <v>1583</v>
      </c>
      <c r="AA126" s="57">
        <v>32</v>
      </c>
      <c r="AB126" s="57">
        <v>1636</v>
      </c>
      <c r="AC126" s="57">
        <v>17</v>
      </c>
      <c r="AD126" s="57">
        <v>600</v>
      </c>
      <c r="AE126" s="57">
        <v>1600</v>
      </c>
      <c r="AF126" s="57">
        <v>20</v>
      </c>
      <c r="AG126" s="57">
        <v>180</v>
      </c>
      <c r="AH126" s="57">
        <v>80</v>
      </c>
      <c r="AI126" s="57">
        <v>160</v>
      </c>
      <c r="AJ126" s="57">
        <v>424.1</v>
      </c>
      <c r="AK126" s="57">
        <v>6.7</v>
      </c>
      <c r="AL126" s="57">
        <v>176.1</v>
      </c>
      <c r="AM126" s="57">
        <v>4.5</v>
      </c>
      <c r="AN126" s="57" t="s">
        <v>222</v>
      </c>
      <c r="AO126" s="57" t="s">
        <v>223</v>
      </c>
      <c r="AP126" s="57">
        <v>2.4500000000000002</v>
      </c>
      <c r="AQ126" s="57">
        <v>0.11</v>
      </c>
      <c r="AR126" s="57">
        <v>4.0209089999999996</v>
      </c>
      <c r="AS126" s="57">
        <v>4.8503119999999997E-2</v>
      </c>
      <c r="AT126" s="57">
        <v>12.4</v>
      </c>
      <c r="AU126" s="57">
        <v>1.2</v>
      </c>
      <c r="AV126" s="59">
        <v>2505000000000000</v>
      </c>
      <c r="AW126" s="59">
        <v>21000000000000</v>
      </c>
      <c r="AX126" t="s">
        <v>192</v>
      </c>
    </row>
    <row r="127" spans="1:50" ht="14">
      <c r="A127" s="57" t="s">
        <v>637</v>
      </c>
      <c r="B127" s="57" t="s">
        <v>638</v>
      </c>
      <c r="C127" s="57" t="s">
        <v>639</v>
      </c>
      <c r="D127" s="57" t="s">
        <v>505</v>
      </c>
      <c r="E127" s="58">
        <v>7.6412037037037042E-2</v>
      </c>
      <c r="F127" s="57">
        <v>11.534000000000001</v>
      </c>
      <c r="G127" s="57" t="s">
        <v>638</v>
      </c>
      <c r="H127" s="57">
        <v>7.8100000000000003E-2</v>
      </c>
      <c r="I127" s="57">
        <v>3.0000000000000001E-3</v>
      </c>
      <c r="J127" s="57">
        <v>1.2200000000000001E-2</v>
      </c>
      <c r="K127" s="57">
        <v>3.3E-4</v>
      </c>
      <c r="L127" s="57">
        <v>0.33753</v>
      </c>
      <c r="M127" s="57"/>
      <c r="N127" s="57"/>
      <c r="O127" s="57">
        <v>4.6699999999999998E-2</v>
      </c>
      <c r="P127" s="57">
        <v>1.8E-3</v>
      </c>
      <c r="Q127" s="57">
        <v>0.35898999999999998</v>
      </c>
      <c r="R127" s="57">
        <v>4.9199999999999999E-3</v>
      </c>
      <c r="S127" s="57">
        <v>3.6999999999999999E-4</v>
      </c>
      <c r="T127" s="57" t="s">
        <v>222</v>
      </c>
      <c r="U127" s="57" t="s">
        <v>223</v>
      </c>
      <c r="V127" s="57">
        <v>76.3</v>
      </c>
      <c r="W127" s="57">
        <v>2.8</v>
      </c>
      <c r="X127" s="57">
        <v>78.2</v>
      </c>
      <c r="Y127" s="57">
        <v>2.1</v>
      </c>
      <c r="Z127" s="57">
        <v>99.2</v>
      </c>
      <c r="AA127" s="57">
        <v>7.4</v>
      </c>
      <c r="AB127" s="57">
        <v>51</v>
      </c>
      <c r="AC127" s="57">
        <v>76</v>
      </c>
      <c r="AD127" s="57">
        <v>-20</v>
      </c>
      <c r="AE127" s="57">
        <v>180</v>
      </c>
      <c r="AF127" s="57">
        <v>-0.6</v>
      </c>
      <c r="AG127" s="57">
        <v>8.1999999999999993</v>
      </c>
      <c r="AH127" s="57">
        <v>-10</v>
      </c>
      <c r="AI127" s="57">
        <v>24</v>
      </c>
      <c r="AJ127" s="57">
        <v>395</v>
      </c>
      <c r="AK127" s="57">
        <v>20</v>
      </c>
      <c r="AL127" s="57">
        <v>128</v>
      </c>
      <c r="AM127" s="57">
        <v>16</v>
      </c>
      <c r="AN127" s="57" t="s">
        <v>222</v>
      </c>
      <c r="AO127" s="57" t="s">
        <v>223</v>
      </c>
      <c r="AP127" s="57">
        <v>3.82</v>
      </c>
      <c r="AQ127" s="57">
        <v>0.43</v>
      </c>
      <c r="AR127" s="57">
        <v>81.967209999999994</v>
      </c>
      <c r="AS127" s="57">
        <v>2.2171460000000001</v>
      </c>
      <c r="AT127" s="57">
        <v>96</v>
      </c>
      <c r="AU127" s="57">
        <v>32</v>
      </c>
      <c r="AV127" s="59">
        <v>110000000000000</v>
      </c>
      <c r="AW127" s="59">
        <v>7100000000000</v>
      </c>
    </row>
    <row r="128" spans="1:50" ht="14">
      <c r="A128" s="57" t="s">
        <v>640</v>
      </c>
      <c r="B128" s="57" t="s">
        <v>641</v>
      </c>
      <c r="C128" s="57" t="s">
        <v>642</v>
      </c>
      <c r="D128" s="57" t="s">
        <v>505</v>
      </c>
      <c r="E128" s="58">
        <v>7.7442129629629639E-2</v>
      </c>
      <c r="F128" s="57">
        <v>27.673999999999999</v>
      </c>
      <c r="G128" s="57" t="s">
        <v>641</v>
      </c>
      <c r="H128" s="57">
        <v>7.6399999999999996E-2</v>
      </c>
      <c r="I128" s="57">
        <v>1.6000000000000001E-3</v>
      </c>
      <c r="J128" s="57">
        <v>1.1809999999999999E-2</v>
      </c>
      <c r="K128" s="57">
        <v>2.0000000000000001E-4</v>
      </c>
      <c r="L128" s="57">
        <v>0.40423999999999999</v>
      </c>
      <c r="M128" s="57"/>
      <c r="N128" s="57"/>
      <c r="O128" s="57">
        <v>4.7100000000000003E-2</v>
      </c>
      <c r="P128" s="57">
        <v>1E-3</v>
      </c>
      <c r="Q128" s="57">
        <v>0.41596</v>
      </c>
      <c r="R128" s="57">
        <v>4.4999999999999997E-3</v>
      </c>
      <c r="S128" s="57">
        <v>1.3999999999999999E-4</v>
      </c>
      <c r="T128" s="57" t="s">
        <v>222</v>
      </c>
      <c r="U128" s="57" t="s">
        <v>223</v>
      </c>
      <c r="V128" s="57">
        <v>74.7</v>
      </c>
      <c r="W128" s="57">
        <v>1.5</v>
      </c>
      <c r="X128" s="57">
        <v>75.7</v>
      </c>
      <c r="Y128" s="57">
        <v>1.3</v>
      </c>
      <c r="Z128" s="57">
        <v>90.7</v>
      </c>
      <c r="AA128" s="57">
        <v>2.7</v>
      </c>
      <c r="AB128" s="57">
        <v>64</v>
      </c>
      <c r="AC128" s="57">
        <v>42</v>
      </c>
      <c r="AD128" s="57">
        <v>2</v>
      </c>
      <c r="AE128" s="57">
        <v>95</v>
      </c>
      <c r="AF128" s="57">
        <v>0.3</v>
      </c>
      <c r="AG128" s="57">
        <v>4.3</v>
      </c>
      <c r="AH128" s="57">
        <v>2</v>
      </c>
      <c r="AI128" s="57">
        <v>13</v>
      </c>
      <c r="AJ128" s="57">
        <v>692</v>
      </c>
      <c r="AK128" s="57">
        <v>23</v>
      </c>
      <c r="AL128" s="57">
        <v>354</v>
      </c>
      <c r="AM128" s="57">
        <v>12</v>
      </c>
      <c r="AN128" s="57" t="s">
        <v>222</v>
      </c>
      <c r="AO128" s="57" t="s">
        <v>223</v>
      </c>
      <c r="AP128" s="57">
        <v>2.0699999999999998</v>
      </c>
      <c r="AQ128" s="57">
        <v>0.13</v>
      </c>
      <c r="AR128" s="57">
        <v>84.674009999999996</v>
      </c>
      <c r="AS128" s="57">
        <v>1.433937</v>
      </c>
      <c r="AT128" s="57">
        <v>134</v>
      </c>
      <c r="AU128" s="57">
        <v>57</v>
      </c>
      <c r="AV128" s="59">
        <v>193100000000000</v>
      </c>
      <c r="AW128" s="59">
        <v>6500000000000</v>
      </c>
      <c r="AX128" t="s">
        <v>193</v>
      </c>
    </row>
    <row r="129" spans="1:50" ht="14">
      <c r="A129" s="57" t="s">
        <v>643</v>
      </c>
      <c r="B129" s="57" t="s">
        <v>644</v>
      </c>
      <c r="C129" s="57" t="s">
        <v>645</v>
      </c>
      <c r="D129" s="57" t="s">
        <v>505</v>
      </c>
      <c r="E129" s="58">
        <v>8.1537731481481482E-2</v>
      </c>
      <c r="F129" s="57">
        <v>6.4215999999999998</v>
      </c>
      <c r="G129" s="57"/>
      <c r="H129" s="57">
        <v>0.1137</v>
      </c>
      <c r="I129" s="57">
        <v>6.0000000000000001E-3</v>
      </c>
      <c r="J129" s="57">
        <v>1.5890000000000001E-2</v>
      </c>
      <c r="K129" s="57">
        <v>7.9000000000000001E-4</v>
      </c>
      <c r="L129" s="57">
        <v>0.80810000000000004</v>
      </c>
      <c r="M129" s="57"/>
      <c r="N129" s="57"/>
      <c r="O129" s="57">
        <v>5.1900000000000002E-2</v>
      </c>
      <c r="P129" s="57">
        <v>1.8E-3</v>
      </c>
      <c r="Q129" s="57">
        <v>0.14201</v>
      </c>
      <c r="R129" s="57">
        <v>9.8399999999999998E-3</v>
      </c>
      <c r="S129" s="57">
        <v>5.1000000000000004E-4</v>
      </c>
      <c r="T129" s="57" t="s">
        <v>222</v>
      </c>
      <c r="U129" s="57" t="s">
        <v>223</v>
      </c>
      <c r="V129" s="57">
        <v>109.2</v>
      </c>
      <c r="W129" s="57">
        <v>5.5</v>
      </c>
      <c r="X129" s="57">
        <v>101.6</v>
      </c>
      <c r="Y129" s="57">
        <v>5</v>
      </c>
      <c r="Z129" s="57">
        <v>198</v>
      </c>
      <c r="AA129" s="57">
        <v>10</v>
      </c>
      <c r="AB129" s="57">
        <v>268</v>
      </c>
      <c r="AC129" s="57">
        <v>74</v>
      </c>
      <c r="AD129" s="57">
        <v>390</v>
      </c>
      <c r="AE129" s="57">
        <v>910</v>
      </c>
      <c r="AF129" s="57">
        <v>20</v>
      </c>
      <c r="AG129" s="57">
        <v>36</v>
      </c>
      <c r="AH129" s="57">
        <v>-26</v>
      </c>
      <c r="AI129" s="57">
        <v>73</v>
      </c>
      <c r="AJ129" s="57">
        <v>1537</v>
      </c>
      <c r="AK129" s="57">
        <v>75</v>
      </c>
      <c r="AL129" s="57">
        <v>324</v>
      </c>
      <c r="AM129" s="57">
        <v>50</v>
      </c>
      <c r="AN129" s="57" t="s">
        <v>222</v>
      </c>
      <c r="AO129" s="57" t="s">
        <v>223</v>
      </c>
      <c r="AP129" s="57">
        <v>6.3</v>
      </c>
      <c r="AQ129" s="57">
        <v>1.6</v>
      </c>
      <c r="AR129" s="57">
        <v>62.932659999999998</v>
      </c>
      <c r="AS129" s="57">
        <v>3.1288109999999998</v>
      </c>
      <c r="AT129" s="57">
        <v>80</v>
      </c>
      <c r="AU129" s="57">
        <v>50</v>
      </c>
      <c r="AV129" s="59">
        <v>543000000000000</v>
      </c>
      <c r="AW129" s="59">
        <v>39000000000000</v>
      </c>
      <c r="AX129" t="s">
        <v>194</v>
      </c>
    </row>
    <row r="130" spans="1:50" ht="14">
      <c r="A130" s="57" t="s">
        <v>646</v>
      </c>
      <c r="B130" s="57" t="s">
        <v>644</v>
      </c>
      <c r="C130" s="57" t="s">
        <v>647</v>
      </c>
      <c r="D130" s="57" t="s">
        <v>505</v>
      </c>
      <c r="E130" s="58">
        <v>8.167256944444444E-2</v>
      </c>
      <c r="F130" s="57">
        <v>15.162000000000001</v>
      </c>
      <c r="G130" s="57" t="s">
        <v>644</v>
      </c>
      <c r="H130" s="57">
        <v>0.1729</v>
      </c>
      <c r="I130" s="57">
        <v>4.5999999999999999E-3</v>
      </c>
      <c r="J130" s="57">
        <v>2.5010000000000001E-2</v>
      </c>
      <c r="K130" s="57">
        <v>3.6999999999999999E-4</v>
      </c>
      <c r="L130" s="57">
        <v>8.9691000000000007E-2</v>
      </c>
      <c r="M130" s="57"/>
      <c r="N130" s="57"/>
      <c r="O130" s="57">
        <v>5.0299999999999997E-2</v>
      </c>
      <c r="P130" s="57">
        <v>1.5E-3</v>
      </c>
      <c r="Q130" s="57">
        <v>0.40518999999999999</v>
      </c>
      <c r="R130" s="57">
        <v>8.6599999999999993E-3</v>
      </c>
      <c r="S130" s="57">
        <v>2.4000000000000001E-4</v>
      </c>
      <c r="T130" s="57" t="s">
        <v>222</v>
      </c>
      <c r="U130" s="57" t="s">
        <v>223</v>
      </c>
      <c r="V130" s="57">
        <v>161.80000000000001</v>
      </c>
      <c r="W130" s="57">
        <v>4</v>
      </c>
      <c r="X130" s="57">
        <v>159.30000000000001</v>
      </c>
      <c r="Y130" s="57">
        <v>2.2999999999999998</v>
      </c>
      <c r="Z130" s="57">
        <v>174.4</v>
      </c>
      <c r="AA130" s="57">
        <v>4.9000000000000004</v>
      </c>
      <c r="AB130" s="57">
        <v>202</v>
      </c>
      <c r="AC130" s="57">
        <v>63</v>
      </c>
      <c r="AD130" s="57">
        <v>94</v>
      </c>
      <c r="AE130" s="57">
        <v>97</v>
      </c>
      <c r="AF130" s="57">
        <v>2.2999999999999998</v>
      </c>
      <c r="AG130" s="57">
        <v>4.5</v>
      </c>
      <c r="AH130" s="57">
        <v>36</v>
      </c>
      <c r="AI130" s="57">
        <v>39</v>
      </c>
      <c r="AJ130" s="57">
        <v>203.5</v>
      </c>
      <c r="AK130" s="57">
        <v>4.3</v>
      </c>
      <c r="AL130" s="57">
        <v>288.10000000000002</v>
      </c>
      <c r="AM130" s="57">
        <v>3.9</v>
      </c>
      <c r="AN130" s="57" t="s">
        <v>222</v>
      </c>
      <c r="AO130" s="57" t="s">
        <v>223</v>
      </c>
      <c r="AP130" s="57">
        <v>0.70599999999999996</v>
      </c>
      <c r="AQ130" s="57">
        <v>1.7999999999999999E-2</v>
      </c>
      <c r="AR130" s="57">
        <v>39.984009999999998</v>
      </c>
      <c r="AS130" s="57">
        <v>0.59152669999999996</v>
      </c>
      <c r="AT130" s="57">
        <v>81</v>
      </c>
      <c r="AU130" s="57">
        <v>28</v>
      </c>
      <c r="AV130" s="59">
        <v>143700000000000</v>
      </c>
      <c r="AW130" s="59">
        <v>2500000000000</v>
      </c>
    </row>
    <row r="131" spans="1:50" ht="14">
      <c r="A131" s="57" t="s">
        <v>648</v>
      </c>
      <c r="B131" s="57" t="s">
        <v>649</v>
      </c>
      <c r="C131" s="57" t="s">
        <v>650</v>
      </c>
      <c r="D131" s="57" t="s">
        <v>505</v>
      </c>
      <c r="E131" s="58">
        <v>8.2572337962962969E-2</v>
      </c>
      <c r="F131" s="57">
        <v>3.8530000000000002</v>
      </c>
      <c r="G131" s="57"/>
      <c r="H131" s="57">
        <v>6.7199999999999996E-2</v>
      </c>
      <c r="I131" s="57">
        <v>2.7000000000000001E-3</v>
      </c>
      <c r="J131" s="57">
        <v>1.008E-2</v>
      </c>
      <c r="K131" s="57">
        <v>3.3E-4</v>
      </c>
      <c r="L131" s="57">
        <v>0.41604000000000002</v>
      </c>
      <c r="M131" s="57"/>
      <c r="N131" s="57"/>
      <c r="O131" s="57">
        <v>4.8300000000000003E-2</v>
      </c>
      <c r="P131" s="57">
        <v>1.9E-3</v>
      </c>
      <c r="Q131" s="57">
        <v>0.39674999999999999</v>
      </c>
      <c r="R131" s="57">
        <v>6.4000000000000003E-3</v>
      </c>
      <c r="S131" s="57">
        <v>1.4E-3</v>
      </c>
      <c r="T131" s="57" t="s">
        <v>222</v>
      </c>
      <c r="U131" s="57" t="s">
        <v>223</v>
      </c>
      <c r="V131" s="57">
        <v>66.099999999999994</v>
      </c>
      <c r="W131" s="57">
        <v>2.5</v>
      </c>
      <c r="X131" s="57">
        <v>64.599999999999994</v>
      </c>
      <c r="Y131" s="57">
        <v>2.1</v>
      </c>
      <c r="Z131" s="57">
        <v>129</v>
      </c>
      <c r="AA131" s="57">
        <v>28</v>
      </c>
      <c r="AB131" s="57">
        <v>114</v>
      </c>
      <c r="AC131" s="57">
        <v>82</v>
      </c>
      <c r="AD131" s="57">
        <v>320</v>
      </c>
      <c r="AE131" s="57">
        <v>610</v>
      </c>
      <c r="AF131" s="57">
        <v>17</v>
      </c>
      <c r="AG131" s="57">
        <v>32</v>
      </c>
      <c r="AH131" s="57">
        <v>-1.6</v>
      </c>
      <c r="AI131" s="57">
        <v>4.5999999999999996</v>
      </c>
      <c r="AJ131" s="57">
        <v>1650</v>
      </c>
      <c r="AK131" s="57">
        <v>100</v>
      </c>
      <c r="AL131" s="57">
        <v>28.9</v>
      </c>
      <c r="AM131" s="57">
        <v>1.3</v>
      </c>
      <c r="AN131" s="57" t="s">
        <v>222</v>
      </c>
      <c r="AO131" s="57" t="s">
        <v>223</v>
      </c>
      <c r="AP131" s="57">
        <v>57.7</v>
      </c>
      <c r="AQ131" s="57">
        <v>5.3</v>
      </c>
      <c r="AR131" s="57">
        <v>99.20635</v>
      </c>
      <c r="AS131" s="57">
        <v>3.247827</v>
      </c>
      <c r="AT131" s="57">
        <v>88</v>
      </c>
      <c r="AU131" s="57">
        <v>47</v>
      </c>
      <c r="AV131" s="59">
        <v>351000000000000</v>
      </c>
      <c r="AW131" s="59">
        <v>21000000000000</v>
      </c>
      <c r="AX131" t="s">
        <v>195</v>
      </c>
    </row>
    <row r="132" spans="1:50" ht="14">
      <c r="A132" s="57" t="s">
        <v>651</v>
      </c>
      <c r="B132" s="57" t="s">
        <v>649</v>
      </c>
      <c r="C132" s="57" t="s">
        <v>652</v>
      </c>
      <c r="D132" s="57" t="s">
        <v>505</v>
      </c>
      <c r="E132" s="58">
        <v>8.2644097222222226E-2</v>
      </c>
      <c r="F132" s="57">
        <v>20.225000000000001</v>
      </c>
      <c r="G132" s="57" t="s">
        <v>649</v>
      </c>
      <c r="H132" s="57">
        <v>0.13020000000000001</v>
      </c>
      <c r="I132" s="57">
        <v>4.1999999999999997E-3</v>
      </c>
      <c r="J132" s="57">
        <v>1.9359999999999999E-2</v>
      </c>
      <c r="K132" s="57">
        <v>2.5999999999999998E-4</v>
      </c>
      <c r="L132" s="57">
        <v>1.4390999999999999E-2</v>
      </c>
      <c r="M132" s="57"/>
      <c r="N132" s="57"/>
      <c r="O132" s="57">
        <v>4.8899999999999999E-2</v>
      </c>
      <c r="P132" s="57">
        <v>1.6999999999999999E-3</v>
      </c>
      <c r="Q132" s="57">
        <v>0.33755000000000002</v>
      </c>
      <c r="R132" s="57">
        <v>6.11E-3</v>
      </c>
      <c r="S132" s="57">
        <v>3.4000000000000002E-4</v>
      </c>
      <c r="T132" s="57" t="s">
        <v>222</v>
      </c>
      <c r="U132" s="57" t="s">
        <v>223</v>
      </c>
      <c r="V132" s="57">
        <v>124.1</v>
      </c>
      <c r="W132" s="57">
        <v>3.8</v>
      </c>
      <c r="X132" s="57">
        <v>123.6</v>
      </c>
      <c r="Y132" s="57">
        <v>1.7</v>
      </c>
      <c r="Z132" s="57">
        <v>123</v>
      </c>
      <c r="AA132" s="57">
        <v>6.8</v>
      </c>
      <c r="AB132" s="57">
        <v>149</v>
      </c>
      <c r="AC132" s="57">
        <v>71</v>
      </c>
      <c r="AD132" s="57">
        <v>59</v>
      </c>
      <c r="AE132" s="57">
        <v>52</v>
      </c>
      <c r="AF132" s="57">
        <v>2.9</v>
      </c>
      <c r="AG132" s="57">
        <v>2.4</v>
      </c>
      <c r="AH132" s="57">
        <v>3.2</v>
      </c>
      <c r="AI132" s="57">
        <v>4.7</v>
      </c>
      <c r="AJ132" s="57">
        <v>168.7</v>
      </c>
      <c r="AK132" s="57">
        <v>4.9000000000000004</v>
      </c>
      <c r="AL132" s="57">
        <v>57.8</v>
      </c>
      <c r="AM132" s="57">
        <v>2.5</v>
      </c>
      <c r="AN132" s="57" t="s">
        <v>222</v>
      </c>
      <c r="AO132" s="57" t="s">
        <v>223</v>
      </c>
      <c r="AP132" s="57">
        <v>2.9740000000000002</v>
      </c>
      <c r="AQ132" s="57">
        <v>8.8999999999999996E-2</v>
      </c>
      <c r="AR132" s="57">
        <v>51.652889999999999</v>
      </c>
      <c r="AS132" s="57">
        <v>0.69368549999999995</v>
      </c>
      <c r="AT132" s="57">
        <v>91</v>
      </c>
      <c r="AU132" s="57">
        <v>31</v>
      </c>
      <c r="AV132" s="59">
        <v>74400000000000</v>
      </c>
      <c r="AW132" s="59">
        <v>2400000000000</v>
      </c>
      <c r="AX132" t="s">
        <v>196</v>
      </c>
    </row>
    <row r="133" spans="1:50" ht="14">
      <c r="A133" s="57" t="s">
        <v>653</v>
      </c>
      <c r="B133" s="57" t="s">
        <v>654</v>
      </c>
      <c r="C133" s="57" t="s">
        <v>655</v>
      </c>
      <c r="D133" s="57" t="s">
        <v>505</v>
      </c>
      <c r="E133" s="58">
        <v>8.3587962962962961E-2</v>
      </c>
      <c r="F133" s="57">
        <v>27.673999999999999</v>
      </c>
      <c r="G133" s="57" t="s">
        <v>654</v>
      </c>
      <c r="H133" s="57">
        <v>8.48E-2</v>
      </c>
      <c r="I133" s="57">
        <v>2E-3</v>
      </c>
      <c r="J133" s="57">
        <v>1.273E-2</v>
      </c>
      <c r="K133" s="57">
        <v>1.4999999999999999E-4</v>
      </c>
      <c r="L133" s="57">
        <v>0.28426000000000001</v>
      </c>
      <c r="M133" s="57"/>
      <c r="N133" s="57"/>
      <c r="O133" s="57">
        <v>4.8399999999999999E-2</v>
      </c>
      <c r="P133" s="57">
        <v>1.1000000000000001E-3</v>
      </c>
      <c r="Q133" s="57">
        <v>0.22611000000000001</v>
      </c>
      <c r="R133" s="57">
        <v>3.8500000000000001E-3</v>
      </c>
      <c r="S133" s="57">
        <v>1.2999999999999999E-4</v>
      </c>
      <c r="T133" s="57" t="s">
        <v>222</v>
      </c>
      <c r="U133" s="57" t="s">
        <v>223</v>
      </c>
      <c r="V133" s="57">
        <v>82.8</v>
      </c>
      <c r="W133" s="57">
        <v>1.9</v>
      </c>
      <c r="X133" s="57">
        <v>81.56</v>
      </c>
      <c r="Y133" s="57">
        <v>0.94</v>
      </c>
      <c r="Z133" s="57">
        <v>77.599999999999994</v>
      </c>
      <c r="AA133" s="57">
        <v>2.7</v>
      </c>
      <c r="AB133" s="57">
        <v>120</v>
      </c>
      <c r="AC133" s="57">
        <v>46</v>
      </c>
      <c r="AD133" s="57">
        <v>73</v>
      </c>
      <c r="AE133" s="57">
        <v>58</v>
      </c>
      <c r="AF133" s="57">
        <v>3.1</v>
      </c>
      <c r="AG133" s="57">
        <v>2.9</v>
      </c>
      <c r="AH133" s="57">
        <v>11</v>
      </c>
      <c r="AI133" s="57">
        <v>10</v>
      </c>
      <c r="AJ133" s="57">
        <v>399</v>
      </c>
      <c r="AK133" s="57">
        <v>13</v>
      </c>
      <c r="AL133" s="57">
        <v>275</v>
      </c>
      <c r="AM133" s="57">
        <v>20</v>
      </c>
      <c r="AN133" s="57" t="s">
        <v>222</v>
      </c>
      <c r="AO133" s="57" t="s">
        <v>223</v>
      </c>
      <c r="AP133" s="57">
        <v>1.81</v>
      </c>
      <c r="AQ133" s="57">
        <v>0.16</v>
      </c>
      <c r="AR133" s="57">
        <v>78.554599999999994</v>
      </c>
      <c r="AS133" s="57">
        <v>0.92562370000000005</v>
      </c>
      <c r="AT133" s="57">
        <v>91</v>
      </c>
      <c r="AU133" s="57">
        <v>21</v>
      </c>
      <c r="AV133" s="59">
        <v>125100000000000</v>
      </c>
      <c r="AW133" s="59">
        <v>5200000000000</v>
      </c>
      <c r="AX133" t="s">
        <v>197</v>
      </c>
    </row>
    <row r="134" spans="1:50" ht="14">
      <c r="A134" s="57" t="s">
        <v>656</v>
      </c>
      <c r="B134" s="57" t="s">
        <v>657</v>
      </c>
      <c r="C134" s="57" t="s">
        <v>658</v>
      </c>
      <c r="D134" s="57" t="s">
        <v>505</v>
      </c>
      <c r="E134" s="58">
        <v>8.4645138888888902E-2</v>
      </c>
      <c r="F134" s="57">
        <v>6.8689999999999998</v>
      </c>
      <c r="G134" s="57" t="s">
        <v>657</v>
      </c>
      <c r="H134" s="57">
        <v>0.2636</v>
      </c>
      <c r="I134" s="57">
        <v>7.1999999999999998E-3</v>
      </c>
      <c r="J134" s="57">
        <v>3.6639999999999999E-2</v>
      </c>
      <c r="K134" s="57">
        <v>9.7000000000000005E-4</v>
      </c>
      <c r="L134" s="57">
        <v>0.70394000000000001</v>
      </c>
      <c r="M134" s="57"/>
      <c r="N134" s="57"/>
      <c r="O134" s="57">
        <v>5.1999999999999998E-2</v>
      </c>
      <c r="P134" s="57">
        <v>1E-3</v>
      </c>
      <c r="Q134" s="57">
        <v>0.33179999999999998</v>
      </c>
      <c r="R134" s="57">
        <v>1.218E-2</v>
      </c>
      <c r="S134" s="57">
        <v>5.0000000000000001E-4</v>
      </c>
      <c r="T134" s="57" t="s">
        <v>222</v>
      </c>
      <c r="U134" s="57" t="s">
        <v>223</v>
      </c>
      <c r="V134" s="57">
        <v>237.4</v>
      </c>
      <c r="W134" s="57">
        <v>5.7</v>
      </c>
      <c r="X134" s="57">
        <v>231.9</v>
      </c>
      <c r="Y134" s="57">
        <v>6</v>
      </c>
      <c r="Z134" s="57">
        <v>245</v>
      </c>
      <c r="AA134" s="57">
        <v>10</v>
      </c>
      <c r="AB134" s="57">
        <v>282</v>
      </c>
      <c r="AC134" s="57">
        <v>44</v>
      </c>
      <c r="AD134" s="57">
        <v>-500</v>
      </c>
      <c r="AE134" s="57">
        <v>1000</v>
      </c>
      <c r="AF134" s="57">
        <v>-22</v>
      </c>
      <c r="AG134" s="57">
        <v>51</v>
      </c>
      <c r="AH134" s="57">
        <v>-21</v>
      </c>
      <c r="AI134" s="57">
        <v>48</v>
      </c>
      <c r="AJ134" s="57">
        <v>1157</v>
      </c>
      <c r="AK134" s="57">
        <v>36</v>
      </c>
      <c r="AL134" s="57">
        <v>177</v>
      </c>
      <c r="AM134" s="57">
        <v>10</v>
      </c>
      <c r="AN134" s="57" t="s">
        <v>222</v>
      </c>
      <c r="AO134" s="57" t="s">
        <v>223</v>
      </c>
      <c r="AP134" s="57">
        <v>6.66</v>
      </c>
      <c r="AQ134" s="57">
        <v>0.35</v>
      </c>
      <c r="AR134" s="57">
        <v>27.292580000000001</v>
      </c>
      <c r="AS134" s="57">
        <v>0.72253820000000002</v>
      </c>
      <c r="AT134" s="57">
        <v>-6</v>
      </c>
      <c r="AU134" s="57">
        <v>21</v>
      </c>
      <c r="AV134" s="59">
        <v>925000000000000</v>
      </c>
      <c r="AW134" s="59">
        <v>25000000000000</v>
      </c>
      <c r="AX134" t="s">
        <v>198</v>
      </c>
    </row>
    <row r="135" spans="1:50" ht="14">
      <c r="A135" s="57" t="s">
        <v>659</v>
      </c>
      <c r="B135" s="57" t="s">
        <v>657</v>
      </c>
      <c r="C135" s="57" t="s">
        <v>660</v>
      </c>
      <c r="D135" s="57" t="s">
        <v>505</v>
      </c>
      <c r="E135" s="58">
        <v>8.486747685185185E-2</v>
      </c>
      <c r="F135" s="57">
        <v>5.3941999999999997</v>
      </c>
      <c r="G135" s="57"/>
      <c r="H135" s="57">
        <v>2.0990000000000002</v>
      </c>
      <c r="I135" s="57">
        <v>7.2999999999999995E-2</v>
      </c>
      <c r="J135" s="57">
        <v>0.1532</v>
      </c>
      <c r="K135" s="57">
        <v>4.7000000000000002E-3</v>
      </c>
      <c r="L135" s="57">
        <v>0.88748000000000005</v>
      </c>
      <c r="M135" s="57"/>
      <c r="N135" s="57"/>
      <c r="O135" s="57">
        <v>9.8900000000000002E-2</v>
      </c>
      <c r="P135" s="57">
        <v>1.5E-3</v>
      </c>
      <c r="Q135" s="57">
        <v>1.4787E-2</v>
      </c>
      <c r="R135" s="57">
        <v>4.1799999999999997E-2</v>
      </c>
      <c r="S135" s="57">
        <v>1.8E-3</v>
      </c>
      <c r="T135" s="57" t="s">
        <v>222</v>
      </c>
      <c r="U135" s="57" t="s">
        <v>223</v>
      </c>
      <c r="V135" s="57">
        <v>1146</v>
      </c>
      <c r="W135" s="57">
        <v>24</v>
      </c>
      <c r="X135" s="57">
        <v>918</v>
      </c>
      <c r="Y135" s="57">
        <v>26</v>
      </c>
      <c r="Z135" s="57">
        <v>827</v>
      </c>
      <c r="AA135" s="57">
        <v>34</v>
      </c>
      <c r="AB135" s="57">
        <v>1601</v>
      </c>
      <c r="AC135" s="57">
        <v>28</v>
      </c>
      <c r="AD135" s="59">
        <v>70000</v>
      </c>
      <c r="AE135" s="59">
        <v>13000</v>
      </c>
      <c r="AF135" s="57">
        <v>700</v>
      </c>
      <c r="AG135" s="57">
        <v>1300</v>
      </c>
      <c r="AH135" s="57">
        <v>250</v>
      </c>
      <c r="AI135" s="57">
        <v>460</v>
      </c>
      <c r="AJ135" s="57">
        <v>681</v>
      </c>
      <c r="AK135" s="57">
        <v>17</v>
      </c>
      <c r="AL135" s="57">
        <v>110.5</v>
      </c>
      <c r="AM135" s="57">
        <v>4.0999999999999996</v>
      </c>
      <c r="AN135" s="57" t="s">
        <v>222</v>
      </c>
      <c r="AO135" s="57" t="s">
        <v>223</v>
      </c>
      <c r="AP135" s="57">
        <v>6.16</v>
      </c>
      <c r="AQ135" s="57">
        <v>0.16</v>
      </c>
      <c r="AR135" s="57">
        <v>6.5274150000000004</v>
      </c>
      <c r="AS135" s="57">
        <v>0.2002536</v>
      </c>
      <c r="AT135" s="57">
        <v>42.5</v>
      </c>
      <c r="AU135" s="57">
        <v>2</v>
      </c>
      <c r="AV135" s="59">
        <v>2314000000000000</v>
      </c>
      <c r="AW135" s="59">
        <v>49000000000000</v>
      </c>
      <c r="AX135" t="s">
        <v>199</v>
      </c>
    </row>
    <row r="136" spans="1:50" ht="14">
      <c r="A136" s="57" t="s">
        <v>661</v>
      </c>
      <c r="B136" s="57" t="s">
        <v>662</v>
      </c>
      <c r="C136" s="57" t="s">
        <v>663</v>
      </c>
      <c r="D136" s="57" t="s">
        <v>505</v>
      </c>
      <c r="E136" s="58">
        <v>8.5823379629629618E-2</v>
      </c>
      <c r="F136" s="57">
        <v>11.772</v>
      </c>
      <c r="G136" s="57" t="s">
        <v>662</v>
      </c>
      <c r="H136" s="57">
        <v>0.18379999999999999</v>
      </c>
      <c r="I136" s="57">
        <v>5.1999999999999998E-3</v>
      </c>
      <c r="J136" s="57">
        <v>2.5919999999999999E-2</v>
      </c>
      <c r="K136" s="57">
        <v>2.9E-4</v>
      </c>
      <c r="L136" s="57">
        <v>0.36548999999999998</v>
      </c>
      <c r="M136" s="57"/>
      <c r="N136" s="57"/>
      <c r="O136" s="57">
        <v>5.0799999999999998E-2</v>
      </c>
      <c r="P136" s="57">
        <v>1.2999999999999999E-3</v>
      </c>
      <c r="Q136" s="57">
        <v>5.4192999999999998E-2</v>
      </c>
      <c r="R136" s="57">
        <v>7.8100000000000001E-3</v>
      </c>
      <c r="S136" s="57">
        <v>1.9000000000000001E-4</v>
      </c>
      <c r="T136" s="57" t="s">
        <v>222</v>
      </c>
      <c r="U136" s="57" t="s">
        <v>223</v>
      </c>
      <c r="V136" s="57">
        <v>171.1</v>
      </c>
      <c r="W136" s="57">
        <v>4.5</v>
      </c>
      <c r="X136" s="57">
        <v>164.9</v>
      </c>
      <c r="Y136" s="57">
        <v>1.8</v>
      </c>
      <c r="Z136" s="57">
        <v>157.30000000000001</v>
      </c>
      <c r="AA136" s="57">
        <v>3.8</v>
      </c>
      <c r="AB136" s="57">
        <v>232</v>
      </c>
      <c r="AC136" s="57">
        <v>57</v>
      </c>
      <c r="AD136" s="57">
        <v>-190</v>
      </c>
      <c r="AE136" s="57">
        <v>540</v>
      </c>
      <c r="AF136" s="57">
        <v>-4</v>
      </c>
      <c r="AG136" s="57">
        <v>26</v>
      </c>
      <c r="AH136" s="57">
        <v>-20</v>
      </c>
      <c r="AI136" s="57">
        <v>140</v>
      </c>
      <c r="AJ136" s="57">
        <v>552</v>
      </c>
      <c r="AK136" s="57">
        <v>16</v>
      </c>
      <c r="AL136" s="57">
        <v>644</v>
      </c>
      <c r="AM136" s="57">
        <v>21</v>
      </c>
      <c r="AN136" s="57" t="s">
        <v>222</v>
      </c>
      <c r="AO136" s="57" t="s">
        <v>223</v>
      </c>
      <c r="AP136" s="57">
        <v>0.85399999999999998</v>
      </c>
      <c r="AQ136" s="57">
        <v>9.7000000000000003E-3</v>
      </c>
      <c r="AR136" s="57">
        <v>38.580249999999999</v>
      </c>
      <c r="AS136" s="57">
        <v>0.43164629999999998</v>
      </c>
      <c r="AT136" s="57">
        <v>89</v>
      </c>
      <c r="AU136" s="57">
        <v>67</v>
      </c>
      <c r="AV136" s="59">
        <v>385000000000000</v>
      </c>
      <c r="AW136" s="59">
        <v>11000000000000</v>
      </c>
    </row>
    <row r="137" spans="1:50">
      <c r="E137" s="47"/>
      <c r="AV137" s="48"/>
      <c r="AW137" s="48"/>
    </row>
    <row r="138" spans="1:50" ht="14">
      <c r="A138" s="60"/>
      <c r="B138" s="60"/>
      <c r="C138" s="60"/>
      <c r="D138" s="60"/>
      <c r="E138" s="61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2"/>
      <c r="AW138" s="62"/>
    </row>
    <row r="139" spans="1:50" ht="14">
      <c r="A139" s="60"/>
      <c r="B139" s="60"/>
      <c r="C139" s="60"/>
      <c r="D139" s="60"/>
      <c r="E139" s="61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2"/>
      <c r="AW139" s="62"/>
    </row>
    <row r="140" spans="1:50" ht="14">
      <c r="A140" s="60"/>
      <c r="B140" s="60"/>
      <c r="C140" s="60"/>
      <c r="D140" s="60"/>
      <c r="E140" s="61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2"/>
      <c r="AW140" s="62"/>
    </row>
    <row r="141" spans="1:50" ht="14">
      <c r="A141" s="60"/>
      <c r="B141" s="60"/>
      <c r="C141" s="60"/>
      <c r="D141" s="60"/>
      <c r="E141" s="61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2"/>
      <c r="AE141" s="62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2"/>
      <c r="AW141" s="62"/>
    </row>
    <row r="142" spans="1:50" ht="14">
      <c r="A142" s="60"/>
      <c r="B142" s="60"/>
      <c r="C142" s="60"/>
      <c r="D142" s="60"/>
      <c r="E142" s="61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2"/>
      <c r="AW142" s="62"/>
    </row>
    <row r="143" spans="1:50" ht="14">
      <c r="A143" s="60"/>
      <c r="B143" s="60"/>
      <c r="C143" s="60"/>
      <c r="D143" s="60"/>
      <c r="E143" s="61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2"/>
      <c r="AW143" s="62"/>
    </row>
    <row r="144" spans="1:50" ht="14">
      <c r="A144" s="60"/>
      <c r="B144" s="60"/>
      <c r="C144" s="60"/>
      <c r="D144" s="60"/>
      <c r="E144" s="61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2"/>
      <c r="AW144" s="62"/>
    </row>
    <row r="145" spans="1:49" ht="14">
      <c r="A145" s="60"/>
      <c r="B145" s="60"/>
      <c r="C145" s="60"/>
      <c r="D145" s="60"/>
      <c r="E145" s="61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2"/>
      <c r="AW145" s="62"/>
    </row>
    <row r="146" spans="1:49" ht="14">
      <c r="A146" s="60"/>
      <c r="B146" s="60"/>
      <c r="C146" s="60"/>
      <c r="D146" s="60"/>
      <c r="E146" s="61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2"/>
      <c r="AW146" s="62"/>
    </row>
    <row r="147" spans="1:49" ht="14">
      <c r="A147" s="60"/>
      <c r="B147" s="60"/>
      <c r="C147" s="60"/>
      <c r="D147" s="60"/>
      <c r="E147" s="61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2"/>
      <c r="AE147" s="62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2"/>
      <c r="AW147" s="62"/>
    </row>
    <row r="148" spans="1:49" ht="14">
      <c r="A148" s="60"/>
      <c r="B148" s="60"/>
      <c r="C148" s="60"/>
      <c r="D148" s="60"/>
      <c r="E148" s="61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2"/>
      <c r="AW148" s="62"/>
    </row>
    <row r="149" spans="1:49" ht="14">
      <c r="A149" s="60"/>
      <c r="B149" s="60"/>
      <c r="C149" s="60"/>
      <c r="D149" s="60"/>
      <c r="E149" s="61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2"/>
      <c r="AW149" s="62"/>
    </row>
    <row r="150" spans="1:49" ht="14">
      <c r="A150" s="60"/>
      <c r="B150" s="60"/>
      <c r="C150" s="60"/>
      <c r="D150" s="60"/>
      <c r="E150" s="61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2"/>
      <c r="AW150" s="62"/>
    </row>
    <row r="151" spans="1:49" ht="14">
      <c r="A151" s="60"/>
      <c r="B151" s="60"/>
      <c r="C151" s="60"/>
      <c r="D151" s="60"/>
      <c r="E151" s="61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2"/>
      <c r="AW151" s="62"/>
    </row>
    <row r="152" spans="1:49" ht="14">
      <c r="A152" s="60"/>
      <c r="B152" s="60"/>
      <c r="C152" s="60"/>
      <c r="D152" s="60"/>
      <c r="E152" s="61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2"/>
      <c r="AW152" s="62"/>
    </row>
    <row r="153" spans="1:49" ht="14">
      <c r="A153" s="60"/>
      <c r="B153" s="60"/>
      <c r="C153" s="60"/>
      <c r="D153" s="60"/>
      <c r="E153" s="61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2"/>
      <c r="AW153" s="62"/>
    </row>
    <row r="154" spans="1:49" ht="14">
      <c r="A154" s="60"/>
      <c r="B154" s="60"/>
      <c r="C154" s="60"/>
      <c r="D154" s="60"/>
      <c r="E154" s="61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2"/>
      <c r="AW154" s="62"/>
    </row>
    <row r="155" spans="1:49" ht="14">
      <c r="A155" s="60"/>
      <c r="B155" s="60"/>
      <c r="C155" s="60"/>
      <c r="D155" s="60"/>
      <c r="E155" s="61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2"/>
      <c r="AW155" s="62"/>
    </row>
    <row r="156" spans="1:49" ht="14">
      <c r="A156" s="60"/>
      <c r="B156" s="60"/>
      <c r="C156" s="60"/>
      <c r="D156" s="60"/>
      <c r="E156" s="61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2"/>
      <c r="AW156" s="62"/>
    </row>
    <row r="157" spans="1:49" ht="14">
      <c r="A157" s="60"/>
      <c r="B157" s="60"/>
      <c r="C157" s="60"/>
      <c r="D157" s="60"/>
      <c r="E157" s="61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2"/>
      <c r="AW157" s="62"/>
    </row>
    <row r="158" spans="1:49" ht="14">
      <c r="A158" s="60"/>
      <c r="B158" s="60"/>
      <c r="C158" s="60"/>
      <c r="D158" s="60"/>
      <c r="E158" s="61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2"/>
      <c r="AW158" s="62"/>
    </row>
    <row r="159" spans="1:49" ht="14">
      <c r="A159" s="60"/>
      <c r="B159" s="60"/>
      <c r="C159" s="60"/>
      <c r="D159" s="60"/>
      <c r="E159" s="61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2"/>
      <c r="AW159" s="62"/>
    </row>
    <row r="160" spans="1:49" ht="14">
      <c r="A160" s="60"/>
      <c r="B160" s="60"/>
      <c r="C160" s="60"/>
      <c r="D160" s="60"/>
      <c r="E160" s="61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2"/>
      <c r="AE160" s="62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2"/>
      <c r="AW160" s="62"/>
    </row>
    <row r="161" spans="1:49" ht="14">
      <c r="A161" s="60"/>
      <c r="B161" s="60"/>
      <c r="C161" s="60"/>
      <c r="D161" s="60"/>
      <c r="E161" s="61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2"/>
      <c r="AW161" s="62"/>
    </row>
    <row r="162" spans="1:49" ht="14">
      <c r="A162" s="60"/>
      <c r="B162" s="60"/>
      <c r="C162" s="60"/>
      <c r="D162" s="60"/>
      <c r="E162" s="61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2"/>
      <c r="AW162" s="62"/>
    </row>
    <row r="163" spans="1:49" ht="14">
      <c r="A163" s="60"/>
      <c r="B163" s="60"/>
      <c r="C163" s="60"/>
      <c r="D163" s="60"/>
      <c r="E163" s="61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2"/>
      <c r="AW163" s="62"/>
    </row>
    <row r="164" spans="1:49" ht="14">
      <c r="A164" s="60"/>
      <c r="B164" s="60"/>
      <c r="C164" s="60"/>
      <c r="D164" s="60"/>
      <c r="E164" s="61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2"/>
      <c r="AW164" s="62"/>
    </row>
    <row r="165" spans="1:49" ht="14">
      <c r="A165" s="60"/>
      <c r="B165" s="60"/>
      <c r="C165" s="60"/>
      <c r="D165" s="60"/>
      <c r="E165" s="61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2"/>
      <c r="AW165" s="62"/>
    </row>
    <row r="166" spans="1:49" ht="14">
      <c r="A166" s="60"/>
      <c r="B166" s="60"/>
      <c r="C166" s="60"/>
      <c r="D166" s="60"/>
      <c r="E166" s="61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2"/>
      <c r="AW166" s="62"/>
    </row>
    <row r="167" spans="1:49" ht="14">
      <c r="A167" s="60"/>
      <c r="B167" s="60"/>
      <c r="C167" s="60"/>
      <c r="D167" s="60"/>
      <c r="E167" s="61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2"/>
      <c r="AW167" s="62"/>
    </row>
    <row r="168" spans="1:49" ht="14">
      <c r="A168" s="60"/>
      <c r="B168" s="60"/>
      <c r="C168" s="60"/>
      <c r="D168" s="60"/>
      <c r="E168" s="61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2"/>
      <c r="AE168" s="62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2"/>
      <c r="AW168" s="62"/>
    </row>
    <row r="169" spans="1:49" ht="14">
      <c r="A169" s="60"/>
      <c r="B169" s="60"/>
      <c r="C169" s="60"/>
      <c r="D169" s="60"/>
      <c r="E169" s="61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2"/>
      <c r="AW169" s="62"/>
    </row>
    <row r="170" spans="1:49" ht="14">
      <c r="A170" s="60"/>
      <c r="B170" s="60"/>
      <c r="C170" s="60"/>
      <c r="D170" s="60"/>
      <c r="E170" s="61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2"/>
      <c r="AW170" s="62"/>
    </row>
    <row r="171" spans="1:49" ht="14">
      <c r="A171" s="60"/>
      <c r="B171" s="60"/>
      <c r="C171" s="60"/>
      <c r="D171" s="60"/>
      <c r="E171" s="61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2"/>
      <c r="AW171" s="62"/>
    </row>
    <row r="172" spans="1:49" ht="14">
      <c r="A172" s="60"/>
      <c r="B172" s="60"/>
      <c r="C172" s="60"/>
      <c r="D172" s="60"/>
      <c r="E172" s="61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2"/>
      <c r="AW172" s="62"/>
    </row>
    <row r="173" spans="1:49" ht="14">
      <c r="A173" s="60"/>
      <c r="B173" s="60"/>
      <c r="C173" s="60"/>
      <c r="D173" s="60"/>
      <c r="E173" s="61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2"/>
      <c r="AW173" s="62"/>
    </row>
    <row r="174" spans="1:49" ht="14">
      <c r="A174" s="60"/>
      <c r="B174" s="60"/>
      <c r="C174" s="60"/>
      <c r="D174" s="60"/>
      <c r="E174" s="61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2"/>
      <c r="AW174" s="62"/>
    </row>
    <row r="175" spans="1:49" ht="14">
      <c r="A175" s="60"/>
      <c r="B175" s="60"/>
      <c r="C175" s="60"/>
      <c r="D175" s="60"/>
      <c r="E175" s="61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2"/>
      <c r="AW175" s="62"/>
    </row>
    <row r="176" spans="1:49" ht="14">
      <c r="A176" s="60"/>
      <c r="B176" s="60"/>
      <c r="C176" s="60"/>
      <c r="D176" s="60"/>
      <c r="E176" s="61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2"/>
      <c r="AW176" s="62"/>
    </row>
    <row r="177" spans="1:49" ht="14">
      <c r="A177" s="60"/>
      <c r="B177" s="60"/>
      <c r="C177" s="60"/>
      <c r="D177" s="60"/>
      <c r="E177" s="61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2"/>
      <c r="AW177" s="62"/>
    </row>
    <row r="178" spans="1:49" ht="14">
      <c r="A178" s="60"/>
      <c r="B178" s="60"/>
      <c r="C178" s="60"/>
      <c r="D178" s="60"/>
      <c r="E178" s="61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2"/>
      <c r="AW178" s="62"/>
    </row>
    <row r="179" spans="1:49" ht="14">
      <c r="A179" s="60"/>
      <c r="B179" s="60"/>
      <c r="C179" s="60"/>
      <c r="D179" s="60"/>
      <c r="E179" s="61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2"/>
      <c r="AW179" s="62"/>
    </row>
    <row r="180" spans="1:49" ht="14">
      <c r="A180" s="60"/>
      <c r="B180" s="60"/>
      <c r="C180" s="60"/>
      <c r="D180" s="60"/>
      <c r="E180" s="61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2"/>
      <c r="AW180" s="62"/>
    </row>
    <row r="181" spans="1:49" ht="14">
      <c r="A181" s="60"/>
      <c r="B181" s="60"/>
      <c r="C181" s="60"/>
      <c r="D181" s="60"/>
      <c r="E181" s="61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2"/>
      <c r="AW181" s="62"/>
    </row>
    <row r="182" spans="1:49" ht="14">
      <c r="A182" s="60"/>
      <c r="B182" s="60"/>
      <c r="C182" s="60"/>
      <c r="D182" s="60"/>
      <c r="E182" s="61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2"/>
      <c r="AW182" s="62"/>
    </row>
    <row r="183" spans="1:49" ht="14">
      <c r="A183" s="60"/>
      <c r="B183" s="60"/>
      <c r="C183" s="60"/>
      <c r="D183" s="60"/>
      <c r="E183" s="61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2"/>
      <c r="AW183" s="62"/>
    </row>
    <row r="184" spans="1:49" ht="14">
      <c r="A184" s="60"/>
      <c r="B184" s="60"/>
      <c r="C184" s="60"/>
      <c r="D184" s="60"/>
      <c r="E184" s="61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2"/>
      <c r="AW184" s="62"/>
    </row>
    <row r="185" spans="1:49" ht="14">
      <c r="A185" s="60"/>
      <c r="B185" s="60"/>
      <c r="C185" s="60"/>
      <c r="D185" s="60"/>
      <c r="E185" s="61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2"/>
      <c r="AW185" s="62"/>
    </row>
    <row r="186" spans="1:49" ht="14">
      <c r="A186" s="60"/>
      <c r="B186" s="60"/>
      <c r="C186" s="60"/>
      <c r="D186" s="60"/>
      <c r="E186" s="61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2"/>
      <c r="AW186" s="62"/>
    </row>
    <row r="187" spans="1:49" ht="14">
      <c r="A187" s="60"/>
      <c r="B187" s="60"/>
      <c r="C187" s="60"/>
      <c r="D187" s="60"/>
      <c r="E187" s="61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2"/>
      <c r="AW187" s="62"/>
    </row>
    <row r="188" spans="1:49" ht="14">
      <c r="A188" s="60"/>
      <c r="B188" s="60"/>
      <c r="C188" s="60"/>
      <c r="D188" s="60"/>
      <c r="E188" s="61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2"/>
      <c r="AW188" s="62"/>
    </row>
    <row r="189" spans="1:49" ht="14">
      <c r="A189" s="60"/>
      <c r="B189" s="60"/>
      <c r="C189" s="60"/>
      <c r="D189" s="60"/>
      <c r="E189" s="61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2"/>
      <c r="AW189" s="62"/>
    </row>
    <row r="190" spans="1:49">
      <c r="E190" s="47"/>
      <c r="AV190" s="48"/>
      <c r="AW190" s="48"/>
    </row>
    <row r="191" spans="1:49">
      <c r="E191" s="47"/>
      <c r="AV191" s="48"/>
      <c r="AW191" s="48"/>
    </row>
    <row r="192" spans="1:49">
      <c r="E192" s="47"/>
      <c r="AV192" s="48"/>
      <c r="AW192" s="48"/>
    </row>
    <row r="193" spans="5:49">
      <c r="E193" s="47"/>
      <c r="AD193" s="48"/>
      <c r="AE193" s="48"/>
      <c r="AV193" s="48"/>
      <c r="AW193" s="48"/>
    </row>
    <row r="194" spans="5:49">
      <c r="E194" s="47"/>
      <c r="AD194" s="48"/>
      <c r="AE194" s="48"/>
      <c r="AV194" s="48"/>
      <c r="AW194" s="48"/>
    </row>
    <row r="195" spans="5:49">
      <c r="E195" s="47"/>
      <c r="AV195" s="48"/>
      <c r="AW195" s="48"/>
    </row>
    <row r="196" spans="5:49">
      <c r="E196" s="47"/>
      <c r="AD196" s="48"/>
      <c r="AE196" s="48"/>
      <c r="AV196" s="48"/>
      <c r="AW196" s="48"/>
    </row>
    <row r="197" spans="5:49">
      <c r="E197" s="47"/>
      <c r="AV197" s="48"/>
      <c r="AW197" s="48"/>
    </row>
  </sheetData>
  <phoneticPr fontId="10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BV189"/>
  <sheetViews>
    <sheetView zoomScale="25" zoomScaleNormal="25" zoomScalePageLayoutView="25" workbookViewId="0">
      <selection activeCell="AV145" sqref="AV145"/>
    </sheetView>
  </sheetViews>
  <sheetFormatPr baseColWidth="10" defaultColWidth="11.5" defaultRowHeight="12" x14ac:dyDescent="0"/>
  <cols>
    <col min="1" max="1" width="6.33203125" style="97" customWidth="1"/>
    <col min="2" max="2" width="17.5" style="97" customWidth="1"/>
    <col min="3" max="25" width="0" style="97" hidden="1" customWidth="1"/>
    <col min="26" max="16384" width="11.5" style="97"/>
  </cols>
  <sheetData>
    <row r="1" spans="1:74" ht="14">
      <c r="A1" s="96"/>
      <c r="B1" s="96" t="s">
        <v>73</v>
      </c>
      <c r="C1" s="96" t="s">
        <v>74</v>
      </c>
      <c r="D1" s="96" t="s">
        <v>75</v>
      </c>
      <c r="E1" s="96" t="s">
        <v>66</v>
      </c>
      <c r="F1" s="96" t="s">
        <v>76</v>
      </c>
      <c r="G1" s="96" t="s">
        <v>77</v>
      </c>
      <c r="H1" s="96" t="s">
        <v>664</v>
      </c>
      <c r="I1" s="96" t="s">
        <v>665</v>
      </c>
      <c r="J1" s="96" t="s">
        <v>666</v>
      </c>
      <c r="K1" s="96" t="s">
        <v>667</v>
      </c>
      <c r="L1" s="96" t="s">
        <v>668</v>
      </c>
      <c r="M1" s="96" t="s">
        <v>669</v>
      </c>
      <c r="N1" s="96" t="s">
        <v>670</v>
      </c>
      <c r="O1" s="96" t="s">
        <v>671</v>
      </c>
      <c r="P1" s="96" t="s">
        <v>672</v>
      </c>
      <c r="Q1" s="96" t="s">
        <v>673</v>
      </c>
      <c r="R1" s="96" t="s">
        <v>674</v>
      </c>
      <c r="S1" s="96" t="s">
        <v>675</v>
      </c>
      <c r="T1" s="96" t="s">
        <v>59</v>
      </c>
      <c r="U1" s="96" t="s">
        <v>98</v>
      </c>
      <c r="V1" s="96" t="s">
        <v>676</v>
      </c>
      <c r="W1" s="96" t="s">
        <v>677</v>
      </c>
      <c r="X1" s="96" t="s">
        <v>60</v>
      </c>
      <c r="Y1" s="96" t="s">
        <v>99</v>
      </c>
      <c r="Z1" s="96" t="s">
        <v>678</v>
      </c>
      <c r="AA1" s="96" t="s">
        <v>679</v>
      </c>
      <c r="AB1" s="96" t="s">
        <v>680</v>
      </c>
      <c r="AC1" s="96" t="s">
        <v>681</v>
      </c>
      <c r="AD1" s="96" t="s">
        <v>682</v>
      </c>
      <c r="AE1" s="96" t="s">
        <v>683</v>
      </c>
      <c r="AF1" s="96" t="s">
        <v>684</v>
      </c>
      <c r="AG1" s="96" t="s">
        <v>685</v>
      </c>
      <c r="AH1" s="96" t="s">
        <v>686</v>
      </c>
      <c r="AI1" s="96" t="s">
        <v>687</v>
      </c>
      <c r="AJ1" s="96" t="s">
        <v>688</v>
      </c>
      <c r="AK1" s="96" t="s">
        <v>689</v>
      </c>
      <c r="AL1" s="96" t="s">
        <v>690</v>
      </c>
      <c r="AM1" s="96" t="s">
        <v>691</v>
      </c>
      <c r="AN1" s="96" t="s">
        <v>692</v>
      </c>
      <c r="AO1" s="96" t="s">
        <v>693</v>
      </c>
      <c r="AP1" s="96" t="s">
        <v>694</v>
      </c>
      <c r="AQ1" s="96" t="s">
        <v>695</v>
      </c>
      <c r="AR1" s="96" t="s">
        <v>696</v>
      </c>
      <c r="AS1" s="96" t="s">
        <v>697</v>
      </c>
      <c r="AT1" s="96" t="s">
        <v>698</v>
      </c>
      <c r="AU1" s="96" t="s">
        <v>699</v>
      </c>
      <c r="AV1" s="96" t="s">
        <v>700</v>
      </c>
      <c r="AW1" s="96" t="s">
        <v>701</v>
      </c>
      <c r="AX1" s="96" t="s">
        <v>702</v>
      </c>
      <c r="AY1" s="96" t="s">
        <v>703</v>
      </c>
      <c r="AZ1" s="96" t="s">
        <v>704</v>
      </c>
      <c r="BA1" s="96" t="s">
        <v>705</v>
      </c>
      <c r="BB1" s="96" t="s">
        <v>706</v>
      </c>
      <c r="BC1" s="96" t="s">
        <v>707</v>
      </c>
      <c r="BD1" s="96" t="s">
        <v>708</v>
      </c>
      <c r="BE1" s="96" t="s">
        <v>709</v>
      </c>
      <c r="BF1" s="96" t="s">
        <v>710</v>
      </c>
      <c r="BG1" s="96" t="s">
        <v>711</v>
      </c>
      <c r="BH1" s="96" t="s">
        <v>712</v>
      </c>
      <c r="BI1" s="96" t="s">
        <v>713</v>
      </c>
      <c r="BJ1" s="96" t="s">
        <v>714</v>
      </c>
      <c r="BK1" s="96" t="s">
        <v>715</v>
      </c>
      <c r="BL1" s="96" t="s">
        <v>716</v>
      </c>
      <c r="BM1" s="96" t="s">
        <v>717</v>
      </c>
      <c r="BN1" s="96" t="s">
        <v>718</v>
      </c>
      <c r="BO1" s="96" t="s">
        <v>719</v>
      </c>
      <c r="BP1" s="96" t="s">
        <v>720</v>
      </c>
      <c r="BQ1" s="96" t="s">
        <v>721</v>
      </c>
      <c r="BR1" s="96" t="s">
        <v>722</v>
      </c>
      <c r="BS1" s="96" t="s">
        <v>723</v>
      </c>
      <c r="BT1" s="97" t="s">
        <v>101</v>
      </c>
      <c r="BU1" s="97" t="s">
        <v>102</v>
      </c>
      <c r="BV1" s="97" t="s">
        <v>103</v>
      </c>
    </row>
    <row r="2" spans="1:74" ht="14">
      <c r="A2" s="96" t="s">
        <v>281</v>
      </c>
      <c r="B2" s="96" t="s">
        <v>282</v>
      </c>
      <c r="C2" s="96" t="s">
        <v>283</v>
      </c>
      <c r="D2" s="96" t="s">
        <v>284</v>
      </c>
      <c r="E2" s="98">
        <v>0.88157407407407407</v>
      </c>
      <c r="F2" s="96">
        <v>27.673999999999999</v>
      </c>
      <c r="G2" s="96" t="s">
        <v>282</v>
      </c>
      <c r="H2" s="99">
        <v>371000</v>
      </c>
      <c r="I2" s="99">
        <v>14000</v>
      </c>
      <c r="J2" s="96">
        <v>1650</v>
      </c>
      <c r="K2" s="96">
        <v>340</v>
      </c>
      <c r="L2" s="96">
        <v>2.1</v>
      </c>
      <c r="M2" s="96">
        <v>0.82</v>
      </c>
      <c r="N2" s="96">
        <v>15.2</v>
      </c>
      <c r="O2" s="96">
        <v>1.4</v>
      </c>
      <c r="P2" s="96">
        <v>0.8</v>
      </c>
      <c r="Q2" s="96">
        <v>7.8E-2</v>
      </c>
      <c r="R2" s="96">
        <v>0.6</v>
      </c>
      <c r="S2" s="96">
        <v>0.06</v>
      </c>
      <c r="T2" s="96">
        <v>116.3</v>
      </c>
      <c r="U2" s="96">
        <v>8.1999999999999993</v>
      </c>
      <c r="V2" s="96">
        <v>1010</v>
      </c>
      <c r="W2" s="96">
        <v>100</v>
      </c>
      <c r="X2" s="96">
        <v>325</v>
      </c>
      <c r="Y2" s="96">
        <v>32</v>
      </c>
      <c r="Z2" s="96">
        <v>24</v>
      </c>
      <c r="AA2" s="96">
        <v>15</v>
      </c>
      <c r="AB2" s="96">
        <v>1.31</v>
      </c>
      <c r="AC2" s="96">
        <v>0.47</v>
      </c>
      <c r="AD2" s="96">
        <v>1520</v>
      </c>
      <c r="AE2" s="96">
        <v>94</v>
      </c>
      <c r="AF2" s="96">
        <v>6.73</v>
      </c>
      <c r="AG2" s="96">
        <v>0.7</v>
      </c>
      <c r="AH2" s="96">
        <v>-0.55000000000000004</v>
      </c>
      <c r="AI2" s="96">
        <v>0.67</v>
      </c>
      <c r="AJ2" s="96">
        <v>6.0000000000000001E-3</v>
      </c>
      <c r="AK2" s="96">
        <v>1.2999999999999999E-2</v>
      </c>
      <c r="AL2" s="96">
        <v>2.5299999999999998</v>
      </c>
      <c r="AM2" s="96">
        <v>0.4</v>
      </c>
      <c r="AN2" s="96">
        <v>4.2000000000000003E-2</v>
      </c>
      <c r="AO2" s="96">
        <v>2.3E-2</v>
      </c>
      <c r="AP2" s="96">
        <v>0.79</v>
      </c>
      <c r="AQ2" s="96">
        <v>0.38</v>
      </c>
      <c r="AR2" s="96">
        <v>2.68</v>
      </c>
      <c r="AS2" s="96">
        <v>0.63</v>
      </c>
      <c r="AT2" s="96">
        <v>8.7999999999999995E-2</v>
      </c>
      <c r="AU2" s="96">
        <v>9.5000000000000001E-2</v>
      </c>
      <c r="AV2" s="96">
        <v>19.3</v>
      </c>
      <c r="AW2" s="96">
        <v>2.2999999999999998</v>
      </c>
      <c r="AX2" s="96">
        <v>8.0399999999999991</v>
      </c>
      <c r="AY2" s="96">
        <v>0.72</v>
      </c>
      <c r="AZ2" s="96">
        <v>122.9</v>
      </c>
      <c r="BA2" s="96">
        <v>8.3000000000000007</v>
      </c>
      <c r="BB2" s="96">
        <v>52</v>
      </c>
      <c r="BC2" s="96">
        <v>3.4</v>
      </c>
      <c r="BD2" s="96">
        <v>262</v>
      </c>
      <c r="BE2" s="96">
        <v>14</v>
      </c>
      <c r="BF2" s="96">
        <v>63.8</v>
      </c>
      <c r="BG2" s="96">
        <v>5</v>
      </c>
      <c r="BH2" s="96">
        <v>573</v>
      </c>
      <c r="BI2" s="96">
        <v>38</v>
      </c>
      <c r="BJ2" s="96">
        <v>119</v>
      </c>
      <c r="BK2" s="96">
        <v>10</v>
      </c>
      <c r="BL2" s="96">
        <v>15750</v>
      </c>
      <c r="BM2" s="96">
        <v>600</v>
      </c>
      <c r="BN2" s="96">
        <v>0.48</v>
      </c>
      <c r="BO2" s="96">
        <v>0.37</v>
      </c>
      <c r="BP2" s="96">
        <v>101</v>
      </c>
      <c r="BQ2" s="96">
        <v>7.1</v>
      </c>
      <c r="BR2" s="96">
        <v>327</v>
      </c>
      <c r="BS2" s="96">
        <v>28</v>
      </c>
      <c r="BT2" s="97">
        <v>0.16872999999999999</v>
      </c>
      <c r="BU2" s="97">
        <v>4.9742000000000001E-2</v>
      </c>
      <c r="BV2" s="97">
        <v>1.7731E-2</v>
      </c>
    </row>
    <row r="3" spans="1:74" ht="14">
      <c r="A3" s="96" t="s">
        <v>285</v>
      </c>
      <c r="B3" s="96" t="s">
        <v>286</v>
      </c>
      <c r="C3" s="96" t="s">
        <v>287</v>
      </c>
      <c r="D3" s="96" t="s">
        <v>284</v>
      </c>
      <c r="E3" s="98">
        <v>0.88362268518518527</v>
      </c>
      <c r="F3" s="96">
        <v>16.331</v>
      </c>
      <c r="G3" s="96" t="s">
        <v>286</v>
      </c>
      <c r="H3" s="99">
        <v>455000</v>
      </c>
      <c r="I3" s="99">
        <v>28000</v>
      </c>
      <c r="J3" s="96">
        <v>1590</v>
      </c>
      <c r="K3" s="96">
        <v>370</v>
      </c>
      <c r="L3" s="96">
        <v>2.17</v>
      </c>
      <c r="M3" s="96">
        <v>0.8</v>
      </c>
      <c r="N3" s="96">
        <v>26</v>
      </c>
      <c r="O3" s="96">
        <v>3.3</v>
      </c>
      <c r="P3" s="96">
        <v>1.46</v>
      </c>
      <c r="Q3" s="96">
        <v>0.18</v>
      </c>
      <c r="R3" s="96">
        <v>0.56000000000000005</v>
      </c>
      <c r="S3" s="96">
        <v>0.12</v>
      </c>
      <c r="T3" s="96">
        <v>69</v>
      </c>
      <c r="U3" s="96">
        <v>19</v>
      </c>
      <c r="V3" s="96">
        <v>2240</v>
      </c>
      <c r="W3" s="96">
        <v>280</v>
      </c>
      <c r="X3" s="96">
        <v>740</v>
      </c>
      <c r="Y3" s="96">
        <v>83</v>
      </c>
      <c r="Z3" s="96">
        <v>39</v>
      </c>
      <c r="AA3" s="96">
        <v>44</v>
      </c>
      <c r="AB3" s="96">
        <v>0.66</v>
      </c>
      <c r="AC3" s="96">
        <v>0.48</v>
      </c>
      <c r="AD3" s="96">
        <v>655</v>
      </c>
      <c r="AE3" s="96">
        <v>90</v>
      </c>
      <c r="AF3" s="96">
        <v>3.87</v>
      </c>
      <c r="AG3" s="96">
        <v>0.59</v>
      </c>
      <c r="AH3" s="96">
        <v>1.6</v>
      </c>
      <c r="AI3" s="96">
        <v>1.1000000000000001</v>
      </c>
      <c r="AJ3" s="96">
        <v>1.7999999999999999E-2</v>
      </c>
      <c r="AK3" s="96">
        <v>1.7999999999999999E-2</v>
      </c>
      <c r="AL3" s="96">
        <v>9.6999999999999993</v>
      </c>
      <c r="AM3" s="96">
        <v>2.1</v>
      </c>
      <c r="AN3" s="96">
        <v>2.7E-2</v>
      </c>
      <c r="AO3" s="96">
        <v>1.7999999999999999E-2</v>
      </c>
      <c r="AP3" s="96">
        <v>0.46</v>
      </c>
      <c r="AQ3" s="96">
        <v>0.26</v>
      </c>
      <c r="AR3" s="96">
        <v>0.76</v>
      </c>
      <c r="AS3" s="96">
        <v>0.52</v>
      </c>
      <c r="AT3" s="96">
        <v>0.25</v>
      </c>
      <c r="AU3" s="96">
        <v>0.18</v>
      </c>
      <c r="AV3" s="96">
        <v>6.5</v>
      </c>
      <c r="AW3" s="96">
        <v>1.5</v>
      </c>
      <c r="AX3" s="96">
        <v>2.31</v>
      </c>
      <c r="AY3" s="96">
        <v>0.51</v>
      </c>
      <c r="AZ3" s="96">
        <v>39.299999999999997</v>
      </c>
      <c r="BA3" s="96">
        <v>8</v>
      </c>
      <c r="BB3" s="96">
        <v>18.8</v>
      </c>
      <c r="BC3" s="96">
        <v>2.5</v>
      </c>
      <c r="BD3" s="96">
        <v>117</v>
      </c>
      <c r="BE3" s="96">
        <v>15</v>
      </c>
      <c r="BF3" s="96">
        <v>33.4</v>
      </c>
      <c r="BG3" s="96">
        <v>4.0999999999999996</v>
      </c>
      <c r="BH3" s="96">
        <v>379</v>
      </c>
      <c r="BI3" s="96">
        <v>45</v>
      </c>
      <c r="BJ3" s="96">
        <v>93</v>
      </c>
      <c r="BK3" s="96">
        <v>14</v>
      </c>
      <c r="BL3" s="96">
        <v>11790</v>
      </c>
      <c r="BM3" s="96">
        <v>850</v>
      </c>
      <c r="BN3" s="96">
        <v>3.5000000000000003E-2</v>
      </c>
      <c r="BO3" s="96">
        <v>7.0000000000000007E-2</v>
      </c>
      <c r="BP3" s="96">
        <v>89</v>
      </c>
      <c r="BQ3" s="96">
        <v>22</v>
      </c>
      <c r="BR3" s="96">
        <v>830</v>
      </c>
      <c r="BS3" s="96">
        <v>110</v>
      </c>
      <c r="BT3" s="97" t="s">
        <v>105</v>
      </c>
      <c r="BU3" s="97" t="s">
        <v>105</v>
      </c>
      <c r="BV3" s="97" t="s">
        <v>105</v>
      </c>
    </row>
    <row r="4" spans="1:74" ht="14">
      <c r="A4" s="96" t="s">
        <v>288</v>
      </c>
      <c r="B4" s="96" t="s">
        <v>289</v>
      </c>
      <c r="C4" s="96" t="s">
        <v>290</v>
      </c>
      <c r="D4" s="96" t="s">
        <v>284</v>
      </c>
      <c r="E4" s="98">
        <v>0.88474826388888894</v>
      </c>
      <c r="F4" s="96">
        <v>18.427</v>
      </c>
      <c r="G4" s="96" t="s">
        <v>289</v>
      </c>
      <c r="H4" s="99">
        <v>350000</v>
      </c>
      <c r="I4" s="99">
        <v>20000</v>
      </c>
      <c r="J4" s="96">
        <v>1680</v>
      </c>
      <c r="K4" s="96">
        <v>440</v>
      </c>
      <c r="L4" s="96">
        <v>2.7</v>
      </c>
      <c r="M4" s="96">
        <v>1.4</v>
      </c>
      <c r="N4" s="96">
        <v>962</v>
      </c>
      <c r="O4" s="96">
        <v>55</v>
      </c>
      <c r="P4" s="96">
        <v>115.6</v>
      </c>
      <c r="Q4" s="96">
        <v>6.3</v>
      </c>
      <c r="R4" s="96">
        <v>20.7</v>
      </c>
      <c r="S4" s="96">
        <v>1.7</v>
      </c>
      <c r="T4" s="96">
        <v>168</v>
      </c>
      <c r="U4" s="96">
        <v>14</v>
      </c>
      <c r="V4" s="96">
        <v>2880</v>
      </c>
      <c r="W4" s="96">
        <v>180</v>
      </c>
      <c r="X4" s="96">
        <v>921</v>
      </c>
      <c r="Y4" s="96">
        <v>55</v>
      </c>
      <c r="Z4" s="96">
        <v>14.9</v>
      </c>
      <c r="AA4" s="96">
        <v>2.5</v>
      </c>
      <c r="AB4" s="96">
        <v>1.5</v>
      </c>
      <c r="AC4" s="96">
        <v>0.63</v>
      </c>
      <c r="AD4" s="96">
        <v>2540</v>
      </c>
      <c r="AE4" s="96">
        <v>170</v>
      </c>
      <c r="AF4" s="96">
        <v>7.57</v>
      </c>
      <c r="AG4" s="96">
        <v>0.99</v>
      </c>
      <c r="AH4" s="96">
        <v>0.3</v>
      </c>
      <c r="AI4" s="96">
        <v>1.4</v>
      </c>
      <c r="AJ4" s="96">
        <v>1.7000000000000001E-2</v>
      </c>
      <c r="AK4" s="96">
        <v>1.9E-2</v>
      </c>
      <c r="AL4" s="96">
        <v>13.82</v>
      </c>
      <c r="AM4" s="96">
        <v>0.87</v>
      </c>
      <c r="AN4" s="96">
        <v>0.13300000000000001</v>
      </c>
      <c r="AO4" s="96">
        <v>4.2000000000000003E-2</v>
      </c>
      <c r="AP4" s="96">
        <v>1.83</v>
      </c>
      <c r="AQ4" s="96">
        <v>0.65</v>
      </c>
      <c r="AR4" s="96">
        <v>7.4</v>
      </c>
      <c r="AS4" s="96">
        <v>1.7</v>
      </c>
      <c r="AT4" s="96">
        <v>0.8</v>
      </c>
      <c r="AU4" s="96">
        <v>0.27</v>
      </c>
      <c r="AV4" s="96">
        <v>33.299999999999997</v>
      </c>
      <c r="AW4" s="96">
        <v>4.5</v>
      </c>
      <c r="AX4" s="96">
        <v>14.9</v>
      </c>
      <c r="AY4" s="96">
        <v>1.5</v>
      </c>
      <c r="AZ4" s="96">
        <v>222</v>
      </c>
      <c r="BA4" s="96">
        <v>17</v>
      </c>
      <c r="BB4" s="96">
        <v>90.5</v>
      </c>
      <c r="BC4" s="96">
        <v>7.4</v>
      </c>
      <c r="BD4" s="96">
        <v>434</v>
      </c>
      <c r="BE4" s="96">
        <v>27</v>
      </c>
      <c r="BF4" s="96">
        <v>106</v>
      </c>
      <c r="BG4" s="96">
        <v>7.9</v>
      </c>
      <c r="BH4" s="96">
        <v>953</v>
      </c>
      <c r="BI4" s="96">
        <v>63</v>
      </c>
      <c r="BJ4" s="96">
        <v>184.9</v>
      </c>
      <c r="BK4" s="96">
        <v>9.3000000000000007</v>
      </c>
      <c r="BL4" s="96">
        <v>13130</v>
      </c>
      <c r="BM4" s="96">
        <v>870</v>
      </c>
      <c r="BN4" s="96">
        <v>2.2999999999999998</v>
      </c>
      <c r="BO4" s="96">
        <v>1.6</v>
      </c>
      <c r="BP4" s="96">
        <v>166</v>
      </c>
      <c r="BQ4" s="96">
        <v>13</v>
      </c>
      <c r="BR4" s="96">
        <v>1040</v>
      </c>
      <c r="BS4" s="96">
        <v>100</v>
      </c>
      <c r="BT4" s="97" t="s">
        <v>105</v>
      </c>
      <c r="BU4" s="97" t="s">
        <v>105</v>
      </c>
      <c r="BV4" s="97" t="s">
        <v>105</v>
      </c>
    </row>
    <row r="5" spans="1:74" ht="14">
      <c r="A5" s="96" t="s">
        <v>291</v>
      </c>
      <c r="B5" s="96" t="s">
        <v>292</v>
      </c>
      <c r="C5" s="96" t="s">
        <v>293</v>
      </c>
      <c r="D5" s="96" t="s">
        <v>284</v>
      </c>
      <c r="E5" s="98">
        <v>0.88567129629629626</v>
      </c>
      <c r="F5" s="96">
        <v>27.675000000000001</v>
      </c>
      <c r="G5" s="96" t="s">
        <v>292</v>
      </c>
      <c r="H5" s="99">
        <v>453000</v>
      </c>
      <c r="I5" s="99">
        <v>26000</v>
      </c>
      <c r="J5" s="96">
        <v>1410</v>
      </c>
      <c r="K5" s="96">
        <v>380</v>
      </c>
      <c r="L5" s="96">
        <v>2.1</v>
      </c>
      <c r="M5" s="96">
        <v>1</v>
      </c>
      <c r="N5" s="96">
        <v>27.4</v>
      </c>
      <c r="O5" s="96">
        <v>3.4</v>
      </c>
      <c r="P5" s="96">
        <v>1.46</v>
      </c>
      <c r="Q5" s="96">
        <v>0.19</v>
      </c>
      <c r="R5" s="96">
        <v>2.36</v>
      </c>
      <c r="S5" s="96">
        <v>0.31</v>
      </c>
      <c r="T5" s="96">
        <v>165</v>
      </c>
      <c r="U5" s="96">
        <v>17</v>
      </c>
      <c r="V5" s="96">
        <v>900</v>
      </c>
      <c r="W5" s="96">
        <v>120</v>
      </c>
      <c r="X5" s="96">
        <v>296</v>
      </c>
      <c r="Y5" s="96">
        <v>41</v>
      </c>
      <c r="Z5" s="96">
        <v>5.4</v>
      </c>
      <c r="AA5" s="96">
        <v>1.6</v>
      </c>
      <c r="AB5" s="96">
        <v>0.82</v>
      </c>
      <c r="AC5" s="96">
        <v>0.45</v>
      </c>
      <c r="AD5" s="96">
        <v>983</v>
      </c>
      <c r="AE5" s="96">
        <v>93</v>
      </c>
      <c r="AF5" s="96">
        <v>3.94</v>
      </c>
      <c r="AG5" s="96">
        <v>0.64</v>
      </c>
      <c r="AH5" s="96">
        <v>-0.17</v>
      </c>
      <c r="AI5" s="96">
        <v>0.68</v>
      </c>
      <c r="AJ5" s="96">
        <v>0.3</v>
      </c>
      <c r="AK5" s="96">
        <v>0.33</v>
      </c>
      <c r="AL5" s="96">
        <v>29.8</v>
      </c>
      <c r="AM5" s="96">
        <v>3.5</v>
      </c>
      <c r="AN5" s="96">
        <v>0.12</v>
      </c>
      <c r="AO5" s="96">
        <v>0.1</v>
      </c>
      <c r="AP5" s="96">
        <v>1.57</v>
      </c>
      <c r="AQ5" s="96">
        <v>0.75</v>
      </c>
      <c r="AR5" s="96">
        <v>2.27</v>
      </c>
      <c r="AS5" s="96">
        <v>0.62</v>
      </c>
      <c r="AT5" s="96">
        <v>0.67</v>
      </c>
      <c r="AU5" s="96">
        <v>0.18</v>
      </c>
      <c r="AV5" s="96">
        <v>13.9</v>
      </c>
      <c r="AW5" s="96">
        <v>2.2999999999999998</v>
      </c>
      <c r="AX5" s="96">
        <v>5.32</v>
      </c>
      <c r="AY5" s="96">
        <v>0.65</v>
      </c>
      <c r="AZ5" s="96">
        <v>74.3</v>
      </c>
      <c r="BA5" s="96">
        <v>7.7</v>
      </c>
      <c r="BB5" s="96">
        <v>32.700000000000003</v>
      </c>
      <c r="BC5" s="96">
        <v>4</v>
      </c>
      <c r="BD5" s="96">
        <v>154</v>
      </c>
      <c r="BE5" s="96">
        <v>14</v>
      </c>
      <c r="BF5" s="96">
        <v>40.299999999999997</v>
      </c>
      <c r="BG5" s="96">
        <v>3.6</v>
      </c>
      <c r="BH5" s="96">
        <v>388</v>
      </c>
      <c r="BI5" s="96">
        <v>35</v>
      </c>
      <c r="BJ5" s="96">
        <v>77.3</v>
      </c>
      <c r="BK5" s="96">
        <v>6.6</v>
      </c>
      <c r="BL5" s="96">
        <v>10120</v>
      </c>
      <c r="BM5" s="96">
        <v>500</v>
      </c>
      <c r="BN5" s="96">
        <v>0.23</v>
      </c>
      <c r="BO5" s="96">
        <v>0.16</v>
      </c>
      <c r="BP5" s="96">
        <v>220</v>
      </c>
      <c r="BQ5" s="96">
        <v>23</v>
      </c>
      <c r="BR5" s="96">
        <v>359</v>
      </c>
      <c r="BS5" s="96">
        <v>51</v>
      </c>
      <c r="BT5" s="97">
        <v>0.11317000000000001</v>
      </c>
      <c r="BU5" s="97">
        <v>4.7667000000000001E-2</v>
      </c>
      <c r="BV5" s="97">
        <v>1.9739E-2</v>
      </c>
    </row>
    <row r="6" spans="1:74" ht="14">
      <c r="A6" s="96" t="s">
        <v>294</v>
      </c>
      <c r="B6" s="96" t="s">
        <v>295</v>
      </c>
      <c r="C6" s="96" t="s">
        <v>296</v>
      </c>
      <c r="D6" s="96" t="s">
        <v>284</v>
      </c>
      <c r="E6" s="98">
        <v>0.88976851851851846</v>
      </c>
      <c r="F6" s="96">
        <v>27.673999999999999</v>
      </c>
      <c r="G6" s="96" t="s">
        <v>295</v>
      </c>
      <c r="H6" s="99">
        <v>353000</v>
      </c>
      <c r="I6" s="99">
        <v>15000</v>
      </c>
      <c r="J6" s="96">
        <v>1380</v>
      </c>
      <c r="K6" s="96">
        <v>350</v>
      </c>
      <c r="L6" s="96">
        <v>0.64</v>
      </c>
      <c r="M6" s="96">
        <v>0.84</v>
      </c>
      <c r="N6" s="96">
        <v>7.44</v>
      </c>
      <c r="O6" s="96">
        <v>0.41</v>
      </c>
      <c r="P6" s="96">
        <v>0.38600000000000001</v>
      </c>
      <c r="Q6" s="96">
        <v>2.5000000000000001E-2</v>
      </c>
      <c r="R6" s="96">
        <v>2.06</v>
      </c>
      <c r="S6" s="96">
        <v>0.17</v>
      </c>
      <c r="T6" s="96">
        <v>174.4</v>
      </c>
      <c r="U6" s="96">
        <v>9.1999999999999993</v>
      </c>
      <c r="V6" s="96">
        <v>241</v>
      </c>
      <c r="W6" s="96">
        <v>17</v>
      </c>
      <c r="X6" s="96">
        <v>77.2</v>
      </c>
      <c r="Y6" s="96">
        <v>4.2</v>
      </c>
      <c r="Z6" s="96">
        <v>30.2</v>
      </c>
      <c r="AA6" s="96">
        <v>3.3</v>
      </c>
      <c r="AB6" s="96">
        <v>0.55000000000000004</v>
      </c>
      <c r="AC6" s="96">
        <v>0.45</v>
      </c>
      <c r="AD6" s="96">
        <v>1244</v>
      </c>
      <c r="AE6" s="96">
        <v>60</v>
      </c>
      <c r="AF6" s="96">
        <v>2.75</v>
      </c>
      <c r="AG6" s="96">
        <v>0.36</v>
      </c>
      <c r="AH6" s="96">
        <v>0.5</v>
      </c>
      <c r="AI6" s="96">
        <v>1</v>
      </c>
      <c r="AJ6" s="96">
        <v>2.1000000000000001E-2</v>
      </c>
      <c r="AK6" s="96">
        <v>1.2E-2</v>
      </c>
      <c r="AL6" s="96">
        <v>39.700000000000003</v>
      </c>
      <c r="AM6" s="96">
        <v>2.4</v>
      </c>
      <c r="AN6" s="96">
        <v>0.253</v>
      </c>
      <c r="AO6" s="96">
        <v>5.1999999999999998E-2</v>
      </c>
      <c r="AP6" s="96">
        <v>2.98</v>
      </c>
      <c r="AQ6" s="96">
        <v>0.59</v>
      </c>
      <c r="AR6" s="96">
        <v>7.15</v>
      </c>
      <c r="AS6" s="96">
        <v>0.96</v>
      </c>
      <c r="AT6" s="96">
        <v>1.31</v>
      </c>
      <c r="AU6" s="96">
        <v>0.3</v>
      </c>
      <c r="AV6" s="96">
        <v>30.1</v>
      </c>
      <c r="AW6" s="96">
        <v>2.9</v>
      </c>
      <c r="AX6" s="96">
        <v>9.4499999999999993</v>
      </c>
      <c r="AY6" s="96">
        <v>0.57999999999999996</v>
      </c>
      <c r="AZ6" s="96">
        <v>118.7</v>
      </c>
      <c r="BA6" s="96">
        <v>5.6</v>
      </c>
      <c r="BB6" s="96">
        <v>42.9</v>
      </c>
      <c r="BC6" s="96">
        <v>2.4</v>
      </c>
      <c r="BD6" s="96">
        <v>193</v>
      </c>
      <c r="BE6" s="96">
        <v>9.6999999999999993</v>
      </c>
      <c r="BF6" s="96">
        <v>42.5</v>
      </c>
      <c r="BG6" s="96">
        <v>2.5</v>
      </c>
      <c r="BH6" s="96">
        <v>360</v>
      </c>
      <c r="BI6" s="96">
        <v>17</v>
      </c>
      <c r="BJ6" s="96">
        <v>69.099999999999994</v>
      </c>
      <c r="BK6" s="96">
        <v>3.4</v>
      </c>
      <c r="BL6" s="96">
        <v>9720</v>
      </c>
      <c r="BM6" s="96">
        <v>420</v>
      </c>
      <c r="BN6" s="96">
        <v>0.72</v>
      </c>
      <c r="BO6" s="96">
        <v>0.18</v>
      </c>
      <c r="BP6" s="96">
        <v>151</v>
      </c>
      <c r="BQ6" s="96">
        <v>11</v>
      </c>
      <c r="BR6" s="96">
        <v>76.900000000000006</v>
      </c>
      <c r="BS6" s="96">
        <v>4.9000000000000004</v>
      </c>
      <c r="BT6" s="97">
        <v>0.15620000000000001</v>
      </c>
      <c r="BU6" s="97">
        <v>7.0864999999999997E-2</v>
      </c>
      <c r="BV6" s="97">
        <v>1.1916E-2</v>
      </c>
    </row>
    <row r="7" spans="1:74" ht="14">
      <c r="A7" s="96" t="s">
        <v>297</v>
      </c>
      <c r="B7" s="96" t="s">
        <v>298</v>
      </c>
      <c r="C7" s="96" t="s">
        <v>299</v>
      </c>
      <c r="D7" s="96" t="s">
        <v>284</v>
      </c>
      <c r="E7" s="98">
        <v>0.89091782407407416</v>
      </c>
      <c r="F7" s="96">
        <v>16.373000000000001</v>
      </c>
      <c r="G7" s="96" t="s">
        <v>298</v>
      </c>
      <c r="H7" s="99">
        <v>332000</v>
      </c>
      <c r="I7" s="99">
        <v>21000</v>
      </c>
      <c r="J7" s="96">
        <v>1760</v>
      </c>
      <c r="K7" s="96">
        <v>500</v>
      </c>
      <c r="L7" s="96">
        <v>3.1</v>
      </c>
      <c r="M7" s="96">
        <v>1.3</v>
      </c>
      <c r="N7" s="96">
        <v>825</v>
      </c>
      <c r="O7" s="96">
        <v>55</v>
      </c>
      <c r="P7" s="96">
        <v>93</v>
      </c>
      <c r="Q7" s="96">
        <v>5.6</v>
      </c>
      <c r="R7" s="96">
        <v>36</v>
      </c>
      <c r="S7" s="96">
        <v>5.5</v>
      </c>
      <c r="T7" s="96">
        <v>386</v>
      </c>
      <c r="U7" s="96">
        <v>50</v>
      </c>
      <c r="V7" s="96">
        <v>2990</v>
      </c>
      <c r="W7" s="96">
        <v>230</v>
      </c>
      <c r="X7" s="96">
        <v>928</v>
      </c>
      <c r="Y7" s="96">
        <v>74</v>
      </c>
      <c r="Z7" s="96">
        <v>9.6999999999999993</v>
      </c>
      <c r="AA7" s="96">
        <v>2.8</v>
      </c>
      <c r="AB7" s="96">
        <v>2.11</v>
      </c>
      <c r="AC7" s="96">
        <v>0.64</v>
      </c>
      <c r="AD7" s="96">
        <v>2290</v>
      </c>
      <c r="AE7" s="96">
        <v>260</v>
      </c>
      <c r="AF7" s="96">
        <v>57</v>
      </c>
      <c r="AG7" s="96">
        <v>10</v>
      </c>
      <c r="AH7" s="96">
        <v>-0.3</v>
      </c>
      <c r="AI7" s="96">
        <v>1.2</v>
      </c>
      <c r="AJ7" s="96">
        <v>1.46</v>
      </c>
      <c r="AK7" s="96">
        <v>0.54</v>
      </c>
      <c r="AL7" s="96">
        <v>12</v>
      </c>
      <c r="AM7" s="96">
        <v>1.9</v>
      </c>
      <c r="AN7" s="96">
        <v>0.37</v>
      </c>
      <c r="AO7" s="96">
        <v>0.12</v>
      </c>
      <c r="AP7" s="96">
        <v>2.8</v>
      </c>
      <c r="AQ7" s="96">
        <v>1.1000000000000001</v>
      </c>
      <c r="AR7" s="96">
        <v>6.5</v>
      </c>
      <c r="AS7" s="96">
        <v>2.4</v>
      </c>
      <c r="AT7" s="96">
        <v>0.26</v>
      </c>
      <c r="AU7" s="96">
        <v>0.23</v>
      </c>
      <c r="AV7" s="96">
        <v>34.200000000000003</v>
      </c>
      <c r="AW7" s="96">
        <v>7.5</v>
      </c>
      <c r="AX7" s="96">
        <v>12.5</v>
      </c>
      <c r="AY7" s="96">
        <v>2</v>
      </c>
      <c r="AZ7" s="96">
        <v>193</v>
      </c>
      <c r="BA7" s="96">
        <v>24</v>
      </c>
      <c r="BB7" s="96">
        <v>81.099999999999994</v>
      </c>
      <c r="BC7" s="96">
        <v>8.5</v>
      </c>
      <c r="BD7" s="96">
        <v>420</v>
      </c>
      <c r="BE7" s="96">
        <v>42</v>
      </c>
      <c r="BF7" s="96">
        <v>97.2</v>
      </c>
      <c r="BG7" s="96">
        <v>9</v>
      </c>
      <c r="BH7" s="96">
        <v>872</v>
      </c>
      <c r="BI7" s="96">
        <v>70</v>
      </c>
      <c r="BJ7" s="96">
        <v>177</v>
      </c>
      <c r="BK7" s="96">
        <v>14</v>
      </c>
      <c r="BL7" s="99">
        <v>18000</v>
      </c>
      <c r="BM7" s="99">
        <v>2200</v>
      </c>
      <c r="BN7" s="96">
        <v>20.100000000000001</v>
      </c>
      <c r="BO7" s="96">
        <v>6.8</v>
      </c>
      <c r="BP7" s="96">
        <v>325</v>
      </c>
      <c r="BQ7" s="96">
        <v>41</v>
      </c>
      <c r="BR7" s="96">
        <v>892</v>
      </c>
      <c r="BS7" s="96">
        <v>72</v>
      </c>
      <c r="BT7" s="97">
        <v>9.9391999999999994E-2</v>
      </c>
      <c r="BU7" s="97">
        <v>4.9717999999999998E-2</v>
      </c>
      <c r="BV7" s="97">
        <v>8.4169999999999991E-3</v>
      </c>
    </row>
    <row r="8" spans="1:74" ht="14">
      <c r="A8" s="96" t="s">
        <v>300</v>
      </c>
      <c r="B8" s="96" t="s">
        <v>301</v>
      </c>
      <c r="C8" s="96" t="s">
        <v>302</v>
      </c>
      <c r="D8" s="96" t="s">
        <v>284</v>
      </c>
      <c r="E8" s="98">
        <v>0.89180532407407409</v>
      </c>
      <c r="F8" s="96">
        <v>3.1812999999999998</v>
      </c>
      <c r="G8" s="96" t="s">
        <v>303</v>
      </c>
      <c r="H8" s="99">
        <v>306000</v>
      </c>
      <c r="I8" s="99">
        <v>71000</v>
      </c>
      <c r="J8" s="96">
        <v>580</v>
      </c>
      <c r="K8" s="96">
        <v>550</v>
      </c>
      <c r="L8" s="96">
        <v>3.3</v>
      </c>
      <c r="M8" s="96">
        <v>5.3</v>
      </c>
      <c r="N8" s="96">
        <v>7.1</v>
      </c>
      <c r="O8" s="96">
        <v>1.4</v>
      </c>
      <c r="P8" s="96">
        <v>0.39</v>
      </c>
      <c r="Q8" s="96">
        <v>0.12</v>
      </c>
      <c r="R8" s="96">
        <v>0.2</v>
      </c>
      <c r="S8" s="96">
        <v>0.11</v>
      </c>
      <c r="T8" s="96">
        <v>13.9</v>
      </c>
      <c r="U8" s="96">
        <v>6</v>
      </c>
      <c r="V8" s="96">
        <v>1110</v>
      </c>
      <c r="W8" s="96">
        <v>260</v>
      </c>
      <c r="X8" s="96">
        <v>385</v>
      </c>
      <c r="Y8" s="96">
        <v>86</v>
      </c>
      <c r="Z8" s="96">
        <v>4.7</v>
      </c>
      <c r="AA8" s="96">
        <v>5.0999999999999996</v>
      </c>
      <c r="AB8" s="96">
        <v>3.4</v>
      </c>
      <c r="AC8" s="96">
        <v>2.1</v>
      </c>
      <c r="AD8" s="96">
        <v>204</v>
      </c>
      <c r="AE8" s="96">
        <v>53</v>
      </c>
      <c r="AF8" s="96">
        <v>2.14</v>
      </c>
      <c r="AG8" s="96">
        <v>0.89</v>
      </c>
      <c r="AH8" s="96">
        <v>2.7</v>
      </c>
      <c r="AI8" s="96">
        <v>2.8</v>
      </c>
      <c r="AJ8" s="96">
        <v>7.2999999999999995E-2</v>
      </c>
      <c r="AK8" s="96">
        <v>9.6000000000000002E-2</v>
      </c>
      <c r="AL8" s="96">
        <v>5</v>
      </c>
      <c r="AM8" s="96">
        <v>2.2000000000000002</v>
      </c>
      <c r="AN8" s="96">
        <v>8.4000000000000005E-2</v>
      </c>
      <c r="AO8" s="96">
        <v>9.0999999999999998E-2</v>
      </c>
      <c r="AP8" s="96">
        <v>0.47</v>
      </c>
      <c r="AQ8" s="96">
        <v>0.55000000000000004</v>
      </c>
      <c r="AR8" s="96">
        <v>0.26</v>
      </c>
      <c r="AS8" s="96">
        <v>0.51</v>
      </c>
      <c r="AT8" s="96">
        <v>-0.03</v>
      </c>
      <c r="AU8" s="96">
        <v>0.16</v>
      </c>
      <c r="AV8" s="96">
        <v>4.8</v>
      </c>
      <c r="AW8" s="96">
        <v>2.9</v>
      </c>
      <c r="AX8" s="96">
        <v>0.97</v>
      </c>
      <c r="AY8" s="96">
        <v>0.82</v>
      </c>
      <c r="AZ8" s="96">
        <v>12</v>
      </c>
      <c r="BA8" s="96">
        <v>4.0999999999999996</v>
      </c>
      <c r="BB8" s="96">
        <v>5.9</v>
      </c>
      <c r="BC8" s="96">
        <v>1.5</v>
      </c>
      <c r="BD8" s="96">
        <v>42.7</v>
      </c>
      <c r="BE8" s="96">
        <v>5.7</v>
      </c>
      <c r="BF8" s="96">
        <v>13.5</v>
      </c>
      <c r="BG8" s="96">
        <v>5.8</v>
      </c>
      <c r="BH8" s="96">
        <v>204</v>
      </c>
      <c r="BI8" s="96">
        <v>60</v>
      </c>
      <c r="BJ8" s="96">
        <v>37</v>
      </c>
      <c r="BK8" s="96">
        <v>13</v>
      </c>
      <c r="BL8" s="99">
        <v>10500</v>
      </c>
      <c r="BM8" s="99">
        <v>3200</v>
      </c>
      <c r="BN8" s="96">
        <v>0.8</v>
      </c>
      <c r="BO8" s="96">
        <v>1.7</v>
      </c>
      <c r="BP8" s="96">
        <v>23</v>
      </c>
      <c r="BQ8" s="96">
        <v>11</v>
      </c>
      <c r="BR8" s="96">
        <v>272</v>
      </c>
      <c r="BS8" s="96">
        <v>53</v>
      </c>
      <c r="BT8" s="97" t="s">
        <v>105</v>
      </c>
      <c r="BU8" s="97" t="s">
        <v>105</v>
      </c>
      <c r="BV8" s="97" t="s">
        <v>105</v>
      </c>
    </row>
    <row r="9" spans="1:74" ht="14">
      <c r="A9" s="96" t="s">
        <v>304</v>
      </c>
      <c r="B9" s="96" t="s">
        <v>301</v>
      </c>
      <c r="C9" s="96" t="s">
        <v>305</v>
      </c>
      <c r="D9" s="96" t="s">
        <v>284</v>
      </c>
      <c r="E9" s="98">
        <v>0.89197766203703699</v>
      </c>
      <c r="F9" s="96">
        <v>13.803000000000001</v>
      </c>
      <c r="G9" s="96" t="s">
        <v>301</v>
      </c>
      <c r="H9" s="99">
        <v>253000</v>
      </c>
      <c r="I9" s="99">
        <v>40000</v>
      </c>
      <c r="J9" s="96">
        <v>1240</v>
      </c>
      <c r="K9" s="96">
        <v>470</v>
      </c>
      <c r="L9" s="96">
        <v>2.4</v>
      </c>
      <c r="M9" s="96">
        <v>2.2999999999999998</v>
      </c>
      <c r="N9" s="96">
        <v>14.8</v>
      </c>
      <c r="O9" s="96">
        <v>2.2999999999999998</v>
      </c>
      <c r="P9" s="96">
        <v>0.84</v>
      </c>
      <c r="Q9" s="96">
        <v>0.14000000000000001</v>
      </c>
      <c r="R9" s="96">
        <v>1.75</v>
      </c>
      <c r="S9" s="96">
        <v>0.26</v>
      </c>
      <c r="T9" s="96">
        <v>103</v>
      </c>
      <c r="U9" s="96">
        <v>15</v>
      </c>
      <c r="V9" s="96">
        <v>630</v>
      </c>
      <c r="W9" s="96">
        <v>100</v>
      </c>
      <c r="X9" s="96">
        <v>207</v>
      </c>
      <c r="Y9" s="96">
        <v>32</v>
      </c>
      <c r="Z9" s="96">
        <v>17.899999999999999</v>
      </c>
      <c r="AA9" s="96">
        <v>4.8</v>
      </c>
      <c r="AB9" s="96">
        <v>0.56999999999999995</v>
      </c>
      <c r="AC9" s="96">
        <v>0.89</v>
      </c>
      <c r="AD9" s="96">
        <v>557</v>
      </c>
      <c r="AE9" s="96">
        <v>80</v>
      </c>
      <c r="AF9" s="96">
        <v>2.31</v>
      </c>
      <c r="AG9" s="96">
        <v>0.92</v>
      </c>
      <c r="AH9" s="96">
        <v>1.3</v>
      </c>
      <c r="AI9" s="96">
        <v>2</v>
      </c>
      <c r="AJ9" s="96">
        <v>1.7000000000000001E-2</v>
      </c>
      <c r="AK9" s="96">
        <v>2.1000000000000001E-2</v>
      </c>
      <c r="AL9" s="96">
        <v>20.9</v>
      </c>
      <c r="AM9" s="96">
        <v>4.0999999999999996</v>
      </c>
      <c r="AN9" s="96">
        <v>7.9000000000000001E-2</v>
      </c>
      <c r="AO9" s="96">
        <v>4.3999999999999997E-2</v>
      </c>
      <c r="AP9" s="96">
        <v>1.33</v>
      </c>
      <c r="AQ9" s="96">
        <v>0.86</v>
      </c>
      <c r="AR9" s="96">
        <v>2.9</v>
      </c>
      <c r="AS9" s="96">
        <v>1.3</v>
      </c>
      <c r="AT9" s="96">
        <v>0.18</v>
      </c>
      <c r="AU9" s="96">
        <v>0.26</v>
      </c>
      <c r="AV9" s="96">
        <v>13.8</v>
      </c>
      <c r="AW9" s="96">
        <v>3.9</v>
      </c>
      <c r="AX9" s="96">
        <v>3.52</v>
      </c>
      <c r="AY9" s="96">
        <v>0.65</v>
      </c>
      <c r="AZ9" s="96">
        <v>58</v>
      </c>
      <c r="BA9" s="96">
        <v>10</v>
      </c>
      <c r="BB9" s="96">
        <v>18.600000000000001</v>
      </c>
      <c r="BC9" s="96">
        <v>3.8</v>
      </c>
      <c r="BD9" s="96">
        <v>93</v>
      </c>
      <c r="BE9" s="96">
        <v>14</v>
      </c>
      <c r="BF9" s="96">
        <v>24.6</v>
      </c>
      <c r="BG9" s="96">
        <v>4.9000000000000004</v>
      </c>
      <c r="BH9" s="96">
        <v>248</v>
      </c>
      <c r="BI9" s="96">
        <v>39</v>
      </c>
      <c r="BJ9" s="96">
        <v>42.4</v>
      </c>
      <c r="BK9" s="96">
        <v>7.6</v>
      </c>
      <c r="BL9" s="99">
        <v>9200</v>
      </c>
      <c r="BM9" s="99">
        <v>1900</v>
      </c>
      <c r="BN9" s="96">
        <v>0.77</v>
      </c>
      <c r="BO9" s="96">
        <v>0.4</v>
      </c>
      <c r="BP9" s="96">
        <v>134</v>
      </c>
      <c r="BQ9" s="96">
        <v>26</v>
      </c>
      <c r="BR9" s="96">
        <v>245</v>
      </c>
      <c r="BS9" s="96">
        <v>38</v>
      </c>
      <c r="BT9" s="97" t="s">
        <v>105</v>
      </c>
      <c r="BU9" s="97" t="s">
        <v>105</v>
      </c>
      <c r="BV9" s="97" t="s">
        <v>105</v>
      </c>
    </row>
    <row r="10" spans="1:74" ht="14">
      <c r="A10" s="96" t="s">
        <v>306</v>
      </c>
      <c r="B10" s="96" t="s">
        <v>307</v>
      </c>
      <c r="C10" s="96" t="s">
        <v>308</v>
      </c>
      <c r="D10" s="96" t="s">
        <v>284</v>
      </c>
      <c r="E10" s="98">
        <v>0.89291597222222219</v>
      </c>
      <c r="F10" s="96">
        <v>20.739000000000001</v>
      </c>
      <c r="G10" s="96" t="s">
        <v>307</v>
      </c>
      <c r="H10" s="99">
        <v>364000</v>
      </c>
      <c r="I10" s="99">
        <v>27000</v>
      </c>
      <c r="J10" s="96">
        <v>850</v>
      </c>
      <c r="K10" s="96">
        <v>290</v>
      </c>
      <c r="L10" s="96">
        <v>-0.08</v>
      </c>
      <c r="M10" s="96">
        <v>0.87</v>
      </c>
      <c r="N10" s="96">
        <v>22.2</v>
      </c>
      <c r="O10" s="96">
        <v>1.6</v>
      </c>
      <c r="P10" s="96">
        <v>1.2170000000000001</v>
      </c>
      <c r="Q10" s="96">
        <v>8.7999999999999995E-2</v>
      </c>
      <c r="R10" s="96">
        <v>2.65</v>
      </c>
      <c r="S10" s="96">
        <v>0.25</v>
      </c>
      <c r="T10" s="96">
        <v>212</v>
      </c>
      <c r="U10" s="96">
        <v>17</v>
      </c>
      <c r="V10" s="96">
        <v>729</v>
      </c>
      <c r="W10" s="96">
        <v>52</v>
      </c>
      <c r="X10" s="96">
        <v>225</v>
      </c>
      <c r="Y10" s="96">
        <v>12</v>
      </c>
      <c r="Z10" s="96">
        <v>4.3</v>
      </c>
      <c r="AA10" s="96">
        <v>1.9</v>
      </c>
      <c r="AB10" s="96">
        <v>0.89</v>
      </c>
      <c r="AC10" s="96">
        <v>0.46</v>
      </c>
      <c r="AD10" s="96">
        <v>1220</v>
      </c>
      <c r="AE10" s="96">
        <v>80</v>
      </c>
      <c r="AF10" s="96">
        <v>5.01</v>
      </c>
      <c r="AG10" s="96">
        <v>0.74</v>
      </c>
      <c r="AH10" s="96">
        <v>0.4</v>
      </c>
      <c r="AI10" s="96">
        <v>1</v>
      </c>
      <c r="AJ10" s="96">
        <v>1.0999999999999999E-2</v>
      </c>
      <c r="AK10" s="96">
        <v>1.7999999999999999E-2</v>
      </c>
      <c r="AL10" s="96">
        <v>36.5</v>
      </c>
      <c r="AM10" s="96">
        <v>2.9</v>
      </c>
      <c r="AN10" s="96">
        <v>0.109</v>
      </c>
      <c r="AO10" s="96">
        <v>3.5999999999999997E-2</v>
      </c>
      <c r="AP10" s="96">
        <v>2.4</v>
      </c>
      <c r="AQ10" s="96">
        <v>0.96</v>
      </c>
      <c r="AR10" s="96">
        <v>5.2</v>
      </c>
      <c r="AS10" s="96">
        <v>1.5</v>
      </c>
      <c r="AT10" s="96">
        <v>1.57</v>
      </c>
      <c r="AU10" s="96">
        <v>0.47</v>
      </c>
      <c r="AV10" s="96">
        <v>21.7</v>
      </c>
      <c r="AW10" s="96">
        <v>3.1</v>
      </c>
      <c r="AX10" s="96">
        <v>8.08</v>
      </c>
      <c r="AY10" s="96">
        <v>0.87</v>
      </c>
      <c r="AZ10" s="96">
        <v>106.8</v>
      </c>
      <c r="BA10" s="96">
        <v>9.6999999999999993</v>
      </c>
      <c r="BB10" s="96">
        <v>41.3</v>
      </c>
      <c r="BC10" s="96">
        <v>4.3</v>
      </c>
      <c r="BD10" s="96">
        <v>201</v>
      </c>
      <c r="BE10" s="96">
        <v>18</v>
      </c>
      <c r="BF10" s="96">
        <v>48</v>
      </c>
      <c r="BG10" s="96">
        <v>4</v>
      </c>
      <c r="BH10" s="96">
        <v>447</v>
      </c>
      <c r="BI10" s="96">
        <v>32</v>
      </c>
      <c r="BJ10" s="96">
        <v>93.7</v>
      </c>
      <c r="BK10" s="96">
        <v>7.4</v>
      </c>
      <c r="BL10" s="96">
        <v>10900</v>
      </c>
      <c r="BM10" s="96">
        <v>700</v>
      </c>
      <c r="BN10" s="96">
        <v>0.76</v>
      </c>
      <c r="BO10" s="96">
        <v>0.32</v>
      </c>
      <c r="BP10" s="96">
        <v>192</v>
      </c>
      <c r="BQ10" s="96">
        <v>20</v>
      </c>
      <c r="BR10" s="96">
        <v>227</v>
      </c>
      <c r="BS10" s="96">
        <v>21</v>
      </c>
      <c r="BT10" s="97">
        <v>7.2484999999999994E-2</v>
      </c>
      <c r="BU10" s="97">
        <v>4.9169999999999998E-2</v>
      </c>
      <c r="BV10" s="97">
        <v>1.831E-2</v>
      </c>
    </row>
    <row r="11" spans="1:74" ht="14">
      <c r="A11" s="96" t="s">
        <v>309</v>
      </c>
      <c r="B11" s="96" t="s">
        <v>310</v>
      </c>
      <c r="C11" s="96" t="s">
        <v>311</v>
      </c>
      <c r="D11" s="96" t="s">
        <v>284</v>
      </c>
      <c r="E11" s="98">
        <v>0.89593807870370368</v>
      </c>
      <c r="F11" s="96">
        <v>24.940999999999999</v>
      </c>
      <c r="G11" s="96" t="s">
        <v>310</v>
      </c>
      <c r="H11" s="99">
        <v>328000</v>
      </c>
      <c r="I11" s="99">
        <v>47000</v>
      </c>
      <c r="J11" s="96">
        <v>1410</v>
      </c>
      <c r="K11" s="96">
        <v>350</v>
      </c>
      <c r="L11" s="96">
        <v>1.9</v>
      </c>
      <c r="M11" s="96">
        <v>1.2</v>
      </c>
      <c r="N11" s="96">
        <v>54.6</v>
      </c>
      <c r="O11" s="96">
        <v>7.1</v>
      </c>
      <c r="P11" s="96">
        <v>3.12</v>
      </c>
      <c r="Q11" s="96">
        <v>0.44</v>
      </c>
      <c r="R11" s="96">
        <v>0.92</v>
      </c>
      <c r="S11" s="96">
        <v>0.15</v>
      </c>
      <c r="T11" s="96">
        <v>89</v>
      </c>
      <c r="U11" s="96">
        <v>12</v>
      </c>
      <c r="V11" s="96">
        <v>4670</v>
      </c>
      <c r="W11" s="96">
        <v>610</v>
      </c>
      <c r="X11" s="96">
        <v>1400</v>
      </c>
      <c r="Y11" s="96">
        <v>170</v>
      </c>
      <c r="Z11" s="96">
        <v>225</v>
      </c>
      <c r="AA11" s="96">
        <v>49</v>
      </c>
      <c r="AB11" s="96">
        <v>3.5</v>
      </c>
      <c r="AC11" s="96">
        <v>1.2</v>
      </c>
      <c r="AD11" s="96">
        <v>845</v>
      </c>
      <c r="AE11" s="96">
        <v>94</v>
      </c>
      <c r="AF11" s="96">
        <v>5.2</v>
      </c>
      <c r="AG11" s="96">
        <v>1</v>
      </c>
      <c r="AH11" s="96">
        <v>10.5</v>
      </c>
      <c r="AI11" s="96">
        <v>3.3</v>
      </c>
      <c r="AJ11" s="96">
        <v>0.1</v>
      </c>
      <c r="AK11" s="96">
        <v>3.2000000000000001E-2</v>
      </c>
      <c r="AL11" s="96">
        <v>7.5</v>
      </c>
      <c r="AM11" s="96">
        <v>1.4</v>
      </c>
      <c r="AN11" s="96">
        <v>5.0999999999999997E-2</v>
      </c>
      <c r="AO11" s="96">
        <v>2.5999999999999999E-2</v>
      </c>
      <c r="AP11" s="96">
        <v>0.3</v>
      </c>
      <c r="AQ11" s="96">
        <v>0.22</v>
      </c>
      <c r="AR11" s="96">
        <v>1.58</v>
      </c>
      <c r="AS11" s="96">
        <v>0.61</v>
      </c>
      <c r="AT11" s="96">
        <v>0.33</v>
      </c>
      <c r="AU11" s="96">
        <v>0.23</v>
      </c>
      <c r="AV11" s="96">
        <v>7.5</v>
      </c>
      <c r="AW11" s="96">
        <v>2.1</v>
      </c>
      <c r="AX11" s="96">
        <v>3.22</v>
      </c>
      <c r="AY11" s="96">
        <v>0.52</v>
      </c>
      <c r="AZ11" s="96">
        <v>55.3</v>
      </c>
      <c r="BA11" s="96">
        <v>8.1</v>
      </c>
      <c r="BB11" s="96">
        <v>26.4</v>
      </c>
      <c r="BC11" s="96">
        <v>3.3</v>
      </c>
      <c r="BD11" s="96">
        <v>161</v>
      </c>
      <c r="BE11" s="96">
        <v>19</v>
      </c>
      <c r="BF11" s="96">
        <v>51.2</v>
      </c>
      <c r="BG11" s="96">
        <v>7.8</v>
      </c>
      <c r="BH11" s="96">
        <v>660</v>
      </c>
      <c r="BI11" s="96">
        <v>77</v>
      </c>
      <c r="BJ11" s="96">
        <v>133</v>
      </c>
      <c r="BK11" s="96">
        <v>16</v>
      </c>
      <c r="BL11" s="99">
        <v>9200</v>
      </c>
      <c r="BM11" s="99">
        <v>1000</v>
      </c>
      <c r="BN11" s="96">
        <v>1.41</v>
      </c>
      <c r="BO11" s="96">
        <v>0.43</v>
      </c>
      <c r="BP11" s="96">
        <v>118</v>
      </c>
      <c r="BQ11" s="96">
        <v>17</v>
      </c>
      <c r="BR11" s="96">
        <v>1890</v>
      </c>
      <c r="BS11" s="96">
        <v>370</v>
      </c>
      <c r="BT11" s="97" t="s">
        <v>105</v>
      </c>
      <c r="BU11" s="97" t="s">
        <v>105</v>
      </c>
      <c r="BV11" s="97" t="s">
        <v>105</v>
      </c>
    </row>
    <row r="12" spans="1:74" ht="14">
      <c r="A12" s="96" t="s">
        <v>312</v>
      </c>
      <c r="B12" s="96" t="s">
        <v>313</v>
      </c>
      <c r="C12" s="96" t="s">
        <v>314</v>
      </c>
      <c r="D12" s="96" t="s">
        <v>284</v>
      </c>
      <c r="E12" s="98">
        <v>0.89822615740740741</v>
      </c>
      <c r="F12" s="96">
        <v>6.8808999999999996</v>
      </c>
      <c r="G12" s="96" t="s">
        <v>313</v>
      </c>
      <c r="H12" s="99">
        <v>211000</v>
      </c>
      <c r="I12" s="99">
        <v>33000</v>
      </c>
      <c r="J12" s="96">
        <v>2050</v>
      </c>
      <c r="K12" s="96">
        <v>550</v>
      </c>
      <c r="L12" s="96">
        <v>1</v>
      </c>
      <c r="M12" s="96">
        <v>1.9</v>
      </c>
      <c r="N12" s="96">
        <v>60</v>
      </c>
      <c r="O12" s="96">
        <v>13</v>
      </c>
      <c r="P12" s="96">
        <v>3.29</v>
      </c>
      <c r="Q12" s="96">
        <v>0.71</v>
      </c>
      <c r="R12" s="96">
        <v>1.53</v>
      </c>
      <c r="S12" s="96">
        <v>0.4</v>
      </c>
      <c r="T12" s="96">
        <v>182</v>
      </c>
      <c r="U12" s="96">
        <v>34</v>
      </c>
      <c r="V12" s="96">
        <v>3710</v>
      </c>
      <c r="W12" s="96">
        <v>780</v>
      </c>
      <c r="X12" s="96">
        <v>1230</v>
      </c>
      <c r="Y12" s="96">
        <v>280</v>
      </c>
      <c r="Z12" s="96">
        <v>37.799999999999997</v>
      </c>
      <c r="AA12" s="96">
        <v>8.1999999999999993</v>
      </c>
      <c r="AB12" s="96">
        <v>1.5</v>
      </c>
      <c r="AC12" s="96">
        <v>1</v>
      </c>
      <c r="AD12" s="96">
        <v>1960</v>
      </c>
      <c r="AE12" s="96">
        <v>490</v>
      </c>
      <c r="AF12" s="96">
        <v>10.5</v>
      </c>
      <c r="AG12" s="96">
        <v>2</v>
      </c>
      <c r="AH12" s="96">
        <v>11.2</v>
      </c>
      <c r="AI12" s="96">
        <v>4.8</v>
      </c>
      <c r="AJ12" s="96">
        <v>0.41</v>
      </c>
      <c r="AK12" s="96">
        <v>0.19</v>
      </c>
      <c r="AL12" s="96">
        <v>9</v>
      </c>
      <c r="AM12" s="96">
        <v>2.1</v>
      </c>
      <c r="AN12" s="96">
        <v>0.54</v>
      </c>
      <c r="AO12" s="96">
        <v>0.28000000000000003</v>
      </c>
      <c r="AP12" s="96">
        <v>2.6</v>
      </c>
      <c r="AQ12" s="96">
        <v>1.4</v>
      </c>
      <c r="AR12" s="96">
        <v>5</v>
      </c>
      <c r="AS12" s="96">
        <v>2.5</v>
      </c>
      <c r="AT12" s="96">
        <v>1.19</v>
      </c>
      <c r="AU12" s="96">
        <v>0.83</v>
      </c>
      <c r="AV12" s="96">
        <v>31</v>
      </c>
      <c r="AW12" s="96">
        <v>11</v>
      </c>
      <c r="AX12" s="96">
        <v>13.3</v>
      </c>
      <c r="AY12" s="96">
        <v>3.4</v>
      </c>
      <c r="AZ12" s="96">
        <v>166</v>
      </c>
      <c r="BA12" s="96">
        <v>29</v>
      </c>
      <c r="BB12" s="96">
        <v>63</v>
      </c>
      <c r="BC12" s="96">
        <v>14</v>
      </c>
      <c r="BD12" s="96">
        <v>309</v>
      </c>
      <c r="BE12" s="96">
        <v>74</v>
      </c>
      <c r="BF12" s="96">
        <v>61</v>
      </c>
      <c r="BG12" s="96">
        <v>14</v>
      </c>
      <c r="BH12" s="96">
        <v>480</v>
      </c>
      <c r="BI12" s="96">
        <v>120</v>
      </c>
      <c r="BJ12" s="96">
        <v>90</v>
      </c>
      <c r="BK12" s="96">
        <v>16</v>
      </c>
      <c r="BL12" s="99">
        <v>10700</v>
      </c>
      <c r="BM12" s="99">
        <v>3300</v>
      </c>
      <c r="BN12" s="96">
        <v>5.4</v>
      </c>
      <c r="BO12" s="96">
        <v>2.6</v>
      </c>
      <c r="BP12" s="96">
        <v>199</v>
      </c>
      <c r="BQ12" s="96">
        <v>45</v>
      </c>
      <c r="BR12" s="96">
        <v>1130</v>
      </c>
      <c r="BS12" s="96">
        <v>490</v>
      </c>
      <c r="BT12" s="97">
        <v>0.12565999999999999</v>
      </c>
      <c r="BU12" s="97">
        <v>7.2849999999999998E-2</v>
      </c>
      <c r="BV12" s="97">
        <v>1.0612999999999999E-2</v>
      </c>
    </row>
    <row r="13" spans="1:74" ht="14">
      <c r="A13" s="96" t="s">
        <v>315</v>
      </c>
      <c r="B13" s="96" t="s">
        <v>316</v>
      </c>
      <c r="C13" s="96" t="s">
        <v>317</v>
      </c>
      <c r="D13" s="96" t="s">
        <v>284</v>
      </c>
      <c r="E13" s="98">
        <v>0.90028449074074068</v>
      </c>
      <c r="F13" s="96">
        <v>6.0983999999999998</v>
      </c>
      <c r="G13" s="96" t="s">
        <v>316</v>
      </c>
      <c r="H13" s="99">
        <v>267000</v>
      </c>
      <c r="I13" s="99">
        <v>23000</v>
      </c>
      <c r="J13" s="96">
        <v>950</v>
      </c>
      <c r="K13" s="96">
        <v>430</v>
      </c>
      <c r="L13" s="96">
        <v>1.9</v>
      </c>
      <c r="M13" s="96">
        <v>2.1</v>
      </c>
      <c r="N13" s="96">
        <v>503</v>
      </c>
      <c r="O13" s="96">
        <v>47</v>
      </c>
      <c r="P13" s="96">
        <v>58</v>
      </c>
      <c r="Q13" s="96">
        <v>5.3</v>
      </c>
      <c r="R13" s="96">
        <v>27.8</v>
      </c>
      <c r="S13" s="96">
        <v>2.6</v>
      </c>
      <c r="T13" s="96">
        <v>282</v>
      </c>
      <c r="U13" s="96">
        <v>33</v>
      </c>
      <c r="V13" s="96">
        <v>1910</v>
      </c>
      <c r="W13" s="96">
        <v>150</v>
      </c>
      <c r="X13" s="96">
        <v>603</v>
      </c>
      <c r="Y13" s="96">
        <v>55</v>
      </c>
      <c r="Z13" s="96">
        <v>12.3</v>
      </c>
      <c r="AA13" s="96">
        <v>4.5</v>
      </c>
      <c r="AB13" s="96">
        <v>1.1000000000000001</v>
      </c>
      <c r="AC13" s="96">
        <v>1.2</v>
      </c>
      <c r="AD13" s="96">
        <v>647</v>
      </c>
      <c r="AE13" s="96">
        <v>60</v>
      </c>
      <c r="AF13" s="96">
        <v>3.4</v>
      </c>
      <c r="AG13" s="96">
        <v>1.2</v>
      </c>
      <c r="AH13" s="96">
        <v>5</v>
      </c>
      <c r="AI13" s="96">
        <v>3.7</v>
      </c>
      <c r="AJ13" s="96">
        <v>3.7999999999999999E-2</v>
      </c>
      <c r="AK13" s="96">
        <v>4.1000000000000002E-2</v>
      </c>
      <c r="AL13" s="96">
        <v>15</v>
      </c>
      <c r="AM13" s="96">
        <v>1.5</v>
      </c>
      <c r="AN13" s="96">
        <v>0.16500000000000001</v>
      </c>
      <c r="AO13" s="96">
        <v>0.08</v>
      </c>
      <c r="AP13" s="96">
        <v>3.5</v>
      </c>
      <c r="AQ13" s="96">
        <v>1.2</v>
      </c>
      <c r="AR13" s="96">
        <v>5.5</v>
      </c>
      <c r="AS13" s="96">
        <v>3.6</v>
      </c>
      <c r="AT13" s="96">
        <v>0.9</v>
      </c>
      <c r="AU13" s="96">
        <v>0.69</v>
      </c>
      <c r="AV13" s="96">
        <v>26.5</v>
      </c>
      <c r="AW13" s="96">
        <v>5.0999999999999996</v>
      </c>
      <c r="AX13" s="96">
        <v>5.93</v>
      </c>
      <c r="AY13" s="96">
        <v>0.94</v>
      </c>
      <c r="AZ13" s="96">
        <v>65.099999999999994</v>
      </c>
      <c r="BA13" s="96">
        <v>8.3000000000000007</v>
      </c>
      <c r="BB13" s="96">
        <v>21.4</v>
      </c>
      <c r="BC13" s="96">
        <v>3.8</v>
      </c>
      <c r="BD13" s="96">
        <v>80.900000000000006</v>
      </c>
      <c r="BE13" s="96">
        <v>6.5</v>
      </c>
      <c r="BF13" s="96">
        <v>18.100000000000001</v>
      </c>
      <c r="BG13" s="96">
        <v>1.8</v>
      </c>
      <c r="BH13" s="96">
        <v>176</v>
      </c>
      <c r="BI13" s="96">
        <v>12</v>
      </c>
      <c r="BJ13" s="96">
        <v>34</v>
      </c>
      <c r="BK13" s="96">
        <v>4.0999999999999996</v>
      </c>
      <c r="BL13" s="99">
        <v>10000</v>
      </c>
      <c r="BM13" s="99">
        <v>1100</v>
      </c>
      <c r="BN13" s="96">
        <v>1.23</v>
      </c>
      <c r="BO13" s="96">
        <v>0.45</v>
      </c>
      <c r="BP13" s="96">
        <v>215</v>
      </c>
      <c r="BQ13" s="96">
        <v>37</v>
      </c>
      <c r="BR13" s="96">
        <v>495</v>
      </c>
      <c r="BS13" s="96">
        <v>80</v>
      </c>
      <c r="BT13" s="97">
        <v>0.13593</v>
      </c>
      <c r="BU13" s="97">
        <v>7.8562000000000007E-2</v>
      </c>
      <c r="BV13" s="97">
        <v>1.2746E-2</v>
      </c>
    </row>
    <row r="14" spans="1:74" ht="14">
      <c r="A14" s="96" t="s">
        <v>318</v>
      </c>
      <c r="B14" s="96" t="s">
        <v>319</v>
      </c>
      <c r="C14" s="96" t="s">
        <v>320</v>
      </c>
      <c r="D14" s="96" t="s">
        <v>284</v>
      </c>
      <c r="E14" s="98">
        <v>0.90333912037037034</v>
      </c>
      <c r="F14" s="96">
        <v>8.1717999999999993</v>
      </c>
      <c r="G14" s="96" t="s">
        <v>319</v>
      </c>
      <c r="H14" s="99">
        <v>279000</v>
      </c>
      <c r="I14" s="99">
        <v>14000</v>
      </c>
      <c r="J14" s="96">
        <v>1490</v>
      </c>
      <c r="K14" s="96">
        <v>610</v>
      </c>
      <c r="L14" s="96">
        <v>2.7</v>
      </c>
      <c r="M14" s="96">
        <v>2.2000000000000002</v>
      </c>
      <c r="N14" s="96">
        <v>78.5</v>
      </c>
      <c r="O14" s="96">
        <v>3.1</v>
      </c>
      <c r="P14" s="96">
        <v>4.2699999999999996</v>
      </c>
      <c r="Q14" s="96">
        <v>0.23</v>
      </c>
      <c r="R14" s="96">
        <v>6.75</v>
      </c>
      <c r="S14" s="96">
        <v>0.68</v>
      </c>
      <c r="T14" s="96">
        <v>623</v>
      </c>
      <c r="U14" s="96">
        <v>38</v>
      </c>
      <c r="V14" s="96">
        <v>2850</v>
      </c>
      <c r="W14" s="96">
        <v>250</v>
      </c>
      <c r="X14" s="96">
        <v>892</v>
      </c>
      <c r="Y14" s="96">
        <v>82</v>
      </c>
      <c r="Z14" s="96">
        <v>7.2</v>
      </c>
      <c r="AA14" s="96">
        <v>5.0999999999999996</v>
      </c>
      <c r="AB14" s="96">
        <v>0.38</v>
      </c>
      <c r="AC14" s="96">
        <v>0.86</v>
      </c>
      <c r="AD14" s="96">
        <v>859</v>
      </c>
      <c r="AE14" s="96">
        <v>86</v>
      </c>
      <c r="AF14" s="96">
        <v>5.59</v>
      </c>
      <c r="AG14" s="96">
        <v>0.86</v>
      </c>
      <c r="AH14" s="96">
        <v>0.9</v>
      </c>
      <c r="AI14" s="96">
        <v>2.9</v>
      </c>
      <c r="AJ14" s="96">
        <v>3.1E-2</v>
      </c>
      <c r="AK14" s="96">
        <v>4.5999999999999999E-2</v>
      </c>
      <c r="AL14" s="96">
        <v>43</v>
      </c>
      <c r="AM14" s="96">
        <v>5.0999999999999996</v>
      </c>
      <c r="AN14" s="96">
        <v>6.0999999999999999E-2</v>
      </c>
      <c r="AO14" s="96">
        <v>4.8000000000000001E-2</v>
      </c>
      <c r="AP14" s="96">
        <v>0.59</v>
      </c>
      <c r="AQ14" s="96">
        <v>0.5</v>
      </c>
      <c r="AR14" s="96">
        <v>0.49</v>
      </c>
      <c r="AS14" s="96">
        <v>0.53</v>
      </c>
      <c r="AT14" s="96">
        <v>0.32</v>
      </c>
      <c r="AU14" s="96">
        <v>0.24</v>
      </c>
      <c r="AV14" s="96">
        <v>9.5</v>
      </c>
      <c r="AW14" s="96">
        <v>4.9000000000000004</v>
      </c>
      <c r="AX14" s="96">
        <v>3.78</v>
      </c>
      <c r="AY14" s="96">
        <v>0.53</v>
      </c>
      <c r="AZ14" s="96">
        <v>56.2</v>
      </c>
      <c r="BA14" s="96">
        <v>9.6999999999999993</v>
      </c>
      <c r="BB14" s="96">
        <v>25.2</v>
      </c>
      <c r="BC14" s="96">
        <v>2.2999999999999998</v>
      </c>
      <c r="BD14" s="96">
        <v>147</v>
      </c>
      <c r="BE14" s="96">
        <v>13</v>
      </c>
      <c r="BF14" s="96">
        <v>39.5</v>
      </c>
      <c r="BG14" s="96">
        <v>3.5</v>
      </c>
      <c r="BH14" s="96">
        <v>420</v>
      </c>
      <c r="BI14" s="96">
        <v>40</v>
      </c>
      <c r="BJ14" s="96">
        <v>106.6</v>
      </c>
      <c r="BK14" s="96">
        <v>6.5</v>
      </c>
      <c r="BL14" s="96">
        <v>12620</v>
      </c>
      <c r="BM14" s="96">
        <v>600</v>
      </c>
      <c r="BN14" s="96">
        <v>1.4</v>
      </c>
      <c r="BO14" s="96">
        <v>0.55000000000000004</v>
      </c>
      <c r="BP14" s="96">
        <v>509</v>
      </c>
      <c r="BQ14" s="96">
        <v>34</v>
      </c>
      <c r="BR14" s="96">
        <v>888</v>
      </c>
      <c r="BS14" s="96">
        <v>62</v>
      </c>
      <c r="BT14" s="97">
        <v>0.15631999999999999</v>
      </c>
      <c r="BU14" s="97">
        <v>6.4928E-2</v>
      </c>
      <c r="BV14" s="97">
        <v>3.7838999999999998E-2</v>
      </c>
    </row>
    <row r="15" spans="1:74" ht="14">
      <c r="A15" s="96" t="s">
        <v>321</v>
      </c>
      <c r="B15" s="96" t="s">
        <v>322</v>
      </c>
      <c r="C15" s="96" t="s">
        <v>323</v>
      </c>
      <c r="D15" s="96" t="s">
        <v>284</v>
      </c>
      <c r="E15" s="98">
        <v>0.9041435185185186</v>
      </c>
      <c r="F15" s="96">
        <v>22.795000000000002</v>
      </c>
      <c r="G15" s="96" t="s">
        <v>322</v>
      </c>
      <c r="H15" s="99">
        <v>348000</v>
      </c>
      <c r="I15" s="99">
        <v>18000</v>
      </c>
      <c r="J15" s="96">
        <v>1440</v>
      </c>
      <c r="K15" s="96">
        <v>360</v>
      </c>
      <c r="L15" s="96">
        <v>1.39</v>
      </c>
      <c r="M15" s="96">
        <v>0.67</v>
      </c>
      <c r="N15" s="96">
        <v>53.7</v>
      </c>
      <c r="O15" s="96">
        <v>3.6</v>
      </c>
      <c r="P15" s="96">
        <v>2.87</v>
      </c>
      <c r="Q15" s="96">
        <v>0.21</v>
      </c>
      <c r="R15" s="96">
        <v>2.89</v>
      </c>
      <c r="S15" s="96">
        <v>0.28000000000000003</v>
      </c>
      <c r="T15" s="96">
        <v>271</v>
      </c>
      <c r="U15" s="96">
        <v>25</v>
      </c>
      <c r="V15" s="96">
        <v>3780</v>
      </c>
      <c r="W15" s="96">
        <v>220</v>
      </c>
      <c r="X15" s="96">
        <v>1175</v>
      </c>
      <c r="Y15" s="96">
        <v>69</v>
      </c>
      <c r="Z15" s="96">
        <v>210</v>
      </c>
      <c r="AA15" s="96">
        <v>100</v>
      </c>
      <c r="AB15" s="96">
        <v>0.51</v>
      </c>
      <c r="AC15" s="96">
        <v>0.51</v>
      </c>
      <c r="AD15" s="96">
        <v>1206</v>
      </c>
      <c r="AE15" s="96">
        <v>58</v>
      </c>
      <c r="AF15" s="96">
        <v>6.32</v>
      </c>
      <c r="AG15" s="96">
        <v>0.84</v>
      </c>
      <c r="AH15" s="96">
        <v>2.8</v>
      </c>
      <c r="AI15" s="96">
        <v>1.9</v>
      </c>
      <c r="AJ15" s="96">
        <v>6.0999999999999999E-2</v>
      </c>
      <c r="AK15" s="96">
        <v>5.1999999999999998E-2</v>
      </c>
      <c r="AL15" s="96">
        <v>28.2</v>
      </c>
      <c r="AM15" s="96">
        <v>2.5</v>
      </c>
      <c r="AN15" s="96">
        <v>9.2999999999999999E-2</v>
      </c>
      <c r="AO15" s="96">
        <v>3.3000000000000002E-2</v>
      </c>
      <c r="AP15" s="96">
        <v>1.08</v>
      </c>
      <c r="AQ15" s="96">
        <v>0.56999999999999995</v>
      </c>
      <c r="AR15" s="96">
        <v>2.2400000000000002</v>
      </c>
      <c r="AS15" s="96">
        <v>0.61</v>
      </c>
      <c r="AT15" s="96">
        <v>0.34</v>
      </c>
      <c r="AU15" s="96">
        <v>0.13</v>
      </c>
      <c r="AV15" s="96">
        <v>14.2</v>
      </c>
      <c r="AW15" s="96">
        <v>2</v>
      </c>
      <c r="AX15" s="96">
        <v>5.37</v>
      </c>
      <c r="AY15" s="96">
        <v>0.55000000000000004</v>
      </c>
      <c r="AZ15" s="96">
        <v>87.9</v>
      </c>
      <c r="BA15" s="96">
        <v>7.5</v>
      </c>
      <c r="BB15" s="96">
        <v>37.6</v>
      </c>
      <c r="BC15" s="96">
        <v>2.2000000000000002</v>
      </c>
      <c r="BD15" s="96">
        <v>206.4</v>
      </c>
      <c r="BE15" s="96">
        <v>9.3000000000000007</v>
      </c>
      <c r="BF15" s="96">
        <v>53.5</v>
      </c>
      <c r="BG15" s="96">
        <v>3.6</v>
      </c>
      <c r="BH15" s="96">
        <v>556</v>
      </c>
      <c r="BI15" s="96">
        <v>32</v>
      </c>
      <c r="BJ15" s="96">
        <v>133</v>
      </c>
      <c r="BK15" s="96">
        <v>9</v>
      </c>
      <c r="BL15" s="96">
        <v>12990</v>
      </c>
      <c r="BM15" s="96">
        <v>680</v>
      </c>
      <c r="BN15" s="96">
        <v>0.89</v>
      </c>
      <c r="BO15" s="96">
        <v>0.42</v>
      </c>
      <c r="BP15" s="96">
        <v>229</v>
      </c>
      <c r="BQ15" s="96">
        <v>20</v>
      </c>
      <c r="BR15" s="96">
        <v>1146</v>
      </c>
      <c r="BS15" s="96">
        <v>72</v>
      </c>
      <c r="BT15" s="97">
        <v>0.14474000000000001</v>
      </c>
      <c r="BU15" s="97">
        <v>6.6056000000000004E-2</v>
      </c>
      <c r="BV15" s="97">
        <v>0</v>
      </c>
    </row>
    <row r="16" spans="1:74" ht="14">
      <c r="A16" s="96" t="s">
        <v>324</v>
      </c>
      <c r="B16" s="96" t="s">
        <v>325</v>
      </c>
      <c r="C16" s="96" t="s">
        <v>326</v>
      </c>
      <c r="D16" s="96" t="s">
        <v>284</v>
      </c>
      <c r="E16" s="98">
        <v>0.90516921296296304</v>
      </c>
      <c r="F16" s="96">
        <v>2.4241999999999999</v>
      </c>
      <c r="G16" s="96"/>
      <c r="H16" s="99">
        <v>385000</v>
      </c>
      <c r="I16" s="99">
        <v>49000</v>
      </c>
      <c r="J16" s="96">
        <v>2310</v>
      </c>
      <c r="K16" s="96">
        <v>740</v>
      </c>
      <c r="L16" s="96">
        <v>1.7</v>
      </c>
      <c r="M16" s="96">
        <v>1.2</v>
      </c>
      <c r="N16" s="96">
        <v>42.1</v>
      </c>
      <c r="O16" s="96">
        <v>2.8</v>
      </c>
      <c r="P16" s="96">
        <v>2.2799999999999998</v>
      </c>
      <c r="Q16" s="96">
        <v>0.13</v>
      </c>
      <c r="R16" s="96">
        <v>0.27</v>
      </c>
      <c r="S16" s="96">
        <v>0.16</v>
      </c>
      <c r="T16" s="96">
        <v>36.5</v>
      </c>
      <c r="U16" s="96">
        <v>7.1</v>
      </c>
      <c r="V16" s="96">
        <v>3840</v>
      </c>
      <c r="W16" s="96">
        <v>350</v>
      </c>
      <c r="X16" s="96">
        <v>1260</v>
      </c>
      <c r="Y16" s="96">
        <v>130</v>
      </c>
      <c r="Z16" s="96">
        <v>6</v>
      </c>
      <c r="AA16" s="96">
        <v>5.2</v>
      </c>
      <c r="AB16" s="96">
        <v>1.9</v>
      </c>
      <c r="AC16" s="96">
        <v>1.3</v>
      </c>
      <c r="AD16" s="96">
        <v>630</v>
      </c>
      <c r="AE16" s="96">
        <v>140</v>
      </c>
      <c r="AF16" s="96">
        <v>3.5</v>
      </c>
      <c r="AG16" s="96">
        <v>1.6</v>
      </c>
      <c r="AH16" s="96">
        <v>2.2000000000000002</v>
      </c>
      <c r="AI16" s="96">
        <v>1.4</v>
      </c>
      <c r="AJ16" s="96">
        <v>4.7E-2</v>
      </c>
      <c r="AK16" s="96">
        <v>0.01</v>
      </c>
      <c r="AL16" s="96">
        <v>3.3</v>
      </c>
      <c r="AM16" s="96">
        <v>1.4</v>
      </c>
      <c r="AN16" s="96">
        <v>2.3E-2</v>
      </c>
      <c r="AO16" s="96">
        <v>6.3E-2</v>
      </c>
      <c r="AP16" s="96">
        <v>-2.9E-4</v>
      </c>
      <c r="AQ16" s="96">
        <v>3.4999999999999997E-5</v>
      </c>
      <c r="AR16" s="96">
        <v>0.47</v>
      </c>
      <c r="AS16" s="96">
        <v>0.94</v>
      </c>
      <c r="AT16" s="96">
        <v>-0.01</v>
      </c>
      <c r="AU16" s="96">
        <v>0.26</v>
      </c>
      <c r="AV16" s="96">
        <v>3.1</v>
      </c>
      <c r="AW16" s="96">
        <v>2.5</v>
      </c>
      <c r="AX16" s="96">
        <v>1.49</v>
      </c>
      <c r="AY16" s="96">
        <v>0.56000000000000005</v>
      </c>
      <c r="AZ16" s="96">
        <v>29.3</v>
      </c>
      <c r="BA16" s="96">
        <v>7.9</v>
      </c>
      <c r="BB16" s="96">
        <v>17.2</v>
      </c>
      <c r="BC16" s="96">
        <v>1.2</v>
      </c>
      <c r="BD16" s="96">
        <v>131</v>
      </c>
      <c r="BE16" s="96">
        <v>19</v>
      </c>
      <c r="BF16" s="96">
        <v>48</v>
      </c>
      <c r="BG16" s="96">
        <v>15</v>
      </c>
      <c r="BH16" s="96">
        <v>609</v>
      </c>
      <c r="BI16" s="96">
        <v>38</v>
      </c>
      <c r="BJ16" s="96">
        <v>139</v>
      </c>
      <c r="BK16" s="96">
        <v>44</v>
      </c>
      <c r="BL16" s="99">
        <v>12300</v>
      </c>
      <c r="BM16" s="99">
        <v>2400</v>
      </c>
      <c r="BN16" s="96">
        <v>-5.31E-4</v>
      </c>
      <c r="BO16" s="96">
        <v>6.4999999999999994E-5</v>
      </c>
      <c r="BP16" s="96">
        <v>47</v>
      </c>
      <c r="BQ16" s="96">
        <v>11</v>
      </c>
      <c r="BR16" s="96">
        <v>1460</v>
      </c>
      <c r="BS16" s="96">
        <v>580</v>
      </c>
      <c r="BT16" s="97">
        <v>8.6282999999999999E-2</v>
      </c>
      <c r="BU16" s="97">
        <v>4.8418000000000003E-2</v>
      </c>
      <c r="BV16" s="97">
        <v>2.3688000000000001E-2</v>
      </c>
    </row>
    <row r="17" spans="1:74" ht="14">
      <c r="A17" s="96" t="s">
        <v>327</v>
      </c>
      <c r="B17" s="96" t="s">
        <v>325</v>
      </c>
      <c r="C17" s="96" t="s">
        <v>328</v>
      </c>
      <c r="D17" s="96" t="s">
        <v>284</v>
      </c>
      <c r="E17" s="98">
        <v>0.90520439814814813</v>
      </c>
      <c r="F17" s="96">
        <v>24.016999999999999</v>
      </c>
      <c r="G17" s="96" t="s">
        <v>325</v>
      </c>
      <c r="H17" s="99">
        <v>329000</v>
      </c>
      <c r="I17" s="99">
        <v>22000</v>
      </c>
      <c r="J17" s="96">
        <v>1160</v>
      </c>
      <c r="K17" s="96">
        <v>330</v>
      </c>
      <c r="L17" s="96">
        <v>2.94</v>
      </c>
      <c r="M17" s="96">
        <v>0.98</v>
      </c>
      <c r="N17" s="96">
        <v>19.600000000000001</v>
      </c>
      <c r="O17" s="96">
        <v>3.2</v>
      </c>
      <c r="P17" s="96">
        <v>1.01</v>
      </c>
      <c r="Q17" s="96">
        <v>0.16</v>
      </c>
      <c r="R17" s="96">
        <v>0.69</v>
      </c>
      <c r="S17" s="96">
        <v>0.13</v>
      </c>
      <c r="T17" s="96">
        <v>121</v>
      </c>
      <c r="U17" s="96">
        <v>21</v>
      </c>
      <c r="V17" s="96">
        <v>1290</v>
      </c>
      <c r="W17" s="96">
        <v>200</v>
      </c>
      <c r="X17" s="96">
        <v>403</v>
      </c>
      <c r="Y17" s="96">
        <v>61</v>
      </c>
      <c r="Z17" s="96">
        <v>2.9</v>
      </c>
      <c r="AA17" s="96">
        <v>2.1</v>
      </c>
      <c r="AB17" s="96">
        <v>-0.17</v>
      </c>
      <c r="AC17" s="96">
        <v>0.33</v>
      </c>
      <c r="AD17" s="96">
        <v>234</v>
      </c>
      <c r="AE17" s="96">
        <v>21</v>
      </c>
      <c r="AF17" s="96">
        <v>1.1200000000000001</v>
      </c>
      <c r="AG17" s="96">
        <v>0.28000000000000003</v>
      </c>
      <c r="AH17" s="96">
        <v>-0.65</v>
      </c>
      <c r="AI17" s="96">
        <v>0.89</v>
      </c>
      <c r="AJ17" s="96">
        <v>-3.5000000000000001E-3</v>
      </c>
      <c r="AK17" s="96">
        <v>6.7000000000000002E-3</v>
      </c>
      <c r="AL17" s="96">
        <v>6.5</v>
      </c>
      <c r="AM17" s="96">
        <v>1.4</v>
      </c>
      <c r="AN17" s="96">
        <v>1.2E-2</v>
      </c>
      <c r="AO17" s="96">
        <v>1.4E-2</v>
      </c>
      <c r="AP17" s="96">
        <v>0.14000000000000001</v>
      </c>
      <c r="AQ17" s="96">
        <v>0.14000000000000001</v>
      </c>
      <c r="AR17" s="96">
        <v>0.33</v>
      </c>
      <c r="AS17" s="96">
        <v>0.26</v>
      </c>
      <c r="AT17" s="96">
        <v>0.24</v>
      </c>
      <c r="AU17" s="96">
        <v>0.15</v>
      </c>
      <c r="AV17" s="96">
        <v>3.2</v>
      </c>
      <c r="AW17" s="96">
        <v>1</v>
      </c>
      <c r="AX17" s="96">
        <v>0.81</v>
      </c>
      <c r="AY17" s="96">
        <v>0.18</v>
      </c>
      <c r="AZ17" s="96">
        <v>12.2</v>
      </c>
      <c r="BA17" s="96">
        <v>1.4</v>
      </c>
      <c r="BB17" s="96">
        <v>5.72</v>
      </c>
      <c r="BC17" s="96">
        <v>0.72</v>
      </c>
      <c r="BD17" s="96">
        <v>35.1</v>
      </c>
      <c r="BE17" s="96">
        <v>2.9</v>
      </c>
      <c r="BF17" s="96">
        <v>11.18</v>
      </c>
      <c r="BG17" s="96">
        <v>0.87</v>
      </c>
      <c r="BH17" s="96">
        <v>139</v>
      </c>
      <c r="BI17" s="96">
        <v>10</v>
      </c>
      <c r="BJ17" s="96">
        <v>43.5</v>
      </c>
      <c r="BK17" s="96">
        <v>2.7</v>
      </c>
      <c r="BL17" s="96">
        <v>14390</v>
      </c>
      <c r="BM17" s="96">
        <v>910</v>
      </c>
      <c r="BN17" s="96">
        <v>1.7999999999999999E-2</v>
      </c>
      <c r="BO17" s="96">
        <v>2.1000000000000001E-2</v>
      </c>
      <c r="BP17" s="96">
        <v>111</v>
      </c>
      <c r="BQ17" s="96">
        <v>16</v>
      </c>
      <c r="BR17" s="96">
        <v>389</v>
      </c>
      <c r="BS17" s="96">
        <v>52</v>
      </c>
      <c r="BT17" s="97">
        <v>0.12629000000000001</v>
      </c>
      <c r="BU17" s="97">
        <v>4.3787E-2</v>
      </c>
      <c r="BV17" s="97">
        <v>1.6104E-2</v>
      </c>
    </row>
    <row r="18" spans="1:74" ht="14">
      <c r="A18" s="96" t="s">
        <v>329</v>
      </c>
      <c r="B18" s="96" t="s">
        <v>330</v>
      </c>
      <c r="C18" s="96" t="s">
        <v>331</v>
      </c>
      <c r="D18" s="96" t="s">
        <v>284</v>
      </c>
      <c r="E18" s="98">
        <v>0.90619212962962958</v>
      </c>
      <c r="F18" s="96">
        <v>12.72</v>
      </c>
      <c r="G18" s="96" t="s">
        <v>330</v>
      </c>
      <c r="H18" s="99">
        <v>465000</v>
      </c>
      <c r="I18" s="99">
        <v>43000</v>
      </c>
      <c r="J18" s="96">
        <v>1050</v>
      </c>
      <c r="K18" s="96">
        <v>420</v>
      </c>
      <c r="L18" s="96">
        <v>0.2</v>
      </c>
      <c r="M18" s="96">
        <v>1.1000000000000001</v>
      </c>
      <c r="N18" s="96">
        <v>55.5</v>
      </c>
      <c r="O18" s="96">
        <v>5.8</v>
      </c>
      <c r="P18" s="96">
        <v>2.97</v>
      </c>
      <c r="Q18" s="96">
        <v>0.27</v>
      </c>
      <c r="R18" s="96">
        <v>1.33</v>
      </c>
      <c r="S18" s="96">
        <v>0.28000000000000003</v>
      </c>
      <c r="T18" s="96">
        <v>153</v>
      </c>
      <c r="U18" s="96">
        <v>36</v>
      </c>
      <c r="V18" s="96">
        <v>4320</v>
      </c>
      <c r="W18" s="96">
        <v>390</v>
      </c>
      <c r="X18" s="96">
        <v>1320</v>
      </c>
      <c r="Y18" s="96">
        <v>110</v>
      </c>
      <c r="Z18" s="96">
        <v>900</v>
      </c>
      <c r="AA18" s="96">
        <v>440</v>
      </c>
      <c r="AB18" s="96">
        <v>0.96</v>
      </c>
      <c r="AC18" s="96">
        <v>0.61</v>
      </c>
      <c r="AD18" s="96">
        <v>757</v>
      </c>
      <c r="AE18" s="96">
        <v>75</v>
      </c>
      <c r="AF18" s="96">
        <v>7.5</v>
      </c>
      <c r="AG18" s="96">
        <v>1.9</v>
      </c>
      <c r="AH18" s="96">
        <v>5.6</v>
      </c>
      <c r="AI18" s="96">
        <v>3.3</v>
      </c>
      <c r="AJ18" s="96">
        <v>6.7000000000000004E-2</v>
      </c>
      <c r="AK18" s="96">
        <v>2.9000000000000001E-2</v>
      </c>
      <c r="AL18" s="96">
        <v>8.8000000000000007</v>
      </c>
      <c r="AM18" s="96">
        <v>1.6</v>
      </c>
      <c r="AN18" s="96">
        <v>8.8999999999999996E-2</v>
      </c>
      <c r="AO18" s="96">
        <v>4.2000000000000003E-2</v>
      </c>
      <c r="AP18" s="96">
        <v>1.62</v>
      </c>
      <c r="AQ18" s="96">
        <v>0.89</v>
      </c>
      <c r="AR18" s="96">
        <v>1.72</v>
      </c>
      <c r="AS18" s="96">
        <v>0.88</v>
      </c>
      <c r="AT18" s="96">
        <v>0.56999999999999995</v>
      </c>
      <c r="AU18" s="96">
        <v>0.26</v>
      </c>
      <c r="AV18" s="96">
        <v>12.3</v>
      </c>
      <c r="AW18" s="96">
        <v>3.5</v>
      </c>
      <c r="AX18" s="96">
        <v>4.16</v>
      </c>
      <c r="AY18" s="96">
        <v>0.98</v>
      </c>
      <c r="AZ18" s="96">
        <v>64</v>
      </c>
      <c r="BA18" s="96">
        <v>14</v>
      </c>
      <c r="BB18" s="96">
        <v>25</v>
      </c>
      <c r="BC18" s="96">
        <v>3.1</v>
      </c>
      <c r="BD18" s="96">
        <v>150</v>
      </c>
      <c r="BE18" s="96">
        <v>19</v>
      </c>
      <c r="BF18" s="96">
        <v>41.7</v>
      </c>
      <c r="BG18" s="96">
        <v>6.1</v>
      </c>
      <c r="BH18" s="96">
        <v>491</v>
      </c>
      <c r="BI18" s="96">
        <v>59</v>
      </c>
      <c r="BJ18" s="96">
        <v>107</v>
      </c>
      <c r="BK18" s="96">
        <v>12</v>
      </c>
      <c r="BL18" s="99">
        <v>10700</v>
      </c>
      <c r="BM18" s="99">
        <v>1500</v>
      </c>
      <c r="BN18" s="96">
        <v>0.18</v>
      </c>
      <c r="BO18" s="96">
        <v>0.25</v>
      </c>
      <c r="BP18" s="96">
        <v>224</v>
      </c>
      <c r="BQ18" s="96">
        <v>61</v>
      </c>
      <c r="BR18" s="96">
        <v>1670</v>
      </c>
      <c r="BS18" s="96">
        <v>220</v>
      </c>
      <c r="BT18" s="97">
        <v>0.14188999999999999</v>
      </c>
      <c r="BU18" s="97">
        <v>5.4295000000000003E-2</v>
      </c>
      <c r="BV18" s="97">
        <v>1.3520000000000001E-2</v>
      </c>
    </row>
    <row r="19" spans="1:74" ht="14">
      <c r="A19" s="96" t="s">
        <v>332</v>
      </c>
      <c r="B19" s="96" t="s">
        <v>333</v>
      </c>
      <c r="C19" s="96" t="s">
        <v>334</v>
      </c>
      <c r="D19" s="96" t="s">
        <v>284</v>
      </c>
      <c r="E19" s="98">
        <v>0.90732280092592588</v>
      </c>
      <c r="F19" s="96">
        <v>17.981999999999999</v>
      </c>
      <c r="G19" s="96" t="s">
        <v>333</v>
      </c>
      <c r="H19" s="99">
        <v>293000</v>
      </c>
      <c r="I19" s="99">
        <v>20000</v>
      </c>
      <c r="J19" s="96">
        <v>1500</v>
      </c>
      <c r="K19" s="96">
        <v>400</v>
      </c>
      <c r="L19" s="96">
        <v>2.06</v>
      </c>
      <c r="M19" s="96">
        <v>0.97</v>
      </c>
      <c r="N19" s="96">
        <v>27.6</v>
      </c>
      <c r="O19" s="96">
        <v>2.5</v>
      </c>
      <c r="P19" s="96">
        <v>1.53</v>
      </c>
      <c r="Q19" s="96">
        <v>0.15</v>
      </c>
      <c r="R19" s="96">
        <v>2.4</v>
      </c>
      <c r="S19" s="96">
        <v>0.26</v>
      </c>
      <c r="T19" s="96">
        <v>147</v>
      </c>
      <c r="U19" s="96">
        <v>16</v>
      </c>
      <c r="V19" s="96">
        <v>1170</v>
      </c>
      <c r="W19" s="96">
        <v>73</v>
      </c>
      <c r="X19" s="96">
        <v>372</v>
      </c>
      <c r="Y19" s="96">
        <v>24</v>
      </c>
      <c r="Z19" s="96">
        <v>9.3000000000000007</v>
      </c>
      <c r="AA19" s="96">
        <v>4.0999999999999996</v>
      </c>
      <c r="AB19" s="96">
        <v>0.56000000000000005</v>
      </c>
      <c r="AC19" s="96">
        <v>0.56000000000000005</v>
      </c>
      <c r="AD19" s="96">
        <v>940</v>
      </c>
      <c r="AE19" s="96">
        <v>80</v>
      </c>
      <c r="AF19" s="96">
        <v>2.5499999999999998</v>
      </c>
      <c r="AG19" s="96">
        <v>0.67</v>
      </c>
      <c r="AH19" s="96">
        <v>1.2</v>
      </c>
      <c r="AI19" s="96">
        <v>1.6</v>
      </c>
      <c r="AJ19" s="96">
        <v>0.06</v>
      </c>
      <c r="AK19" s="96">
        <v>2.9000000000000001E-2</v>
      </c>
      <c r="AL19" s="96">
        <v>11.6</v>
      </c>
      <c r="AM19" s="96">
        <v>1.5</v>
      </c>
      <c r="AN19" s="96">
        <v>0.113</v>
      </c>
      <c r="AO19" s="96">
        <v>4.9000000000000002E-2</v>
      </c>
      <c r="AP19" s="96">
        <v>3</v>
      </c>
      <c r="AQ19" s="96">
        <v>1</v>
      </c>
      <c r="AR19" s="96">
        <v>3.6</v>
      </c>
      <c r="AS19" s="96">
        <v>1</v>
      </c>
      <c r="AT19" s="96">
        <v>1.37</v>
      </c>
      <c r="AU19" s="96">
        <v>0.45</v>
      </c>
      <c r="AV19" s="96">
        <v>22.1</v>
      </c>
      <c r="AW19" s="96">
        <v>3.4</v>
      </c>
      <c r="AX19" s="96">
        <v>6.1</v>
      </c>
      <c r="AY19" s="96">
        <v>0.84</v>
      </c>
      <c r="AZ19" s="96">
        <v>78.400000000000006</v>
      </c>
      <c r="BA19" s="96">
        <v>8.4</v>
      </c>
      <c r="BB19" s="96">
        <v>31.5</v>
      </c>
      <c r="BC19" s="96">
        <v>3.7</v>
      </c>
      <c r="BD19" s="96">
        <v>153</v>
      </c>
      <c r="BE19" s="96">
        <v>14</v>
      </c>
      <c r="BF19" s="96">
        <v>38.5</v>
      </c>
      <c r="BG19" s="96">
        <v>4.0999999999999996</v>
      </c>
      <c r="BH19" s="96">
        <v>374</v>
      </c>
      <c r="BI19" s="96">
        <v>34</v>
      </c>
      <c r="BJ19" s="96">
        <v>77.8</v>
      </c>
      <c r="BK19" s="96">
        <v>8.5</v>
      </c>
      <c r="BL19" s="99">
        <v>11300</v>
      </c>
      <c r="BM19" s="99">
        <v>1200</v>
      </c>
      <c r="BN19" s="96">
        <v>0.48</v>
      </c>
      <c r="BO19" s="96">
        <v>0.23</v>
      </c>
      <c r="BP19" s="96">
        <v>135</v>
      </c>
      <c r="BQ19" s="96">
        <v>16</v>
      </c>
      <c r="BR19" s="96">
        <v>376</v>
      </c>
      <c r="BS19" s="96">
        <v>31</v>
      </c>
      <c r="BT19" s="97" t="s">
        <v>105</v>
      </c>
      <c r="BU19" s="97" t="s">
        <v>105</v>
      </c>
      <c r="BV19" s="97" t="s">
        <v>105</v>
      </c>
    </row>
    <row r="20" spans="1:74" ht="14">
      <c r="A20" s="96" t="s">
        <v>335</v>
      </c>
      <c r="B20" s="96" t="s">
        <v>336</v>
      </c>
      <c r="C20" s="96" t="s">
        <v>337</v>
      </c>
      <c r="D20" s="96" t="s">
        <v>284</v>
      </c>
      <c r="E20" s="98">
        <v>0.91028298611111114</v>
      </c>
      <c r="F20" s="96">
        <v>3.6351</v>
      </c>
      <c r="G20" s="96"/>
      <c r="H20" s="99">
        <v>379000</v>
      </c>
      <c r="I20" s="99">
        <v>25000</v>
      </c>
      <c r="J20" s="96">
        <v>1290</v>
      </c>
      <c r="K20" s="96">
        <v>560</v>
      </c>
      <c r="L20" s="96">
        <v>-0.1</v>
      </c>
      <c r="M20" s="96">
        <v>2</v>
      </c>
      <c r="N20" s="96">
        <v>42.1</v>
      </c>
      <c r="O20" s="96">
        <v>5</v>
      </c>
      <c r="P20" s="96">
        <v>2.6</v>
      </c>
      <c r="Q20" s="96">
        <v>0.41</v>
      </c>
      <c r="R20" s="96">
        <v>0.77</v>
      </c>
      <c r="S20" s="96">
        <v>0.27</v>
      </c>
      <c r="T20" s="96">
        <v>25.6</v>
      </c>
      <c r="U20" s="96">
        <v>7.1</v>
      </c>
      <c r="V20" s="96">
        <v>3070</v>
      </c>
      <c r="W20" s="96">
        <v>200</v>
      </c>
      <c r="X20" s="96">
        <v>956</v>
      </c>
      <c r="Y20" s="96">
        <v>79</v>
      </c>
      <c r="Z20" s="96">
        <v>12.6</v>
      </c>
      <c r="AA20" s="96">
        <v>6</v>
      </c>
      <c r="AB20" s="96">
        <v>1.1000000000000001</v>
      </c>
      <c r="AC20" s="96">
        <v>1.5</v>
      </c>
      <c r="AD20" s="96">
        <v>810</v>
      </c>
      <c r="AE20" s="96">
        <v>110</v>
      </c>
      <c r="AF20" s="96">
        <v>3.6</v>
      </c>
      <c r="AG20" s="96">
        <v>1.3</v>
      </c>
      <c r="AH20" s="96">
        <v>2.4</v>
      </c>
      <c r="AI20" s="96">
        <v>3.5</v>
      </c>
      <c r="AJ20" s="96">
        <v>4.2</v>
      </c>
      <c r="AK20" s="96">
        <v>2</v>
      </c>
      <c r="AL20" s="96">
        <v>7.11</v>
      </c>
      <c r="AM20" s="96">
        <v>0.88</v>
      </c>
      <c r="AN20" s="96">
        <v>3</v>
      </c>
      <c r="AO20" s="96">
        <v>1.6</v>
      </c>
      <c r="AP20" s="96">
        <v>13.7</v>
      </c>
      <c r="AQ20" s="96">
        <v>7.8</v>
      </c>
      <c r="AR20" s="96">
        <v>5.0999999999999996</v>
      </c>
      <c r="AS20" s="96">
        <v>4.5</v>
      </c>
      <c r="AT20" s="96">
        <v>2.5</v>
      </c>
      <c r="AU20" s="96">
        <v>1.9</v>
      </c>
      <c r="AV20" s="96">
        <v>7.8</v>
      </c>
      <c r="AW20" s="96">
        <v>4.3</v>
      </c>
      <c r="AX20" s="96">
        <v>3.21</v>
      </c>
      <c r="AY20" s="96">
        <v>0.69</v>
      </c>
      <c r="AZ20" s="96">
        <v>48.3</v>
      </c>
      <c r="BA20" s="96">
        <v>4</v>
      </c>
      <c r="BB20" s="96">
        <v>24.5</v>
      </c>
      <c r="BC20" s="96">
        <v>4</v>
      </c>
      <c r="BD20" s="96">
        <v>145.19999999999999</v>
      </c>
      <c r="BE20" s="96">
        <v>7.9</v>
      </c>
      <c r="BF20" s="96">
        <v>38.799999999999997</v>
      </c>
      <c r="BG20" s="96">
        <v>3.2</v>
      </c>
      <c r="BH20" s="96">
        <v>491</v>
      </c>
      <c r="BI20" s="96">
        <v>76</v>
      </c>
      <c r="BJ20" s="96">
        <v>104</v>
      </c>
      <c r="BK20" s="96">
        <v>12</v>
      </c>
      <c r="BL20" s="96">
        <v>14830</v>
      </c>
      <c r="BM20" s="96">
        <v>920</v>
      </c>
      <c r="BN20" s="96">
        <v>0.26</v>
      </c>
      <c r="BO20" s="96">
        <v>0.51</v>
      </c>
      <c r="BP20" s="96">
        <v>25.3</v>
      </c>
      <c r="BQ20" s="96">
        <v>4.0999999999999996</v>
      </c>
      <c r="BR20" s="96">
        <v>990</v>
      </c>
      <c r="BS20" s="96">
        <v>160</v>
      </c>
      <c r="BT20" s="97">
        <v>0.19186</v>
      </c>
      <c r="BU20" s="97">
        <v>0.11280999999999999</v>
      </c>
      <c r="BV20" s="97">
        <v>1.1117999999999999E-2</v>
      </c>
    </row>
    <row r="21" spans="1:74" ht="14">
      <c r="A21" s="96" t="s">
        <v>338</v>
      </c>
      <c r="B21" s="96" t="s">
        <v>336</v>
      </c>
      <c r="C21" s="96" t="s">
        <v>339</v>
      </c>
      <c r="D21" s="96" t="s">
        <v>284</v>
      </c>
      <c r="E21" s="98">
        <v>0.91047662037037036</v>
      </c>
      <c r="F21" s="96">
        <v>11.493</v>
      </c>
      <c r="G21" s="96" t="s">
        <v>336</v>
      </c>
      <c r="H21" s="99">
        <v>252000</v>
      </c>
      <c r="I21" s="99">
        <v>18000</v>
      </c>
      <c r="J21" s="96">
        <v>1490</v>
      </c>
      <c r="K21" s="96">
        <v>470</v>
      </c>
      <c r="L21" s="96">
        <v>2.5</v>
      </c>
      <c r="M21" s="96">
        <v>1.9</v>
      </c>
      <c r="N21" s="96">
        <v>32.1</v>
      </c>
      <c r="O21" s="96">
        <v>2.6</v>
      </c>
      <c r="P21" s="96">
        <v>2.95</v>
      </c>
      <c r="Q21" s="96">
        <v>0.28000000000000003</v>
      </c>
      <c r="R21" s="96">
        <v>2.71</v>
      </c>
      <c r="S21" s="96">
        <v>0.27</v>
      </c>
      <c r="T21" s="96">
        <v>33.4</v>
      </c>
      <c r="U21" s="96">
        <v>2.6</v>
      </c>
      <c r="V21" s="96">
        <v>206</v>
      </c>
      <c r="W21" s="96">
        <v>34</v>
      </c>
      <c r="X21" s="96">
        <v>63.1</v>
      </c>
      <c r="Y21" s="96">
        <v>7.8</v>
      </c>
      <c r="Z21" s="96">
        <v>8.3000000000000007</v>
      </c>
      <c r="AA21" s="96">
        <v>3</v>
      </c>
      <c r="AB21" s="96">
        <v>-0.14000000000000001</v>
      </c>
      <c r="AC21" s="96">
        <v>0.95</v>
      </c>
      <c r="AD21" s="96">
        <v>504</v>
      </c>
      <c r="AE21" s="96">
        <v>39</v>
      </c>
      <c r="AF21" s="96">
        <v>2.59</v>
      </c>
      <c r="AG21" s="96">
        <v>0.73</v>
      </c>
      <c r="AH21" s="96">
        <v>1.1000000000000001</v>
      </c>
      <c r="AI21" s="96">
        <v>1.5</v>
      </c>
      <c r="AJ21" s="96">
        <v>1.55</v>
      </c>
      <c r="AK21" s="96">
        <v>0.34</v>
      </c>
      <c r="AL21" s="96">
        <v>8.5</v>
      </c>
      <c r="AM21" s="96">
        <v>1.1000000000000001</v>
      </c>
      <c r="AN21" s="96">
        <v>0.9</v>
      </c>
      <c r="AO21" s="96">
        <v>0.26</v>
      </c>
      <c r="AP21" s="96">
        <v>4.5</v>
      </c>
      <c r="AQ21" s="96">
        <v>1.2</v>
      </c>
      <c r="AR21" s="96">
        <v>4.4000000000000004</v>
      </c>
      <c r="AS21" s="96">
        <v>1.7</v>
      </c>
      <c r="AT21" s="96">
        <v>0.93</v>
      </c>
      <c r="AU21" s="96">
        <v>0.35</v>
      </c>
      <c r="AV21" s="96">
        <v>12</v>
      </c>
      <c r="AW21" s="96">
        <v>3.5</v>
      </c>
      <c r="AX21" s="96">
        <v>3.9</v>
      </c>
      <c r="AY21" s="96">
        <v>0.87</v>
      </c>
      <c r="AZ21" s="96">
        <v>47.8</v>
      </c>
      <c r="BA21" s="96">
        <v>5.0999999999999996</v>
      </c>
      <c r="BB21" s="96">
        <v>17.2</v>
      </c>
      <c r="BC21" s="96">
        <v>1.6</v>
      </c>
      <c r="BD21" s="96">
        <v>83.1</v>
      </c>
      <c r="BE21" s="96">
        <v>8.6999999999999993</v>
      </c>
      <c r="BF21" s="96">
        <v>19.3</v>
      </c>
      <c r="BG21" s="96">
        <v>1.8</v>
      </c>
      <c r="BH21" s="96">
        <v>169</v>
      </c>
      <c r="BI21" s="96">
        <v>17</v>
      </c>
      <c r="BJ21" s="96">
        <v>36.799999999999997</v>
      </c>
      <c r="BK21" s="96">
        <v>4.5</v>
      </c>
      <c r="BL21" s="96">
        <v>11220</v>
      </c>
      <c r="BM21" s="96">
        <v>980</v>
      </c>
      <c r="BN21" s="96">
        <v>0.61</v>
      </c>
      <c r="BO21" s="96">
        <v>0.28000000000000003</v>
      </c>
      <c r="BP21" s="96">
        <v>27.3</v>
      </c>
      <c r="BQ21" s="96">
        <v>3.5</v>
      </c>
      <c r="BR21" s="96">
        <v>69</v>
      </c>
      <c r="BS21" s="96">
        <v>12</v>
      </c>
      <c r="BT21" s="97" t="s">
        <v>105</v>
      </c>
      <c r="BU21" s="97" t="s">
        <v>105</v>
      </c>
      <c r="BV21" s="97" t="s">
        <v>105</v>
      </c>
    </row>
    <row r="22" spans="1:74" ht="14">
      <c r="A22" s="96" t="s">
        <v>340</v>
      </c>
      <c r="B22" s="96" t="s">
        <v>341</v>
      </c>
      <c r="C22" s="96" t="s">
        <v>342</v>
      </c>
      <c r="D22" s="96" t="s">
        <v>284</v>
      </c>
      <c r="E22" s="98">
        <v>0.91131979166666666</v>
      </c>
      <c r="F22" s="96">
        <v>4.8131000000000004</v>
      </c>
      <c r="G22" s="96" t="s">
        <v>341</v>
      </c>
      <c r="H22" s="99">
        <v>427000</v>
      </c>
      <c r="I22" s="99">
        <v>17000</v>
      </c>
      <c r="J22" s="96">
        <v>920</v>
      </c>
      <c r="K22" s="96">
        <v>740</v>
      </c>
      <c r="L22" s="96">
        <v>2.1</v>
      </c>
      <c r="M22" s="96">
        <v>2.1</v>
      </c>
      <c r="N22" s="96">
        <v>56.7</v>
      </c>
      <c r="O22" s="96">
        <v>9.6999999999999993</v>
      </c>
      <c r="P22" s="96">
        <v>2.94</v>
      </c>
      <c r="Q22" s="96">
        <v>0.49</v>
      </c>
      <c r="R22" s="96">
        <v>0.1</v>
      </c>
      <c r="S22" s="96">
        <v>0.11</v>
      </c>
      <c r="T22" s="96">
        <v>16.7</v>
      </c>
      <c r="U22" s="96">
        <v>6.6</v>
      </c>
      <c r="V22" s="96">
        <v>4950</v>
      </c>
      <c r="W22" s="96">
        <v>750</v>
      </c>
      <c r="X22" s="96">
        <v>1530</v>
      </c>
      <c r="Y22" s="96">
        <v>210</v>
      </c>
      <c r="Z22" s="96">
        <v>3</v>
      </c>
      <c r="AA22" s="96">
        <v>3.1</v>
      </c>
      <c r="AB22" s="96">
        <v>0.7</v>
      </c>
      <c r="AC22" s="96">
        <v>1.3</v>
      </c>
      <c r="AD22" s="96">
        <v>890</v>
      </c>
      <c r="AE22" s="96">
        <v>120</v>
      </c>
      <c r="AF22" s="96">
        <v>3.05</v>
      </c>
      <c r="AG22" s="96">
        <v>0.92</v>
      </c>
      <c r="AH22" s="96">
        <v>1.3</v>
      </c>
      <c r="AI22" s="96">
        <v>2.1</v>
      </c>
      <c r="AJ22" s="96">
        <v>1.4999999999999999E-2</v>
      </c>
      <c r="AK22" s="96">
        <v>2.3E-2</v>
      </c>
      <c r="AL22" s="96">
        <v>0.33</v>
      </c>
      <c r="AM22" s="96">
        <v>0.45</v>
      </c>
      <c r="AN22" s="96">
        <v>6.0000000000000001E-3</v>
      </c>
      <c r="AO22" s="96">
        <v>1.2999999999999999E-2</v>
      </c>
      <c r="AP22" s="96">
        <v>0.18</v>
      </c>
      <c r="AQ22" s="96">
        <v>0.23</v>
      </c>
      <c r="AR22" s="96">
        <v>0.11</v>
      </c>
      <c r="AS22" s="96">
        <v>0.22</v>
      </c>
      <c r="AT22" s="96">
        <v>0.22</v>
      </c>
      <c r="AU22" s="96">
        <v>0.31</v>
      </c>
      <c r="AV22" s="96">
        <v>3.9</v>
      </c>
      <c r="AW22" s="96">
        <v>1.8</v>
      </c>
      <c r="AX22" s="96">
        <v>2.25</v>
      </c>
      <c r="AY22" s="96">
        <v>0.51</v>
      </c>
      <c r="AZ22" s="96">
        <v>41.9</v>
      </c>
      <c r="BA22" s="96">
        <v>5.8</v>
      </c>
      <c r="BB22" s="96">
        <v>25.3</v>
      </c>
      <c r="BC22" s="96">
        <v>3.4</v>
      </c>
      <c r="BD22" s="96">
        <v>172</v>
      </c>
      <c r="BE22" s="96">
        <v>22</v>
      </c>
      <c r="BF22" s="96">
        <v>50.8</v>
      </c>
      <c r="BG22" s="96">
        <v>7.7</v>
      </c>
      <c r="BH22" s="96">
        <v>630</v>
      </c>
      <c r="BI22" s="96">
        <v>100</v>
      </c>
      <c r="BJ22" s="96">
        <v>157</v>
      </c>
      <c r="BK22" s="96">
        <v>27</v>
      </c>
      <c r="BL22" s="99">
        <v>16600</v>
      </c>
      <c r="BM22" s="99">
        <v>1100</v>
      </c>
      <c r="BN22" s="96">
        <v>-4.7699999999999999E-4</v>
      </c>
      <c r="BO22" s="96">
        <v>2.0000000000000002E-5</v>
      </c>
      <c r="BP22" s="96">
        <v>18.399999999999999</v>
      </c>
      <c r="BQ22" s="96">
        <v>6.3</v>
      </c>
      <c r="BR22" s="96">
        <v>1720</v>
      </c>
      <c r="BS22" s="96">
        <v>260</v>
      </c>
      <c r="BT22" s="97">
        <v>0.13900999999999999</v>
      </c>
      <c r="BU22" s="97">
        <v>3.0283999999999998E-2</v>
      </c>
      <c r="BV22" s="97">
        <v>4.2605999999999998E-2</v>
      </c>
    </row>
    <row r="23" spans="1:74" ht="14">
      <c r="A23" s="96" t="s">
        <v>343</v>
      </c>
      <c r="B23" s="96" t="s">
        <v>341</v>
      </c>
      <c r="C23" s="96" t="s">
        <v>344</v>
      </c>
      <c r="D23" s="96" t="s">
        <v>284</v>
      </c>
      <c r="E23" s="98">
        <v>0.91156134259259269</v>
      </c>
      <c r="F23" s="96">
        <v>6.1646999999999998</v>
      </c>
      <c r="G23" s="96"/>
      <c r="H23" s="99">
        <v>344000</v>
      </c>
      <c r="I23" s="99">
        <v>21000</v>
      </c>
      <c r="J23" s="96">
        <v>1230</v>
      </c>
      <c r="K23" s="96">
        <v>740</v>
      </c>
      <c r="L23" s="96">
        <v>0.8</v>
      </c>
      <c r="M23" s="96">
        <v>1.4</v>
      </c>
      <c r="N23" s="96">
        <v>111.6</v>
      </c>
      <c r="O23" s="96">
        <v>7.8</v>
      </c>
      <c r="P23" s="96">
        <v>8.4499999999999993</v>
      </c>
      <c r="Q23" s="96">
        <v>0.65</v>
      </c>
      <c r="R23" s="96">
        <v>14.4</v>
      </c>
      <c r="S23" s="96">
        <v>1.4</v>
      </c>
      <c r="T23" s="96">
        <v>260</v>
      </c>
      <c r="U23" s="96">
        <v>28</v>
      </c>
      <c r="V23" s="96">
        <v>841</v>
      </c>
      <c r="W23" s="96">
        <v>64</v>
      </c>
      <c r="X23" s="96">
        <v>268</v>
      </c>
      <c r="Y23" s="96">
        <v>18</v>
      </c>
      <c r="Z23" s="96">
        <v>18.600000000000001</v>
      </c>
      <c r="AA23" s="96">
        <v>4.5</v>
      </c>
      <c r="AB23" s="96">
        <v>0.44</v>
      </c>
      <c r="AC23" s="96">
        <v>0.96</v>
      </c>
      <c r="AD23" s="96">
        <v>1240</v>
      </c>
      <c r="AE23" s="96">
        <v>84</v>
      </c>
      <c r="AF23" s="96">
        <v>6.5</v>
      </c>
      <c r="AG23" s="96">
        <v>1.9</v>
      </c>
      <c r="AH23" s="96">
        <v>0.6</v>
      </c>
      <c r="AI23" s="96">
        <v>2.5</v>
      </c>
      <c r="AJ23" s="96">
        <v>2.5000000000000001E-2</v>
      </c>
      <c r="AK23" s="96">
        <v>2.9000000000000001E-2</v>
      </c>
      <c r="AL23" s="96">
        <v>63.9</v>
      </c>
      <c r="AM23" s="96">
        <v>6</v>
      </c>
      <c r="AN23" s="96">
        <v>0.28999999999999998</v>
      </c>
      <c r="AO23" s="96">
        <v>0.12</v>
      </c>
      <c r="AP23" s="96">
        <v>2.27</v>
      </c>
      <c r="AQ23" s="96">
        <v>0.68</v>
      </c>
      <c r="AR23" s="96">
        <v>6.4</v>
      </c>
      <c r="AS23" s="96">
        <v>1.7</v>
      </c>
      <c r="AT23" s="96">
        <v>1.5</v>
      </c>
      <c r="AU23" s="96">
        <v>0.66</v>
      </c>
      <c r="AV23" s="96">
        <v>29.1</v>
      </c>
      <c r="AW23" s="96">
        <v>3.1</v>
      </c>
      <c r="AX23" s="96">
        <v>9.6999999999999993</v>
      </c>
      <c r="AY23" s="96">
        <v>1.4</v>
      </c>
      <c r="AZ23" s="96">
        <v>128</v>
      </c>
      <c r="BA23" s="96">
        <v>17</v>
      </c>
      <c r="BB23" s="96">
        <v>42.8</v>
      </c>
      <c r="BC23" s="96">
        <v>2.4</v>
      </c>
      <c r="BD23" s="96">
        <v>199</v>
      </c>
      <c r="BE23" s="96">
        <v>31</v>
      </c>
      <c r="BF23" s="96">
        <v>41.4</v>
      </c>
      <c r="BG23" s="96">
        <v>2.8</v>
      </c>
      <c r="BH23" s="96">
        <v>387</v>
      </c>
      <c r="BI23" s="96">
        <v>36</v>
      </c>
      <c r="BJ23" s="96">
        <v>73.900000000000006</v>
      </c>
      <c r="BK23" s="96">
        <v>8</v>
      </c>
      <c r="BL23" s="96">
        <v>10470</v>
      </c>
      <c r="BM23" s="96">
        <v>690</v>
      </c>
      <c r="BN23" s="96">
        <v>1.93</v>
      </c>
      <c r="BO23" s="96">
        <v>0.61</v>
      </c>
      <c r="BP23" s="96">
        <v>203</v>
      </c>
      <c r="BQ23" s="96">
        <v>27</v>
      </c>
      <c r="BR23" s="96">
        <v>281</v>
      </c>
      <c r="BS23" s="96">
        <v>23</v>
      </c>
      <c r="BT23" s="97" t="s">
        <v>105</v>
      </c>
      <c r="BU23" s="97" t="s">
        <v>105</v>
      </c>
      <c r="BV23" s="97" t="s">
        <v>105</v>
      </c>
    </row>
    <row r="24" spans="1:74" ht="14">
      <c r="A24" s="96" t="s">
        <v>345</v>
      </c>
      <c r="B24" s="96" t="s">
        <v>346</v>
      </c>
      <c r="C24" s="96" t="s">
        <v>347</v>
      </c>
      <c r="D24" s="96" t="s">
        <v>284</v>
      </c>
      <c r="E24" s="98">
        <v>0.91238252314814805</v>
      </c>
      <c r="F24" s="96">
        <v>23.821000000000002</v>
      </c>
      <c r="G24" s="96" t="s">
        <v>346</v>
      </c>
      <c r="H24" s="99">
        <v>359000</v>
      </c>
      <c r="I24" s="99">
        <v>20000</v>
      </c>
      <c r="J24" s="96">
        <v>1270</v>
      </c>
      <c r="K24" s="96">
        <v>340</v>
      </c>
      <c r="L24" s="96">
        <v>1.9</v>
      </c>
      <c r="M24" s="96">
        <v>1.1000000000000001</v>
      </c>
      <c r="N24" s="96">
        <v>51.3</v>
      </c>
      <c r="O24" s="96">
        <v>3.3</v>
      </c>
      <c r="P24" s="96">
        <v>2.93</v>
      </c>
      <c r="Q24" s="96">
        <v>0.17</v>
      </c>
      <c r="R24" s="96">
        <v>2.2200000000000002</v>
      </c>
      <c r="S24" s="96">
        <v>0.37</v>
      </c>
      <c r="T24" s="96">
        <v>139</v>
      </c>
      <c r="U24" s="96">
        <v>22</v>
      </c>
      <c r="V24" s="96">
        <v>1274</v>
      </c>
      <c r="W24" s="96">
        <v>77</v>
      </c>
      <c r="X24" s="96">
        <v>400</v>
      </c>
      <c r="Y24" s="96">
        <v>24</v>
      </c>
      <c r="Z24" s="96">
        <v>24.7</v>
      </c>
      <c r="AA24" s="96">
        <v>7.2</v>
      </c>
      <c r="AB24" s="96">
        <v>0.83</v>
      </c>
      <c r="AC24" s="96">
        <v>0.49</v>
      </c>
      <c r="AD24" s="96">
        <v>403</v>
      </c>
      <c r="AE24" s="96">
        <v>36</v>
      </c>
      <c r="AF24" s="96">
        <v>2.02</v>
      </c>
      <c r="AG24" s="96">
        <v>0.37</v>
      </c>
      <c r="AH24" s="96">
        <v>2.2999999999999998</v>
      </c>
      <c r="AI24" s="96">
        <v>1.4</v>
      </c>
      <c r="AJ24" s="96">
        <v>4.3E-3</v>
      </c>
      <c r="AK24" s="96">
        <v>7.7000000000000002E-3</v>
      </c>
      <c r="AL24" s="96">
        <v>8.06</v>
      </c>
      <c r="AM24" s="96">
        <v>0.75</v>
      </c>
      <c r="AN24" s="96">
        <v>8.9999999999999993E-3</v>
      </c>
      <c r="AO24" s="96">
        <v>1.2E-2</v>
      </c>
      <c r="AP24" s="96">
        <v>0.16</v>
      </c>
      <c r="AQ24" s="96">
        <v>0.16</v>
      </c>
      <c r="AR24" s="96">
        <v>0.52</v>
      </c>
      <c r="AS24" s="96">
        <v>0.33</v>
      </c>
      <c r="AT24" s="96">
        <v>0.3</v>
      </c>
      <c r="AU24" s="96">
        <v>0.13</v>
      </c>
      <c r="AV24" s="96">
        <v>3.57</v>
      </c>
      <c r="AW24" s="96">
        <v>0.9</v>
      </c>
      <c r="AX24" s="96">
        <v>1.74</v>
      </c>
      <c r="AY24" s="96">
        <v>0.23</v>
      </c>
      <c r="AZ24" s="96">
        <v>25.2</v>
      </c>
      <c r="BA24" s="96">
        <v>3.2</v>
      </c>
      <c r="BB24" s="96">
        <v>12</v>
      </c>
      <c r="BC24" s="96">
        <v>1.3</v>
      </c>
      <c r="BD24" s="96">
        <v>72.5</v>
      </c>
      <c r="BE24" s="96">
        <v>7.2</v>
      </c>
      <c r="BF24" s="96">
        <v>20.7</v>
      </c>
      <c r="BG24" s="96">
        <v>2</v>
      </c>
      <c r="BH24" s="96">
        <v>249</v>
      </c>
      <c r="BI24" s="96">
        <v>23</v>
      </c>
      <c r="BJ24" s="96">
        <v>65.5</v>
      </c>
      <c r="BK24" s="96">
        <v>4.4000000000000004</v>
      </c>
      <c r="BL24" s="96">
        <v>12060</v>
      </c>
      <c r="BM24" s="96">
        <v>670</v>
      </c>
      <c r="BN24" s="96">
        <v>0.21</v>
      </c>
      <c r="BO24" s="96">
        <v>0.14000000000000001</v>
      </c>
      <c r="BP24" s="96">
        <v>131</v>
      </c>
      <c r="BQ24" s="96">
        <v>17</v>
      </c>
      <c r="BR24" s="96">
        <v>448</v>
      </c>
      <c r="BS24" s="96">
        <v>26</v>
      </c>
      <c r="BT24" s="97">
        <v>0.1323</v>
      </c>
      <c r="BU24" s="97">
        <v>9.3063000000000007E-2</v>
      </c>
      <c r="BV24" s="97">
        <v>1.3152E-2</v>
      </c>
    </row>
    <row r="25" spans="1:74" ht="14">
      <c r="A25" s="96" t="s">
        <v>348</v>
      </c>
      <c r="B25" s="96" t="s">
        <v>349</v>
      </c>
      <c r="C25" s="96" t="s">
        <v>350</v>
      </c>
      <c r="D25" s="96" t="s">
        <v>284</v>
      </c>
      <c r="E25" s="98">
        <v>0.91336805555555556</v>
      </c>
      <c r="F25" s="96">
        <v>27.673999999999999</v>
      </c>
      <c r="G25" s="96" t="s">
        <v>349</v>
      </c>
      <c r="H25" s="99">
        <v>299000</v>
      </c>
      <c r="I25" s="99">
        <v>40000</v>
      </c>
      <c r="J25" s="96">
        <v>1800</v>
      </c>
      <c r="K25" s="96">
        <v>350</v>
      </c>
      <c r="L25" s="96">
        <v>2.1</v>
      </c>
      <c r="M25" s="96">
        <v>1.2</v>
      </c>
      <c r="N25" s="96">
        <v>137</v>
      </c>
      <c r="O25" s="96">
        <v>25</v>
      </c>
      <c r="P25" s="96">
        <v>7.5</v>
      </c>
      <c r="Q25" s="96">
        <v>1.4</v>
      </c>
      <c r="R25" s="96">
        <v>5.58</v>
      </c>
      <c r="S25" s="96">
        <v>0.72</v>
      </c>
      <c r="T25" s="96">
        <v>439</v>
      </c>
      <c r="U25" s="96">
        <v>57</v>
      </c>
      <c r="V25" s="96">
        <v>5560</v>
      </c>
      <c r="W25" s="96">
        <v>940</v>
      </c>
      <c r="X25" s="96">
        <v>1730</v>
      </c>
      <c r="Y25" s="96">
        <v>300</v>
      </c>
      <c r="Z25" s="96">
        <v>8.5</v>
      </c>
      <c r="AA25" s="96">
        <v>2.5</v>
      </c>
      <c r="AB25" s="96">
        <v>0.71</v>
      </c>
      <c r="AC25" s="96">
        <v>0.48</v>
      </c>
      <c r="AD25" s="96">
        <v>839</v>
      </c>
      <c r="AE25" s="96">
        <v>79</v>
      </c>
      <c r="AF25" s="96">
        <v>4.66</v>
      </c>
      <c r="AG25" s="96">
        <v>0.78</v>
      </c>
      <c r="AH25" s="96">
        <v>0.9</v>
      </c>
      <c r="AI25" s="96">
        <v>2.1</v>
      </c>
      <c r="AJ25" s="96">
        <v>0.10299999999999999</v>
      </c>
      <c r="AK25" s="96">
        <v>3.2000000000000001E-2</v>
      </c>
      <c r="AL25" s="96">
        <v>30.3</v>
      </c>
      <c r="AM25" s="96">
        <v>4</v>
      </c>
      <c r="AN25" s="96">
        <v>0.13500000000000001</v>
      </c>
      <c r="AO25" s="96">
        <v>4.5999999999999999E-2</v>
      </c>
      <c r="AP25" s="96">
        <v>1.2</v>
      </c>
      <c r="AQ25" s="96">
        <v>0.61</v>
      </c>
      <c r="AR25" s="96">
        <v>2.11</v>
      </c>
      <c r="AS25" s="96">
        <v>0.63</v>
      </c>
      <c r="AT25" s="96">
        <v>0.61</v>
      </c>
      <c r="AU25" s="96">
        <v>0.24</v>
      </c>
      <c r="AV25" s="96">
        <v>11.2</v>
      </c>
      <c r="AW25" s="96">
        <v>2.6</v>
      </c>
      <c r="AX25" s="96">
        <v>3.94</v>
      </c>
      <c r="AY25" s="96">
        <v>0.65</v>
      </c>
      <c r="AZ25" s="96">
        <v>56.7</v>
      </c>
      <c r="BA25" s="96">
        <v>7.7</v>
      </c>
      <c r="BB25" s="96">
        <v>26.1</v>
      </c>
      <c r="BC25" s="96">
        <v>2.7</v>
      </c>
      <c r="BD25" s="96">
        <v>153</v>
      </c>
      <c r="BE25" s="96">
        <v>13</v>
      </c>
      <c r="BF25" s="96">
        <v>40.6</v>
      </c>
      <c r="BG25" s="96">
        <v>3</v>
      </c>
      <c r="BH25" s="96">
        <v>467</v>
      </c>
      <c r="BI25" s="96">
        <v>36</v>
      </c>
      <c r="BJ25" s="96">
        <v>116.1</v>
      </c>
      <c r="BK25" s="96">
        <v>9.8000000000000007</v>
      </c>
      <c r="BL25" s="96">
        <v>12900</v>
      </c>
      <c r="BM25" s="96">
        <v>660</v>
      </c>
      <c r="BN25" s="96">
        <v>1.18</v>
      </c>
      <c r="BO25" s="96">
        <v>0.68</v>
      </c>
      <c r="BP25" s="96">
        <v>399</v>
      </c>
      <c r="BQ25" s="96">
        <v>36</v>
      </c>
      <c r="BR25" s="96">
        <v>1810</v>
      </c>
      <c r="BS25" s="96">
        <v>350</v>
      </c>
      <c r="BT25" s="97">
        <v>0.14324000000000001</v>
      </c>
      <c r="BU25" s="97">
        <v>6.3458000000000001E-2</v>
      </c>
      <c r="BV25" s="97">
        <v>1.6102000000000002E-2</v>
      </c>
    </row>
    <row r="26" spans="1:74" ht="14">
      <c r="A26" s="96" t="s">
        <v>354</v>
      </c>
      <c r="B26" s="96" t="s">
        <v>355</v>
      </c>
      <c r="C26" s="96" t="s">
        <v>356</v>
      </c>
      <c r="D26" s="96" t="s">
        <v>284</v>
      </c>
      <c r="E26" s="98">
        <v>0.919719212962963</v>
      </c>
      <c r="F26" s="96">
        <v>7.9627999999999997</v>
      </c>
      <c r="G26" s="96"/>
      <c r="H26" s="99">
        <v>373000</v>
      </c>
      <c r="I26" s="99">
        <v>39000</v>
      </c>
      <c r="J26" s="96">
        <v>510</v>
      </c>
      <c r="K26" s="96">
        <v>410</v>
      </c>
      <c r="L26" s="96">
        <v>2.4</v>
      </c>
      <c r="M26" s="96">
        <v>1.1000000000000001</v>
      </c>
      <c r="N26" s="96">
        <v>828</v>
      </c>
      <c r="O26" s="96">
        <v>85</v>
      </c>
      <c r="P26" s="96">
        <v>97.1</v>
      </c>
      <c r="Q26" s="96">
        <v>9.4</v>
      </c>
      <c r="R26" s="96">
        <v>48.1</v>
      </c>
      <c r="S26" s="96">
        <v>5.2</v>
      </c>
      <c r="T26" s="96">
        <v>418</v>
      </c>
      <c r="U26" s="96">
        <v>42</v>
      </c>
      <c r="V26" s="96">
        <v>2360</v>
      </c>
      <c r="W26" s="96">
        <v>250</v>
      </c>
      <c r="X26" s="96">
        <v>746</v>
      </c>
      <c r="Y26" s="96">
        <v>85</v>
      </c>
      <c r="Z26" s="96">
        <v>76</v>
      </c>
      <c r="AA26" s="96">
        <v>14</v>
      </c>
      <c r="AB26" s="96">
        <v>6.7</v>
      </c>
      <c r="AC26" s="96">
        <v>3</v>
      </c>
      <c r="AD26" s="96">
        <v>1910</v>
      </c>
      <c r="AE26" s="96">
        <v>230</v>
      </c>
      <c r="AF26" s="96">
        <v>4.1399999999999997</v>
      </c>
      <c r="AG26" s="96">
        <v>0.91</v>
      </c>
      <c r="AH26" s="96">
        <v>14.3</v>
      </c>
      <c r="AI26" s="96">
        <v>5.2</v>
      </c>
      <c r="AJ26" s="96">
        <v>12.9</v>
      </c>
      <c r="AK26" s="96">
        <v>4.8</v>
      </c>
      <c r="AL26" s="96">
        <v>45</v>
      </c>
      <c r="AM26" s="96">
        <v>11</v>
      </c>
      <c r="AN26" s="96">
        <v>5.2</v>
      </c>
      <c r="AO26" s="96">
        <v>1.6</v>
      </c>
      <c r="AP26" s="96">
        <v>26.5</v>
      </c>
      <c r="AQ26" s="96">
        <v>9.3000000000000007</v>
      </c>
      <c r="AR26" s="96">
        <v>14.8</v>
      </c>
      <c r="AS26" s="96">
        <v>6</v>
      </c>
      <c r="AT26" s="96">
        <v>1.02</v>
      </c>
      <c r="AU26" s="96">
        <v>0.5</v>
      </c>
      <c r="AV26" s="96">
        <v>43</v>
      </c>
      <c r="AW26" s="96">
        <v>10</v>
      </c>
      <c r="AX26" s="96">
        <v>12.9</v>
      </c>
      <c r="AY26" s="96">
        <v>1.4</v>
      </c>
      <c r="AZ26" s="96">
        <v>166</v>
      </c>
      <c r="BA26" s="96">
        <v>24</v>
      </c>
      <c r="BB26" s="96">
        <v>59.8</v>
      </c>
      <c r="BC26" s="96">
        <v>9.4</v>
      </c>
      <c r="BD26" s="96">
        <v>322</v>
      </c>
      <c r="BE26" s="96">
        <v>39</v>
      </c>
      <c r="BF26" s="96">
        <v>67</v>
      </c>
      <c r="BG26" s="96">
        <v>10</v>
      </c>
      <c r="BH26" s="96">
        <v>586</v>
      </c>
      <c r="BI26" s="96">
        <v>50</v>
      </c>
      <c r="BJ26" s="96">
        <v>126.5</v>
      </c>
      <c r="BK26" s="96">
        <v>9.4</v>
      </c>
      <c r="BL26" s="99">
        <v>14200</v>
      </c>
      <c r="BM26" s="99">
        <v>1900</v>
      </c>
      <c r="BN26" s="96">
        <v>0.43</v>
      </c>
      <c r="BO26" s="96">
        <v>0.6</v>
      </c>
      <c r="BP26" s="96">
        <v>370</v>
      </c>
      <c r="BQ26" s="96">
        <v>38</v>
      </c>
      <c r="BR26" s="96">
        <v>729</v>
      </c>
      <c r="BS26" s="96">
        <v>98</v>
      </c>
      <c r="BT26" s="97" t="s">
        <v>105</v>
      </c>
      <c r="BU26" s="97" t="s">
        <v>105</v>
      </c>
      <c r="BV26" s="97" t="s">
        <v>105</v>
      </c>
    </row>
    <row r="27" spans="1:74" ht="14">
      <c r="A27" s="96" t="s">
        <v>357</v>
      </c>
      <c r="B27" s="96" t="s">
        <v>358</v>
      </c>
      <c r="C27" s="96" t="s">
        <v>359</v>
      </c>
      <c r="D27" s="96" t="s">
        <v>284</v>
      </c>
      <c r="E27" s="98">
        <v>0.92056539351851852</v>
      </c>
      <c r="F27" s="96">
        <v>23.821000000000002</v>
      </c>
      <c r="G27" s="96" t="s">
        <v>358</v>
      </c>
      <c r="H27" s="99">
        <v>354000</v>
      </c>
      <c r="I27" s="99">
        <v>23000</v>
      </c>
      <c r="J27" s="96">
        <v>1160</v>
      </c>
      <c r="K27" s="96">
        <v>380</v>
      </c>
      <c r="L27" s="96">
        <v>0.56999999999999995</v>
      </c>
      <c r="M27" s="96">
        <v>0.75</v>
      </c>
      <c r="N27" s="96">
        <v>57.6</v>
      </c>
      <c r="O27" s="96">
        <v>6.6</v>
      </c>
      <c r="P27" s="96">
        <v>3.24</v>
      </c>
      <c r="Q27" s="96">
        <v>0.38</v>
      </c>
      <c r="R27" s="96">
        <v>2</v>
      </c>
      <c r="S27" s="96">
        <v>1.1000000000000001</v>
      </c>
      <c r="T27" s="96">
        <v>155</v>
      </c>
      <c r="U27" s="96">
        <v>84</v>
      </c>
      <c r="V27" s="96">
        <v>1710</v>
      </c>
      <c r="W27" s="96">
        <v>190</v>
      </c>
      <c r="X27" s="96">
        <v>508</v>
      </c>
      <c r="Y27" s="96">
        <v>54</v>
      </c>
      <c r="Z27" s="96">
        <v>3.9</v>
      </c>
      <c r="AA27" s="96">
        <v>2.2999999999999998</v>
      </c>
      <c r="AB27" s="96">
        <v>1.37</v>
      </c>
      <c r="AC27" s="96">
        <v>0.66</v>
      </c>
      <c r="AD27" s="96">
        <v>2150</v>
      </c>
      <c r="AE27" s="96">
        <v>640</v>
      </c>
      <c r="AF27" s="96">
        <v>8.5</v>
      </c>
      <c r="AG27" s="96">
        <v>3</v>
      </c>
      <c r="AH27" s="96">
        <v>1</v>
      </c>
      <c r="AI27" s="96">
        <v>1.2</v>
      </c>
      <c r="AJ27" s="96">
        <v>-5.1999999999999998E-3</v>
      </c>
      <c r="AK27" s="96">
        <v>4.8999999999999998E-3</v>
      </c>
      <c r="AL27" s="96">
        <v>35</v>
      </c>
      <c r="AM27" s="96">
        <v>11</v>
      </c>
      <c r="AN27" s="96">
        <v>7.0000000000000007E-2</v>
      </c>
      <c r="AO27" s="96">
        <v>3.3000000000000002E-2</v>
      </c>
      <c r="AP27" s="96">
        <v>1.46</v>
      </c>
      <c r="AQ27" s="96">
        <v>0.7</v>
      </c>
      <c r="AR27" s="96">
        <v>3.9</v>
      </c>
      <c r="AS27" s="96">
        <v>1.8</v>
      </c>
      <c r="AT27" s="96">
        <v>2.2000000000000002</v>
      </c>
      <c r="AU27" s="96">
        <v>0.79</v>
      </c>
      <c r="AV27" s="96">
        <v>25.1</v>
      </c>
      <c r="AW27" s="96">
        <v>8</v>
      </c>
      <c r="AX27" s="96">
        <v>8.8000000000000007</v>
      </c>
      <c r="AY27" s="96">
        <v>2.7</v>
      </c>
      <c r="AZ27" s="96">
        <v>147</v>
      </c>
      <c r="BA27" s="96">
        <v>42</v>
      </c>
      <c r="BB27" s="96">
        <v>61</v>
      </c>
      <c r="BC27" s="96">
        <v>17</v>
      </c>
      <c r="BD27" s="96">
        <v>352</v>
      </c>
      <c r="BE27" s="96">
        <v>89</v>
      </c>
      <c r="BF27" s="96">
        <v>90</v>
      </c>
      <c r="BG27" s="96">
        <v>23</v>
      </c>
      <c r="BH27" s="96">
        <v>890</v>
      </c>
      <c r="BI27" s="96">
        <v>210</v>
      </c>
      <c r="BJ27" s="96">
        <v>198</v>
      </c>
      <c r="BK27" s="96">
        <v>44</v>
      </c>
      <c r="BL27" s="96">
        <v>8510</v>
      </c>
      <c r="BM27" s="96">
        <v>520</v>
      </c>
      <c r="BN27" s="96">
        <v>0.99</v>
      </c>
      <c r="BO27" s="96">
        <v>0.34</v>
      </c>
      <c r="BP27" s="96">
        <v>176</v>
      </c>
      <c r="BQ27" s="96">
        <v>85</v>
      </c>
      <c r="BR27" s="96">
        <v>547</v>
      </c>
      <c r="BS27" s="96">
        <v>69</v>
      </c>
      <c r="BT27" s="97">
        <v>0.15847</v>
      </c>
      <c r="BU27" s="97">
        <v>3.8186999999999999E-2</v>
      </c>
      <c r="BV27" s="97">
        <v>1.9921999999999999E-2</v>
      </c>
    </row>
    <row r="28" spans="1:74" ht="14">
      <c r="A28" s="96" t="s">
        <v>360</v>
      </c>
      <c r="B28" s="96" t="s">
        <v>361</v>
      </c>
      <c r="C28" s="96" t="s">
        <v>362</v>
      </c>
      <c r="D28" s="96" t="s">
        <v>284</v>
      </c>
      <c r="E28" s="98">
        <v>0.92171423611111114</v>
      </c>
      <c r="F28" s="96">
        <v>13.567</v>
      </c>
      <c r="G28" s="96" t="s">
        <v>361</v>
      </c>
      <c r="H28" s="99">
        <v>198000</v>
      </c>
      <c r="I28" s="99">
        <v>17000</v>
      </c>
      <c r="J28" s="96">
        <v>1660</v>
      </c>
      <c r="K28" s="96">
        <v>460</v>
      </c>
      <c r="L28" s="96">
        <v>4.0999999999999996</v>
      </c>
      <c r="M28" s="96">
        <v>2.8</v>
      </c>
      <c r="N28" s="96">
        <v>10.6</v>
      </c>
      <c r="O28" s="96">
        <v>1</v>
      </c>
      <c r="P28" s="96">
        <v>0.66</v>
      </c>
      <c r="Q28" s="96">
        <v>0.11</v>
      </c>
      <c r="R28" s="96">
        <v>0.8</v>
      </c>
      <c r="S28" s="96">
        <v>0.11</v>
      </c>
      <c r="T28" s="96">
        <v>99</v>
      </c>
      <c r="U28" s="96">
        <v>13</v>
      </c>
      <c r="V28" s="96">
        <v>658</v>
      </c>
      <c r="W28" s="96">
        <v>71</v>
      </c>
      <c r="X28" s="96">
        <v>207</v>
      </c>
      <c r="Y28" s="96">
        <v>18</v>
      </c>
      <c r="Z28" s="96">
        <v>415</v>
      </c>
      <c r="AA28" s="96">
        <v>98</v>
      </c>
      <c r="AB28" s="96">
        <v>6.4</v>
      </c>
      <c r="AC28" s="96">
        <v>2.5</v>
      </c>
      <c r="AD28" s="96">
        <v>436</v>
      </c>
      <c r="AE28" s="96">
        <v>60</v>
      </c>
      <c r="AF28" s="96">
        <v>3.51</v>
      </c>
      <c r="AG28" s="96">
        <v>0.74</v>
      </c>
      <c r="AH28" s="96">
        <v>41</v>
      </c>
      <c r="AI28" s="96">
        <v>10</v>
      </c>
      <c r="AJ28" s="96">
        <v>9.5000000000000001E-2</v>
      </c>
      <c r="AK28" s="96">
        <v>4.9000000000000002E-2</v>
      </c>
      <c r="AL28" s="96">
        <v>9.9</v>
      </c>
      <c r="AM28" s="96">
        <v>1.6</v>
      </c>
      <c r="AN28" s="96">
        <v>8.3000000000000004E-2</v>
      </c>
      <c r="AO28" s="96">
        <v>5.3999999999999999E-2</v>
      </c>
      <c r="AP28" s="96">
        <v>0.54</v>
      </c>
      <c r="AQ28" s="96">
        <v>0.48</v>
      </c>
      <c r="AR28" s="96">
        <v>2.1</v>
      </c>
      <c r="AS28" s="96">
        <v>1.2</v>
      </c>
      <c r="AT28" s="96">
        <v>0.37</v>
      </c>
      <c r="AU28" s="96">
        <v>0.39</v>
      </c>
      <c r="AV28" s="96">
        <v>6.6</v>
      </c>
      <c r="AW28" s="96">
        <v>2.2999999999999998</v>
      </c>
      <c r="AX28" s="96">
        <v>2.76</v>
      </c>
      <c r="AY28" s="96">
        <v>0.54</v>
      </c>
      <c r="AZ28" s="96">
        <v>38.299999999999997</v>
      </c>
      <c r="BA28" s="96">
        <v>5.0999999999999996</v>
      </c>
      <c r="BB28" s="96">
        <v>14.7</v>
      </c>
      <c r="BC28" s="96">
        <v>1.7</v>
      </c>
      <c r="BD28" s="96">
        <v>75.599999999999994</v>
      </c>
      <c r="BE28" s="96">
        <v>8.8000000000000007</v>
      </c>
      <c r="BF28" s="96">
        <v>19.100000000000001</v>
      </c>
      <c r="BG28" s="96">
        <v>2.7</v>
      </c>
      <c r="BH28" s="96">
        <v>179</v>
      </c>
      <c r="BI28" s="96">
        <v>13</v>
      </c>
      <c r="BJ28" s="96">
        <v>36.6</v>
      </c>
      <c r="BK28" s="96">
        <v>2.8</v>
      </c>
      <c r="BL28" s="99">
        <v>9700</v>
      </c>
      <c r="BM28" s="99">
        <v>1000</v>
      </c>
      <c r="BN28" s="96">
        <v>1.44</v>
      </c>
      <c r="BO28" s="96">
        <v>0.51</v>
      </c>
      <c r="BP28" s="96">
        <v>98.5</v>
      </c>
      <c r="BQ28" s="96">
        <v>9.4</v>
      </c>
      <c r="BR28" s="96">
        <v>242</v>
      </c>
      <c r="BS28" s="96">
        <v>21</v>
      </c>
      <c r="BT28" s="97">
        <v>0.11311</v>
      </c>
      <c r="BU28" s="97">
        <v>5.8334999999999998E-2</v>
      </c>
      <c r="BV28" s="97">
        <v>1.108E-2</v>
      </c>
    </row>
    <row r="29" spans="1:74" ht="14">
      <c r="A29" s="96" t="s">
        <v>363</v>
      </c>
      <c r="B29" s="96" t="s">
        <v>364</v>
      </c>
      <c r="C29" s="96" t="s">
        <v>365</v>
      </c>
      <c r="D29" s="96" t="s">
        <v>284</v>
      </c>
      <c r="E29" s="98">
        <v>0.92265567129629622</v>
      </c>
      <c r="F29" s="96">
        <v>20.225000000000001</v>
      </c>
      <c r="G29" s="96" t="s">
        <v>364</v>
      </c>
      <c r="H29" s="99">
        <v>298000</v>
      </c>
      <c r="I29" s="99">
        <v>21000</v>
      </c>
      <c r="J29" s="96">
        <v>1160</v>
      </c>
      <c r="K29" s="96">
        <v>350</v>
      </c>
      <c r="L29" s="96">
        <v>2.6</v>
      </c>
      <c r="M29" s="96">
        <v>1.5</v>
      </c>
      <c r="N29" s="96">
        <v>35.9</v>
      </c>
      <c r="O29" s="96">
        <v>2.6</v>
      </c>
      <c r="P29" s="96">
        <v>2.02</v>
      </c>
      <c r="Q29" s="96">
        <v>0.14000000000000001</v>
      </c>
      <c r="R29" s="96">
        <v>3.53</v>
      </c>
      <c r="S29" s="96">
        <v>0.28000000000000003</v>
      </c>
      <c r="T29" s="96">
        <v>304</v>
      </c>
      <c r="U29" s="96">
        <v>23</v>
      </c>
      <c r="V29" s="96">
        <v>1090</v>
      </c>
      <c r="W29" s="96">
        <v>100</v>
      </c>
      <c r="X29" s="96">
        <v>346</v>
      </c>
      <c r="Y29" s="96">
        <v>29</v>
      </c>
      <c r="Z29" s="96">
        <v>10</v>
      </c>
      <c r="AA29" s="96">
        <v>2.9</v>
      </c>
      <c r="AB29" s="96">
        <v>0.72</v>
      </c>
      <c r="AC29" s="96">
        <v>0.45</v>
      </c>
      <c r="AD29" s="96">
        <v>1203</v>
      </c>
      <c r="AE29" s="96">
        <v>61</v>
      </c>
      <c r="AF29" s="96">
        <v>4.72</v>
      </c>
      <c r="AG29" s="96">
        <v>0.81</v>
      </c>
      <c r="AH29" s="96">
        <v>0.5</v>
      </c>
      <c r="AI29" s="96">
        <v>1.3</v>
      </c>
      <c r="AJ29" s="96">
        <v>2E-3</v>
      </c>
      <c r="AK29" s="96">
        <v>1.2E-2</v>
      </c>
      <c r="AL29" s="96">
        <v>27</v>
      </c>
      <c r="AM29" s="96">
        <v>2.2999999999999998</v>
      </c>
      <c r="AN29" s="96">
        <v>0.108</v>
      </c>
      <c r="AO29" s="96">
        <v>4.4999999999999998E-2</v>
      </c>
      <c r="AP29" s="96">
        <v>2.2000000000000002</v>
      </c>
      <c r="AQ29" s="96">
        <v>0.76</v>
      </c>
      <c r="AR29" s="96">
        <v>3.7</v>
      </c>
      <c r="AS29" s="96">
        <v>1.2</v>
      </c>
      <c r="AT29" s="96">
        <v>0.93</v>
      </c>
      <c r="AU29" s="96">
        <v>0.31</v>
      </c>
      <c r="AV29" s="96">
        <v>21.8</v>
      </c>
      <c r="AW29" s="96">
        <v>2.7</v>
      </c>
      <c r="AX29" s="96">
        <v>6.62</v>
      </c>
      <c r="AY29" s="96">
        <v>0.68</v>
      </c>
      <c r="AZ29" s="96">
        <v>99</v>
      </c>
      <c r="BA29" s="96">
        <v>6.1</v>
      </c>
      <c r="BB29" s="96">
        <v>39.200000000000003</v>
      </c>
      <c r="BC29" s="96">
        <v>2.4</v>
      </c>
      <c r="BD29" s="96">
        <v>200</v>
      </c>
      <c r="BE29" s="96">
        <v>14</v>
      </c>
      <c r="BF29" s="96">
        <v>46.8</v>
      </c>
      <c r="BG29" s="96">
        <v>3</v>
      </c>
      <c r="BH29" s="96">
        <v>461</v>
      </c>
      <c r="BI29" s="96">
        <v>22</v>
      </c>
      <c r="BJ29" s="96">
        <v>102.4</v>
      </c>
      <c r="BK29" s="96">
        <v>4.7</v>
      </c>
      <c r="BL29" s="96">
        <v>10760</v>
      </c>
      <c r="BM29" s="96">
        <v>630</v>
      </c>
      <c r="BN29" s="96">
        <v>1.89</v>
      </c>
      <c r="BO29" s="96">
        <v>0.42</v>
      </c>
      <c r="BP29" s="96">
        <v>243</v>
      </c>
      <c r="BQ29" s="96">
        <v>21</v>
      </c>
      <c r="BR29" s="96">
        <v>355</v>
      </c>
      <c r="BS29" s="96">
        <v>30</v>
      </c>
      <c r="BT29" s="97">
        <v>8.8617000000000001E-2</v>
      </c>
      <c r="BU29" s="97">
        <v>5.5858999999999999E-2</v>
      </c>
      <c r="BV29" s="97">
        <v>0</v>
      </c>
    </row>
    <row r="30" spans="1:74" ht="14">
      <c r="A30" s="96" t="s">
        <v>366</v>
      </c>
      <c r="B30" s="96" t="s">
        <v>367</v>
      </c>
      <c r="C30" s="96" t="s">
        <v>368</v>
      </c>
      <c r="D30" s="96" t="s">
        <v>284</v>
      </c>
      <c r="E30" s="98">
        <v>0.92359594907407405</v>
      </c>
      <c r="F30" s="96">
        <v>11.045</v>
      </c>
      <c r="G30" s="96"/>
      <c r="H30" s="99">
        <v>473000</v>
      </c>
      <c r="I30" s="99">
        <v>31000</v>
      </c>
      <c r="J30" s="96">
        <v>1000</v>
      </c>
      <c r="K30" s="96">
        <v>370</v>
      </c>
      <c r="L30" s="96">
        <v>1.1000000000000001</v>
      </c>
      <c r="M30" s="96">
        <v>1</v>
      </c>
      <c r="N30" s="96">
        <v>5.18</v>
      </c>
      <c r="O30" s="96">
        <v>0.51</v>
      </c>
      <c r="P30" s="96">
        <v>0.28599999999999998</v>
      </c>
      <c r="Q30" s="96">
        <v>3.5999999999999997E-2</v>
      </c>
      <c r="R30" s="96">
        <v>8.5999999999999993E-2</v>
      </c>
      <c r="S30" s="96">
        <v>2.1000000000000001E-2</v>
      </c>
      <c r="T30" s="96">
        <v>7.7</v>
      </c>
      <c r="U30" s="96">
        <v>0.86</v>
      </c>
      <c r="V30" s="96">
        <v>400</v>
      </c>
      <c r="W30" s="96">
        <v>45</v>
      </c>
      <c r="X30" s="96">
        <v>124</v>
      </c>
      <c r="Y30" s="96">
        <v>13</v>
      </c>
      <c r="Z30" s="96">
        <v>16</v>
      </c>
      <c r="AA30" s="96">
        <v>11</v>
      </c>
      <c r="AB30" s="96">
        <v>0</v>
      </c>
      <c r="AC30" s="96">
        <v>0.43</v>
      </c>
      <c r="AD30" s="96">
        <v>570</v>
      </c>
      <c r="AE30" s="96">
        <v>110</v>
      </c>
      <c r="AF30" s="96">
        <v>2.12</v>
      </c>
      <c r="AG30" s="96">
        <v>0.37</v>
      </c>
      <c r="AH30" s="96">
        <v>0.2</v>
      </c>
      <c r="AI30" s="96">
        <v>1</v>
      </c>
      <c r="AJ30" s="96">
        <v>1.7999999999999999E-2</v>
      </c>
      <c r="AK30" s="96">
        <v>1.7000000000000001E-2</v>
      </c>
      <c r="AL30" s="96">
        <v>1.29</v>
      </c>
      <c r="AM30" s="96">
        <v>0.44</v>
      </c>
      <c r="AN30" s="96">
        <v>4.0000000000000001E-3</v>
      </c>
      <c r="AO30" s="96">
        <v>0.01</v>
      </c>
      <c r="AP30" s="96">
        <v>6.9000000000000006E-2</v>
      </c>
      <c r="AQ30" s="96">
        <v>9.5000000000000001E-2</v>
      </c>
      <c r="AR30" s="96">
        <v>0.6</v>
      </c>
      <c r="AS30" s="96">
        <v>0.4</v>
      </c>
      <c r="AT30" s="96">
        <v>0.27</v>
      </c>
      <c r="AU30" s="96">
        <v>0.17</v>
      </c>
      <c r="AV30" s="96">
        <v>4.2</v>
      </c>
      <c r="AW30" s="96">
        <v>2</v>
      </c>
      <c r="AX30" s="96">
        <v>1.75</v>
      </c>
      <c r="AY30" s="96">
        <v>0.65</v>
      </c>
      <c r="AZ30" s="96">
        <v>35.4</v>
      </c>
      <c r="BA30" s="96">
        <v>8.5</v>
      </c>
      <c r="BB30" s="96">
        <v>17.100000000000001</v>
      </c>
      <c r="BC30" s="96">
        <v>3.7</v>
      </c>
      <c r="BD30" s="96">
        <v>104</v>
      </c>
      <c r="BE30" s="96">
        <v>26</v>
      </c>
      <c r="BF30" s="96">
        <v>26.8</v>
      </c>
      <c r="BG30" s="96">
        <v>5.8</v>
      </c>
      <c r="BH30" s="96">
        <v>269</v>
      </c>
      <c r="BI30" s="96">
        <v>57</v>
      </c>
      <c r="BJ30" s="96">
        <v>61</v>
      </c>
      <c r="BK30" s="96">
        <v>13</v>
      </c>
      <c r="BL30" s="99">
        <v>13200</v>
      </c>
      <c r="BM30" s="99">
        <v>1200</v>
      </c>
      <c r="BN30" s="96">
        <v>-4.3399999999999998E-4</v>
      </c>
      <c r="BO30" s="96">
        <v>2.9E-5</v>
      </c>
      <c r="BP30" s="96">
        <v>8.8000000000000007</v>
      </c>
      <c r="BQ30" s="96">
        <v>1</v>
      </c>
      <c r="BR30" s="96">
        <v>134</v>
      </c>
      <c r="BS30" s="96">
        <v>17</v>
      </c>
      <c r="BT30" s="97">
        <v>0.14557999999999999</v>
      </c>
      <c r="BU30" s="97">
        <v>4.0668000000000003E-2</v>
      </c>
      <c r="BV30" s="97">
        <v>1.3276E-2</v>
      </c>
    </row>
    <row r="31" spans="1:74" ht="14">
      <c r="A31" s="96" t="s">
        <v>369</v>
      </c>
      <c r="B31" s="96" t="s">
        <v>367</v>
      </c>
      <c r="C31" s="96" t="s">
        <v>370</v>
      </c>
      <c r="D31" s="96" t="s">
        <v>284</v>
      </c>
      <c r="E31" s="98">
        <v>0.92376307870370367</v>
      </c>
      <c r="F31" s="96">
        <v>13.545999999999999</v>
      </c>
      <c r="G31" s="96" t="s">
        <v>367</v>
      </c>
      <c r="H31" s="99">
        <v>362000</v>
      </c>
      <c r="I31" s="99">
        <v>23000</v>
      </c>
      <c r="J31" s="96">
        <v>820</v>
      </c>
      <c r="K31" s="96">
        <v>560</v>
      </c>
      <c r="L31" s="96">
        <v>1.64</v>
      </c>
      <c r="M31" s="96">
        <v>0.86</v>
      </c>
      <c r="N31" s="96">
        <v>3.65</v>
      </c>
      <c r="O31" s="96">
        <v>0.36</v>
      </c>
      <c r="P31" s="96">
        <v>0.22600000000000001</v>
      </c>
      <c r="Q31" s="96">
        <v>2.5000000000000001E-2</v>
      </c>
      <c r="R31" s="96">
        <v>0.159</v>
      </c>
      <c r="S31" s="96">
        <v>3.5999999999999997E-2</v>
      </c>
      <c r="T31" s="96">
        <v>15.9</v>
      </c>
      <c r="U31" s="96">
        <v>1.8</v>
      </c>
      <c r="V31" s="96">
        <v>149</v>
      </c>
      <c r="W31" s="96">
        <v>22</v>
      </c>
      <c r="X31" s="96">
        <v>48.7</v>
      </c>
      <c r="Y31" s="96">
        <v>6</v>
      </c>
      <c r="Z31" s="96">
        <v>6.3</v>
      </c>
      <c r="AA31" s="96">
        <v>3.2</v>
      </c>
      <c r="AB31" s="96">
        <v>0.62</v>
      </c>
      <c r="AC31" s="96">
        <v>0.47</v>
      </c>
      <c r="AD31" s="96">
        <v>1188</v>
      </c>
      <c r="AE31" s="96">
        <v>81</v>
      </c>
      <c r="AF31" s="96">
        <v>1.43</v>
      </c>
      <c r="AG31" s="96">
        <v>0.25</v>
      </c>
      <c r="AH31" s="96">
        <v>0.2</v>
      </c>
      <c r="AI31" s="96">
        <v>1.4</v>
      </c>
      <c r="AJ31" s="96">
        <v>3.3000000000000002E-2</v>
      </c>
      <c r="AK31" s="96">
        <v>3.2000000000000001E-2</v>
      </c>
      <c r="AL31" s="96">
        <v>3.31</v>
      </c>
      <c r="AM31" s="96">
        <v>0.69</v>
      </c>
      <c r="AN31" s="96">
        <v>-2.9999999999999997E-4</v>
      </c>
      <c r="AO31" s="96">
        <v>7.7999999999999996E-3</v>
      </c>
      <c r="AP31" s="96">
        <v>0.24</v>
      </c>
      <c r="AQ31" s="96">
        <v>0.23</v>
      </c>
      <c r="AR31" s="96">
        <v>1.24</v>
      </c>
      <c r="AS31" s="96">
        <v>0.62</v>
      </c>
      <c r="AT31" s="96">
        <v>0.77</v>
      </c>
      <c r="AU31" s="96">
        <v>0.32</v>
      </c>
      <c r="AV31" s="96">
        <v>12.2</v>
      </c>
      <c r="AW31" s="96">
        <v>2.5</v>
      </c>
      <c r="AX31" s="96">
        <v>5.0599999999999996</v>
      </c>
      <c r="AY31" s="96">
        <v>0.74</v>
      </c>
      <c r="AZ31" s="96">
        <v>82</v>
      </c>
      <c r="BA31" s="96">
        <v>6.1</v>
      </c>
      <c r="BB31" s="96">
        <v>39.700000000000003</v>
      </c>
      <c r="BC31" s="96">
        <v>3</v>
      </c>
      <c r="BD31" s="96">
        <v>229</v>
      </c>
      <c r="BE31" s="96">
        <v>19</v>
      </c>
      <c r="BF31" s="96">
        <v>56.8</v>
      </c>
      <c r="BG31" s="96">
        <v>4.7</v>
      </c>
      <c r="BH31" s="96">
        <v>614</v>
      </c>
      <c r="BI31" s="96">
        <v>49</v>
      </c>
      <c r="BJ31" s="96">
        <v>149</v>
      </c>
      <c r="BK31" s="96">
        <v>13</v>
      </c>
      <c r="BL31" s="99">
        <v>10700</v>
      </c>
      <c r="BM31" s="99">
        <v>1000</v>
      </c>
      <c r="BN31" s="96">
        <v>0.13700000000000001</v>
      </c>
      <c r="BO31" s="96">
        <v>8.5999999999999993E-2</v>
      </c>
      <c r="BP31" s="96">
        <v>14.4</v>
      </c>
      <c r="BQ31" s="96">
        <v>1.3</v>
      </c>
      <c r="BR31" s="96">
        <v>54.6</v>
      </c>
      <c r="BS31" s="96">
        <v>5.8</v>
      </c>
      <c r="BT31" s="97">
        <v>0.14426</v>
      </c>
      <c r="BU31" s="97">
        <v>6.6435999999999995E-2</v>
      </c>
      <c r="BV31" s="97">
        <v>1.2296E-2</v>
      </c>
    </row>
    <row r="32" spans="1:74" ht="14">
      <c r="A32" s="96" t="s">
        <v>371</v>
      </c>
      <c r="B32" s="96" t="s">
        <v>372</v>
      </c>
      <c r="C32" s="96" t="s">
        <v>373</v>
      </c>
      <c r="D32" s="96" t="s">
        <v>284</v>
      </c>
      <c r="E32" s="98">
        <v>0.92672881944444452</v>
      </c>
      <c r="F32" s="96">
        <v>23.308</v>
      </c>
      <c r="G32" s="96" t="s">
        <v>372</v>
      </c>
      <c r="H32" s="99">
        <v>345000</v>
      </c>
      <c r="I32" s="99">
        <v>19000</v>
      </c>
      <c r="J32" s="96">
        <v>1160</v>
      </c>
      <c r="K32" s="96">
        <v>420</v>
      </c>
      <c r="L32" s="96">
        <v>1.38</v>
      </c>
      <c r="M32" s="96">
        <v>0.93</v>
      </c>
      <c r="N32" s="96">
        <v>54.2</v>
      </c>
      <c r="O32" s="96">
        <v>1.9</v>
      </c>
      <c r="P32" s="96">
        <v>2.98</v>
      </c>
      <c r="Q32" s="96">
        <v>0.14000000000000001</v>
      </c>
      <c r="R32" s="96">
        <v>11.12</v>
      </c>
      <c r="S32" s="96">
        <v>0.63</v>
      </c>
      <c r="T32" s="96">
        <v>1047</v>
      </c>
      <c r="U32" s="96">
        <v>63</v>
      </c>
      <c r="V32" s="96">
        <v>1772</v>
      </c>
      <c r="W32" s="96">
        <v>59</v>
      </c>
      <c r="X32" s="96">
        <v>556</v>
      </c>
      <c r="Y32" s="96">
        <v>18</v>
      </c>
      <c r="Z32" s="96">
        <v>7.7</v>
      </c>
      <c r="AA32" s="96">
        <v>2.2000000000000002</v>
      </c>
      <c r="AB32" s="96">
        <v>0.98</v>
      </c>
      <c r="AC32" s="96">
        <v>0.49</v>
      </c>
      <c r="AD32" s="96">
        <v>3250</v>
      </c>
      <c r="AE32" s="96">
        <v>170</v>
      </c>
      <c r="AF32" s="96">
        <v>6.43</v>
      </c>
      <c r="AG32" s="96">
        <v>0.88</v>
      </c>
      <c r="AH32" s="96">
        <v>-1.1299999999999999</v>
      </c>
      <c r="AI32" s="96">
        <v>0.85</v>
      </c>
      <c r="AJ32" s="96">
        <v>3.1E-2</v>
      </c>
      <c r="AK32" s="96">
        <v>0.02</v>
      </c>
      <c r="AL32" s="96">
        <v>109.6</v>
      </c>
      <c r="AM32" s="96">
        <v>6.9</v>
      </c>
      <c r="AN32" s="96">
        <v>0.47</v>
      </c>
      <c r="AO32" s="96">
        <v>0.11</v>
      </c>
      <c r="AP32" s="96">
        <v>7.2</v>
      </c>
      <c r="AQ32" s="96">
        <v>1.1000000000000001</v>
      </c>
      <c r="AR32" s="96">
        <v>15.3</v>
      </c>
      <c r="AS32" s="96">
        <v>2.4</v>
      </c>
      <c r="AT32" s="96">
        <v>3.82</v>
      </c>
      <c r="AU32" s="96">
        <v>0.43</v>
      </c>
      <c r="AV32" s="96">
        <v>79</v>
      </c>
      <c r="AW32" s="96">
        <v>6.4</v>
      </c>
      <c r="AX32" s="96">
        <v>23.8</v>
      </c>
      <c r="AY32" s="96">
        <v>1.9</v>
      </c>
      <c r="AZ32" s="96">
        <v>308</v>
      </c>
      <c r="BA32" s="96">
        <v>20</v>
      </c>
      <c r="BB32" s="96">
        <v>110.8</v>
      </c>
      <c r="BC32" s="96">
        <v>6.4</v>
      </c>
      <c r="BD32" s="96">
        <v>523</v>
      </c>
      <c r="BE32" s="96">
        <v>25</v>
      </c>
      <c r="BF32" s="96">
        <v>108.8</v>
      </c>
      <c r="BG32" s="96">
        <v>5.5</v>
      </c>
      <c r="BH32" s="96">
        <v>947</v>
      </c>
      <c r="BI32" s="96">
        <v>50</v>
      </c>
      <c r="BJ32" s="96">
        <v>185.9</v>
      </c>
      <c r="BK32" s="96">
        <v>9.5</v>
      </c>
      <c r="BL32" s="96">
        <v>10900</v>
      </c>
      <c r="BM32" s="96">
        <v>540</v>
      </c>
      <c r="BN32" s="96">
        <v>1.49</v>
      </c>
      <c r="BO32" s="96">
        <v>0.33</v>
      </c>
      <c r="BP32" s="96">
        <v>831</v>
      </c>
      <c r="BQ32" s="96">
        <v>45</v>
      </c>
      <c r="BR32" s="96">
        <v>584</v>
      </c>
      <c r="BS32" s="96">
        <v>21</v>
      </c>
      <c r="BT32" s="97">
        <v>0.18579000000000001</v>
      </c>
      <c r="BU32" s="97">
        <v>4.0772999999999997E-2</v>
      </c>
      <c r="BV32" s="97">
        <v>2.1888000000000001E-2</v>
      </c>
    </row>
    <row r="33" spans="1:74" ht="14">
      <c r="A33" s="96" t="s">
        <v>374</v>
      </c>
      <c r="B33" s="96" t="s">
        <v>375</v>
      </c>
      <c r="C33" s="96" t="s">
        <v>376</v>
      </c>
      <c r="D33" s="96" t="s">
        <v>284</v>
      </c>
      <c r="E33" s="98">
        <v>0.92769675925925921</v>
      </c>
      <c r="F33" s="96">
        <v>27.673999999999999</v>
      </c>
      <c r="G33" s="96" t="s">
        <v>375</v>
      </c>
      <c r="H33" s="99">
        <v>415000</v>
      </c>
      <c r="I33" s="99">
        <v>25000</v>
      </c>
      <c r="J33" s="96">
        <v>1060</v>
      </c>
      <c r="K33" s="96">
        <v>340</v>
      </c>
      <c r="L33" s="96">
        <v>1.0900000000000001</v>
      </c>
      <c r="M33" s="96">
        <v>0.55000000000000004</v>
      </c>
      <c r="N33" s="96">
        <v>17.8</v>
      </c>
      <c r="O33" s="96">
        <v>4.0999999999999996</v>
      </c>
      <c r="P33" s="96">
        <v>0.91</v>
      </c>
      <c r="Q33" s="96">
        <v>0.22</v>
      </c>
      <c r="R33" s="96">
        <v>1.45</v>
      </c>
      <c r="S33" s="96">
        <v>0.44</v>
      </c>
      <c r="T33" s="96">
        <v>271</v>
      </c>
      <c r="U33" s="96">
        <v>86</v>
      </c>
      <c r="V33" s="96">
        <v>1220</v>
      </c>
      <c r="W33" s="96">
        <v>280</v>
      </c>
      <c r="X33" s="96">
        <v>386</v>
      </c>
      <c r="Y33" s="96">
        <v>86</v>
      </c>
      <c r="Z33" s="96">
        <v>3.4</v>
      </c>
      <c r="AA33" s="96">
        <v>1.3</v>
      </c>
      <c r="AB33" s="96">
        <v>0.54</v>
      </c>
      <c r="AC33" s="96">
        <v>0.36</v>
      </c>
      <c r="AD33" s="96">
        <v>810</v>
      </c>
      <c r="AE33" s="96">
        <v>190</v>
      </c>
      <c r="AF33" s="96">
        <v>3.53</v>
      </c>
      <c r="AG33" s="96">
        <v>0.44</v>
      </c>
      <c r="AH33" s="96">
        <v>0.28000000000000003</v>
      </c>
      <c r="AI33" s="96">
        <v>0.78</v>
      </c>
      <c r="AJ33" s="96">
        <v>0.01</v>
      </c>
      <c r="AK33" s="96">
        <v>0.01</v>
      </c>
      <c r="AL33" s="96">
        <v>22.6</v>
      </c>
      <c r="AM33" s="96">
        <v>5.8</v>
      </c>
      <c r="AN33" s="96">
        <v>5.3999999999999999E-2</v>
      </c>
      <c r="AO33" s="96">
        <v>2.5000000000000001E-2</v>
      </c>
      <c r="AP33" s="96">
        <v>0.44</v>
      </c>
      <c r="AQ33" s="96">
        <v>0.23</v>
      </c>
      <c r="AR33" s="96">
        <v>2.09</v>
      </c>
      <c r="AS33" s="96">
        <v>0.9</v>
      </c>
      <c r="AT33" s="96">
        <v>0.94</v>
      </c>
      <c r="AU33" s="96">
        <v>0.38</v>
      </c>
      <c r="AV33" s="96">
        <v>16.2</v>
      </c>
      <c r="AW33" s="96">
        <v>5</v>
      </c>
      <c r="AX33" s="96">
        <v>5.3</v>
      </c>
      <c r="AY33" s="96">
        <v>1.5</v>
      </c>
      <c r="AZ33" s="96">
        <v>67</v>
      </c>
      <c r="BA33" s="96">
        <v>17</v>
      </c>
      <c r="BB33" s="96">
        <v>25.6</v>
      </c>
      <c r="BC33" s="96">
        <v>6.2</v>
      </c>
      <c r="BD33" s="96">
        <v>132</v>
      </c>
      <c r="BE33" s="96">
        <v>29</v>
      </c>
      <c r="BF33" s="96">
        <v>30.7</v>
      </c>
      <c r="BG33" s="96">
        <v>6</v>
      </c>
      <c r="BH33" s="96">
        <v>308</v>
      </c>
      <c r="BI33" s="96">
        <v>53</v>
      </c>
      <c r="BJ33" s="96">
        <v>69</v>
      </c>
      <c r="BK33" s="96">
        <v>12</v>
      </c>
      <c r="BL33" s="96">
        <v>12220</v>
      </c>
      <c r="BM33" s="96">
        <v>670</v>
      </c>
      <c r="BN33" s="96">
        <v>0.38</v>
      </c>
      <c r="BO33" s="96">
        <v>0.22</v>
      </c>
      <c r="BP33" s="96">
        <v>258</v>
      </c>
      <c r="BQ33" s="96">
        <v>72</v>
      </c>
      <c r="BR33" s="96">
        <v>452</v>
      </c>
      <c r="BS33" s="96">
        <v>87</v>
      </c>
      <c r="BT33" s="97">
        <v>0.15737999999999999</v>
      </c>
      <c r="BU33" s="97">
        <v>3.6776999999999997E-2</v>
      </c>
      <c r="BV33" s="97">
        <v>0</v>
      </c>
    </row>
    <row r="34" spans="1:74" ht="14">
      <c r="A34" s="96" t="s">
        <v>377</v>
      </c>
      <c r="B34" s="96" t="s">
        <v>378</v>
      </c>
      <c r="C34" s="96" t="s">
        <v>379</v>
      </c>
      <c r="D34" s="96" t="s">
        <v>284</v>
      </c>
      <c r="E34" s="98">
        <v>0.92872685185185189</v>
      </c>
      <c r="F34" s="96">
        <v>27.673999999999999</v>
      </c>
      <c r="G34" s="96" t="s">
        <v>378</v>
      </c>
      <c r="H34" s="99">
        <v>368000</v>
      </c>
      <c r="I34" s="99">
        <v>16000</v>
      </c>
      <c r="J34" s="96">
        <v>940</v>
      </c>
      <c r="K34" s="96">
        <v>240</v>
      </c>
      <c r="L34" s="96">
        <v>1.75</v>
      </c>
      <c r="M34" s="96">
        <v>0.76</v>
      </c>
      <c r="N34" s="96">
        <v>11.8</v>
      </c>
      <c r="O34" s="96">
        <v>1</v>
      </c>
      <c r="P34" s="96">
        <v>0.61799999999999999</v>
      </c>
      <c r="Q34" s="96">
        <v>4.8000000000000001E-2</v>
      </c>
      <c r="R34" s="96">
        <v>0.98</v>
      </c>
      <c r="S34" s="96">
        <v>0.1</v>
      </c>
      <c r="T34" s="96">
        <v>177</v>
      </c>
      <c r="U34" s="96">
        <v>17</v>
      </c>
      <c r="V34" s="96">
        <v>808</v>
      </c>
      <c r="W34" s="96">
        <v>72</v>
      </c>
      <c r="X34" s="96">
        <v>253</v>
      </c>
      <c r="Y34" s="96">
        <v>21</v>
      </c>
      <c r="Z34" s="96">
        <v>4.3</v>
      </c>
      <c r="AA34" s="96">
        <v>1.6</v>
      </c>
      <c r="AB34" s="96">
        <v>0.88</v>
      </c>
      <c r="AC34" s="96">
        <v>0.45</v>
      </c>
      <c r="AD34" s="96">
        <v>712</v>
      </c>
      <c r="AE34" s="96">
        <v>39</v>
      </c>
      <c r="AF34" s="96">
        <v>2.52</v>
      </c>
      <c r="AG34" s="96">
        <v>0.34</v>
      </c>
      <c r="AH34" s="96">
        <v>-0.79</v>
      </c>
      <c r="AI34" s="96">
        <v>0.81</v>
      </c>
      <c r="AJ34" s="96">
        <v>4.3E-3</v>
      </c>
      <c r="AK34" s="96">
        <v>9.2999999999999992E-3</v>
      </c>
      <c r="AL34" s="96">
        <v>16.899999999999999</v>
      </c>
      <c r="AM34" s="96">
        <v>1.6</v>
      </c>
      <c r="AN34" s="96">
        <v>2.1000000000000001E-2</v>
      </c>
      <c r="AO34" s="96">
        <v>1.4999999999999999E-2</v>
      </c>
      <c r="AP34" s="96">
        <v>0.96</v>
      </c>
      <c r="AQ34" s="96">
        <v>0.42</v>
      </c>
      <c r="AR34" s="96">
        <v>1.69</v>
      </c>
      <c r="AS34" s="96">
        <v>0.55000000000000004</v>
      </c>
      <c r="AT34" s="96">
        <v>0.54</v>
      </c>
      <c r="AU34" s="96">
        <v>0.15</v>
      </c>
      <c r="AV34" s="96">
        <v>10.8</v>
      </c>
      <c r="AW34" s="96">
        <v>1.8</v>
      </c>
      <c r="AX34" s="96">
        <v>3.16</v>
      </c>
      <c r="AY34" s="96">
        <v>0.32</v>
      </c>
      <c r="AZ34" s="96">
        <v>52.4</v>
      </c>
      <c r="BA34" s="96">
        <v>4.3</v>
      </c>
      <c r="BB34" s="96">
        <v>22.2</v>
      </c>
      <c r="BC34" s="96">
        <v>1.7</v>
      </c>
      <c r="BD34" s="96">
        <v>115.8</v>
      </c>
      <c r="BE34" s="96">
        <v>8.1999999999999993</v>
      </c>
      <c r="BF34" s="96">
        <v>28.6</v>
      </c>
      <c r="BG34" s="96">
        <v>1.6</v>
      </c>
      <c r="BH34" s="96">
        <v>292</v>
      </c>
      <c r="BI34" s="96">
        <v>18</v>
      </c>
      <c r="BJ34" s="96">
        <v>66.5</v>
      </c>
      <c r="BK34" s="96">
        <v>4.2</v>
      </c>
      <c r="BL34" s="96">
        <v>12440</v>
      </c>
      <c r="BM34" s="96">
        <v>540</v>
      </c>
      <c r="BN34" s="96">
        <v>0.42</v>
      </c>
      <c r="BO34" s="96">
        <v>0.23</v>
      </c>
      <c r="BP34" s="96">
        <v>157</v>
      </c>
      <c r="BQ34" s="96">
        <v>12</v>
      </c>
      <c r="BR34" s="96">
        <v>276</v>
      </c>
      <c r="BS34" s="96">
        <v>24</v>
      </c>
      <c r="BT34" s="97">
        <v>0.14235</v>
      </c>
      <c r="BU34" s="97">
        <v>4.3039000000000001E-2</v>
      </c>
      <c r="BV34" s="97">
        <v>1.1358999999999999E-2</v>
      </c>
    </row>
    <row r="35" spans="1:74" ht="14">
      <c r="A35" s="96" t="s">
        <v>380</v>
      </c>
      <c r="B35" s="96" t="s">
        <v>381</v>
      </c>
      <c r="C35" s="96" t="s">
        <v>382</v>
      </c>
      <c r="D35" s="96" t="s">
        <v>284</v>
      </c>
      <c r="E35" s="98">
        <v>0.93079236111111108</v>
      </c>
      <c r="F35" s="96">
        <v>1.7121</v>
      </c>
      <c r="G35" s="96" t="s">
        <v>383</v>
      </c>
      <c r="H35" s="99">
        <v>560000</v>
      </c>
      <c r="I35" s="99">
        <v>49000</v>
      </c>
      <c r="J35" s="96">
        <v>300</v>
      </c>
      <c r="K35" s="96">
        <v>1100</v>
      </c>
      <c r="L35" s="96">
        <v>0.75</v>
      </c>
      <c r="M35" s="96">
        <v>0.54</v>
      </c>
      <c r="N35" s="96">
        <v>5.5</v>
      </c>
      <c r="O35" s="96">
        <v>1.1000000000000001</v>
      </c>
      <c r="P35" s="96">
        <v>0.3</v>
      </c>
      <c r="Q35" s="96">
        <v>0.17</v>
      </c>
      <c r="R35" s="96">
        <v>5.7000000000000002E-2</v>
      </c>
      <c r="S35" s="96">
        <v>5.0999999999999997E-2</v>
      </c>
      <c r="T35" s="96">
        <v>6.6</v>
      </c>
      <c r="U35" s="96">
        <v>4.2</v>
      </c>
      <c r="V35" s="96">
        <v>1010</v>
      </c>
      <c r="W35" s="96">
        <v>190</v>
      </c>
      <c r="X35" s="96">
        <v>326</v>
      </c>
      <c r="Y35" s="96">
        <v>66</v>
      </c>
      <c r="Z35" s="96">
        <v>2.1</v>
      </c>
      <c r="AA35" s="96">
        <v>1.8</v>
      </c>
      <c r="AB35" s="96">
        <v>-0.21</v>
      </c>
      <c r="AC35" s="96">
        <v>0.76</v>
      </c>
      <c r="AD35" s="96">
        <v>199</v>
      </c>
      <c r="AE35" s="96">
        <v>57</v>
      </c>
      <c r="AF35" s="96">
        <v>1.56</v>
      </c>
      <c r="AG35" s="96">
        <v>0.55000000000000004</v>
      </c>
      <c r="AH35" s="96">
        <v>0.4</v>
      </c>
      <c r="AI35" s="96">
        <v>3.9</v>
      </c>
      <c r="AJ35" s="96">
        <v>-6.2599999999999999E-3</v>
      </c>
      <c r="AK35" s="96">
        <v>5.5000000000000003E-4</v>
      </c>
      <c r="AL35" s="96">
        <v>0.88</v>
      </c>
      <c r="AM35" s="96">
        <v>0.25</v>
      </c>
      <c r="AN35" s="96">
        <v>-5.7299999999999999E-3</v>
      </c>
      <c r="AO35" s="96">
        <v>5.0000000000000001E-4</v>
      </c>
      <c r="AP35" s="96">
        <v>0.23</v>
      </c>
      <c r="AQ35" s="96">
        <v>0.47</v>
      </c>
      <c r="AR35" s="96">
        <v>0.54700000000000004</v>
      </c>
      <c r="AS35" s="96">
        <v>4.8000000000000001E-2</v>
      </c>
      <c r="AT35" s="96">
        <v>0.13</v>
      </c>
      <c r="AU35" s="96">
        <v>0.14000000000000001</v>
      </c>
      <c r="AV35" s="96">
        <v>-2.3E-3</v>
      </c>
      <c r="AW35" s="96">
        <v>2.0000000000000001E-4</v>
      </c>
      <c r="AX35" s="96">
        <v>0.85</v>
      </c>
      <c r="AY35" s="96">
        <v>0.39</v>
      </c>
      <c r="AZ35" s="96">
        <v>11.1</v>
      </c>
      <c r="BA35" s="96">
        <v>3.1</v>
      </c>
      <c r="BB35" s="96">
        <v>5.7370000000000001</v>
      </c>
      <c r="BC35" s="96">
        <v>3.1E-2</v>
      </c>
      <c r="BD35" s="96">
        <v>42</v>
      </c>
      <c r="BE35" s="96">
        <v>13</v>
      </c>
      <c r="BF35" s="96">
        <v>10.62</v>
      </c>
      <c r="BG35" s="96">
        <v>0.19</v>
      </c>
      <c r="BH35" s="96">
        <v>108</v>
      </c>
      <c r="BI35" s="96">
        <v>14</v>
      </c>
      <c r="BJ35" s="96">
        <v>26.4</v>
      </c>
      <c r="BK35" s="96">
        <v>6.1</v>
      </c>
      <c r="BL35" s="96">
        <v>10310</v>
      </c>
      <c r="BM35" s="96">
        <v>740</v>
      </c>
      <c r="BN35" s="96">
        <v>7.7</v>
      </c>
      <c r="BO35" s="96">
        <v>0.67</v>
      </c>
      <c r="BP35" s="96">
        <v>10.7</v>
      </c>
      <c r="BQ35" s="96">
        <v>2.8</v>
      </c>
      <c r="BR35" s="96">
        <v>168</v>
      </c>
      <c r="BS35" s="96">
        <v>30</v>
      </c>
      <c r="BT35" s="97">
        <v>0.16341</v>
      </c>
      <c r="BU35" s="97">
        <v>8.0521999999999996E-2</v>
      </c>
      <c r="BV35" s="97">
        <v>1.2017999999999999E-2</v>
      </c>
    </row>
    <row r="36" spans="1:74" ht="14">
      <c r="A36" s="96" t="s">
        <v>384</v>
      </c>
      <c r="B36" s="96" t="s">
        <v>381</v>
      </c>
      <c r="C36" s="96" t="s">
        <v>385</v>
      </c>
      <c r="D36" s="96" t="s">
        <v>284</v>
      </c>
      <c r="E36" s="98">
        <v>0.93084050925925921</v>
      </c>
      <c r="F36" s="96">
        <v>23.050999999999998</v>
      </c>
      <c r="G36" s="96" t="s">
        <v>381</v>
      </c>
      <c r="H36" s="99">
        <v>355000</v>
      </c>
      <c r="I36" s="99">
        <v>17000</v>
      </c>
      <c r="J36" s="96">
        <v>1120</v>
      </c>
      <c r="K36" s="96">
        <v>340</v>
      </c>
      <c r="L36" s="96">
        <v>0.48</v>
      </c>
      <c r="M36" s="96">
        <v>0.86</v>
      </c>
      <c r="N36" s="96">
        <v>12.2</v>
      </c>
      <c r="O36" s="96">
        <v>1.7</v>
      </c>
      <c r="P36" s="96">
        <v>0.69099999999999995</v>
      </c>
      <c r="Q36" s="96">
        <v>9.7000000000000003E-2</v>
      </c>
      <c r="R36" s="96">
        <v>0.92</v>
      </c>
      <c r="S36" s="96">
        <v>0.31</v>
      </c>
      <c r="T36" s="96">
        <v>143</v>
      </c>
      <c r="U36" s="96">
        <v>48</v>
      </c>
      <c r="V36" s="96">
        <v>809</v>
      </c>
      <c r="W36" s="96">
        <v>92</v>
      </c>
      <c r="X36" s="96">
        <v>254</v>
      </c>
      <c r="Y36" s="96">
        <v>30</v>
      </c>
      <c r="Z36" s="96">
        <v>3.6</v>
      </c>
      <c r="AA36" s="96">
        <v>1.9</v>
      </c>
      <c r="AB36" s="96">
        <v>0.3</v>
      </c>
      <c r="AC36" s="96">
        <v>0.42</v>
      </c>
      <c r="AD36" s="96">
        <v>570</v>
      </c>
      <c r="AE36" s="96">
        <v>120</v>
      </c>
      <c r="AF36" s="96">
        <v>2.35</v>
      </c>
      <c r="AG36" s="96">
        <v>0.47</v>
      </c>
      <c r="AH36" s="96">
        <v>-0.85</v>
      </c>
      <c r="AI36" s="96">
        <v>0.9</v>
      </c>
      <c r="AJ36" s="96">
        <v>1.4999999999999999E-2</v>
      </c>
      <c r="AK36" s="96">
        <v>1.2E-2</v>
      </c>
      <c r="AL36" s="96">
        <v>16.399999999999999</v>
      </c>
      <c r="AM36" s="96">
        <v>4.5</v>
      </c>
      <c r="AN36" s="96">
        <v>2.7E-2</v>
      </c>
      <c r="AO36" s="96">
        <v>1.7000000000000001E-2</v>
      </c>
      <c r="AP36" s="96">
        <v>1.01</v>
      </c>
      <c r="AQ36" s="96">
        <v>0.59</v>
      </c>
      <c r="AR36" s="96">
        <v>2.0299999999999998</v>
      </c>
      <c r="AS36" s="96">
        <v>0.94</v>
      </c>
      <c r="AT36" s="96">
        <v>0.59</v>
      </c>
      <c r="AU36" s="96">
        <v>0.28999999999999998</v>
      </c>
      <c r="AV36" s="96">
        <v>12.4</v>
      </c>
      <c r="AW36" s="96">
        <v>4</v>
      </c>
      <c r="AX36" s="96">
        <v>3.56</v>
      </c>
      <c r="AY36" s="96">
        <v>0.95</v>
      </c>
      <c r="AZ36" s="96">
        <v>48</v>
      </c>
      <c r="BA36" s="96">
        <v>12</v>
      </c>
      <c r="BB36" s="96">
        <v>17.600000000000001</v>
      </c>
      <c r="BC36" s="96">
        <v>4.3</v>
      </c>
      <c r="BD36" s="96">
        <v>93</v>
      </c>
      <c r="BE36" s="96">
        <v>21</v>
      </c>
      <c r="BF36" s="96">
        <v>21.4</v>
      </c>
      <c r="BG36" s="96">
        <v>4</v>
      </c>
      <c r="BH36" s="96">
        <v>213</v>
      </c>
      <c r="BI36" s="96">
        <v>38</v>
      </c>
      <c r="BJ36" s="96">
        <v>48.2</v>
      </c>
      <c r="BK36" s="96">
        <v>8.4</v>
      </c>
      <c r="BL36" s="96">
        <v>11950</v>
      </c>
      <c r="BM36" s="96">
        <v>580</v>
      </c>
      <c r="BN36" s="96">
        <v>0.25</v>
      </c>
      <c r="BO36" s="96">
        <v>0.2</v>
      </c>
      <c r="BP36" s="96">
        <v>168</v>
      </c>
      <c r="BQ36" s="96">
        <v>54</v>
      </c>
      <c r="BR36" s="96">
        <v>336</v>
      </c>
      <c r="BS36" s="96">
        <v>52</v>
      </c>
      <c r="BT36" s="97" t="s">
        <v>105</v>
      </c>
      <c r="BU36" s="97" t="s">
        <v>105</v>
      </c>
      <c r="BV36" s="97" t="s">
        <v>105</v>
      </c>
    </row>
    <row r="37" spans="1:74" ht="14">
      <c r="A37" s="96" t="s">
        <v>386</v>
      </c>
      <c r="B37" s="96" t="s">
        <v>387</v>
      </c>
      <c r="C37" s="96" t="s">
        <v>388</v>
      </c>
      <c r="D37" s="96" t="s">
        <v>284</v>
      </c>
      <c r="E37" s="98">
        <v>0.93387638888888891</v>
      </c>
      <c r="F37" s="96">
        <v>3.3391999999999999</v>
      </c>
      <c r="G37" s="96"/>
      <c r="H37" s="99">
        <v>376000</v>
      </c>
      <c r="I37" s="99">
        <v>25000</v>
      </c>
      <c r="J37" s="96">
        <v>1590</v>
      </c>
      <c r="K37" s="96">
        <v>580</v>
      </c>
      <c r="L37" s="96">
        <v>0.9</v>
      </c>
      <c r="M37" s="96">
        <v>2.7</v>
      </c>
      <c r="N37" s="96">
        <v>25.1</v>
      </c>
      <c r="O37" s="96">
        <v>1.7</v>
      </c>
      <c r="P37" s="96">
        <v>1.196</v>
      </c>
      <c r="Q37" s="96">
        <v>7.3999999999999996E-2</v>
      </c>
      <c r="R37" s="96">
        <v>1.52</v>
      </c>
      <c r="S37" s="96">
        <v>0.25</v>
      </c>
      <c r="T37" s="96">
        <v>145.1</v>
      </c>
      <c r="U37" s="96">
        <v>7.4</v>
      </c>
      <c r="V37" s="96">
        <v>1208</v>
      </c>
      <c r="W37" s="96">
        <v>67</v>
      </c>
      <c r="X37" s="96">
        <v>377</v>
      </c>
      <c r="Y37" s="96">
        <v>32</v>
      </c>
      <c r="Z37" s="96">
        <v>170</v>
      </c>
      <c r="AA37" s="96">
        <v>120</v>
      </c>
      <c r="AB37" s="96">
        <v>-0.2</v>
      </c>
      <c r="AC37" s="96">
        <v>0.83</v>
      </c>
      <c r="AD37" s="96">
        <v>690</v>
      </c>
      <c r="AE37" s="96">
        <v>55</v>
      </c>
      <c r="AF37" s="96">
        <v>2.5</v>
      </c>
      <c r="AG37" s="96">
        <v>1.6</v>
      </c>
      <c r="AH37" s="96">
        <v>-1</v>
      </c>
      <c r="AI37" s="96">
        <v>2.1</v>
      </c>
      <c r="AJ37" s="96">
        <v>5.6000000000000001E-2</v>
      </c>
      <c r="AK37" s="96">
        <v>9.7000000000000003E-2</v>
      </c>
      <c r="AL37" s="96">
        <v>19.2</v>
      </c>
      <c r="AM37" s="96">
        <v>2.9</v>
      </c>
      <c r="AN37" s="96">
        <v>4.5999999999999999E-2</v>
      </c>
      <c r="AO37" s="96">
        <v>2.3E-2</v>
      </c>
      <c r="AP37" s="96">
        <v>1.01</v>
      </c>
      <c r="AQ37" s="96">
        <v>0.69</v>
      </c>
      <c r="AR37" s="96">
        <v>1.9</v>
      </c>
      <c r="AS37" s="96">
        <v>1.5</v>
      </c>
      <c r="AT37" s="96">
        <v>0.46</v>
      </c>
      <c r="AU37" s="96">
        <v>0.38</v>
      </c>
      <c r="AV37" s="96">
        <v>8.4</v>
      </c>
      <c r="AW37" s="96">
        <v>2.2000000000000002</v>
      </c>
      <c r="AX37" s="96">
        <v>3.47</v>
      </c>
      <c r="AY37" s="96">
        <v>0.79</v>
      </c>
      <c r="AZ37" s="96">
        <v>52</v>
      </c>
      <c r="BA37" s="96">
        <v>11</v>
      </c>
      <c r="BB37" s="96">
        <v>23</v>
      </c>
      <c r="BC37" s="96">
        <v>2.2999999999999998</v>
      </c>
      <c r="BD37" s="96">
        <v>141</v>
      </c>
      <c r="BE37" s="96">
        <v>12</v>
      </c>
      <c r="BF37" s="96">
        <v>33.799999999999997</v>
      </c>
      <c r="BG37" s="96">
        <v>1.1000000000000001</v>
      </c>
      <c r="BH37" s="96">
        <v>336</v>
      </c>
      <c r="BI37" s="96">
        <v>30</v>
      </c>
      <c r="BJ37" s="96">
        <v>77.900000000000006</v>
      </c>
      <c r="BK37" s="96">
        <v>2.7</v>
      </c>
      <c r="BL37" s="99">
        <v>11900</v>
      </c>
      <c r="BM37" s="99">
        <v>1500</v>
      </c>
      <c r="BN37" s="96">
        <v>0.33</v>
      </c>
      <c r="BO37" s="96">
        <v>0.4</v>
      </c>
      <c r="BP37" s="96">
        <v>119</v>
      </c>
      <c r="BQ37" s="96">
        <v>24</v>
      </c>
      <c r="BR37" s="96">
        <v>385</v>
      </c>
      <c r="BS37" s="96">
        <v>58</v>
      </c>
      <c r="BT37" s="97">
        <v>0.18342</v>
      </c>
      <c r="BU37" s="97">
        <v>6.8280999999999994E-2</v>
      </c>
      <c r="BV37" s="97">
        <v>1.8889E-2</v>
      </c>
    </row>
    <row r="38" spans="1:74" ht="14">
      <c r="A38" s="96" t="s">
        <v>389</v>
      </c>
      <c r="B38" s="96" t="s">
        <v>387</v>
      </c>
      <c r="C38" s="96" t="s">
        <v>390</v>
      </c>
      <c r="D38" s="96" t="s">
        <v>284</v>
      </c>
      <c r="E38" s="98">
        <v>0.93394004629629634</v>
      </c>
      <c r="F38" s="96">
        <v>21.251999999999999</v>
      </c>
      <c r="G38" s="96" t="s">
        <v>387</v>
      </c>
      <c r="H38" s="99">
        <v>330000</v>
      </c>
      <c r="I38" s="99">
        <v>14000</v>
      </c>
      <c r="J38" s="96">
        <v>1330</v>
      </c>
      <c r="K38" s="96">
        <v>390</v>
      </c>
      <c r="L38" s="96">
        <v>2</v>
      </c>
      <c r="M38" s="96">
        <v>1.1000000000000001</v>
      </c>
      <c r="N38" s="96">
        <v>17.649999999999999</v>
      </c>
      <c r="O38" s="96">
        <v>0.77</v>
      </c>
      <c r="P38" s="96">
        <v>0.96399999999999997</v>
      </c>
      <c r="Q38" s="96">
        <v>5.5E-2</v>
      </c>
      <c r="R38" s="96">
        <v>1.98</v>
      </c>
      <c r="S38" s="96">
        <v>0.16</v>
      </c>
      <c r="T38" s="96">
        <v>189</v>
      </c>
      <c r="U38" s="96">
        <v>11</v>
      </c>
      <c r="V38" s="96">
        <v>592</v>
      </c>
      <c r="W38" s="96">
        <v>24</v>
      </c>
      <c r="X38" s="96">
        <v>184.2</v>
      </c>
      <c r="Y38" s="96">
        <v>6.6</v>
      </c>
      <c r="Z38" s="96">
        <v>10.7</v>
      </c>
      <c r="AA38" s="96">
        <v>2.8</v>
      </c>
      <c r="AB38" s="96">
        <v>0.48</v>
      </c>
      <c r="AC38" s="96">
        <v>0.54</v>
      </c>
      <c r="AD38" s="96">
        <v>878</v>
      </c>
      <c r="AE38" s="96">
        <v>42</v>
      </c>
      <c r="AF38" s="96">
        <v>1.56</v>
      </c>
      <c r="AG38" s="96">
        <v>0.34</v>
      </c>
      <c r="AH38" s="96">
        <v>0.3</v>
      </c>
      <c r="AI38" s="96">
        <v>1.2</v>
      </c>
      <c r="AJ38" s="96">
        <v>8.0000000000000002E-3</v>
      </c>
      <c r="AK38" s="96">
        <v>1.0999999999999999E-2</v>
      </c>
      <c r="AL38" s="96">
        <v>19.2</v>
      </c>
      <c r="AM38" s="96">
        <v>1.1000000000000001</v>
      </c>
      <c r="AN38" s="96">
        <v>9.2999999999999999E-2</v>
      </c>
      <c r="AO38" s="96">
        <v>3.5999999999999997E-2</v>
      </c>
      <c r="AP38" s="96">
        <v>1.08</v>
      </c>
      <c r="AQ38" s="96">
        <v>0.39</v>
      </c>
      <c r="AR38" s="96">
        <v>2.5499999999999998</v>
      </c>
      <c r="AS38" s="96">
        <v>0.81</v>
      </c>
      <c r="AT38" s="96">
        <v>1.18</v>
      </c>
      <c r="AU38" s="96">
        <v>0.31</v>
      </c>
      <c r="AV38" s="96">
        <v>14.8</v>
      </c>
      <c r="AW38" s="96">
        <v>2</v>
      </c>
      <c r="AX38" s="96">
        <v>5.34</v>
      </c>
      <c r="AY38" s="96">
        <v>0.56000000000000005</v>
      </c>
      <c r="AZ38" s="96">
        <v>70.900000000000006</v>
      </c>
      <c r="BA38" s="96">
        <v>4.3</v>
      </c>
      <c r="BB38" s="96">
        <v>28.5</v>
      </c>
      <c r="BC38" s="96">
        <v>1.6</v>
      </c>
      <c r="BD38" s="96">
        <v>149.9</v>
      </c>
      <c r="BE38" s="96">
        <v>7</v>
      </c>
      <c r="BF38" s="96">
        <v>35</v>
      </c>
      <c r="BG38" s="96">
        <v>2.1</v>
      </c>
      <c r="BH38" s="96">
        <v>350</v>
      </c>
      <c r="BI38" s="96">
        <v>20</v>
      </c>
      <c r="BJ38" s="96">
        <v>80.5</v>
      </c>
      <c r="BK38" s="96">
        <v>4.5</v>
      </c>
      <c r="BL38" s="96">
        <v>9580</v>
      </c>
      <c r="BM38" s="96">
        <v>570</v>
      </c>
      <c r="BN38" s="96">
        <v>0.64</v>
      </c>
      <c r="BO38" s="96">
        <v>0.19</v>
      </c>
      <c r="BP38" s="96">
        <v>154.9</v>
      </c>
      <c r="BQ38" s="96">
        <v>9.8000000000000007</v>
      </c>
      <c r="BR38" s="96">
        <v>195</v>
      </c>
      <c r="BS38" s="96">
        <v>11</v>
      </c>
      <c r="BT38" s="97" t="s">
        <v>105</v>
      </c>
      <c r="BU38" s="97" t="s">
        <v>105</v>
      </c>
      <c r="BV38" s="97" t="s">
        <v>105</v>
      </c>
    </row>
    <row r="39" spans="1:74" ht="14">
      <c r="A39" s="96" t="s">
        <v>391</v>
      </c>
      <c r="B39" s="96" t="s">
        <v>392</v>
      </c>
      <c r="C39" s="96" t="s">
        <v>393</v>
      </c>
      <c r="D39" s="96" t="s">
        <v>284</v>
      </c>
      <c r="E39" s="98">
        <v>0.93493483796296306</v>
      </c>
      <c r="F39" s="96">
        <v>2.8254999999999999</v>
      </c>
      <c r="G39" s="96"/>
      <c r="H39" s="99">
        <v>369000</v>
      </c>
      <c r="I39" s="99">
        <v>38000</v>
      </c>
      <c r="J39" s="99">
        <v>1100</v>
      </c>
      <c r="K39" s="99">
        <v>1100</v>
      </c>
      <c r="L39" s="96">
        <v>1.3</v>
      </c>
      <c r="M39" s="96">
        <v>3.2</v>
      </c>
      <c r="N39" s="96">
        <v>50</v>
      </c>
      <c r="O39" s="96">
        <v>12</v>
      </c>
      <c r="P39" s="96">
        <v>2.81</v>
      </c>
      <c r="Q39" s="96">
        <v>0.66</v>
      </c>
      <c r="R39" s="96">
        <v>5.4</v>
      </c>
      <c r="S39" s="96">
        <v>1.5</v>
      </c>
      <c r="T39" s="96">
        <v>460</v>
      </c>
      <c r="U39" s="96">
        <v>170</v>
      </c>
      <c r="V39" s="96">
        <v>2880</v>
      </c>
      <c r="W39" s="96">
        <v>960</v>
      </c>
      <c r="X39" s="96">
        <v>910</v>
      </c>
      <c r="Y39" s="96">
        <v>280</v>
      </c>
      <c r="Z39" s="96">
        <v>96</v>
      </c>
      <c r="AA39" s="96">
        <v>23</v>
      </c>
      <c r="AB39" s="96">
        <v>1.72</v>
      </c>
      <c r="AC39" s="96">
        <v>0.63</v>
      </c>
      <c r="AD39" s="96">
        <v>1320</v>
      </c>
      <c r="AE39" s="96">
        <v>290</v>
      </c>
      <c r="AF39" s="96">
        <v>2.5</v>
      </c>
      <c r="AG39" s="96">
        <v>1.3</v>
      </c>
      <c r="AH39" s="96">
        <v>-1.3</v>
      </c>
      <c r="AI39" s="96">
        <v>1.7</v>
      </c>
      <c r="AJ39" s="96">
        <v>3.51</v>
      </c>
      <c r="AK39" s="96">
        <v>0.59</v>
      </c>
      <c r="AL39" s="96">
        <v>44.8</v>
      </c>
      <c r="AM39" s="96">
        <v>6.2</v>
      </c>
      <c r="AN39" s="96">
        <v>2.41</v>
      </c>
      <c r="AO39" s="96">
        <v>0.61</v>
      </c>
      <c r="AP39" s="96">
        <v>11.9</v>
      </c>
      <c r="AQ39" s="96">
        <v>4.5999999999999996</v>
      </c>
      <c r="AR39" s="96">
        <v>8.1</v>
      </c>
      <c r="AS39" s="96">
        <v>4.3</v>
      </c>
      <c r="AT39" s="96">
        <v>2.12</v>
      </c>
      <c r="AU39" s="96">
        <v>0.69</v>
      </c>
      <c r="AV39" s="96">
        <v>29.4</v>
      </c>
      <c r="AW39" s="96">
        <v>6.6</v>
      </c>
      <c r="AX39" s="96">
        <v>10.1</v>
      </c>
      <c r="AY39" s="96">
        <v>1.6</v>
      </c>
      <c r="AZ39" s="96">
        <v>110</v>
      </c>
      <c r="BA39" s="96">
        <v>22</v>
      </c>
      <c r="BB39" s="96">
        <v>45.9</v>
      </c>
      <c r="BC39" s="96">
        <v>7.5</v>
      </c>
      <c r="BD39" s="96">
        <v>273</v>
      </c>
      <c r="BE39" s="96">
        <v>34</v>
      </c>
      <c r="BF39" s="96">
        <v>59.7</v>
      </c>
      <c r="BG39" s="96">
        <v>9.4</v>
      </c>
      <c r="BH39" s="96">
        <v>730</v>
      </c>
      <c r="BI39" s="96">
        <v>100</v>
      </c>
      <c r="BJ39" s="96">
        <v>139</v>
      </c>
      <c r="BK39" s="96">
        <v>21</v>
      </c>
      <c r="BL39" s="99">
        <v>15100</v>
      </c>
      <c r="BM39" s="99">
        <v>3700</v>
      </c>
      <c r="BN39" s="96">
        <v>-5.5599999999999996E-4</v>
      </c>
      <c r="BO39" s="96">
        <v>5.5999999999999999E-5</v>
      </c>
      <c r="BP39" s="96">
        <v>380</v>
      </c>
      <c r="BQ39" s="96">
        <v>170</v>
      </c>
      <c r="BR39" s="96">
        <v>710</v>
      </c>
      <c r="BS39" s="96">
        <v>230</v>
      </c>
      <c r="BT39" s="97">
        <v>0.21545</v>
      </c>
      <c r="BU39" s="97">
        <v>2.1388999999999998E-2</v>
      </c>
      <c r="BV39" s="97">
        <v>0</v>
      </c>
    </row>
    <row r="40" spans="1:74" ht="14">
      <c r="A40" s="96" t="s">
        <v>394</v>
      </c>
      <c r="B40" s="96" t="s">
        <v>392</v>
      </c>
      <c r="C40" s="96" t="s">
        <v>395</v>
      </c>
      <c r="D40" s="96" t="s">
        <v>284</v>
      </c>
      <c r="E40" s="98">
        <v>0.93499097222222227</v>
      </c>
      <c r="F40" s="96">
        <v>19.454999999999998</v>
      </c>
      <c r="G40" s="96" t="s">
        <v>392</v>
      </c>
      <c r="H40" s="99">
        <v>291000</v>
      </c>
      <c r="I40" s="99">
        <v>24000</v>
      </c>
      <c r="J40" s="96">
        <v>1380</v>
      </c>
      <c r="K40" s="96">
        <v>400</v>
      </c>
      <c r="L40" s="96">
        <v>2.2000000000000002</v>
      </c>
      <c r="M40" s="96">
        <v>1.1000000000000001</v>
      </c>
      <c r="N40" s="96">
        <v>20.9</v>
      </c>
      <c r="O40" s="96">
        <v>3.9</v>
      </c>
      <c r="P40" s="96">
        <v>1.1399999999999999</v>
      </c>
      <c r="Q40" s="96">
        <v>0.19</v>
      </c>
      <c r="R40" s="96">
        <v>4.7</v>
      </c>
      <c r="S40" s="96">
        <v>1.1000000000000001</v>
      </c>
      <c r="T40" s="96">
        <v>355</v>
      </c>
      <c r="U40" s="96">
        <v>80</v>
      </c>
      <c r="V40" s="96">
        <v>690</v>
      </c>
      <c r="W40" s="96">
        <v>120</v>
      </c>
      <c r="X40" s="96">
        <v>218</v>
      </c>
      <c r="Y40" s="96">
        <v>35</v>
      </c>
      <c r="Z40" s="96">
        <v>142</v>
      </c>
      <c r="AA40" s="96">
        <v>19</v>
      </c>
      <c r="AB40" s="96">
        <v>2</v>
      </c>
      <c r="AC40" s="96">
        <v>1.1000000000000001</v>
      </c>
      <c r="AD40" s="96">
        <v>2370</v>
      </c>
      <c r="AE40" s="96">
        <v>300</v>
      </c>
      <c r="AF40" s="96">
        <v>5.8</v>
      </c>
      <c r="AG40" s="96">
        <v>1.4</v>
      </c>
      <c r="AH40" s="96">
        <v>0.5</v>
      </c>
      <c r="AI40" s="96">
        <v>1.6</v>
      </c>
      <c r="AJ40" s="96">
        <v>0.87</v>
      </c>
      <c r="AK40" s="96">
        <v>0.2</v>
      </c>
      <c r="AL40" s="96">
        <v>82</v>
      </c>
      <c r="AM40" s="96">
        <v>13</v>
      </c>
      <c r="AN40" s="96">
        <v>0.88</v>
      </c>
      <c r="AO40" s="96">
        <v>0.15</v>
      </c>
      <c r="AP40" s="96">
        <v>8.8000000000000007</v>
      </c>
      <c r="AQ40" s="96">
        <v>1.6</v>
      </c>
      <c r="AR40" s="96">
        <v>12.9</v>
      </c>
      <c r="AS40" s="96">
        <v>2.9</v>
      </c>
      <c r="AT40" s="96">
        <v>4.5999999999999996</v>
      </c>
      <c r="AU40" s="96">
        <v>1</v>
      </c>
      <c r="AV40" s="96">
        <v>57</v>
      </c>
      <c r="AW40" s="96">
        <v>12</v>
      </c>
      <c r="AX40" s="96">
        <v>17.100000000000001</v>
      </c>
      <c r="AY40" s="96">
        <v>3</v>
      </c>
      <c r="AZ40" s="96">
        <v>212</v>
      </c>
      <c r="BA40" s="96">
        <v>28</v>
      </c>
      <c r="BB40" s="96">
        <v>81</v>
      </c>
      <c r="BC40" s="96">
        <v>14</v>
      </c>
      <c r="BD40" s="96">
        <v>376</v>
      </c>
      <c r="BE40" s="96">
        <v>51</v>
      </c>
      <c r="BF40" s="96">
        <v>82</v>
      </c>
      <c r="BG40" s="96">
        <v>11</v>
      </c>
      <c r="BH40" s="96">
        <v>726</v>
      </c>
      <c r="BI40" s="96">
        <v>83</v>
      </c>
      <c r="BJ40" s="96">
        <v>131</v>
      </c>
      <c r="BK40" s="96">
        <v>17</v>
      </c>
      <c r="BL40" s="96">
        <v>11000</v>
      </c>
      <c r="BM40" s="96">
        <v>760</v>
      </c>
      <c r="BN40" s="96">
        <v>1.08</v>
      </c>
      <c r="BO40" s="96">
        <v>0.41</v>
      </c>
      <c r="BP40" s="96">
        <v>326</v>
      </c>
      <c r="BQ40" s="96">
        <v>76</v>
      </c>
      <c r="BR40" s="96">
        <v>217</v>
      </c>
      <c r="BS40" s="96">
        <v>39</v>
      </c>
      <c r="BT40" s="97">
        <v>0.15826000000000001</v>
      </c>
      <c r="BU40" s="97">
        <v>5.2909999999999999E-2</v>
      </c>
      <c r="BV40" s="97">
        <v>2.9565999999999999E-2</v>
      </c>
    </row>
    <row r="41" spans="1:74" ht="14">
      <c r="A41" s="96" t="s">
        <v>396</v>
      </c>
      <c r="B41" s="96" t="s">
        <v>397</v>
      </c>
      <c r="C41" s="96" t="s">
        <v>398</v>
      </c>
      <c r="D41" s="96" t="s">
        <v>284</v>
      </c>
      <c r="E41" s="98">
        <v>0.93597939814814823</v>
      </c>
      <c r="F41" s="96">
        <v>23.05</v>
      </c>
      <c r="G41" s="96" t="s">
        <v>397</v>
      </c>
      <c r="H41" s="99">
        <v>374000</v>
      </c>
      <c r="I41" s="99">
        <v>22000</v>
      </c>
      <c r="J41" s="96">
        <v>1260</v>
      </c>
      <c r="K41" s="96">
        <v>300</v>
      </c>
      <c r="L41" s="96">
        <v>1.76</v>
      </c>
      <c r="M41" s="96">
        <v>0.92</v>
      </c>
      <c r="N41" s="96">
        <v>750</v>
      </c>
      <c r="O41" s="96">
        <v>72</v>
      </c>
      <c r="P41" s="96">
        <v>89.4</v>
      </c>
      <c r="Q41" s="96">
        <v>8.6999999999999993</v>
      </c>
      <c r="R41" s="96">
        <v>17.8</v>
      </c>
      <c r="S41" s="96">
        <v>1.9</v>
      </c>
      <c r="T41" s="96">
        <v>144</v>
      </c>
      <c r="U41" s="96">
        <v>19</v>
      </c>
      <c r="V41" s="96">
        <v>2160</v>
      </c>
      <c r="W41" s="96">
        <v>220</v>
      </c>
      <c r="X41" s="96">
        <v>688</v>
      </c>
      <c r="Y41" s="96">
        <v>69</v>
      </c>
      <c r="Z41" s="96">
        <v>8.5</v>
      </c>
      <c r="AA41" s="96">
        <v>1.7</v>
      </c>
      <c r="AB41" s="96">
        <v>0.9</v>
      </c>
      <c r="AC41" s="96">
        <v>0.51</v>
      </c>
      <c r="AD41" s="96">
        <v>1610</v>
      </c>
      <c r="AE41" s="96">
        <v>130</v>
      </c>
      <c r="AF41" s="96">
        <v>14</v>
      </c>
      <c r="AG41" s="96">
        <v>1.5</v>
      </c>
      <c r="AH41" s="96">
        <v>0.2</v>
      </c>
      <c r="AI41" s="96">
        <v>1.4</v>
      </c>
      <c r="AJ41" s="96">
        <v>3.8999999999999998E-3</v>
      </c>
      <c r="AK41" s="96">
        <v>9.4999999999999998E-3</v>
      </c>
      <c r="AL41" s="96">
        <v>12.6</v>
      </c>
      <c r="AM41" s="96">
        <v>1.1000000000000001</v>
      </c>
      <c r="AN41" s="96">
        <v>5.5E-2</v>
      </c>
      <c r="AO41" s="96">
        <v>2.5999999999999999E-2</v>
      </c>
      <c r="AP41" s="96">
        <v>1.18</v>
      </c>
      <c r="AQ41" s="96">
        <v>0.49</v>
      </c>
      <c r="AR41" s="96">
        <v>3.14</v>
      </c>
      <c r="AS41" s="96">
        <v>0.88</v>
      </c>
      <c r="AT41" s="96">
        <v>0.2</v>
      </c>
      <c r="AU41" s="96">
        <v>0.12</v>
      </c>
      <c r="AV41" s="96">
        <v>28</v>
      </c>
      <c r="AW41" s="96">
        <v>4.2</v>
      </c>
      <c r="AX41" s="96">
        <v>9.6999999999999993</v>
      </c>
      <c r="AY41" s="96">
        <v>1.1000000000000001</v>
      </c>
      <c r="AZ41" s="96">
        <v>149</v>
      </c>
      <c r="BA41" s="96">
        <v>15</v>
      </c>
      <c r="BB41" s="96">
        <v>60.6</v>
      </c>
      <c r="BC41" s="96">
        <v>4.5</v>
      </c>
      <c r="BD41" s="96">
        <v>298</v>
      </c>
      <c r="BE41" s="96">
        <v>22</v>
      </c>
      <c r="BF41" s="96">
        <v>67.599999999999994</v>
      </c>
      <c r="BG41" s="96">
        <v>5</v>
      </c>
      <c r="BH41" s="96">
        <v>601</v>
      </c>
      <c r="BI41" s="96">
        <v>41</v>
      </c>
      <c r="BJ41" s="96">
        <v>114.5</v>
      </c>
      <c r="BK41" s="96">
        <v>6.3</v>
      </c>
      <c r="BL41" s="96">
        <v>13360</v>
      </c>
      <c r="BM41" s="96">
        <v>710</v>
      </c>
      <c r="BN41" s="96">
        <v>6.7</v>
      </c>
      <c r="BO41" s="96">
        <v>2.7</v>
      </c>
      <c r="BP41" s="96">
        <v>135</v>
      </c>
      <c r="BQ41" s="96">
        <v>15</v>
      </c>
      <c r="BR41" s="96">
        <v>754</v>
      </c>
      <c r="BS41" s="96">
        <v>84</v>
      </c>
      <c r="BT41" s="97" t="s">
        <v>105</v>
      </c>
      <c r="BU41" s="97" t="s">
        <v>105</v>
      </c>
      <c r="BV41" s="97" t="s">
        <v>105</v>
      </c>
    </row>
    <row r="42" spans="1:74" ht="14">
      <c r="A42" s="96" t="s">
        <v>399</v>
      </c>
      <c r="B42" s="96" t="s">
        <v>400</v>
      </c>
      <c r="C42" s="96" t="s">
        <v>401</v>
      </c>
      <c r="D42" s="96" t="s">
        <v>284</v>
      </c>
      <c r="E42" s="98">
        <v>0.93697118055555562</v>
      </c>
      <c r="F42" s="96">
        <v>25.361999999999998</v>
      </c>
      <c r="G42" s="96" t="s">
        <v>400</v>
      </c>
      <c r="H42" s="99">
        <v>358000</v>
      </c>
      <c r="I42" s="99">
        <v>19000</v>
      </c>
      <c r="J42" s="96">
        <v>1350</v>
      </c>
      <c r="K42" s="96">
        <v>380</v>
      </c>
      <c r="L42" s="96">
        <v>2.12</v>
      </c>
      <c r="M42" s="96">
        <v>0.98</v>
      </c>
      <c r="N42" s="96">
        <v>64</v>
      </c>
      <c r="O42" s="96">
        <v>5.3</v>
      </c>
      <c r="P42" s="96">
        <v>3.49</v>
      </c>
      <c r="Q42" s="96">
        <v>0.28999999999999998</v>
      </c>
      <c r="R42" s="96">
        <v>1.03</v>
      </c>
      <c r="S42" s="96">
        <v>0.13</v>
      </c>
      <c r="T42" s="96">
        <v>114</v>
      </c>
      <c r="U42" s="96">
        <v>15</v>
      </c>
      <c r="V42" s="96">
        <v>2760</v>
      </c>
      <c r="W42" s="96">
        <v>210</v>
      </c>
      <c r="X42" s="96">
        <v>883</v>
      </c>
      <c r="Y42" s="96">
        <v>64</v>
      </c>
      <c r="Z42" s="96">
        <v>5.0999999999999996</v>
      </c>
      <c r="AA42" s="96">
        <v>1.4</v>
      </c>
      <c r="AB42" s="96">
        <v>0.69</v>
      </c>
      <c r="AC42" s="96">
        <v>0.47</v>
      </c>
      <c r="AD42" s="96">
        <v>770</v>
      </c>
      <c r="AE42" s="96">
        <v>140</v>
      </c>
      <c r="AF42" s="96">
        <v>1.47</v>
      </c>
      <c r="AG42" s="96">
        <v>0.25</v>
      </c>
      <c r="AH42" s="96">
        <v>-0.27</v>
      </c>
      <c r="AI42" s="96">
        <v>0.92</v>
      </c>
      <c r="AJ42" s="96">
        <v>1.5E-3</v>
      </c>
      <c r="AK42" s="96">
        <v>8.3000000000000001E-3</v>
      </c>
      <c r="AL42" s="96">
        <v>6.91</v>
      </c>
      <c r="AM42" s="96">
        <v>0.66</v>
      </c>
      <c r="AN42" s="96">
        <v>4.4999999999999998E-2</v>
      </c>
      <c r="AO42" s="96">
        <v>2.5999999999999999E-2</v>
      </c>
      <c r="AP42" s="96">
        <v>0.89</v>
      </c>
      <c r="AQ42" s="96">
        <v>0.51</v>
      </c>
      <c r="AR42" s="96">
        <v>1.82</v>
      </c>
      <c r="AS42" s="96">
        <v>0.89</v>
      </c>
      <c r="AT42" s="96">
        <v>0.27</v>
      </c>
      <c r="AU42" s="96">
        <v>0.19</v>
      </c>
      <c r="AV42" s="96">
        <v>15.7</v>
      </c>
      <c r="AW42" s="96">
        <v>4.8</v>
      </c>
      <c r="AX42" s="96">
        <v>4.5999999999999996</v>
      </c>
      <c r="AY42" s="96">
        <v>1.3</v>
      </c>
      <c r="AZ42" s="96">
        <v>63</v>
      </c>
      <c r="BA42" s="96">
        <v>14</v>
      </c>
      <c r="BB42" s="96">
        <v>25.2</v>
      </c>
      <c r="BC42" s="96">
        <v>4.9000000000000004</v>
      </c>
      <c r="BD42" s="96">
        <v>128</v>
      </c>
      <c r="BE42" s="96">
        <v>21</v>
      </c>
      <c r="BF42" s="96">
        <v>30.7</v>
      </c>
      <c r="BG42" s="96">
        <v>4.9000000000000004</v>
      </c>
      <c r="BH42" s="96">
        <v>301</v>
      </c>
      <c r="BI42" s="96">
        <v>37</v>
      </c>
      <c r="BJ42" s="96">
        <v>65.900000000000006</v>
      </c>
      <c r="BK42" s="96">
        <v>6.7</v>
      </c>
      <c r="BL42" s="96">
        <v>14640</v>
      </c>
      <c r="BM42" s="96">
        <v>890</v>
      </c>
      <c r="BN42" s="96">
        <v>0.73</v>
      </c>
      <c r="BO42" s="96">
        <v>0.66</v>
      </c>
      <c r="BP42" s="96">
        <v>98</v>
      </c>
      <c r="BQ42" s="96">
        <v>13</v>
      </c>
      <c r="BR42" s="96">
        <v>935</v>
      </c>
      <c r="BS42" s="96">
        <v>88</v>
      </c>
      <c r="BT42" s="97">
        <v>0.1464</v>
      </c>
      <c r="BU42" s="97">
        <v>7.1013000000000007E-2</v>
      </c>
      <c r="BV42" s="97">
        <v>1.2252000000000001E-2</v>
      </c>
    </row>
    <row r="43" spans="1:74" ht="14">
      <c r="A43" s="96" t="s">
        <v>402</v>
      </c>
      <c r="B43" s="96" t="s">
        <v>403</v>
      </c>
      <c r="C43" s="96" t="s">
        <v>404</v>
      </c>
      <c r="D43" s="96" t="s">
        <v>284</v>
      </c>
      <c r="E43" s="98">
        <v>0.94219398148148148</v>
      </c>
      <c r="F43" s="96">
        <v>16.114999999999998</v>
      </c>
      <c r="G43" s="96" t="s">
        <v>403</v>
      </c>
      <c r="H43" s="99">
        <v>267000</v>
      </c>
      <c r="I43" s="99">
        <v>19000</v>
      </c>
      <c r="J43" s="96">
        <v>1580</v>
      </c>
      <c r="K43" s="96">
        <v>400</v>
      </c>
      <c r="L43" s="96">
        <v>1.7</v>
      </c>
      <c r="M43" s="96">
        <v>1.7</v>
      </c>
      <c r="N43" s="96">
        <v>900</v>
      </c>
      <c r="O43" s="96">
        <v>140</v>
      </c>
      <c r="P43" s="96">
        <v>102</v>
      </c>
      <c r="Q43" s="96">
        <v>14</v>
      </c>
      <c r="R43" s="96">
        <v>33.1</v>
      </c>
      <c r="S43" s="96">
        <v>5.8</v>
      </c>
      <c r="T43" s="96">
        <v>268</v>
      </c>
      <c r="U43" s="96">
        <v>49</v>
      </c>
      <c r="V43" s="96">
        <v>2870</v>
      </c>
      <c r="W43" s="96">
        <v>470</v>
      </c>
      <c r="X43" s="96">
        <v>910</v>
      </c>
      <c r="Y43" s="96">
        <v>140</v>
      </c>
      <c r="Z43" s="96">
        <v>11.8</v>
      </c>
      <c r="AA43" s="96">
        <v>2.5</v>
      </c>
      <c r="AB43" s="96">
        <v>0.74</v>
      </c>
      <c r="AC43" s="96">
        <v>0.78</v>
      </c>
      <c r="AD43" s="96">
        <v>1660</v>
      </c>
      <c r="AE43" s="96">
        <v>270</v>
      </c>
      <c r="AF43" s="96">
        <v>10.6</v>
      </c>
      <c r="AG43" s="96">
        <v>2.5</v>
      </c>
      <c r="AH43" s="96">
        <v>-1.5</v>
      </c>
      <c r="AI43" s="96">
        <v>1.7</v>
      </c>
      <c r="AJ43" s="96">
        <v>3.7999999999999999E-2</v>
      </c>
      <c r="AK43" s="96">
        <v>2.5000000000000001E-2</v>
      </c>
      <c r="AL43" s="96">
        <v>12.4</v>
      </c>
      <c r="AM43" s="96">
        <v>2.4</v>
      </c>
      <c r="AN43" s="96">
        <v>0.125</v>
      </c>
      <c r="AO43" s="96">
        <v>5.0999999999999997E-2</v>
      </c>
      <c r="AP43" s="96">
        <v>3</v>
      </c>
      <c r="AQ43" s="96">
        <v>1.4</v>
      </c>
      <c r="AR43" s="96">
        <v>6.2</v>
      </c>
      <c r="AS43" s="96">
        <v>1.6</v>
      </c>
      <c r="AT43" s="96">
        <v>0.8</v>
      </c>
      <c r="AU43" s="96">
        <v>0.51</v>
      </c>
      <c r="AV43" s="96">
        <v>35.1</v>
      </c>
      <c r="AW43" s="96">
        <v>9.1999999999999993</v>
      </c>
      <c r="AX43" s="96">
        <v>11.1</v>
      </c>
      <c r="AY43" s="96">
        <v>2.5</v>
      </c>
      <c r="AZ43" s="96">
        <v>154</v>
      </c>
      <c r="BA43" s="96">
        <v>31</v>
      </c>
      <c r="BB43" s="96">
        <v>61</v>
      </c>
      <c r="BC43" s="96">
        <v>11</v>
      </c>
      <c r="BD43" s="96">
        <v>298</v>
      </c>
      <c r="BE43" s="96">
        <v>43</v>
      </c>
      <c r="BF43" s="96">
        <v>65.400000000000006</v>
      </c>
      <c r="BG43" s="96">
        <v>6.9</v>
      </c>
      <c r="BH43" s="96">
        <v>622</v>
      </c>
      <c r="BI43" s="96">
        <v>41</v>
      </c>
      <c r="BJ43" s="96">
        <v>145</v>
      </c>
      <c r="BK43" s="96">
        <v>7</v>
      </c>
      <c r="BL43" s="99">
        <v>12700</v>
      </c>
      <c r="BM43" s="99">
        <v>1200</v>
      </c>
      <c r="BN43" s="96">
        <v>29</v>
      </c>
      <c r="BO43" s="96">
        <v>15</v>
      </c>
      <c r="BP43" s="96">
        <v>220</v>
      </c>
      <c r="BQ43" s="96">
        <v>34</v>
      </c>
      <c r="BR43" s="96">
        <v>870</v>
      </c>
      <c r="BS43" s="96">
        <v>150</v>
      </c>
      <c r="BT43" s="97">
        <v>0.19370999999999999</v>
      </c>
      <c r="BU43" s="97">
        <v>5.4403E-2</v>
      </c>
      <c r="BV43" s="97">
        <v>1.2197E-2</v>
      </c>
    </row>
    <row r="44" spans="1:74" ht="14">
      <c r="A44" s="96" t="s">
        <v>405</v>
      </c>
      <c r="B44" s="96" t="s">
        <v>406</v>
      </c>
      <c r="C44" s="96" t="s">
        <v>407</v>
      </c>
      <c r="D44" s="96" t="s">
        <v>284</v>
      </c>
      <c r="E44" s="98">
        <v>0.94416284722222221</v>
      </c>
      <c r="F44" s="96">
        <v>4.5603999999999996</v>
      </c>
      <c r="G44" s="96"/>
      <c r="H44" s="99">
        <v>316000</v>
      </c>
      <c r="I44" s="99">
        <v>63000</v>
      </c>
      <c r="J44" s="96">
        <v>960</v>
      </c>
      <c r="K44" s="96">
        <v>870</v>
      </c>
      <c r="L44" s="96">
        <v>3</v>
      </c>
      <c r="M44" s="96">
        <v>2.6</v>
      </c>
      <c r="N44" s="96">
        <v>47</v>
      </c>
      <c r="O44" s="96">
        <v>13</v>
      </c>
      <c r="P44" s="96">
        <v>2.56</v>
      </c>
      <c r="Q44" s="96">
        <v>0.71</v>
      </c>
      <c r="R44" s="96">
        <v>2.09</v>
      </c>
      <c r="S44" s="96">
        <v>0.76</v>
      </c>
      <c r="T44" s="96">
        <v>125</v>
      </c>
      <c r="U44" s="96">
        <v>51</v>
      </c>
      <c r="V44" s="96">
        <v>3280</v>
      </c>
      <c r="W44" s="96">
        <v>870</v>
      </c>
      <c r="X44" s="96">
        <v>990</v>
      </c>
      <c r="Y44" s="96">
        <v>280</v>
      </c>
      <c r="Z44" s="96">
        <v>0.5</v>
      </c>
      <c r="AA44" s="96">
        <v>3.5</v>
      </c>
      <c r="AB44" s="96">
        <v>0.32</v>
      </c>
      <c r="AC44" s="96">
        <v>0.9</v>
      </c>
      <c r="AD44" s="96">
        <v>840</v>
      </c>
      <c r="AE44" s="96">
        <v>230</v>
      </c>
      <c r="AF44" s="96">
        <v>3.9</v>
      </c>
      <c r="AG44" s="96">
        <v>1.5</v>
      </c>
      <c r="AH44" s="96">
        <v>-1.3</v>
      </c>
      <c r="AI44" s="96">
        <v>2.8</v>
      </c>
      <c r="AJ44" s="96">
        <v>0.28999999999999998</v>
      </c>
      <c r="AK44" s="96">
        <v>0.52</v>
      </c>
      <c r="AL44" s="96">
        <v>15.4</v>
      </c>
      <c r="AM44" s="96">
        <v>5.5</v>
      </c>
      <c r="AN44" s="96">
        <v>0.11</v>
      </c>
      <c r="AO44" s="96">
        <v>0.1</v>
      </c>
      <c r="AP44" s="96">
        <v>1.07</v>
      </c>
      <c r="AQ44" s="96">
        <v>0.98</v>
      </c>
      <c r="AR44" s="96">
        <v>3.2</v>
      </c>
      <c r="AS44" s="96">
        <v>1.8</v>
      </c>
      <c r="AT44" s="96">
        <v>0.22</v>
      </c>
      <c r="AU44" s="96">
        <v>0.41</v>
      </c>
      <c r="AV44" s="96">
        <v>9.4</v>
      </c>
      <c r="AW44" s="96">
        <v>5.0999999999999996</v>
      </c>
      <c r="AX44" s="96">
        <v>4.4000000000000004</v>
      </c>
      <c r="AY44" s="96">
        <v>1.3</v>
      </c>
      <c r="AZ44" s="96">
        <v>67</v>
      </c>
      <c r="BA44" s="96">
        <v>21</v>
      </c>
      <c r="BB44" s="96">
        <v>29.9</v>
      </c>
      <c r="BC44" s="96">
        <v>8.8000000000000007</v>
      </c>
      <c r="BD44" s="96">
        <v>170</v>
      </c>
      <c r="BE44" s="96">
        <v>58</v>
      </c>
      <c r="BF44" s="96">
        <v>45</v>
      </c>
      <c r="BG44" s="96">
        <v>13</v>
      </c>
      <c r="BH44" s="96">
        <v>590</v>
      </c>
      <c r="BI44" s="96">
        <v>190</v>
      </c>
      <c r="BJ44" s="96">
        <v>128</v>
      </c>
      <c r="BK44" s="96">
        <v>47</v>
      </c>
      <c r="BL44" s="99">
        <v>12600</v>
      </c>
      <c r="BM44" s="99">
        <v>3600</v>
      </c>
      <c r="BN44" s="96">
        <v>0.23</v>
      </c>
      <c r="BO44" s="96">
        <v>0.45</v>
      </c>
      <c r="BP44" s="96">
        <v>160</v>
      </c>
      <c r="BQ44" s="96">
        <v>75</v>
      </c>
      <c r="BR44" s="96">
        <v>1060</v>
      </c>
      <c r="BS44" s="96">
        <v>360</v>
      </c>
      <c r="BT44" s="97" t="s">
        <v>105</v>
      </c>
      <c r="BU44" s="97" t="s">
        <v>105</v>
      </c>
      <c r="BV44" s="97" t="s">
        <v>105</v>
      </c>
    </row>
    <row r="45" spans="1:74" ht="14">
      <c r="A45" s="96" t="s">
        <v>408</v>
      </c>
      <c r="B45" s="96" t="s">
        <v>406</v>
      </c>
      <c r="C45" s="96" t="s">
        <v>409</v>
      </c>
      <c r="D45" s="96" t="s">
        <v>284</v>
      </c>
      <c r="E45" s="98">
        <v>0.94425740740740738</v>
      </c>
      <c r="F45" s="96">
        <v>14.831</v>
      </c>
      <c r="G45" s="96" t="s">
        <v>406</v>
      </c>
      <c r="H45" s="99">
        <v>256000</v>
      </c>
      <c r="I45" s="99">
        <v>22000</v>
      </c>
      <c r="J45" s="96">
        <v>1940</v>
      </c>
      <c r="K45" s="96">
        <v>380</v>
      </c>
      <c r="L45" s="96">
        <v>2.6</v>
      </c>
      <c r="M45" s="96">
        <v>1.2</v>
      </c>
      <c r="N45" s="96">
        <v>73.400000000000006</v>
      </c>
      <c r="O45" s="96">
        <v>7.4</v>
      </c>
      <c r="P45" s="96">
        <v>4.18</v>
      </c>
      <c r="Q45" s="96">
        <v>0.42</v>
      </c>
      <c r="R45" s="96">
        <v>11.9</v>
      </c>
      <c r="S45" s="96">
        <v>1.5</v>
      </c>
      <c r="T45" s="96">
        <v>900</v>
      </c>
      <c r="U45" s="96">
        <v>120</v>
      </c>
      <c r="V45" s="96">
        <v>2520</v>
      </c>
      <c r="W45" s="96">
        <v>240</v>
      </c>
      <c r="X45" s="96">
        <v>794</v>
      </c>
      <c r="Y45" s="96">
        <v>87</v>
      </c>
      <c r="Z45" s="96">
        <v>5.8</v>
      </c>
      <c r="AA45" s="96">
        <v>4</v>
      </c>
      <c r="AB45" s="96">
        <v>1.1000000000000001</v>
      </c>
      <c r="AC45" s="96">
        <v>1.1000000000000001</v>
      </c>
      <c r="AD45" s="96">
        <v>2720</v>
      </c>
      <c r="AE45" s="96">
        <v>400</v>
      </c>
      <c r="AF45" s="96">
        <v>8.5</v>
      </c>
      <c r="AG45" s="96">
        <v>1.7</v>
      </c>
      <c r="AH45" s="96">
        <v>-1.3</v>
      </c>
      <c r="AI45" s="96">
        <v>1.6</v>
      </c>
      <c r="AJ45" s="96">
        <v>0.114</v>
      </c>
      <c r="AK45" s="96">
        <v>7.4999999999999997E-2</v>
      </c>
      <c r="AL45" s="96">
        <v>78</v>
      </c>
      <c r="AM45" s="96">
        <v>13</v>
      </c>
      <c r="AN45" s="96">
        <v>0.28000000000000003</v>
      </c>
      <c r="AO45" s="96">
        <v>0.12</v>
      </c>
      <c r="AP45" s="96">
        <v>5.5</v>
      </c>
      <c r="AQ45" s="96">
        <v>2.2000000000000002</v>
      </c>
      <c r="AR45" s="96">
        <v>9.5</v>
      </c>
      <c r="AS45" s="96">
        <v>2.9</v>
      </c>
      <c r="AT45" s="96">
        <v>2.64</v>
      </c>
      <c r="AU45" s="96">
        <v>0.94</v>
      </c>
      <c r="AV45" s="96">
        <v>60.3</v>
      </c>
      <c r="AW45" s="96">
        <v>8.9</v>
      </c>
      <c r="AX45" s="96">
        <v>17.7</v>
      </c>
      <c r="AY45" s="96">
        <v>1.9</v>
      </c>
      <c r="AZ45" s="96">
        <v>239</v>
      </c>
      <c r="BA45" s="96">
        <v>30</v>
      </c>
      <c r="BB45" s="96">
        <v>90.4</v>
      </c>
      <c r="BC45" s="96">
        <v>8.1999999999999993</v>
      </c>
      <c r="BD45" s="96">
        <v>431</v>
      </c>
      <c r="BE45" s="96">
        <v>50</v>
      </c>
      <c r="BF45" s="96">
        <v>95</v>
      </c>
      <c r="BG45" s="96">
        <v>14</v>
      </c>
      <c r="BH45" s="96">
        <v>890</v>
      </c>
      <c r="BI45" s="96">
        <v>130</v>
      </c>
      <c r="BJ45" s="96">
        <v>166</v>
      </c>
      <c r="BK45" s="96">
        <v>19</v>
      </c>
      <c r="BL45" s="99">
        <v>11900</v>
      </c>
      <c r="BM45" s="99">
        <v>1400</v>
      </c>
      <c r="BN45" s="96">
        <v>2.36</v>
      </c>
      <c r="BO45" s="96">
        <v>0.68</v>
      </c>
      <c r="BP45" s="96">
        <v>840</v>
      </c>
      <c r="BQ45" s="96">
        <v>110</v>
      </c>
      <c r="BR45" s="96">
        <v>746</v>
      </c>
      <c r="BS45" s="96">
        <v>88</v>
      </c>
      <c r="BT45" s="97">
        <v>0.20491999999999999</v>
      </c>
      <c r="BU45" s="97">
        <v>7.2049000000000002E-2</v>
      </c>
      <c r="BV45" s="97">
        <v>3.0511E-2</v>
      </c>
    </row>
    <row r="46" spans="1:74" ht="14">
      <c r="A46" s="96" t="s">
        <v>410</v>
      </c>
      <c r="B46" s="96" t="s">
        <v>411</v>
      </c>
      <c r="C46" s="96" t="s">
        <v>412</v>
      </c>
      <c r="D46" s="96" t="s">
        <v>284</v>
      </c>
      <c r="E46" s="98">
        <v>0.94513506944444448</v>
      </c>
      <c r="F46" s="96">
        <v>8.4764999999999997</v>
      </c>
      <c r="G46" s="96"/>
      <c r="H46" s="99">
        <v>451000</v>
      </c>
      <c r="I46" s="99">
        <v>47000</v>
      </c>
      <c r="J46" s="96">
        <v>930</v>
      </c>
      <c r="K46" s="96">
        <v>380</v>
      </c>
      <c r="L46" s="96">
        <v>0</v>
      </c>
      <c r="M46" s="96">
        <v>1.5</v>
      </c>
      <c r="N46" s="96">
        <v>112</v>
      </c>
      <c r="O46" s="96">
        <v>10</v>
      </c>
      <c r="P46" s="96">
        <v>6.19</v>
      </c>
      <c r="Q46" s="96">
        <v>0.52</v>
      </c>
      <c r="R46" s="96">
        <v>3.24</v>
      </c>
      <c r="S46" s="96">
        <v>0.43</v>
      </c>
      <c r="T46" s="96">
        <v>211</v>
      </c>
      <c r="U46" s="96">
        <v>29</v>
      </c>
      <c r="V46" s="96">
        <v>4790</v>
      </c>
      <c r="W46" s="96">
        <v>540</v>
      </c>
      <c r="X46" s="96">
        <v>1540</v>
      </c>
      <c r="Y46" s="96">
        <v>160</v>
      </c>
      <c r="Z46" s="96">
        <v>155</v>
      </c>
      <c r="AA46" s="96">
        <v>82</v>
      </c>
      <c r="AB46" s="96">
        <v>1.57</v>
      </c>
      <c r="AC46" s="96">
        <v>0.83</v>
      </c>
      <c r="AD46" s="96">
        <v>843</v>
      </c>
      <c r="AE46" s="96">
        <v>71</v>
      </c>
      <c r="AF46" s="96">
        <v>4.3</v>
      </c>
      <c r="AG46" s="96">
        <v>1.6</v>
      </c>
      <c r="AH46" s="96">
        <v>11.2</v>
      </c>
      <c r="AI46" s="96">
        <v>5</v>
      </c>
      <c r="AJ46" s="96">
        <v>0.01</v>
      </c>
      <c r="AK46" s="96">
        <v>1.2999999999999999E-2</v>
      </c>
      <c r="AL46" s="96">
        <v>10.6</v>
      </c>
      <c r="AM46" s="96">
        <v>1.6</v>
      </c>
      <c r="AN46" s="96">
        <v>8.5000000000000006E-2</v>
      </c>
      <c r="AO46" s="96">
        <v>6.0999999999999999E-2</v>
      </c>
      <c r="AP46" s="96">
        <v>0.38</v>
      </c>
      <c r="AQ46" s="96">
        <v>0.33</v>
      </c>
      <c r="AR46" s="96">
        <v>0.75</v>
      </c>
      <c r="AS46" s="96">
        <v>0.59</v>
      </c>
      <c r="AT46" s="96">
        <v>0.12</v>
      </c>
      <c r="AU46" s="96">
        <v>0.16</v>
      </c>
      <c r="AV46" s="96">
        <v>7.8</v>
      </c>
      <c r="AW46" s="96">
        <v>2.5</v>
      </c>
      <c r="AX46" s="96">
        <v>2.97</v>
      </c>
      <c r="AY46" s="96">
        <v>0.57999999999999996</v>
      </c>
      <c r="AZ46" s="96">
        <v>51.5</v>
      </c>
      <c r="BA46" s="96">
        <v>4.5999999999999996</v>
      </c>
      <c r="BB46" s="96">
        <v>26.9</v>
      </c>
      <c r="BC46" s="96">
        <v>3.3</v>
      </c>
      <c r="BD46" s="96">
        <v>171</v>
      </c>
      <c r="BE46" s="96">
        <v>17</v>
      </c>
      <c r="BF46" s="96">
        <v>61.8</v>
      </c>
      <c r="BG46" s="96">
        <v>9.1</v>
      </c>
      <c r="BH46" s="96">
        <v>700</v>
      </c>
      <c r="BI46" s="96">
        <v>49</v>
      </c>
      <c r="BJ46" s="96">
        <v>149</v>
      </c>
      <c r="BK46" s="96">
        <v>21</v>
      </c>
      <c r="BL46" s="99">
        <v>11500</v>
      </c>
      <c r="BM46" s="99">
        <v>1300</v>
      </c>
      <c r="BN46" s="96">
        <v>1.7</v>
      </c>
      <c r="BO46" s="96">
        <v>2.2000000000000002</v>
      </c>
      <c r="BP46" s="96">
        <v>255</v>
      </c>
      <c r="BQ46" s="96">
        <v>28</v>
      </c>
      <c r="BR46" s="96">
        <v>1800</v>
      </c>
      <c r="BS46" s="96">
        <v>190</v>
      </c>
      <c r="BT46" s="97">
        <v>0.12155000000000001</v>
      </c>
      <c r="BU46" s="97">
        <v>6.8062999999999999E-2</v>
      </c>
      <c r="BV46" s="97">
        <v>2.7161999999999999E-2</v>
      </c>
    </row>
    <row r="47" spans="1:74" ht="14">
      <c r="A47" s="96" t="s">
        <v>413</v>
      </c>
      <c r="B47" s="96" t="s">
        <v>411</v>
      </c>
      <c r="C47" s="96" t="s">
        <v>414</v>
      </c>
      <c r="D47" s="96" t="s">
        <v>284</v>
      </c>
      <c r="E47" s="98">
        <v>0.94527569444444437</v>
      </c>
      <c r="F47" s="96">
        <v>15.858000000000001</v>
      </c>
      <c r="G47" s="96" t="s">
        <v>411</v>
      </c>
      <c r="H47" s="99">
        <v>335000</v>
      </c>
      <c r="I47" s="99">
        <v>37000</v>
      </c>
      <c r="J47" s="96">
        <v>1160</v>
      </c>
      <c r="K47" s="96">
        <v>380</v>
      </c>
      <c r="L47" s="96">
        <v>0.9</v>
      </c>
      <c r="M47" s="96">
        <v>1.3</v>
      </c>
      <c r="N47" s="96">
        <v>70</v>
      </c>
      <c r="O47" s="96">
        <v>12</v>
      </c>
      <c r="P47" s="96">
        <v>3.76</v>
      </c>
      <c r="Q47" s="96">
        <v>0.65</v>
      </c>
      <c r="R47" s="96">
        <v>3.47</v>
      </c>
      <c r="S47" s="96">
        <v>0.28000000000000003</v>
      </c>
      <c r="T47" s="96">
        <v>284</v>
      </c>
      <c r="U47" s="96">
        <v>21</v>
      </c>
      <c r="V47" s="96">
        <v>2200</v>
      </c>
      <c r="W47" s="96">
        <v>400</v>
      </c>
      <c r="X47" s="96">
        <v>700</v>
      </c>
      <c r="Y47" s="96">
        <v>120</v>
      </c>
      <c r="Z47" s="96">
        <v>9.1</v>
      </c>
      <c r="AA47" s="96">
        <v>2.4</v>
      </c>
      <c r="AB47" s="96">
        <v>0.37</v>
      </c>
      <c r="AC47" s="96">
        <v>0.63</v>
      </c>
      <c r="AD47" s="96">
        <v>926</v>
      </c>
      <c r="AE47" s="96">
        <v>76</v>
      </c>
      <c r="AF47" s="96">
        <v>3.93</v>
      </c>
      <c r="AG47" s="96">
        <v>0.79</v>
      </c>
      <c r="AH47" s="96">
        <v>1.4</v>
      </c>
      <c r="AI47" s="96">
        <v>1.5</v>
      </c>
      <c r="AJ47" s="96">
        <v>1.2E-2</v>
      </c>
      <c r="AK47" s="96">
        <v>1.4999999999999999E-2</v>
      </c>
      <c r="AL47" s="96">
        <v>22</v>
      </c>
      <c r="AM47" s="96">
        <v>2.2999999999999998</v>
      </c>
      <c r="AN47" s="96">
        <v>2.8000000000000001E-2</v>
      </c>
      <c r="AO47" s="96">
        <v>0.02</v>
      </c>
      <c r="AP47" s="96">
        <v>0.69</v>
      </c>
      <c r="AQ47" s="96">
        <v>0.46</v>
      </c>
      <c r="AR47" s="96">
        <v>2.2000000000000002</v>
      </c>
      <c r="AS47" s="96">
        <v>0.99</v>
      </c>
      <c r="AT47" s="96">
        <v>0.3</v>
      </c>
      <c r="AU47" s="96">
        <v>0.24</v>
      </c>
      <c r="AV47" s="96">
        <v>13.5</v>
      </c>
      <c r="AW47" s="96">
        <v>3.1</v>
      </c>
      <c r="AX47" s="96">
        <v>4.5999999999999996</v>
      </c>
      <c r="AY47" s="96">
        <v>0.6</v>
      </c>
      <c r="AZ47" s="96">
        <v>70</v>
      </c>
      <c r="BA47" s="96">
        <v>6.4</v>
      </c>
      <c r="BB47" s="96">
        <v>28.1</v>
      </c>
      <c r="BC47" s="96">
        <v>2.8</v>
      </c>
      <c r="BD47" s="96">
        <v>182</v>
      </c>
      <c r="BE47" s="96">
        <v>17</v>
      </c>
      <c r="BF47" s="96">
        <v>47.3</v>
      </c>
      <c r="BG47" s="96">
        <v>4.5999999999999996</v>
      </c>
      <c r="BH47" s="96">
        <v>503</v>
      </c>
      <c r="BI47" s="96">
        <v>47</v>
      </c>
      <c r="BJ47" s="96">
        <v>110.3</v>
      </c>
      <c r="BK47" s="96">
        <v>8.4</v>
      </c>
      <c r="BL47" s="99">
        <v>12100</v>
      </c>
      <c r="BM47" s="99">
        <v>1000</v>
      </c>
      <c r="BN47" s="96">
        <v>1.9</v>
      </c>
      <c r="BO47" s="96">
        <v>1.5</v>
      </c>
      <c r="BP47" s="96">
        <v>289</v>
      </c>
      <c r="BQ47" s="96">
        <v>29</v>
      </c>
      <c r="BR47" s="96">
        <v>720</v>
      </c>
      <c r="BS47" s="96">
        <v>110</v>
      </c>
      <c r="BT47" s="97">
        <v>0.19574</v>
      </c>
      <c r="BU47" s="97">
        <v>6.8446999999999994E-2</v>
      </c>
      <c r="BV47" s="97">
        <v>1.4075000000000001E-2</v>
      </c>
    </row>
    <row r="48" spans="1:74" ht="14">
      <c r="A48" s="96" t="s">
        <v>415</v>
      </c>
      <c r="B48" s="96" t="s">
        <v>416</v>
      </c>
      <c r="C48" s="96" t="s">
        <v>417</v>
      </c>
      <c r="D48" s="96" t="s">
        <v>284</v>
      </c>
      <c r="E48" s="98">
        <v>0.94835462962962958</v>
      </c>
      <c r="F48" s="96">
        <v>14.831</v>
      </c>
      <c r="G48" s="96" t="s">
        <v>416</v>
      </c>
      <c r="H48" s="99">
        <v>283000</v>
      </c>
      <c r="I48" s="99">
        <v>26000</v>
      </c>
      <c r="J48" s="96">
        <v>1040</v>
      </c>
      <c r="K48" s="96">
        <v>390</v>
      </c>
      <c r="L48" s="96">
        <v>1.3</v>
      </c>
      <c r="M48" s="96">
        <v>1.5</v>
      </c>
      <c r="N48" s="96">
        <v>791</v>
      </c>
      <c r="O48" s="96">
        <v>71</v>
      </c>
      <c r="P48" s="96">
        <v>92.8</v>
      </c>
      <c r="Q48" s="96">
        <v>9.6999999999999993</v>
      </c>
      <c r="R48" s="96">
        <v>43.9</v>
      </c>
      <c r="S48" s="96">
        <v>4.0999999999999996</v>
      </c>
      <c r="T48" s="96">
        <v>327</v>
      </c>
      <c r="U48" s="96">
        <v>30</v>
      </c>
      <c r="V48" s="96">
        <v>2420</v>
      </c>
      <c r="W48" s="96">
        <v>230</v>
      </c>
      <c r="X48" s="96">
        <v>770</v>
      </c>
      <c r="Y48" s="96">
        <v>81</v>
      </c>
      <c r="Z48" s="96">
        <v>25.3</v>
      </c>
      <c r="AA48" s="96">
        <v>8.3000000000000007</v>
      </c>
      <c r="AB48" s="96">
        <v>1.67</v>
      </c>
      <c r="AC48" s="96">
        <v>0.76</v>
      </c>
      <c r="AD48" s="96">
        <v>1300</v>
      </c>
      <c r="AE48" s="96">
        <v>97</v>
      </c>
      <c r="AF48" s="96">
        <v>7</v>
      </c>
      <c r="AG48" s="96">
        <v>1.1000000000000001</v>
      </c>
      <c r="AH48" s="96">
        <v>0.4</v>
      </c>
      <c r="AI48" s="96">
        <v>1.9</v>
      </c>
      <c r="AJ48" s="96">
        <v>7.4999999999999997E-2</v>
      </c>
      <c r="AK48" s="96">
        <v>2.9000000000000001E-2</v>
      </c>
      <c r="AL48" s="96">
        <v>17.2</v>
      </c>
      <c r="AM48" s="96">
        <v>2.7</v>
      </c>
      <c r="AN48" s="96">
        <v>8.5999999999999993E-2</v>
      </c>
      <c r="AO48" s="96">
        <v>5.0999999999999997E-2</v>
      </c>
      <c r="AP48" s="96">
        <v>0.91</v>
      </c>
      <c r="AQ48" s="96">
        <v>0.43</v>
      </c>
      <c r="AR48" s="96">
        <v>2.12</v>
      </c>
      <c r="AS48" s="96">
        <v>0.82</v>
      </c>
      <c r="AT48" s="96">
        <v>0.06</v>
      </c>
      <c r="AU48" s="96">
        <v>0.17</v>
      </c>
      <c r="AV48" s="96">
        <v>23.7</v>
      </c>
      <c r="AW48" s="96">
        <v>4.5999999999999996</v>
      </c>
      <c r="AX48" s="96">
        <v>8.4</v>
      </c>
      <c r="AY48" s="96">
        <v>1.2</v>
      </c>
      <c r="AZ48" s="96">
        <v>115</v>
      </c>
      <c r="BA48" s="96">
        <v>13</v>
      </c>
      <c r="BB48" s="96">
        <v>49.6</v>
      </c>
      <c r="BC48" s="96">
        <v>4.8</v>
      </c>
      <c r="BD48" s="96">
        <v>243</v>
      </c>
      <c r="BE48" s="96">
        <v>22</v>
      </c>
      <c r="BF48" s="96">
        <v>58.3</v>
      </c>
      <c r="BG48" s="96">
        <v>5</v>
      </c>
      <c r="BH48" s="96">
        <v>501</v>
      </c>
      <c r="BI48" s="96">
        <v>46</v>
      </c>
      <c r="BJ48" s="96">
        <v>100.9</v>
      </c>
      <c r="BK48" s="96">
        <v>8</v>
      </c>
      <c r="BL48" s="99">
        <v>12000</v>
      </c>
      <c r="BM48" s="99">
        <v>1200</v>
      </c>
      <c r="BN48" s="96">
        <v>2.74</v>
      </c>
      <c r="BO48" s="96">
        <v>0.91</v>
      </c>
      <c r="BP48" s="96">
        <v>308</v>
      </c>
      <c r="BQ48" s="96">
        <v>26</v>
      </c>
      <c r="BR48" s="96">
        <v>804</v>
      </c>
      <c r="BS48" s="96">
        <v>90</v>
      </c>
      <c r="BT48" s="97" t="s">
        <v>105</v>
      </c>
      <c r="BU48" s="97" t="s">
        <v>105</v>
      </c>
      <c r="BV48" s="97" t="s">
        <v>105</v>
      </c>
    </row>
    <row r="49" spans="1:74" ht="14">
      <c r="A49" s="96" t="s">
        <v>418</v>
      </c>
      <c r="B49" s="96" t="s">
        <v>419</v>
      </c>
      <c r="C49" s="96" t="s">
        <v>420</v>
      </c>
      <c r="D49" s="96" t="s">
        <v>284</v>
      </c>
      <c r="E49" s="98">
        <v>0.95025462962962959</v>
      </c>
      <c r="F49" s="96">
        <v>18.417000000000002</v>
      </c>
      <c r="G49" s="96" t="s">
        <v>419</v>
      </c>
      <c r="H49" s="99">
        <v>450000</v>
      </c>
      <c r="I49" s="99">
        <v>62000</v>
      </c>
      <c r="J49" s="96">
        <v>960</v>
      </c>
      <c r="K49" s="96">
        <v>340</v>
      </c>
      <c r="L49" s="96">
        <v>1.3</v>
      </c>
      <c r="M49" s="96">
        <v>1.2</v>
      </c>
      <c r="N49" s="96">
        <v>44.9</v>
      </c>
      <c r="O49" s="96">
        <v>5.2</v>
      </c>
      <c r="P49" s="96">
        <v>2.5499999999999998</v>
      </c>
      <c r="Q49" s="96">
        <v>0.31</v>
      </c>
      <c r="R49" s="96">
        <v>1.1599999999999999</v>
      </c>
      <c r="S49" s="96">
        <v>0.17</v>
      </c>
      <c r="T49" s="96">
        <v>103</v>
      </c>
      <c r="U49" s="96">
        <v>18</v>
      </c>
      <c r="V49" s="96">
        <v>3290</v>
      </c>
      <c r="W49" s="96">
        <v>580</v>
      </c>
      <c r="X49" s="96">
        <v>1050</v>
      </c>
      <c r="Y49" s="96">
        <v>130</v>
      </c>
      <c r="Z49" s="96">
        <v>6.3</v>
      </c>
      <c r="AA49" s="96">
        <v>2.4</v>
      </c>
      <c r="AB49" s="96">
        <v>1.08</v>
      </c>
      <c r="AC49" s="96">
        <v>0.5</v>
      </c>
      <c r="AD49" s="96">
        <v>673</v>
      </c>
      <c r="AE49" s="96">
        <v>95</v>
      </c>
      <c r="AF49" s="96">
        <v>2.3199999999999998</v>
      </c>
      <c r="AG49" s="96">
        <v>0.42</v>
      </c>
      <c r="AH49" s="96">
        <v>8.5</v>
      </c>
      <c r="AI49" s="96">
        <v>2.2999999999999998</v>
      </c>
      <c r="AJ49" s="96">
        <v>8.1999999999999993</v>
      </c>
      <c r="AK49" s="96">
        <v>2.1</v>
      </c>
      <c r="AL49" s="96">
        <v>13.2</v>
      </c>
      <c r="AM49" s="96">
        <v>2.5</v>
      </c>
      <c r="AN49" s="96">
        <v>5</v>
      </c>
      <c r="AO49" s="96">
        <v>1.9</v>
      </c>
      <c r="AP49" s="96">
        <v>17</v>
      </c>
      <c r="AQ49" s="96">
        <v>3.9</v>
      </c>
      <c r="AR49" s="96">
        <v>4.8</v>
      </c>
      <c r="AS49" s="96">
        <v>1.8</v>
      </c>
      <c r="AT49" s="96">
        <v>2.2999999999999998</v>
      </c>
      <c r="AU49" s="96">
        <v>1.1000000000000001</v>
      </c>
      <c r="AV49" s="96">
        <v>8.1999999999999993</v>
      </c>
      <c r="AW49" s="96">
        <v>1.5</v>
      </c>
      <c r="AX49" s="96">
        <v>2.84</v>
      </c>
      <c r="AY49" s="96">
        <v>0.31</v>
      </c>
      <c r="AZ49" s="96">
        <v>47</v>
      </c>
      <c r="BA49" s="96">
        <v>7</v>
      </c>
      <c r="BB49" s="96">
        <v>21.6</v>
      </c>
      <c r="BC49" s="96">
        <v>2.9</v>
      </c>
      <c r="BD49" s="96">
        <v>119</v>
      </c>
      <c r="BE49" s="96">
        <v>12</v>
      </c>
      <c r="BF49" s="96">
        <v>36</v>
      </c>
      <c r="BG49" s="96">
        <v>5.0999999999999996</v>
      </c>
      <c r="BH49" s="96">
        <v>438</v>
      </c>
      <c r="BI49" s="96">
        <v>68</v>
      </c>
      <c r="BJ49" s="96">
        <v>84</v>
      </c>
      <c r="BK49" s="96">
        <v>11</v>
      </c>
      <c r="BL49" s="99">
        <v>9700</v>
      </c>
      <c r="BM49" s="99">
        <v>1400</v>
      </c>
      <c r="BN49" s="96">
        <v>0.16</v>
      </c>
      <c r="BO49" s="96">
        <v>0.15</v>
      </c>
      <c r="BP49" s="96">
        <v>129</v>
      </c>
      <c r="BQ49" s="96">
        <v>15</v>
      </c>
      <c r="BR49" s="96">
        <v>1110</v>
      </c>
      <c r="BS49" s="96">
        <v>140</v>
      </c>
      <c r="BT49" s="97" t="s">
        <v>105</v>
      </c>
      <c r="BU49" s="97" t="s">
        <v>105</v>
      </c>
      <c r="BV49" s="97" t="s">
        <v>105</v>
      </c>
    </row>
    <row r="50" spans="1:74" ht="14">
      <c r="A50" s="96" t="s">
        <v>421</v>
      </c>
      <c r="B50" s="96" t="s">
        <v>422</v>
      </c>
      <c r="C50" s="96" t="s">
        <v>423</v>
      </c>
      <c r="D50" s="96" t="s">
        <v>284</v>
      </c>
      <c r="E50" s="98">
        <v>0.95134120370370379</v>
      </c>
      <c r="F50" s="96">
        <v>22.795000000000002</v>
      </c>
      <c r="G50" s="96" t="s">
        <v>422</v>
      </c>
      <c r="H50" s="99">
        <v>261000</v>
      </c>
      <c r="I50" s="99">
        <v>23000</v>
      </c>
      <c r="J50" s="96">
        <v>970</v>
      </c>
      <c r="K50" s="96">
        <v>340</v>
      </c>
      <c r="L50" s="96">
        <v>1.5</v>
      </c>
      <c r="M50" s="96">
        <v>1.2</v>
      </c>
      <c r="N50" s="96">
        <v>143</v>
      </c>
      <c r="O50" s="96">
        <v>13</v>
      </c>
      <c r="P50" s="96">
        <v>13</v>
      </c>
      <c r="Q50" s="96">
        <v>1.1000000000000001</v>
      </c>
      <c r="R50" s="96">
        <v>21</v>
      </c>
      <c r="S50" s="96">
        <v>1.8</v>
      </c>
      <c r="T50" s="96">
        <v>189</v>
      </c>
      <c r="U50" s="96">
        <v>18</v>
      </c>
      <c r="V50" s="96">
        <v>587</v>
      </c>
      <c r="W50" s="96">
        <v>52</v>
      </c>
      <c r="X50" s="96">
        <v>193</v>
      </c>
      <c r="Y50" s="96">
        <v>18</v>
      </c>
      <c r="Z50" s="96">
        <v>5.2</v>
      </c>
      <c r="AA50" s="96">
        <v>2.5</v>
      </c>
      <c r="AB50" s="96">
        <v>1.27</v>
      </c>
      <c r="AC50" s="96">
        <v>0.74</v>
      </c>
      <c r="AD50" s="96">
        <v>2260</v>
      </c>
      <c r="AE50" s="96">
        <v>200</v>
      </c>
      <c r="AF50" s="96">
        <v>7.7</v>
      </c>
      <c r="AG50" s="96">
        <v>1.1000000000000001</v>
      </c>
      <c r="AH50" s="96">
        <v>0.9</v>
      </c>
      <c r="AI50" s="96">
        <v>1.5</v>
      </c>
      <c r="AJ50" s="96">
        <v>0.2</v>
      </c>
      <c r="AK50" s="96">
        <v>4.3999999999999997E-2</v>
      </c>
      <c r="AL50" s="96">
        <v>22.8</v>
      </c>
      <c r="AM50" s="96">
        <v>2.6</v>
      </c>
      <c r="AN50" s="96">
        <v>1.4</v>
      </c>
      <c r="AO50" s="96">
        <v>0.2</v>
      </c>
      <c r="AP50" s="96">
        <v>16.8</v>
      </c>
      <c r="AQ50" s="96">
        <v>3.3</v>
      </c>
      <c r="AR50" s="96">
        <v>28.3</v>
      </c>
      <c r="AS50" s="96">
        <v>6</v>
      </c>
      <c r="AT50" s="96">
        <v>0.96</v>
      </c>
      <c r="AU50" s="96">
        <v>0.41</v>
      </c>
      <c r="AV50" s="96">
        <v>99</v>
      </c>
      <c r="AW50" s="96">
        <v>13</v>
      </c>
      <c r="AX50" s="96">
        <v>26.8</v>
      </c>
      <c r="AY50" s="96">
        <v>2.8</v>
      </c>
      <c r="AZ50" s="96">
        <v>279</v>
      </c>
      <c r="BA50" s="96">
        <v>33</v>
      </c>
      <c r="BB50" s="96">
        <v>91.7</v>
      </c>
      <c r="BC50" s="96">
        <v>9.1</v>
      </c>
      <c r="BD50" s="96">
        <v>391</v>
      </c>
      <c r="BE50" s="96">
        <v>39</v>
      </c>
      <c r="BF50" s="96">
        <v>72.3</v>
      </c>
      <c r="BG50" s="96">
        <v>7.7</v>
      </c>
      <c r="BH50" s="96">
        <v>568</v>
      </c>
      <c r="BI50" s="96">
        <v>70</v>
      </c>
      <c r="BJ50" s="96">
        <v>99</v>
      </c>
      <c r="BK50" s="96">
        <v>10</v>
      </c>
      <c r="BL50" s="96">
        <v>7450</v>
      </c>
      <c r="BM50" s="96">
        <v>780</v>
      </c>
      <c r="BN50" s="96">
        <v>2.63</v>
      </c>
      <c r="BO50" s="96">
        <v>0.56000000000000005</v>
      </c>
      <c r="BP50" s="96">
        <v>196</v>
      </c>
      <c r="BQ50" s="96">
        <v>18</v>
      </c>
      <c r="BR50" s="96">
        <v>201</v>
      </c>
      <c r="BS50" s="96">
        <v>22</v>
      </c>
      <c r="BT50" s="97">
        <v>0.12168</v>
      </c>
      <c r="BU50" s="97">
        <v>7.0278999999999994E-2</v>
      </c>
      <c r="BV50" s="97">
        <v>0</v>
      </c>
    </row>
    <row r="51" spans="1:74" ht="14">
      <c r="A51" s="96" t="s">
        <v>424</v>
      </c>
      <c r="B51" s="96" t="s">
        <v>425</v>
      </c>
      <c r="C51" s="96" t="s">
        <v>426</v>
      </c>
      <c r="D51" s="96" t="s">
        <v>284</v>
      </c>
      <c r="E51" s="98">
        <v>0.95230312499999992</v>
      </c>
      <c r="F51" s="96">
        <v>23.623000000000001</v>
      </c>
      <c r="G51" s="96" t="s">
        <v>425</v>
      </c>
      <c r="H51" s="99">
        <v>379000</v>
      </c>
      <c r="I51" s="99">
        <v>22000</v>
      </c>
      <c r="J51" s="96">
        <v>1350</v>
      </c>
      <c r="K51" s="96">
        <v>360</v>
      </c>
      <c r="L51" s="96">
        <v>0.21</v>
      </c>
      <c r="M51" s="96">
        <v>0.88</v>
      </c>
      <c r="N51" s="96">
        <v>28</v>
      </c>
      <c r="O51" s="96">
        <v>2</v>
      </c>
      <c r="P51" s="96">
        <v>1.51</v>
      </c>
      <c r="Q51" s="96">
        <v>0.12</v>
      </c>
      <c r="R51" s="96">
        <v>0.62</v>
      </c>
      <c r="S51" s="96">
        <v>0.1</v>
      </c>
      <c r="T51" s="96">
        <v>79</v>
      </c>
      <c r="U51" s="96">
        <v>12</v>
      </c>
      <c r="V51" s="96">
        <v>2060</v>
      </c>
      <c r="W51" s="96">
        <v>190</v>
      </c>
      <c r="X51" s="96">
        <v>659</v>
      </c>
      <c r="Y51" s="96">
        <v>63</v>
      </c>
      <c r="Z51" s="96">
        <v>204</v>
      </c>
      <c r="AA51" s="96">
        <v>90</v>
      </c>
      <c r="AB51" s="96">
        <v>0.7</v>
      </c>
      <c r="AC51" s="96">
        <v>0.51</v>
      </c>
      <c r="AD51" s="96">
        <v>750</v>
      </c>
      <c r="AE51" s="96">
        <v>48</v>
      </c>
      <c r="AF51" s="96">
        <v>3.38</v>
      </c>
      <c r="AG51" s="96">
        <v>0.82</v>
      </c>
      <c r="AH51" s="96">
        <v>2.8</v>
      </c>
      <c r="AI51" s="96">
        <v>1.3</v>
      </c>
      <c r="AJ51" s="96">
        <v>2.7E-2</v>
      </c>
      <c r="AK51" s="96">
        <v>1.6E-2</v>
      </c>
      <c r="AL51" s="96">
        <v>4.43</v>
      </c>
      <c r="AM51" s="96">
        <v>0.79</v>
      </c>
      <c r="AN51" s="96">
        <v>4.9000000000000002E-2</v>
      </c>
      <c r="AO51" s="96">
        <v>2.1999999999999999E-2</v>
      </c>
      <c r="AP51" s="96">
        <v>0.57999999999999996</v>
      </c>
      <c r="AQ51" s="96">
        <v>0.28999999999999998</v>
      </c>
      <c r="AR51" s="96">
        <v>1.37</v>
      </c>
      <c r="AS51" s="96">
        <v>0.64</v>
      </c>
      <c r="AT51" s="96">
        <v>0.56000000000000005</v>
      </c>
      <c r="AU51" s="96">
        <v>0.28000000000000003</v>
      </c>
      <c r="AV51" s="96">
        <v>8.6</v>
      </c>
      <c r="AW51" s="96">
        <v>1.5</v>
      </c>
      <c r="AX51" s="96">
        <v>3.1</v>
      </c>
      <c r="AY51" s="96">
        <v>0.35</v>
      </c>
      <c r="AZ51" s="96">
        <v>47.5</v>
      </c>
      <c r="BA51" s="96">
        <v>3.9</v>
      </c>
      <c r="BB51" s="96">
        <v>22.4</v>
      </c>
      <c r="BC51" s="96">
        <v>1.7</v>
      </c>
      <c r="BD51" s="96">
        <v>140</v>
      </c>
      <c r="BE51" s="96">
        <v>13</v>
      </c>
      <c r="BF51" s="96">
        <v>35.200000000000003</v>
      </c>
      <c r="BG51" s="96">
        <v>3.1</v>
      </c>
      <c r="BH51" s="96">
        <v>393</v>
      </c>
      <c r="BI51" s="96">
        <v>57</v>
      </c>
      <c r="BJ51" s="96">
        <v>87.5</v>
      </c>
      <c r="BK51" s="96">
        <v>9.5</v>
      </c>
      <c r="BL51" s="96">
        <v>12640</v>
      </c>
      <c r="BM51" s="96">
        <v>640</v>
      </c>
      <c r="BN51" s="96">
        <v>9.1999999999999998E-2</v>
      </c>
      <c r="BO51" s="96">
        <v>7.6999999999999999E-2</v>
      </c>
      <c r="BP51" s="96">
        <v>73.7</v>
      </c>
      <c r="BQ51" s="96">
        <v>9.3000000000000007</v>
      </c>
      <c r="BR51" s="96">
        <v>687</v>
      </c>
      <c r="BS51" s="96">
        <v>67</v>
      </c>
      <c r="BT51" s="97" t="s">
        <v>105</v>
      </c>
      <c r="BU51" s="97" t="s">
        <v>105</v>
      </c>
      <c r="BV51" s="97" t="s">
        <v>105</v>
      </c>
    </row>
    <row r="52" spans="1:74" ht="14">
      <c r="A52" s="96" t="s">
        <v>427</v>
      </c>
      <c r="B52" s="96" t="s">
        <v>428</v>
      </c>
      <c r="C52" s="96" t="s">
        <v>429</v>
      </c>
      <c r="D52" s="96" t="s">
        <v>284</v>
      </c>
      <c r="E52" s="98">
        <v>0.95545300925925936</v>
      </c>
      <c r="F52" s="96">
        <v>10.169</v>
      </c>
      <c r="G52" s="96" t="s">
        <v>428</v>
      </c>
      <c r="H52" s="99">
        <v>370000</v>
      </c>
      <c r="I52" s="99">
        <v>66000</v>
      </c>
      <c r="J52" s="96">
        <v>1270</v>
      </c>
      <c r="K52" s="96">
        <v>550</v>
      </c>
      <c r="L52" s="96">
        <v>0.6</v>
      </c>
      <c r="M52" s="96">
        <v>1.2</v>
      </c>
      <c r="N52" s="96">
        <v>49.9</v>
      </c>
      <c r="O52" s="96">
        <v>8.1999999999999993</v>
      </c>
      <c r="P52" s="96">
        <v>2.78</v>
      </c>
      <c r="Q52" s="96">
        <v>0.5</v>
      </c>
      <c r="R52" s="96">
        <v>0.28100000000000003</v>
      </c>
      <c r="S52" s="96">
        <v>9.7000000000000003E-2</v>
      </c>
      <c r="T52" s="96">
        <v>34</v>
      </c>
      <c r="U52" s="96">
        <v>11</v>
      </c>
      <c r="V52" s="96">
        <v>4510</v>
      </c>
      <c r="W52" s="96">
        <v>810</v>
      </c>
      <c r="X52" s="96">
        <v>1500</v>
      </c>
      <c r="Y52" s="96">
        <v>280</v>
      </c>
      <c r="Z52" s="96">
        <v>2.9</v>
      </c>
      <c r="AA52" s="96">
        <v>3.4</v>
      </c>
      <c r="AB52" s="96">
        <v>0.56000000000000005</v>
      </c>
      <c r="AC52" s="96">
        <v>0.72</v>
      </c>
      <c r="AD52" s="96">
        <v>860</v>
      </c>
      <c r="AE52" s="96">
        <v>160</v>
      </c>
      <c r="AF52" s="96">
        <v>4.9000000000000004</v>
      </c>
      <c r="AG52" s="96">
        <v>1.3</v>
      </c>
      <c r="AH52" s="96">
        <v>3.7</v>
      </c>
      <c r="AI52" s="96">
        <v>4.2</v>
      </c>
      <c r="AJ52" s="96">
        <v>6.4000000000000001E-2</v>
      </c>
      <c r="AK52" s="96">
        <v>6.9000000000000006E-2</v>
      </c>
      <c r="AL52" s="96">
        <v>6.1</v>
      </c>
      <c r="AM52" s="96">
        <v>1.9</v>
      </c>
      <c r="AN52" s="96">
        <v>0.01</v>
      </c>
      <c r="AO52" s="96">
        <v>1.7999999999999999E-2</v>
      </c>
      <c r="AP52" s="96">
        <v>0.19</v>
      </c>
      <c r="AQ52" s="96">
        <v>0.27</v>
      </c>
      <c r="AR52" s="96">
        <v>1.23</v>
      </c>
      <c r="AS52" s="96">
        <v>0.8</v>
      </c>
      <c r="AT52" s="96">
        <v>0.65</v>
      </c>
      <c r="AU52" s="96">
        <v>0.38</v>
      </c>
      <c r="AV52" s="96">
        <v>3.44</v>
      </c>
      <c r="AW52" s="96">
        <v>0.85</v>
      </c>
      <c r="AX52" s="96">
        <v>2.2200000000000002</v>
      </c>
      <c r="AY52" s="96">
        <v>0.41</v>
      </c>
      <c r="AZ52" s="96">
        <v>41.9</v>
      </c>
      <c r="BA52" s="96">
        <v>7.6</v>
      </c>
      <c r="BB52" s="96">
        <v>25.4</v>
      </c>
      <c r="BC52" s="96">
        <v>4.5</v>
      </c>
      <c r="BD52" s="96">
        <v>177</v>
      </c>
      <c r="BE52" s="96">
        <v>32</v>
      </c>
      <c r="BF52" s="96">
        <v>58</v>
      </c>
      <c r="BG52" s="96">
        <v>16</v>
      </c>
      <c r="BH52" s="96">
        <v>660</v>
      </c>
      <c r="BI52" s="96">
        <v>170</v>
      </c>
      <c r="BJ52" s="96">
        <v>149</v>
      </c>
      <c r="BK52" s="96">
        <v>28</v>
      </c>
      <c r="BL52" s="99">
        <v>10800</v>
      </c>
      <c r="BM52" s="99">
        <v>1600</v>
      </c>
      <c r="BN52" s="96">
        <v>0.77</v>
      </c>
      <c r="BO52" s="96">
        <v>0.53</v>
      </c>
      <c r="BP52" s="96">
        <v>41.1</v>
      </c>
      <c r="BQ52" s="96">
        <v>9.6</v>
      </c>
      <c r="BR52" s="96">
        <v>1520</v>
      </c>
      <c r="BS52" s="96">
        <v>540</v>
      </c>
      <c r="BT52" s="97">
        <v>8.5930000000000006E-2</v>
      </c>
      <c r="BU52" s="97">
        <v>6.855E-2</v>
      </c>
      <c r="BV52" s="97">
        <v>1.6389000000000001E-2</v>
      </c>
    </row>
    <row r="53" spans="1:74" ht="14">
      <c r="A53" s="96" t="s">
        <v>430</v>
      </c>
      <c r="B53" s="96" t="s">
        <v>431</v>
      </c>
      <c r="C53" s="96" t="s">
        <v>432</v>
      </c>
      <c r="D53" s="96" t="s">
        <v>284</v>
      </c>
      <c r="E53" s="98">
        <v>0.95642638888888898</v>
      </c>
      <c r="F53" s="96">
        <v>8.4764999999999997</v>
      </c>
      <c r="G53" s="96"/>
      <c r="H53" s="99">
        <v>387000</v>
      </c>
      <c r="I53" s="99">
        <v>34000</v>
      </c>
      <c r="J53" s="96">
        <v>980</v>
      </c>
      <c r="K53" s="96">
        <v>840</v>
      </c>
      <c r="L53" s="96">
        <v>0.8</v>
      </c>
      <c r="M53" s="96">
        <v>1.5</v>
      </c>
      <c r="N53" s="96">
        <v>41.6</v>
      </c>
      <c r="O53" s="96">
        <v>7.8</v>
      </c>
      <c r="P53" s="96">
        <v>2.48</v>
      </c>
      <c r="Q53" s="96">
        <v>0.42</v>
      </c>
      <c r="R53" s="96">
        <v>1.26</v>
      </c>
      <c r="S53" s="96">
        <v>0.28999999999999998</v>
      </c>
      <c r="T53" s="96">
        <v>86</v>
      </c>
      <c r="U53" s="96">
        <v>29</v>
      </c>
      <c r="V53" s="96">
        <v>3410</v>
      </c>
      <c r="W53" s="96">
        <v>640</v>
      </c>
      <c r="X53" s="96">
        <v>1120</v>
      </c>
      <c r="Y53" s="96">
        <v>210</v>
      </c>
      <c r="Z53" s="96">
        <v>87</v>
      </c>
      <c r="AA53" s="96">
        <v>10</v>
      </c>
      <c r="AB53" s="96">
        <v>5.4</v>
      </c>
      <c r="AC53" s="96">
        <v>1.6</v>
      </c>
      <c r="AD53" s="96">
        <v>900</v>
      </c>
      <c r="AE53" s="96">
        <v>230</v>
      </c>
      <c r="AF53" s="96">
        <v>4.7</v>
      </c>
      <c r="AG53" s="96">
        <v>1.3</v>
      </c>
      <c r="AH53" s="96">
        <v>11.5</v>
      </c>
      <c r="AI53" s="96">
        <v>2.9</v>
      </c>
      <c r="AJ53" s="96">
        <v>35</v>
      </c>
      <c r="AK53" s="96">
        <v>37</v>
      </c>
      <c r="AL53" s="96">
        <v>77</v>
      </c>
      <c r="AM53" s="96">
        <v>76</v>
      </c>
      <c r="AN53" s="96">
        <v>7</v>
      </c>
      <c r="AO53" s="96">
        <v>7.2</v>
      </c>
      <c r="AP53" s="96">
        <v>27</v>
      </c>
      <c r="AQ53" s="96">
        <v>29</v>
      </c>
      <c r="AR53" s="96">
        <v>5.9</v>
      </c>
      <c r="AS53" s="96">
        <v>5.0999999999999996</v>
      </c>
      <c r="AT53" s="96">
        <v>0.56000000000000005</v>
      </c>
      <c r="AU53" s="96">
        <v>0.31</v>
      </c>
      <c r="AV53" s="96">
        <v>7.2</v>
      </c>
      <c r="AW53" s="96">
        <v>2.5</v>
      </c>
      <c r="AX53" s="96">
        <v>3.2</v>
      </c>
      <c r="AY53" s="96">
        <v>1.1000000000000001</v>
      </c>
      <c r="AZ53" s="96">
        <v>60</v>
      </c>
      <c r="BA53" s="96">
        <v>14</v>
      </c>
      <c r="BB53" s="96">
        <v>24.7</v>
      </c>
      <c r="BC53" s="96">
        <v>5.5</v>
      </c>
      <c r="BD53" s="96">
        <v>164</v>
      </c>
      <c r="BE53" s="96">
        <v>34</v>
      </c>
      <c r="BF53" s="96">
        <v>53</v>
      </c>
      <c r="BG53" s="96">
        <v>10</v>
      </c>
      <c r="BH53" s="96">
        <v>550</v>
      </c>
      <c r="BI53" s="96">
        <v>120</v>
      </c>
      <c r="BJ53" s="96">
        <v>136</v>
      </c>
      <c r="BK53" s="96">
        <v>32</v>
      </c>
      <c r="BL53" s="96">
        <v>11560</v>
      </c>
      <c r="BM53" s="96">
        <v>680</v>
      </c>
      <c r="BN53" s="96">
        <v>1.4</v>
      </c>
      <c r="BO53" s="96">
        <v>1.8</v>
      </c>
      <c r="BP53" s="96">
        <v>117</v>
      </c>
      <c r="BQ53" s="96">
        <v>37</v>
      </c>
      <c r="BR53" s="96">
        <v>1240</v>
      </c>
      <c r="BS53" s="96">
        <v>240</v>
      </c>
      <c r="BT53" s="97" t="s">
        <v>105</v>
      </c>
      <c r="BU53" s="97" t="s">
        <v>105</v>
      </c>
      <c r="BV53" s="97" t="s">
        <v>105</v>
      </c>
    </row>
    <row r="54" spans="1:74" ht="14">
      <c r="A54" s="96" t="s">
        <v>433</v>
      </c>
      <c r="B54" s="96" t="s">
        <v>431</v>
      </c>
      <c r="C54" s="96" t="s">
        <v>434</v>
      </c>
      <c r="D54" s="96" t="s">
        <v>284</v>
      </c>
      <c r="E54" s="98">
        <v>0.95661689814814821</v>
      </c>
      <c r="F54" s="96">
        <v>5.5195999999999996</v>
      </c>
      <c r="G54" s="96" t="s">
        <v>431</v>
      </c>
      <c r="H54" s="99">
        <v>198000</v>
      </c>
      <c r="I54" s="99">
        <v>15000</v>
      </c>
      <c r="J54" s="96">
        <v>1170</v>
      </c>
      <c r="K54" s="96">
        <v>540</v>
      </c>
      <c r="L54" s="96">
        <v>2</v>
      </c>
      <c r="M54" s="96">
        <v>3.1</v>
      </c>
      <c r="N54" s="96">
        <v>44.4</v>
      </c>
      <c r="O54" s="96">
        <v>3.5</v>
      </c>
      <c r="P54" s="96">
        <v>2.4700000000000002</v>
      </c>
      <c r="Q54" s="96">
        <v>0.37</v>
      </c>
      <c r="R54" s="96">
        <v>4.3899999999999997</v>
      </c>
      <c r="S54" s="96">
        <v>0.56000000000000005</v>
      </c>
      <c r="T54" s="96">
        <v>337</v>
      </c>
      <c r="U54" s="96">
        <v>38</v>
      </c>
      <c r="V54" s="96">
        <v>1460</v>
      </c>
      <c r="W54" s="96">
        <v>130</v>
      </c>
      <c r="X54" s="96">
        <v>450</v>
      </c>
      <c r="Y54" s="96">
        <v>33</v>
      </c>
      <c r="Z54" s="96">
        <v>509</v>
      </c>
      <c r="AA54" s="96">
        <v>86</v>
      </c>
      <c r="AB54" s="96">
        <v>6.8</v>
      </c>
      <c r="AC54" s="96">
        <v>2.4</v>
      </c>
      <c r="AD54" s="96">
        <v>1040</v>
      </c>
      <c r="AE54" s="96">
        <v>110</v>
      </c>
      <c r="AF54" s="96">
        <v>6.5</v>
      </c>
      <c r="AG54" s="96">
        <v>2.1</v>
      </c>
      <c r="AH54" s="96">
        <v>6.2</v>
      </c>
      <c r="AI54" s="96">
        <v>6.4</v>
      </c>
      <c r="AJ54" s="96">
        <v>57</v>
      </c>
      <c r="AK54" s="96">
        <v>19</v>
      </c>
      <c r="AL54" s="96">
        <v>201</v>
      </c>
      <c r="AM54" s="96">
        <v>51</v>
      </c>
      <c r="AN54" s="96">
        <v>24.9</v>
      </c>
      <c r="AO54" s="96">
        <v>4.2</v>
      </c>
      <c r="AP54" s="96">
        <v>102</v>
      </c>
      <c r="AQ54" s="96">
        <v>24</v>
      </c>
      <c r="AR54" s="96">
        <v>27.7</v>
      </c>
      <c r="AS54" s="96">
        <v>8.5</v>
      </c>
      <c r="AT54" s="96">
        <v>2.1</v>
      </c>
      <c r="AU54" s="96">
        <v>1.2</v>
      </c>
      <c r="AV54" s="96">
        <v>37</v>
      </c>
      <c r="AW54" s="96">
        <v>12</v>
      </c>
      <c r="AX54" s="96">
        <v>8.3000000000000007</v>
      </c>
      <c r="AY54" s="96">
        <v>2.2000000000000002</v>
      </c>
      <c r="AZ54" s="96">
        <v>111</v>
      </c>
      <c r="BA54" s="96">
        <v>16</v>
      </c>
      <c r="BB54" s="96">
        <v>37.200000000000003</v>
      </c>
      <c r="BC54" s="96">
        <v>5.9</v>
      </c>
      <c r="BD54" s="96">
        <v>202</v>
      </c>
      <c r="BE54" s="96">
        <v>44</v>
      </c>
      <c r="BF54" s="96">
        <v>35.299999999999997</v>
      </c>
      <c r="BG54" s="96">
        <v>5.0999999999999996</v>
      </c>
      <c r="BH54" s="96">
        <v>372</v>
      </c>
      <c r="BI54" s="96">
        <v>34</v>
      </c>
      <c r="BJ54" s="96">
        <v>75</v>
      </c>
      <c r="BK54" s="96">
        <v>10</v>
      </c>
      <c r="BL54" s="99">
        <v>10300</v>
      </c>
      <c r="BM54" s="99">
        <v>1200</v>
      </c>
      <c r="BN54" s="96">
        <v>2.1</v>
      </c>
      <c r="BO54" s="96">
        <v>1</v>
      </c>
      <c r="BP54" s="96">
        <v>254</v>
      </c>
      <c r="BQ54" s="96">
        <v>33</v>
      </c>
      <c r="BR54" s="96">
        <v>430</v>
      </c>
      <c r="BS54" s="96">
        <v>57</v>
      </c>
      <c r="BT54" s="97">
        <v>0.15820999999999999</v>
      </c>
      <c r="BU54" s="97">
        <v>2.7796000000000001E-2</v>
      </c>
      <c r="BV54" s="97">
        <v>1.6832E-2</v>
      </c>
    </row>
    <row r="55" spans="1:74" ht="14">
      <c r="A55" s="96" t="s">
        <v>435</v>
      </c>
      <c r="B55" s="96" t="s">
        <v>436</v>
      </c>
      <c r="C55" s="96" t="s">
        <v>437</v>
      </c>
      <c r="D55" s="96" t="s">
        <v>284</v>
      </c>
      <c r="E55" s="98">
        <v>0.95848379629629632</v>
      </c>
      <c r="F55" s="96">
        <v>27.673999999999999</v>
      </c>
      <c r="G55" s="96" t="s">
        <v>436</v>
      </c>
      <c r="H55" s="99">
        <v>374000</v>
      </c>
      <c r="I55" s="99">
        <v>37000</v>
      </c>
      <c r="J55" s="96">
        <v>1080</v>
      </c>
      <c r="K55" s="96">
        <v>370</v>
      </c>
      <c r="L55" s="96">
        <v>1.37</v>
      </c>
      <c r="M55" s="96">
        <v>0.98</v>
      </c>
      <c r="N55" s="96">
        <v>10.5</v>
      </c>
      <c r="O55" s="96">
        <v>1.3</v>
      </c>
      <c r="P55" s="96">
        <v>0.58899999999999997</v>
      </c>
      <c r="Q55" s="96">
        <v>8.2000000000000003E-2</v>
      </c>
      <c r="R55" s="96">
        <v>0.6</v>
      </c>
      <c r="S55" s="96">
        <v>0.11</v>
      </c>
      <c r="T55" s="96">
        <v>96</v>
      </c>
      <c r="U55" s="96">
        <v>17</v>
      </c>
      <c r="V55" s="96">
        <v>750</v>
      </c>
      <c r="W55" s="96">
        <v>110</v>
      </c>
      <c r="X55" s="96">
        <v>246</v>
      </c>
      <c r="Y55" s="96">
        <v>38</v>
      </c>
      <c r="Z55" s="96">
        <v>6.4</v>
      </c>
      <c r="AA55" s="96">
        <v>2</v>
      </c>
      <c r="AB55" s="96">
        <v>-0.08</v>
      </c>
      <c r="AC55" s="96">
        <v>0.33</v>
      </c>
      <c r="AD55" s="96">
        <v>538</v>
      </c>
      <c r="AE55" s="96">
        <v>79</v>
      </c>
      <c r="AF55" s="96">
        <v>3.06</v>
      </c>
      <c r="AG55" s="96">
        <v>0.66</v>
      </c>
      <c r="AH55" s="96">
        <v>0.04</v>
      </c>
      <c r="AI55" s="96">
        <v>0.9</v>
      </c>
      <c r="AJ55" s="96">
        <v>3.3E-3</v>
      </c>
      <c r="AK55" s="96">
        <v>7.3000000000000001E-3</v>
      </c>
      <c r="AL55" s="96">
        <v>19.399999999999999</v>
      </c>
      <c r="AM55" s="96">
        <v>4.0999999999999996</v>
      </c>
      <c r="AN55" s="96">
        <v>4.8000000000000001E-2</v>
      </c>
      <c r="AO55" s="96">
        <v>2.4E-2</v>
      </c>
      <c r="AP55" s="96">
        <v>0.67</v>
      </c>
      <c r="AQ55" s="96">
        <v>0.37</v>
      </c>
      <c r="AR55" s="96">
        <v>1.62</v>
      </c>
      <c r="AS55" s="96">
        <v>0.56999999999999995</v>
      </c>
      <c r="AT55" s="96">
        <v>0.78</v>
      </c>
      <c r="AU55" s="96">
        <v>0.25</v>
      </c>
      <c r="AV55" s="96">
        <v>11</v>
      </c>
      <c r="AW55" s="96">
        <v>2.7</v>
      </c>
      <c r="AX55" s="96">
        <v>3.52</v>
      </c>
      <c r="AY55" s="96">
        <v>0.72</v>
      </c>
      <c r="AZ55" s="96">
        <v>50.4</v>
      </c>
      <c r="BA55" s="96">
        <v>9.3000000000000007</v>
      </c>
      <c r="BB55" s="96">
        <v>17.7</v>
      </c>
      <c r="BC55" s="96">
        <v>2.8</v>
      </c>
      <c r="BD55" s="96">
        <v>88</v>
      </c>
      <c r="BE55" s="96">
        <v>14</v>
      </c>
      <c r="BF55" s="96">
        <v>20.2</v>
      </c>
      <c r="BG55" s="96">
        <v>2.5</v>
      </c>
      <c r="BH55" s="96">
        <v>205</v>
      </c>
      <c r="BI55" s="96">
        <v>25</v>
      </c>
      <c r="BJ55" s="96">
        <v>41.3</v>
      </c>
      <c r="BK55" s="96">
        <v>4.9000000000000004</v>
      </c>
      <c r="BL55" s="96">
        <v>10270</v>
      </c>
      <c r="BM55" s="96">
        <v>880</v>
      </c>
      <c r="BN55" s="96">
        <v>0.72</v>
      </c>
      <c r="BO55" s="96">
        <v>0.3</v>
      </c>
      <c r="BP55" s="96">
        <v>102</v>
      </c>
      <c r="BQ55" s="96">
        <v>16</v>
      </c>
      <c r="BR55" s="96">
        <v>262</v>
      </c>
      <c r="BS55" s="96">
        <v>39</v>
      </c>
      <c r="BT55" s="97">
        <v>0.11366</v>
      </c>
      <c r="BU55" s="97">
        <v>6.5022999999999997E-2</v>
      </c>
      <c r="BV55" s="97">
        <v>0</v>
      </c>
    </row>
    <row r="56" spans="1:74" ht="14">
      <c r="A56" s="96" t="s">
        <v>438</v>
      </c>
      <c r="B56" s="96" t="s">
        <v>439</v>
      </c>
      <c r="C56" s="96" t="s">
        <v>440</v>
      </c>
      <c r="D56" s="96" t="s">
        <v>284</v>
      </c>
      <c r="E56" s="98">
        <v>0.95952013888888887</v>
      </c>
      <c r="F56" s="96">
        <v>26.390999999999998</v>
      </c>
      <c r="G56" s="96" t="s">
        <v>439</v>
      </c>
      <c r="H56" s="99">
        <v>331000</v>
      </c>
      <c r="I56" s="99">
        <v>36000</v>
      </c>
      <c r="J56" s="96">
        <v>970</v>
      </c>
      <c r="K56" s="96">
        <v>340</v>
      </c>
      <c r="L56" s="96">
        <v>2</v>
      </c>
      <c r="M56" s="96">
        <v>1.2</v>
      </c>
      <c r="N56" s="96">
        <v>40</v>
      </c>
      <c r="O56" s="96">
        <v>11</v>
      </c>
      <c r="P56" s="96">
        <v>2.09</v>
      </c>
      <c r="Q56" s="96">
        <v>0.56000000000000005</v>
      </c>
      <c r="R56" s="96">
        <v>1.05</v>
      </c>
      <c r="S56" s="96">
        <v>0.12</v>
      </c>
      <c r="T56" s="96">
        <v>158</v>
      </c>
      <c r="U56" s="96">
        <v>19</v>
      </c>
      <c r="V56" s="96">
        <v>2860</v>
      </c>
      <c r="W56" s="96">
        <v>790</v>
      </c>
      <c r="X56" s="96">
        <v>890</v>
      </c>
      <c r="Y56" s="96">
        <v>240</v>
      </c>
      <c r="Z56" s="96">
        <v>10.8</v>
      </c>
      <c r="AA56" s="96">
        <v>5.3</v>
      </c>
      <c r="AB56" s="96">
        <v>0.87</v>
      </c>
      <c r="AC56" s="96">
        <v>0.57999999999999996</v>
      </c>
      <c r="AD56" s="96">
        <v>343</v>
      </c>
      <c r="AE56" s="96">
        <v>31</v>
      </c>
      <c r="AF56" s="96">
        <v>1.21</v>
      </c>
      <c r="AG56" s="96">
        <v>0.33</v>
      </c>
      <c r="AH56" s="96">
        <v>4.3</v>
      </c>
      <c r="AI56" s="96">
        <v>2.2000000000000002</v>
      </c>
      <c r="AJ56" s="96">
        <v>8.0000000000000002E-3</v>
      </c>
      <c r="AK56" s="96">
        <v>1.2E-2</v>
      </c>
      <c r="AL56" s="96">
        <v>9.3000000000000007</v>
      </c>
      <c r="AM56" s="96">
        <v>2.1</v>
      </c>
      <c r="AN56" s="96">
        <v>1.6E-2</v>
      </c>
      <c r="AO56" s="96">
        <v>1.4E-2</v>
      </c>
      <c r="AP56" s="96">
        <v>0.17</v>
      </c>
      <c r="AQ56" s="96">
        <v>0.18</v>
      </c>
      <c r="AR56" s="96">
        <v>0.6</v>
      </c>
      <c r="AS56" s="96">
        <v>0.37</v>
      </c>
      <c r="AT56" s="96">
        <v>0.34</v>
      </c>
      <c r="AU56" s="96">
        <v>0.17</v>
      </c>
      <c r="AV56" s="96">
        <v>4.2</v>
      </c>
      <c r="AW56" s="96">
        <v>1.5</v>
      </c>
      <c r="AX56" s="96">
        <v>1.29</v>
      </c>
      <c r="AY56" s="96">
        <v>0.25</v>
      </c>
      <c r="AZ56" s="96">
        <v>20.399999999999999</v>
      </c>
      <c r="BA56" s="96">
        <v>2.9</v>
      </c>
      <c r="BB56" s="96">
        <v>9.1</v>
      </c>
      <c r="BC56" s="96">
        <v>1.1000000000000001</v>
      </c>
      <c r="BD56" s="96">
        <v>53.5</v>
      </c>
      <c r="BE56" s="96">
        <v>6.2</v>
      </c>
      <c r="BF56" s="96">
        <v>15.8</v>
      </c>
      <c r="BG56" s="96">
        <v>2.1</v>
      </c>
      <c r="BH56" s="96">
        <v>204</v>
      </c>
      <c r="BI56" s="96">
        <v>35</v>
      </c>
      <c r="BJ56" s="96">
        <v>64</v>
      </c>
      <c r="BK56" s="96">
        <v>12</v>
      </c>
      <c r="BL56" s="99">
        <v>14400</v>
      </c>
      <c r="BM56" s="99">
        <v>1200</v>
      </c>
      <c r="BN56" s="96">
        <v>0.22</v>
      </c>
      <c r="BO56" s="96">
        <v>0.12</v>
      </c>
      <c r="BP56" s="96">
        <v>160</v>
      </c>
      <c r="BQ56" s="96">
        <v>19</v>
      </c>
      <c r="BR56" s="96">
        <v>910</v>
      </c>
      <c r="BS56" s="96">
        <v>270</v>
      </c>
      <c r="BT56" s="97">
        <v>0.11632000000000001</v>
      </c>
      <c r="BU56" s="97">
        <v>6.9775000000000004E-2</v>
      </c>
      <c r="BV56" s="97">
        <v>2.7961E-2</v>
      </c>
    </row>
    <row r="57" spans="1:74" ht="14">
      <c r="A57" s="96" t="s">
        <v>441</v>
      </c>
      <c r="B57" s="96" t="s">
        <v>442</v>
      </c>
      <c r="C57" s="96" t="s">
        <v>443</v>
      </c>
      <c r="D57" s="96" t="s">
        <v>284</v>
      </c>
      <c r="E57" s="98">
        <v>0.96258078703703698</v>
      </c>
      <c r="F57" s="96">
        <v>6.7907999999999999</v>
      </c>
      <c r="G57" s="96" t="s">
        <v>442</v>
      </c>
      <c r="H57" s="99">
        <v>422000</v>
      </c>
      <c r="I57" s="99">
        <v>45000</v>
      </c>
      <c r="J57" s="96">
        <v>1230</v>
      </c>
      <c r="K57" s="96">
        <v>620</v>
      </c>
      <c r="L57" s="96">
        <v>1.3</v>
      </c>
      <c r="M57" s="96">
        <v>1.4</v>
      </c>
      <c r="N57" s="96">
        <v>21.2</v>
      </c>
      <c r="O57" s="96">
        <v>2.5</v>
      </c>
      <c r="P57" s="96">
        <v>1.1499999999999999</v>
      </c>
      <c r="Q57" s="96">
        <v>0.15</v>
      </c>
      <c r="R57" s="96">
        <v>0.71</v>
      </c>
      <c r="S57" s="96">
        <v>0.1</v>
      </c>
      <c r="T57" s="96">
        <v>88</v>
      </c>
      <c r="U57" s="96">
        <v>11</v>
      </c>
      <c r="V57" s="96">
        <v>1340</v>
      </c>
      <c r="W57" s="96">
        <v>160</v>
      </c>
      <c r="X57" s="96">
        <v>481</v>
      </c>
      <c r="Y57" s="96">
        <v>75</v>
      </c>
      <c r="Z57" s="96">
        <v>2.8</v>
      </c>
      <c r="AA57" s="96">
        <v>1.7</v>
      </c>
      <c r="AB57" s="96">
        <v>1.2</v>
      </c>
      <c r="AC57" s="96">
        <v>0.76</v>
      </c>
      <c r="AD57" s="96">
        <v>685</v>
      </c>
      <c r="AE57" s="96">
        <v>92</v>
      </c>
      <c r="AF57" s="96">
        <v>2.74</v>
      </c>
      <c r="AG57" s="96">
        <v>0.67</v>
      </c>
      <c r="AH57" s="96">
        <v>-0.1</v>
      </c>
      <c r="AI57" s="96">
        <v>1.8</v>
      </c>
      <c r="AJ57" s="96">
        <v>3.3000000000000002E-2</v>
      </c>
      <c r="AK57" s="96">
        <v>3.3000000000000002E-2</v>
      </c>
      <c r="AL57" s="96">
        <v>9</v>
      </c>
      <c r="AM57" s="96">
        <v>2</v>
      </c>
      <c r="AN57" s="96">
        <v>0.02</v>
      </c>
      <c r="AO57" s="96">
        <v>2.4E-2</v>
      </c>
      <c r="AP57" s="96">
        <v>1.4</v>
      </c>
      <c r="AQ57" s="96">
        <v>1.1000000000000001</v>
      </c>
      <c r="AR57" s="96">
        <v>1.5</v>
      </c>
      <c r="AS57" s="96">
        <v>1.1000000000000001</v>
      </c>
      <c r="AT57" s="96">
        <v>0.62</v>
      </c>
      <c r="AU57" s="96">
        <v>0.28000000000000003</v>
      </c>
      <c r="AV57" s="96">
        <v>13.7</v>
      </c>
      <c r="AW57" s="96">
        <v>3.1</v>
      </c>
      <c r="AX57" s="96">
        <v>4.3</v>
      </c>
      <c r="AY57" s="96">
        <v>1</v>
      </c>
      <c r="AZ57" s="96">
        <v>58</v>
      </c>
      <c r="BA57" s="96">
        <v>14</v>
      </c>
      <c r="BB57" s="96">
        <v>20.8</v>
      </c>
      <c r="BC57" s="96">
        <v>3.7</v>
      </c>
      <c r="BD57" s="96">
        <v>108</v>
      </c>
      <c r="BE57" s="96">
        <v>15</v>
      </c>
      <c r="BF57" s="96">
        <v>28</v>
      </c>
      <c r="BG57" s="96">
        <v>4.2</v>
      </c>
      <c r="BH57" s="96">
        <v>293</v>
      </c>
      <c r="BI57" s="96">
        <v>36</v>
      </c>
      <c r="BJ57" s="96">
        <v>62</v>
      </c>
      <c r="BK57" s="96">
        <v>11</v>
      </c>
      <c r="BL57" s="99">
        <v>10900</v>
      </c>
      <c r="BM57" s="99">
        <v>1400</v>
      </c>
      <c r="BN57" s="96">
        <v>0.11</v>
      </c>
      <c r="BO57" s="96">
        <v>0.23</v>
      </c>
      <c r="BP57" s="96">
        <v>107</v>
      </c>
      <c r="BQ57" s="96">
        <v>17</v>
      </c>
      <c r="BR57" s="96">
        <v>415</v>
      </c>
      <c r="BS57" s="96">
        <v>56</v>
      </c>
      <c r="BT57" s="97" t="s">
        <v>105</v>
      </c>
      <c r="BU57" s="97" t="s">
        <v>105</v>
      </c>
      <c r="BV57" s="97" t="s">
        <v>105</v>
      </c>
    </row>
    <row r="58" spans="1:74" ht="14">
      <c r="A58" s="96" t="s">
        <v>444</v>
      </c>
      <c r="B58" s="96" t="s">
        <v>445</v>
      </c>
      <c r="C58" s="96" t="s">
        <v>446</v>
      </c>
      <c r="D58" s="96" t="s">
        <v>284</v>
      </c>
      <c r="E58" s="98">
        <v>0.96359953703703705</v>
      </c>
      <c r="F58" s="96">
        <v>27.673999999999999</v>
      </c>
      <c r="G58" s="96" t="s">
        <v>445</v>
      </c>
      <c r="H58" s="99">
        <v>398000</v>
      </c>
      <c r="I58" s="99">
        <v>30000</v>
      </c>
      <c r="J58" s="96">
        <v>1230</v>
      </c>
      <c r="K58" s="96">
        <v>340</v>
      </c>
      <c r="L58" s="96">
        <v>1.1000000000000001</v>
      </c>
      <c r="M58" s="96">
        <v>0.84</v>
      </c>
      <c r="N58" s="96">
        <v>168</v>
      </c>
      <c r="O58" s="96">
        <v>10</v>
      </c>
      <c r="P58" s="96">
        <v>20.05</v>
      </c>
      <c r="Q58" s="96">
        <v>0.97</v>
      </c>
      <c r="R58" s="96">
        <v>14.07</v>
      </c>
      <c r="S58" s="96">
        <v>0.7</v>
      </c>
      <c r="T58" s="96">
        <v>116.8</v>
      </c>
      <c r="U58" s="96">
        <v>7.6</v>
      </c>
      <c r="V58" s="96">
        <v>483</v>
      </c>
      <c r="W58" s="96">
        <v>28</v>
      </c>
      <c r="X58" s="96">
        <v>156.30000000000001</v>
      </c>
      <c r="Y58" s="96">
        <v>7.3</v>
      </c>
      <c r="Z58" s="96">
        <v>22</v>
      </c>
      <c r="AA58" s="96">
        <v>6.7</v>
      </c>
      <c r="AB58" s="96">
        <v>0.62</v>
      </c>
      <c r="AC58" s="96">
        <v>0.53</v>
      </c>
      <c r="AD58" s="96">
        <v>726</v>
      </c>
      <c r="AE58" s="96">
        <v>45</v>
      </c>
      <c r="AF58" s="96">
        <v>3.23</v>
      </c>
      <c r="AG58" s="96">
        <v>0.53</v>
      </c>
      <c r="AH58" s="96">
        <v>1.7</v>
      </c>
      <c r="AI58" s="96">
        <v>1.5</v>
      </c>
      <c r="AJ58" s="96">
        <v>2.4</v>
      </c>
      <c r="AK58" s="96">
        <v>2.6</v>
      </c>
      <c r="AL58" s="96">
        <v>36.5</v>
      </c>
      <c r="AM58" s="96">
        <v>8.5</v>
      </c>
      <c r="AN58" s="96">
        <v>0.76</v>
      </c>
      <c r="AO58" s="96">
        <v>0.56999999999999995</v>
      </c>
      <c r="AP58" s="96">
        <v>4.5</v>
      </c>
      <c r="AQ58" s="96">
        <v>2.4</v>
      </c>
      <c r="AR58" s="96">
        <v>3.14</v>
      </c>
      <c r="AS58" s="96">
        <v>0.68</v>
      </c>
      <c r="AT58" s="96">
        <v>0.49</v>
      </c>
      <c r="AU58" s="96">
        <v>0.15</v>
      </c>
      <c r="AV58" s="96">
        <v>16.2</v>
      </c>
      <c r="AW58" s="96">
        <v>1.6</v>
      </c>
      <c r="AX58" s="96">
        <v>4.8899999999999997</v>
      </c>
      <c r="AY58" s="96">
        <v>0.44</v>
      </c>
      <c r="AZ58" s="96">
        <v>67.900000000000006</v>
      </c>
      <c r="BA58" s="96">
        <v>4.4000000000000004</v>
      </c>
      <c r="BB58" s="96">
        <v>24.8</v>
      </c>
      <c r="BC58" s="96">
        <v>1.5</v>
      </c>
      <c r="BD58" s="96">
        <v>125.3</v>
      </c>
      <c r="BE58" s="96">
        <v>7.8</v>
      </c>
      <c r="BF58" s="96">
        <v>26.6</v>
      </c>
      <c r="BG58" s="96">
        <v>1.9</v>
      </c>
      <c r="BH58" s="96">
        <v>232</v>
      </c>
      <c r="BI58" s="96">
        <v>13</v>
      </c>
      <c r="BJ58" s="96">
        <v>47</v>
      </c>
      <c r="BK58" s="96">
        <v>2.7</v>
      </c>
      <c r="BL58" s="96">
        <v>10310</v>
      </c>
      <c r="BM58" s="96">
        <v>650</v>
      </c>
      <c r="BN58" s="96">
        <v>0.65</v>
      </c>
      <c r="BO58" s="96">
        <v>0.24</v>
      </c>
      <c r="BP58" s="96">
        <v>110.7</v>
      </c>
      <c r="BQ58" s="96">
        <v>6.4</v>
      </c>
      <c r="BR58" s="96">
        <v>174</v>
      </c>
      <c r="BS58" s="96">
        <v>11</v>
      </c>
      <c r="BT58" s="97">
        <v>0.10127</v>
      </c>
      <c r="BU58" s="97">
        <v>4.7065000000000003E-2</v>
      </c>
      <c r="BV58" s="97">
        <v>1.3299999999999999E-2</v>
      </c>
    </row>
    <row r="59" spans="1:74" ht="14">
      <c r="A59" s="96" t="s">
        <v>447</v>
      </c>
      <c r="B59" s="96" t="s">
        <v>448</v>
      </c>
      <c r="C59" s="96" t="s">
        <v>449</v>
      </c>
      <c r="D59" s="96" t="s">
        <v>284</v>
      </c>
      <c r="E59" s="98">
        <v>0.96462719907407413</v>
      </c>
      <c r="F59" s="96">
        <v>7.8327999999999998</v>
      </c>
      <c r="G59" s="96"/>
      <c r="H59" s="99">
        <v>413000</v>
      </c>
      <c r="I59" s="99">
        <v>41000</v>
      </c>
      <c r="J59" s="96">
        <v>1100</v>
      </c>
      <c r="K59" s="96">
        <v>450</v>
      </c>
      <c r="L59" s="96">
        <v>0.8</v>
      </c>
      <c r="M59" s="96">
        <v>1.3</v>
      </c>
      <c r="N59" s="96">
        <v>38.1</v>
      </c>
      <c r="O59" s="96">
        <v>9.3000000000000007</v>
      </c>
      <c r="P59" s="96">
        <v>2.11</v>
      </c>
      <c r="Q59" s="96">
        <v>0.5</v>
      </c>
      <c r="R59" s="96">
        <v>1.08</v>
      </c>
      <c r="S59" s="96">
        <v>0.28000000000000003</v>
      </c>
      <c r="T59" s="96">
        <v>107</v>
      </c>
      <c r="U59" s="96">
        <v>34</v>
      </c>
      <c r="V59" s="96">
        <v>3020</v>
      </c>
      <c r="W59" s="96">
        <v>680</v>
      </c>
      <c r="X59" s="96">
        <v>1010</v>
      </c>
      <c r="Y59" s="96">
        <v>220</v>
      </c>
      <c r="Z59" s="96">
        <v>25.5</v>
      </c>
      <c r="AA59" s="96">
        <v>8.1999999999999993</v>
      </c>
      <c r="AB59" s="96">
        <v>0.63</v>
      </c>
      <c r="AC59" s="96">
        <v>0.76</v>
      </c>
      <c r="AD59" s="96">
        <v>1050</v>
      </c>
      <c r="AE59" s="96">
        <v>250</v>
      </c>
      <c r="AF59" s="96">
        <v>6</v>
      </c>
      <c r="AG59" s="96">
        <v>1.4</v>
      </c>
      <c r="AH59" s="96">
        <v>6</v>
      </c>
      <c r="AI59" s="96">
        <v>3.2</v>
      </c>
      <c r="AJ59" s="96">
        <v>7.8E-2</v>
      </c>
      <c r="AK59" s="96">
        <v>6.0999999999999999E-2</v>
      </c>
      <c r="AL59" s="96">
        <v>13.7</v>
      </c>
      <c r="AM59" s="96">
        <v>3.2</v>
      </c>
      <c r="AN59" s="96">
        <v>9.5000000000000001E-2</v>
      </c>
      <c r="AO59" s="96">
        <v>8.7999999999999995E-2</v>
      </c>
      <c r="AP59" s="96">
        <v>0.51</v>
      </c>
      <c r="AQ59" s="96">
        <v>0.49</v>
      </c>
      <c r="AR59" s="96">
        <v>1.3</v>
      </c>
      <c r="AS59" s="96">
        <v>1.2</v>
      </c>
      <c r="AT59" s="96">
        <v>0.4</v>
      </c>
      <c r="AU59" s="96">
        <v>0.38</v>
      </c>
      <c r="AV59" s="96">
        <v>8.1</v>
      </c>
      <c r="AW59" s="96">
        <v>3.3</v>
      </c>
      <c r="AX59" s="96">
        <v>3.56</v>
      </c>
      <c r="AY59" s="96">
        <v>0.95</v>
      </c>
      <c r="AZ59" s="96">
        <v>61</v>
      </c>
      <c r="BA59" s="96">
        <v>18</v>
      </c>
      <c r="BB59" s="96">
        <v>33.9</v>
      </c>
      <c r="BC59" s="96">
        <v>7.8</v>
      </c>
      <c r="BD59" s="96">
        <v>220</v>
      </c>
      <c r="BE59" s="96">
        <v>61</v>
      </c>
      <c r="BF59" s="96">
        <v>58</v>
      </c>
      <c r="BG59" s="96">
        <v>18</v>
      </c>
      <c r="BH59" s="96">
        <v>690</v>
      </c>
      <c r="BI59" s="96">
        <v>200</v>
      </c>
      <c r="BJ59" s="96">
        <v>148</v>
      </c>
      <c r="BK59" s="96">
        <v>45</v>
      </c>
      <c r="BL59" s="99">
        <v>12500</v>
      </c>
      <c r="BM59" s="99">
        <v>2000</v>
      </c>
      <c r="BN59" s="96">
        <v>1.2</v>
      </c>
      <c r="BO59" s="96">
        <v>1.8</v>
      </c>
      <c r="BP59" s="96">
        <v>115</v>
      </c>
      <c r="BQ59" s="96">
        <v>31</v>
      </c>
      <c r="BR59" s="96">
        <v>1120</v>
      </c>
      <c r="BS59" s="96">
        <v>240</v>
      </c>
      <c r="BT59" s="97">
        <v>0.15937999999999999</v>
      </c>
      <c r="BU59" s="97">
        <v>6.1165999999999998E-2</v>
      </c>
      <c r="BV59" s="97">
        <v>2.5628999999999999E-2</v>
      </c>
    </row>
    <row r="60" spans="1:74" ht="14">
      <c r="A60" s="96" t="s">
        <v>450</v>
      </c>
      <c r="B60" s="96" t="s">
        <v>448</v>
      </c>
      <c r="C60" s="96" t="s">
        <v>451</v>
      </c>
      <c r="D60" s="96" t="s">
        <v>284</v>
      </c>
      <c r="E60" s="98">
        <v>0.96476701388888886</v>
      </c>
      <c r="F60" s="96">
        <v>14.78</v>
      </c>
      <c r="G60" s="96" t="s">
        <v>448</v>
      </c>
      <c r="H60" s="99">
        <v>311000</v>
      </c>
      <c r="I60" s="99">
        <v>19000</v>
      </c>
      <c r="J60" s="96">
        <v>1260</v>
      </c>
      <c r="K60" s="96">
        <v>400</v>
      </c>
      <c r="L60" s="96">
        <v>1.7</v>
      </c>
      <c r="M60" s="96">
        <v>1.3</v>
      </c>
      <c r="N60" s="96">
        <v>26.7</v>
      </c>
      <c r="O60" s="96">
        <v>3.3</v>
      </c>
      <c r="P60" s="96">
        <v>1.47</v>
      </c>
      <c r="Q60" s="96">
        <v>0.18</v>
      </c>
      <c r="R60" s="96">
        <v>1.78</v>
      </c>
      <c r="S60" s="96">
        <v>0.15</v>
      </c>
      <c r="T60" s="96">
        <v>146.4</v>
      </c>
      <c r="U60" s="96">
        <v>8.9</v>
      </c>
      <c r="V60" s="96">
        <v>1600</v>
      </c>
      <c r="W60" s="96">
        <v>240</v>
      </c>
      <c r="X60" s="96">
        <v>518</v>
      </c>
      <c r="Y60" s="96">
        <v>73</v>
      </c>
      <c r="Z60" s="96">
        <v>42</v>
      </c>
      <c r="AA60" s="96">
        <v>12</v>
      </c>
      <c r="AB60" s="96">
        <v>1.08</v>
      </c>
      <c r="AC60" s="96">
        <v>0.9</v>
      </c>
      <c r="AD60" s="96">
        <v>1420</v>
      </c>
      <c r="AE60" s="96">
        <v>120</v>
      </c>
      <c r="AF60" s="96">
        <v>6.5</v>
      </c>
      <c r="AG60" s="96">
        <v>1.1000000000000001</v>
      </c>
      <c r="AH60" s="96">
        <v>2.2999999999999998</v>
      </c>
      <c r="AI60" s="96">
        <v>2.1</v>
      </c>
      <c r="AJ60" s="96">
        <v>0.104</v>
      </c>
      <c r="AK60" s="96">
        <v>0.03</v>
      </c>
      <c r="AL60" s="96">
        <v>36.6</v>
      </c>
      <c r="AM60" s="96">
        <v>2.8</v>
      </c>
      <c r="AN60" s="96">
        <v>9.2999999999999999E-2</v>
      </c>
      <c r="AO60" s="96">
        <v>4.1000000000000002E-2</v>
      </c>
      <c r="AP60" s="96">
        <v>0.56000000000000005</v>
      </c>
      <c r="AQ60" s="96">
        <v>0.35</v>
      </c>
      <c r="AR60" s="96">
        <v>2.69</v>
      </c>
      <c r="AS60" s="96">
        <v>0.91</v>
      </c>
      <c r="AT60" s="96">
        <v>0.55000000000000004</v>
      </c>
      <c r="AU60" s="96">
        <v>0.28999999999999998</v>
      </c>
      <c r="AV60" s="96">
        <v>20.2</v>
      </c>
      <c r="AW60" s="96">
        <v>3.3</v>
      </c>
      <c r="AX60" s="96">
        <v>7.61</v>
      </c>
      <c r="AY60" s="96">
        <v>0.96</v>
      </c>
      <c r="AZ60" s="96">
        <v>110.5</v>
      </c>
      <c r="BA60" s="96">
        <v>9.6</v>
      </c>
      <c r="BB60" s="96">
        <v>44.7</v>
      </c>
      <c r="BC60" s="96">
        <v>3.5</v>
      </c>
      <c r="BD60" s="96">
        <v>239</v>
      </c>
      <c r="BE60" s="96">
        <v>15</v>
      </c>
      <c r="BF60" s="96">
        <v>60.4</v>
      </c>
      <c r="BG60" s="96">
        <v>5.7</v>
      </c>
      <c r="BH60" s="96">
        <v>609</v>
      </c>
      <c r="BI60" s="96">
        <v>70</v>
      </c>
      <c r="BJ60" s="96">
        <v>128</v>
      </c>
      <c r="BK60" s="96">
        <v>13</v>
      </c>
      <c r="BL60" s="96">
        <v>11550</v>
      </c>
      <c r="BM60" s="96">
        <v>960</v>
      </c>
      <c r="BN60" s="96">
        <v>1.32</v>
      </c>
      <c r="BO60" s="96">
        <v>0.61</v>
      </c>
      <c r="BP60" s="96">
        <v>133.5</v>
      </c>
      <c r="BQ60" s="96">
        <v>8.6</v>
      </c>
      <c r="BR60" s="96">
        <v>487</v>
      </c>
      <c r="BS60" s="96">
        <v>63</v>
      </c>
      <c r="BT60" s="97">
        <v>0.13858000000000001</v>
      </c>
      <c r="BU60" s="97">
        <v>6.9512000000000004E-2</v>
      </c>
      <c r="BV60" s="97">
        <v>1.1219E-2</v>
      </c>
    </row>
    <row r="61" spans="1:74" ht="14">
      <c r="A61" s="96" t="s">
        <v>452</v>
      </c>
      <c r="B61" s="96" t="s">
        <v>453</v>
      </c>
      <c r="C61" s="96" t="s">
        <v>454</v>
      </c>
      <c r="D61" s="96" t="s">
        <v>284</v>
      </c>
      <c r="E61" s="98">
        <v>0.96585034722222218</v>
      </c>
      <c r="F61" s="96">
        <v>10.208</v>
      </c>
      <c r="G61" s="96" t="s">
        <v>453</v>
      </c>
      <c r="H61" s="99">
        <v>363000</v>
      </c>
      <c r="I61" s="99">
        <v>24000</v>
      </c>
      <c r="J61" s="96">
        <v>1170</v>
      </c>
      <c r="K61" s="96">
        <v>530</v>
      </c>
      <c r="L61" s="96">
        <v>2.6</v>
      </c>
      <c r="M61" s="96">
        <v>1.4</v>
      </c>
      <c r="N61" s="96">
        <v>1070</v>
      </c>
      <c r="O61" s="96">
        <v>140</v>
      </c>
      <c r="P61" s="96">
        <v>120</v>
      </c>
      <c r="Q61" s="96">
        <v>16</v>
      </c>
      <c r="R61" s="96">
        <v>19.899999999999999</v>
      </c>
      <c r="S61" s="96">
        <v>3.8</v>
      </c>
      <c r="T61" s="96">
        <v>185</v>
      </c>
      <c r="U61" s="96">
        <v>39</v>
      </c>
      <c r="V61" s="96">
        <v>3150</v>
      </c>
      <c r="W61" s="96">
        <v>380</v>
      </c>
      <c r="X61" s="96">
        <v>1030</v>
      </c>
      <c r="Y61" s="96">
        <v>130</v>
      </c>
      <c r="Z61" s="96">
        <v>10.7</v>
      </c>
      <c r="AA61" s="96">
        <v>2.9</v>
      </c>
      <c r="AB61" s="96">
        <v>0.49</v>
      </c>
      <c r="AC61" s="96">
        <v>0.6</v>
      </c>
      <c r="AD61" s="96">
        <v>1960</v>
      </c>
      <c r="AE61" s="96">
        <v>260</v>
      </c>
      <c r="AF61" s="96">
        <v>9.3000000000000007</v>
      </c>
      <c r="AG61" s="96">
        <v>1.4</v>
      </c>
      <c r="AH61" s="96">
        <v>-1.1000000000000001</v>
      </c>
      <c r="AI61" s="96">
        <v>1.1000000000000001</v>
      </c>
      <c r="AJ61" s="96">
        <v>1.7999999999999999E-2</v>
      </c>
      <c r="AK61" s="96">
        <v>1.6E-2</v>
      </c>
      <c r="AL61" s="96">
        <v>4.9000000000000004</v>
      </c>
      <c r="AM61" s="96">
        <v>1.2</v>
      </c>
      <c r="AN61" s="96">
        <v>4.2000000000000003E-2</v>
      </c>
      <c r="AO61" s="96">
        <v>5.2999999999999999E-2</v>
      </c>
      <c r="AP61" s="96">
        <v>2</v>
      </c>
      <c r="AQ61" s="96">
        <v>0.84</v>
      </c>
      <c r="AR61" s="96">
        <v>2.7</v>
      </c>
      <c r="AS61" s="96">
        <v>1.1000000000000001</v>
      </c>
      <c r="AT61" s="96">
        <v>0.11</v>
      </c>
      <c r="AU61" s="96">
        <v>0.2</v>
      </c>
      <c r="AV61" s="96">
        <v>27.4</v>
      </c>
      <c r="AW61" s="96">
        <v>5.9</v>
      </c>
      <c r="AX61" s="96">
        <v>11.5</v>
      </c>
      <c r="AY61" s="96">
        <v>1.2</v>
      </c>
      <c r="AZ61" s="96">
        <v>173</v>
      </c>
      <c r="BA61" s="96">
        <v>24</v>
      </c>
      <c r="BB61" s="96">
        <v>64.2</v>
      </c>
      <c r="BC61" s="96">
        <v>8.1999999999999993</v>
      </c>
      <c r="BD61" s="96">
        <v>314</v>
      </c>
      <c r="BE61" s="96">
        <v>43</v>
      </c>
      <c r="BF61" s="96">
        <v>66.3</v>
      </c>
      <c r="BG61" s="96">
        <v>9.4</v>
      </c>
      <c r="BH61" s="96">
        <v>587</v>
      </c>
      <c r="BI61" s="96">
        <v>88</v>
      </c>
      <c r="BJ61" s="96">
        <v>120</v>
      </c>
      <c r="BK61" s="96">
        <v>19</v>
      </c>
      <c r="BL61" s="99">
        <v>15600</v>
      </c>
      <c r="BM61" s="99">
        <v>1000</v>
      </c>
      <c r="BN61" s="96">
        <v>-5.6499999999999996E-4</v>
      </c>
      <c r="BO61" s="96">
        <v>3.8999999999999999E-5</v>
      </c>
      <c r="BP61" s="96">
        <v>186</v>
      </c>
      <c r="BQ61" s="96">
        <v>23</v>
      </c>
      <c r="BR61" s="96">
        <v>1260</v>
      </c>
      <c r="BS61" s="96">
        <v>110</v>
      </c>
      <c r="BT61" s="97">
        <v>0.23462</v>
      </c>
      <c r="BU61" s="97">
        <v>0.10349</v>
      </c>
      <c r="BV61" s="97">
        <v>1.9379E-2</v>
      </c>
    </row>
    <row r="62" spans="1:74" ht="14">
      <c r="A62" s="96" t="s">
        <v>455</v>
      </c>
      <c r="B62" s="96" t="s">
        <v>456</v>
      </c>
      <c r="C62" s="96" t="s">
        <v>457</v>
      </c>
      <c r="D62" s="96" t="s">
        <v>284</v>
      </c>
      <c r="E62" s="98">
        <v>0.96667824074074071</v>
      </c>
      <c r="F62" s="96">
        <v>27.673999999999999</v>
      </c>
      <c r="G62" s="96" t="s">
        <v>456</v>
      </c>
      <c r="H62" s="99">
        <v>394000</v>
      </c>
      <c r="I62" s="99">
        <v>21000</v>
      </c>
      <c r="J62" s="96">
        <v>860</v>
      </c>
      <c r="K62" s="96">
        <v>290</v>
      </c>
      <c r="L62" s="96">
        <v>1.03</v>
      </c>
      <c r="M62" s="96">
        <v>0.81</v>
      </c>
      <c r="N62" s="96">
        <v>17.3</v>
      </c>
      <c r="O62" s="96">
        <v>1.5</v>
      </c>
      <c r="P62" s="96">
        <v>0.90700000000000003</v>
      </c>
      <c r="Q62" s="96">
        <v>8.6999999999999994E-2</v>
      </c>
      <c r="R62" s="96">
        <v>1.48</v>
      </c>
      <c r="S62" s="96">
        <v>0.17</v>
      </c>
      <c r="T62" s="96">
        <v>265</v>
      </c>
      <c r="U62" s="96">
        <v>29</v>
      </c>
      <c r="V62" s="96">
        <v>1106</v>
      </c>
      <c r="W62" s="96">
        <v>95</v>
      </c>
      <c r="X62" s="96">
        <v>364</v>
      </c>
      <c r="Y62" s="96">
        <v>31</v>
      </c>
      <c r="Z62" s="96">
        <v>3.5</v>
      </c>
      <c r="AA62" s="96">
        <v>1.4</v>
      </c>
      <c r="AB62" s="96">
        <v>0.22</v>
      </c>
      <c r="AC62" s="96">
        <v>0.32</v>
      </c>
      <c r="AD62" s="96">
        <v>728</v>
      </c>
      <c r="AE62" s="96">
        <v>56</v>
      </c>
      <c r="AF62" s="96">
        <v>2.9</v>
      </c>
      <c r="AG62" s="96">
        <v>0.37</v>
      </c>
      <c r="AH62" s="96">
        <v>-0.54</v>
      </c>
      <c r="AI62" s="96">
        <v>0.68</v>
      </c>
      <c r="AJ62" s="96">
        <v>0.21</v>
      </c>
      <c r="AK62" s="96">
        <v>0.16</v>
      </c>
      <c r="AL62" s="96">
        <v>27.6</v>
      </c>
      <c r="AM62" s="96">
        <v>2.5</v>
      </c>
      <c r="AN62" s="96">
        <v>0.104</v>
      </c>
      <c r="AO62" s="96">
        <v>6.2E-2</v>
      </c>
      <c r="AP62" s="96">
        <v>1.78</v>
      </c>
      <c r="AQ62" s="96">
        <v>0.44</v>
      </c>
      <c r="AR62" s="96">
        <v>2.21</v>
      </c>
      <c r="AS62" s="96">
        <v>0.55000000000000004</v>
      </c>
      <c r="AT62" s="96">
        <v>1.1000000000000001</v>
      </c>
      <c r="AU62" s="96">
        <v>0.33</v>
      </c>
      <c r="AV62" s="96">
        <v>15.3</v>
      </c>
      <c r="AW62" s="96">
        <v>2.2999999999999998</v>
      </c>
      <c r="AX62" s="96">
        <v>4.88</v>
      </c>
      <c r="AY62" s="96">
        <v>0.64</v>
      </c>
      <c r="AZ62" s="96">
        <v>64</v>
      </c>
      <c r="BA62" s="96">
        <v>6.2</v>
      </c>
      <c r="BB62" s="96">
        <v>23.9</v>
      </c>
      <c r="BC62" s="96">
        <v>1.9</v>
      </c>
      <c r="BD62" s="96">
        <v>119.6</v>
      </c>
      <c r="BE62" s="96">
        <v>8</v>
      </c>
      <c r="BF62" s="96">
        <v>26.8</v>
      </c>
      <c r="BG62" s="96">
        <v>2.2000000000000002</v>
      </c>
      <c r="BH62" s="96">
        <v>282</v>
      </c>
      <c r="BI62" s="96">
        <v>23</v>
      </c>
      <c r="BJ62" s="96">
        <v>61.5</v>
      </c>
      <c r="BK62" s="96">
        <v>4.5999999999999996</v>
      </c>
      <c r="BL62" s="96">
        <v>12340</v>
      </c>
      <c r="BM62" s="96">
        <v>690</v>
      </c>
      <c r="BN62" s="96">
        <v>0.41</v>
      </c>
      <c r="BO62" s="96">
        <v>0.2</v>
      </c>
      <c r="BP62" s="96">
        <v>227</v>
      </c>
      <c r="BQ62" s="96">
        <v>22</v>
      </c>
      <c r="BR62" s="96">
        <v>370</v>
      </c>
      <c r="BS62" s="96">
        <v>28</v>
      </c>
      <c r="BT62" s="97" t="s">
        <v>105</v>
      </c>
      <c r="BU62" s="97" t="s">
        <v>105</v>
      </c>
      <c r="BV62" s="97" t="s">
        <v>105</v>
      </c>
    </row>
    <row r="63" spans="1:74" ht="14">
      <c r="A63" s="96" t="s">
        <v>458</v>
      </c>
      <c r="B63" s="96" t="s">
        <v>459</v>
      </c>
      <c r="C63" s="96" t="s">
        <v>460</v>
      </c>
      <c r="D63" s="96" t="s">
        <v>284</v>
      </c>
      <c r="E63" s="98">
        <v>0.97180543981481471</v>
      </c>
      <c r="F63" s="96">
        <v>20.995999999999999</v>
      </c>
      <c r="G63" s="96" t="s">
        <v>459</v>
      </c>
      <c r="H63" s="99">
        <v>318000</v>
      </c>
      <c r="I63" s="99">
        <v>24000</v>
      </c>
      <c r="J63" s="96">
        <v>750</v>
      </c>
      <c r="K63" s="96">
        <v>360</v>
      </c>
      <c r="L63" s="96">
        <v>2.1</v>
      </c>
      <c r="M63" s="96">
        <v>1.2</v>
      </c>
      <c r="N63" s="96">
        <v>49.5</v>
      </c>
      <c r="O63" s="96">
        <v>1.4</v>
      </c>
      <c r="P63" s="96">
        <v>4.43</v>
      </c>
      <c r="Q63" s="96">
        <v>0.14000000000000001</v>
      </c>
      <c r="R63" s="96">
        <v>4.99</v>
      </c>
      <c r="S63" s="96">
        <v>0.21</v>
      </c>
      <c r="T63" s="96">
        <v>61.6</v>
      </c>
      <c r="U63" s="96">
        <v>2.4</v>
      </c>
      <c r="V63" s="96">
        <v>195</v>
      </c>
      <c r="W63" s="96">
        <v>11</v>
      </c>
      <c r="X63" s="96">
        <v>63.3</v>
      </c>
      <c r="Y63" s="96">
        <v>1.8</v>
      </c>
      <c r="Z63" s="96">
        <v>13.1</v>
      </c>
      <c r="AA63" s="96">
        <v>2.2000000000000002</v>
      </c>
      <c r="AB63" s="96">
        <v>0.36</v>
      </c>
      <c r="AC63" s="96">
        <v>0.49</v>
      </c>
      <c r="AD63" s="96">
        <v>881</v>
      </c>
      <c r="AE63" s="96">
        <v>35</v>
      </c>
      <c r="AF63" s="96">
        <v>7.22</v>
      </c>
      <c r="AG63" s="96">
        <v>0.65</v>
      </c>
      <c r="AH63" s="96">
        <v>-0.3</v>
      </c>
      <c r="AI63" s="96">
        <v>1.7</v>
      </c>
      <c r="AJ63" s="96">
        <v>16.100000000000001</v>
      </c>
      <c r="AK63" s="96">
        <v>3</v>
      </c>
      <c r="AL63" s="96">
        <v>50.3</v>
      </c>
      <c r="AM63" s="96">
        <v>7.7</v>
      </c>
      <c r="AN63" s="96">
        <v>5.6</v>
      </c>
      <c r="AO63" s="96">
        <v>1.1000000000000001</v>
      </c>
      <c r="AP63" s="96">
        <v>26.3</v>
      </c>
      <c r="AQ63" s="96">
        <v>4.0999999999999996</v>
      </c>
      <c r="AR63" s="96">
        <v>10.8</v>
      </c>
      <c r="AS63" s="96">
        <v>2.2000000000000002</v>
      </c>
      <c r="AT63" s="96">
        <v>0.56000000000000005</v>
      </c>
      <c r="AU63" s="96">
        <v>0.27</v>
      </c>
      <c r="AV63" s="96">
        <v>35.299999999999997</v>
      </c>
      <c r="AW63" s="96">
        <v>3.5</v>
      </c>
      <c r="AX63" s="96">
        <v>8.48</v>
      </c>
      <c r="AY63" s="96">
        <v>0.7</v>
      </c>
      <c r="AZ63" s="96">
        <v>99.2</v>
      </c>
      <c r="BA63" s="96">
        <v>5.0999999999999996</v>
      </c>
      <c r="BB63" s="96">
        <v>33.299999999999997</v>
      </c>
      <c r="BC63" s="96">
        <v>1.6</v>
      </c>
      <c r="BD63" s="96">
        <v>148.30000000000001</v>
      </c>
      <c r="BE63" s="96">
        <v>6.7</v>
      </c>
      <c r="BF63" s="96">
        <v>26.8</v>
      </c>
      <c r="BG63" s="96">
        <v>1.4</v>
      </c>
      <c r="BH63" s="96">
        <v>241</v>
      </c>
      <c r="BI63" s="96">
        <v>11</v>
      </c>
      <c r="BJ63" s="96">
        <v>46.4</v>
      </c>
      <c r="BK63" s="96">
        <v>2</v>
      </c>
      <c r="BL63" s="96">
        <v>9200</v>
      </c>
      <c r="BM63" s="96">
        <v>340</v>
      </c>
      <c r="BN63" s="96">
        <v>2.16</v>
      </c>
      <c r="BO63" s="96">
        <v>0.33</v>
      </c>
      <c r="BP63" s="96">
        <v>50.3</v>
      </c>
      <c r="BQ63" s="96">
        <v>1.8</v>
      </c>
      <c r="BR63" s="96">
        <v>67.8</v>
      </c>
      <c r="BS63" s="96">
        <v>3.1</v>
      </c>
      <c r="BT63" s="97">
        <v>0.22550999999999999</v>
      </c>
      <c r="BU63" s="97">
        <v>8.1196000000000004E-2</v>
      </c>
      <c r="BV63" s="97">
        <v>3.0478999999999999E-2</v>
      </c>
    </row>
    <row r="64" spans="1:74" ht="14">
      <c r="A64" s="96" t="s">
        <v>461</v>
      </c>
      <c r="B64" s="96" t="s">
        <v>462</v>
      </c>
      <c r="C64" s="96" t="s">
        <v>463</v>
      </c>
      <c r="D64" s="96" t="s">
        <v>284</v>
      </c>
      <c r="E64" s="98">
        <v>0.97298726851851847</v>
      </c>
      <c r="F64" s="96">
        <v>14.574</v>
      </c>
      <c r="G64" s="96" t="s">
        <v>462</v>
      </c>
      <c r="H64" s="99">
        <v>348000</v>
      </c>
      <c r="I64" s="99">
        <v>44000</v>
      </c>
      <c r="J64" s="96">
        <v>1160</v>
      </c>
      <c r="K64" s="96">
        <v>390</v>
      </c>
      <c r="L64" s="96">
        <v>2.5</v>
      </c>
      <c r="M64" s="96">
        <v>1.2</v>
      </c>
      <c r="N64" s="96">
        <v>463</v>
      </c>
      <c r="O64" s="96">
        <v>57</v>
      </c>
      <c r="P64" s="96">
        <v>57.7</v>
      </c>
      <c r="Q64" s="96">
        <v>8.5</v>
      </c>
      <c r="R64" s="96">
        <v>27.6</v>
      </c>
      <c r="S64" s="96">
        <v>3.4</v>
      </c>
      <c r="T64" s="96">
        <v>169</v>
      </c>
      <c r="U64" s="96">
        <v>22</v>
      </c>
      <c r="V64" s="96">
        <v>1290</v>
      </c>
      <c r="W64" s="96">
        <v>200</v>
      </c>
      <c r="X64" s="96">
        <v>418</v>
      </c>
      <c r="Y64" s="96">
        <v>73</v>
      </c>
      <c r="Z64" s="96">
        <v>3.8</v>
      </c>
      <c r="AA64" s="96">
        <v>2.1</v>
      </c>
      <c r="AB64" s="96">
        <v>1.53</v>
      </c>
      <c r="AC64" s="96">
        <v>0.78</v>
      </c>
      <c r="AD64" s="96">
        <v>1680</v>
      </c>
      <c r="AE64" s="96">
        <v>230</v>
      </c>
      <c r="AF64" s="96">
        <v>3.16</v>
      </c>
      <c r="AG64" s="96">
        <v>0.98</v>
      </c>
      <c r="AH64" s="96">
        <v>0.4</v>
      </c>
      <c r="AI64" s="96">
        <v>1.6</v>
      </c>
      <c r="AJ64" s="96">
        <v>3.4000000000000002E-2</v>
      </c>
      <c r="AK64" s="96">
        <v>2.8000000000000001E-2</v>
      </c>
      <c r="AL64" s="96">
        <v>10.3</v>
      </c>
      <c r="AM64" s="96">
        <v>1.8</v>
      </c>
      <c r="AN64" s="96">
        <v>0.16700000000000001</v>
      </c>
      <c r="AO64" s="96">
        <v>5.3999999999999999E-2</v>
      </c>
      <c r="AP64" s="96">
        <v>2.9</v>
      </c>
      <c r="AQ64" s="96">
        <v>1.1000000000000001</v>
      </c>
      <c r="AR64" s="96">
        <v>8.8000000000000007</v>
      </c>
      <c r="AS64" s="96">
        <v>2.2999999999999998</v>
      </c>
      <c r="AT64" s="96">
        <v>1.02</v>
      </c>
      <c r="AU64" s="96">
        <v>0.28000000000000003</v>
      </c>
      <c r="AV64" s="96">
        <v>39.9</v>
      </c>
      <c r="AW64" s="96">
        <v>9.1999999999999993</v>
      </c>
      <c r="AX64" s="96">
        <v>13</v>
      </c>
      <c r="AY64" s="96">
        <v>2.2000000000000002</v>
      </c>
      <c r="AZ64" s="96">
        <v>171</v>
      </c>
      <c r="BA64" s="96">
        <v>32</v>
      </c>
      <c r="BB64" s="96">
        <v>61.5</v>
      </c>
      <c r="BC64" s="96">
        <v>7.8</v>
      </c>
      <c r="BD64" s="96">
        <v>292</v>
      </c>
      <c r="BE64" s="96">
        <v>49</v>
      </c>
      <c r="BF64" s="96">
        <v>65</v>
      </c>
      <c r="BG64" s="96">
        <v>11</v>
      </c>
      <c r="BH64" s="96">
        <v>596</v>
      </c>
      <c r="BI64" s="96">
        <v>88</v>
      </c>
      <c r="BJ64" s="96">
        <v>103</v>
      </c>
      <c r="BK64" s="96">
        <v>15</v>
      </c>
      <c r="BL64" s="99">
        <v>9300</v>
      </c>
      <c r="BM64" s="99">
        <v>1300</v>
      </c>
      <c r="BN64" s="96">
        <v>1.02</v>
      </c>
      <c r="BO64" s="96">
        <v>0.56000000000000005</v>
      </c>
      <c r="BP64" s="96">
        <v>202</v>
      </c>
      <c r="BQ64" s="96">
        <v>30</v>
      </c>
      <c r="BR64" s="96">
        <v>538</v>
      </c>
      <c r="BS64" s="96">
        <v>99</v>
      </c>
      <c r="BT64" s="97">
        <v>0.15698000000000001</v>
      </c>
      <c r="BU64" s="97">
        <v>8.3754999999999996E-2</v>
      </c>
      <c r="BV64" s="97">
        <v>1.1398E-2</v>
      </c>
    </row>
    <row r="65" spans="1:74" ht="14">
      <c r="A65" s="96" t="s">
        <v>464</v>
      </c>
      <c r="B65" s="96" t="s">
        <v>465</v>
      </c>
      <c r="C65" s="96" t="s">
        <v>466</v>
      </c>
      <c r="D65" s="96" t="s">
        <v>284</v>
      </c>
      <c r="E65" s="98">
        <v>0.97385405092592592</v>
      </c>
      <c r="F65" s="96">
        <v>15.858000000000001</v>
      </c>
      <c r="G65" s="96" t="s">
        <v>465</v>
      </c>
      <c r="H65" s="99">
        <v>335000</v>
      </c>
      <c r="I65" s="99">
        <v>27000</v>
      </c>
      <c r="J65" s="96">
        <v>1360</v>
      </c>
      <c r="K65" s="96">
        <v>480</v>
      </c>
      <c r="L65" s="96">
        <v>2.2999999999999998</v>
      </c>
      <c r="M65" s="96">
        <v>1.2</v>
      </c>
      <c r="N65" s="96">
        <v>28.8</v>
      </c>
      <c r="O65" s="96">
        <v>5.0999999999999996</v>
      </c>
      <c r="P65" s="96">
        <v>1.49</v>
      </c>
      <c r="Q65" s="96">
        <v>0.23</v>
      </c>
      <c r="R65" s="96">
        <v>0.26900000000000002</v>
      </c>
      <c r="S65" s="96">
        <v>5.2999999999999999E-2</v>
      </c>
      <c r="T65" s="96">
        <v>19.2</v>
      </c>
      <c r="U65" s="96">
        <v>3.1</v>
      </c>
      <c r="V65" s="96">
        <v>2270</v>
      </c>
      <c r="W65" s="96">
        <v>420</v>
      </c>
      <c r="X65" s="96">
        <v>760</v>
      </c>
      <c r="Y65" s="96">
        <v>150</v>
      </c>
      <c r="Z65" s="96">
        <v>23.5</v>
      </c>
      <c r="AA65" s="96">
        <v>8.1</v>
      </c>
      <c r="AB65" s="96">
        <v>1.1200000000000001</v>
      </c>
      <c r="AC65" s="96">
        <v>0.68</v>
      </c>
      <c r="AD65" s="96">
        <v>902</v>
      </c>
      <c r="AE65" s="96">
        <v>99</v>
      </c>
      <c r="AF65" s="96">
        <v>3.07</v>
      </c>
      <c r="AG65" s="96">
        <v>0.42</v>
      </c>
      <c r="AH65" s="96">
        <v>33.1</v>
      </c>
      <c r="AI65" s="96">
        <v>9.8000000000000007</v>
      </c>
      <c r="AJ65" s="96">
        <v>5.1999999999999998E-2</v>
      </c>
      <c r="AK65" s="96">
        <v>2.8000000000000001E-2</v>
      </c>
      <c r="AL65" s="96">
        <v>3.99</v>
      </c>
      <c r="AM65" s="96">
        <v>0.73</v>
      </c>
      <c r="AN65" s="96">
        <v>4.4999999999999998E-2</v>
      </c>
      <c r="AO65" s="96">
        <v>3.4000000000000002E-2</v>
      </c>
      <c r="AP65" s="96">
        <v>0.52</v>
      </c>
      <c r="AQ65" s="96">
        <v>0.39</v>
      </c>
      <c r="AR65" s="96">
        <v>0.76</v>
      </c>
      <c r="AS65" s="96">
        <v>0.51</v>
      </c>
      <c r="AT65" s="96">
        <v>0.48</v>
      </c>
      <c r="AU65" s="96">
        <v>0.21</v>
      </c>
      <c r="AV65" s="96">
        <v>9.1</v>
      </c>
      <c r="AW65" s="96">
        <v>2.8</v>
      </c>
      <c r="AX65" s="96">
        <v>3.2</v>
      </c>
      <c r="AY65" s="96">
        <v>0.52</v>
      </c>
      <c r="AZ65" s="96">
        <v>59.1</v>
      </c>
      <c r="BA65" s="96">
        <v>9</v>
      </c>
      <c r="BB65" s="96">
        <v>28.3</v>
      </c>
      <c r="BC65" s="96">
        <v>4</v>
      </c>
      <c r="BD65" s="96">
        <v>170</v>
      </c>
      <c r="BE65" s="96">
        <v>19</v>
      </c>
      <c r="BF65" s="96">
        <v>49.8</v>
      </c>
      <c r="BG65" s="96">
        <v>6</v>
      </c>
      <c r="BH65" s="96">
        <v>532</v>
      </c>
      <c r="BI65" s="96">
        <v>61</v>
      </c>
      <c r="BJ65" s="96">
        <v>115</v>
      </c>
      <c r="BK65" s="96">
        <v>12</v>
      </c>
      <c r="BL65" s="96">
        <v>11090</v>
      </c>
      <c r="BM65" s="96">
        <v>920</v>
      </c>
      <c r="BN65" s="96">
        <v>0.52</v>
      </c>
      <c r="BO65" s="96">
        <v>0.24</v>
      </c>
      <c r="BP65" s="96">
        <v>19.5</v>
      </c>
      <c r="BQ65" s="96">
        <v>3.5</v>
      </c>
      <c r="BR65" s="96">
        <v>760</v>
      </c>
      <c r="BS65" s="96">
        <v>150</v>
      </c>
      <c r="BT65" s="97" t="s">
        <v>105</v>
      </c>
      <c r="BU65" s="97" t="s">
        <v>105</v>
      </c>
      <c r="BV65" s="97" t="s">
        <v>105</v>
      </c>
    </row>
    <row r="66" spans="1:74" ht="14">
      <c r="A66" s="96" t="s">
        <v>467</v>
      </c>
      <c r="B66" s="96" t="s">
        <v>468</v>
      </c>
      <c r="C66" s="96" t="s">
        <v>469</v>
      </c>
      <c r="D66" s="96" t="s">
        <v>284</v>
      </c>
      <c r="E66" s="98">
        <v>0.97489907407407406</v>
      </c>
      <c r="F66" s="96">
        <v>4.7472000000000003</v>
      </c>
      <c r="G66" s="96"/>
      <c r="H66" s="99">
        <v>430000</v>
      </c>
      <c r="I66" s="99">
        <v>47000</v>
      </c>
      <c r="J66" s="96">
        <v>800</v>
      </c>
      <c r="K66" s="96">
        <v>1100</v>
      </c>
      <c r="L66" s="96">
        <v>0</v>
      </c>
      <c r="M66" s="96">
        <v>1.6</v>
      </c>
      <c r="N66" s="96">
        <v>73</v>
      </c>
      <c r="O66" s="96">
        <v>12</v>
      </c>
      <c r="P66" s="96">
        <v>3.93</v>
      </c>
      <c r="Q66" s="96">
        <v>0.78</v>
      </c>
      <c r="R66" s="96">
        <v>1.32</v>
      </c>
      <c r="S66" s="96">
        <v>0.19</v>
      </c>
      <c r="T66" s="96">
        <v>158</v>
      </c>
      <c r="U66" s="96">
        <v>27</v>
      </c>
      <c r="V66" s="99">
        <v>5700</v>
      </c>
      <c r="W66" s="99">
        <v>1500</v>
      </c>
      <c r="X66" s="96">
        <v>1900</v>
      </c>
      <c r="Y66" s="96">
        <v>480</v>
      </c>
      <c r="Z66" s="96">
        <v>610</v>
      </c>
      <c r="AA66" s="96">
        <v>260</v>
      </c>
      <c r="AB66" s="96">
        <v>0.7</v>
      </c>
      <c r="AC66" s="96">
        <v>0.9</v>
      </c>
      <c r="AD66" s="96">
        <v>970</v>
      </c>
      <c r="AE66" s="96">
        <v>170</v>
      </c>
      <c r="AF66" s="96">
        <v>5.9</v>
      </c>
      <c r="AG66" s="96">
        <v>1.2</v>
      </c>
      <c r="AH66" s="96">
        <v>4</v>
      </c>
      <c r="AI66" s="96">
        <v>1.8</v>
      </c>
      <c r="AJ66" s="96">
        <v>2.9000000000000001E-2</v>
      </c>
      <c r="AK66" s="96">
        <v>3.1E-2</v>
      </c>
      <c r="AL66" s="96">
        <v>4.7</v>
      </c>
      <c r="AM66" s="96">
        <v>1.3</v>
      </c>
      <c r="AN66" s="96">
        <v>7.5999999999999998E-2</v>
      </c>
      <c r="AO66" s="96">
        <v>7.1999999999999995E-2</v>
      </c>
      <c r="AP66" s="96">
        <v>0.47</v>
      </c>
      <c r="AQ66" s="96">
        <v>0.38</v>
      </c>
      <c r="AR66" s="96">
        <v>2.8</v>
      </c>
      <c r="AS66" s="96">
        <v>2.2000000000000002</v>
      </c>
      <c r="AT66" s="96">
        <v>1.08</v>
      </c>
      <c r="AU66" s="96">
        <v>0.51</v>
      </c>
      <c r="AV66" s="96">
        <v>9.4</v>
      </c>
      <c r="AW66" s="96">
        <v>3.3</v>
      </c>
      <c r="AX66" s="96">
        <v>4.2</v>
      </c>
      <c r="AY66" s="96">
        <v>1.1000000000000001</v>
      </c>
      <c r="AZ66" s="96">
        <v>49</v>
      </c>
      <c r="BA66" s="96">
        <v>10</v>
      </c>
      <c r="BB66" s="96">
        <v>27.1</v>
      </c>
      <c r="BC66" s="96">
        <v>4.0999999999999996</v>
      </c>
      <c r="BD66" s="96">
        <v>188</v>
      </c>
      <c r="BE66" s="96">
        <v>40</v>
      </c>
      <c r="BF66" s="96">
        <v>59.1</v>
      </c>
      <c r="BG66" s="96">
        <v>9.5</v>
      </c>
      <c r="BH66" s="96">
        <v>740</v>
      </c>
      <c r="BI66" s="96">
        <v>120</v>
      </c>
      <c r="BJ66" s="96">
        <v>180</v>
      </c>
      <c r="BK66" s="96">
        <v>36</v>
      </c>
      <c r="BL66" s="99">
        <v>12700</v>
      </c>
      <c r="BM66" s="99">
        <v>1400</v>
      </c>
      <c r="BN66" s="96">
        <v>-4.8299999999999998E-4</v>
      </c>
      <c r="BO66" s="96">
        <v>5.8999999999999998E-5</v>
      </c>
      <c r="BP66" s="96">
        <v>149</v>
      </c>
      <c r="BQ66" s="96">
        <v>15</v>
      </c>
      <c r="BR66" s="96">
        <v>1510</v>
      </c>
      <c r="BS66" s="96">
        <v>260</v>
      </c>
      <c r="BT66" s="97">
        <v>0.13311000000000001</v>
      </c>
      <c r="BU66" s="97">
        <v>3.0412000000000002E-2</v>
      </c>
      <c r="BV66" s="97">
        <v>2.7855000000000001E-2</v>
      </c>
    </row>
    <row r="67" spans="1:74" ht="14">
      <c r="A67" s="96" t="s">
        <v>470</v>
      </c>
      <c r="B67" s="96" t="s">
        <v>468</v>
      </c>
      <c r="C67" s="96" t="s">
        <v>471</v>
      </c>
      <c r="D67" s="96" t="s">
        <v>284</v>
      </c>
      <c r="E67" s="98">
        <v>0.97498645833333331</v>
      </c>
      <c r="F67" s="96">
        <v>19.585000000000001</v>
      </c>
      <c r="G67" s="96" t="s">
        <v>468</v>
      </c>
      <c r="H67" s="99">
        <v>304000</v>
      </c>
      <c r="I67" s="99">
        <v>17000</v>
      </c>
      <c r="J67" s="96">
        <v>1240</v>
      </c>
      <c r="K67" s="96">
        <v>400</v>
      </c>
      <c r="L67" s="96">
        <v>1.9</v>
      </c>
      <c r="M67" s="96">
        <v>1.1000000000000001</v>
      </c>
      <c r="N67" s="96">
        <v>28.2</v>
      </c>
      <c r="O67" s="96">
        <v>4.2</v>
      </c>
      <c r="P67" s="96">
        <v>1.5</v>
      </c>
      <c r="Q67" s="96">
        <v>0.23</v>
      </c>
      <c r="R67" s="96">
        <v>1.93</v>
      </c>
      <c r="S67" s="96">
        <v>0.24</v>
      </c>
      <c r="T67" s="96">
        <v>203</v>
      </c>
      <c r="U67" s="96">
        <v>21</v>
      </c>
      <c r="V67" s="96">
        <v>1200</v>
      </c>
      <c r="W67" s="96">
        <v>210</v>
      </c>
      <c r="X67" s="96">
        <v>404</v>
      </c>
      <c r="Y67" s="96">
        <v>68</v>
      </c>
      <c r="Z67" s="96">
        <v>30.7</v>
      </c>
      <c r="AA67" s="96">
        <v>4.8</v>
      </c>
      <c r="AB67" s="96">
        <v>0.14000000000000001</v>
      </c>
      <c r="AC67" s="96">
        <v>0.4</v>
      </c>
      <c r="AD67" s="96">
        <v>870</v>
      </c>
      <c r="AE67" s="96">
        <v>100</v>
      </c>
      <c r="AF67" s="96">
        <v>1.0900000000000001</v>
      </c>
      <c r="AG67" s="96">
        <v>0.37</v>
      </c>
      <c r="AH67" s="96">
        <v>0.3</v>
      </c>
      <c r="AI67" s="96">
        <v>1.3</v>
      </c>
      <c r="AJ67" s="96">
        <v>2.4E-2</v>
      </c>
      <c r="AK67" s="96">
        <v>1.6E-2</v>
      </c>
      <c r="AL67" s="96">
        <v>9.5</v>
      </c>
      <c r="AM67" s="96">
        <v>1.5</v>
      </c>
      <c r="AN67" s="96">
        <v>8.3000000000000004E-2</v>
      </c>
      <c r="AO67" s="96">
        <v>4.1000000000000002E-2</v>
      </c>
      <c r="AP67" s="96">
        <v>1.99</v>
      </c>
      <c r="AQ67" s="96">
        <v>0.84</v>
      </c>
      <c r="AR67" s="96">
        <v>3.3</v>
      </c>
      <c r="AS67" s="96">
        <v>1.1000000000000001</v>
      </c>
      <c r="AT67" s="96">
        <v>1.1599999999999999</v>
      </c>
      <c r="AU67" s="96">
        <v>0.44</v>
      </c>
      <c r="AV67" s="96">
        <v>18.7</v>
      </c>
      <c r="AW67" s="96">
        <v>4</v>
      </c>
      <c r="AX67" s="96">
        <v>5.6</v>
      </c>
      <c r="AY67" s="96">
        <v>1.1000000000000001</v>
      </c>
      <c r="AZ67" s="96">
        <v>75</v>
      </c>
      <c r="BA67" s="96">
        <v>14</v>
      </c>
      <c r="BB67" s="96">
        <v>28.4</v>
      </c>
      <c r="BC67" s="96">
        <v>4.2</v>
      </c>
      <c r="BD67" s="96">
        <v>149</v>
      </c>
      <c r="BE67" s="96">
        <v>17</v>
      </c>
      <c r="BF67" s="96">
        <v>35.1</v>
      </c>
      <c r="BG67" s="96">
        <v>3.4</v>
      </c>
      <c r="BH67" s="96">
        <v>354</v>
      </c>
      <c r="BI67" s="96">
        <v>27</v>
      </c>
      <c r="BJ67" s="96">
        <v>83.4</v>
      </c>
      <c r="BK67" s="96">
        <v>6</v>
      </c>
      <c r="BL67" s="96">
        <v>12270</v>
      </c>
      <c r="BM67" s="96">
        <v>930</v>
      </c>
      <c r="BN67" s="96">
        <v>0.18</v>
      </c>
      <c r="BO67" s="96">
        <v>0.1</v>
      </c>
      <c r="BP67" s="96">
        <v>151</v>
      </c>
      <c r="BQ67" s="96">
        <v>17</v>
      </c>
      <c r="BR67" s="96">
        <v>337</v>
      </c>
      <c r="BS67" s="96">
        <v>55</v>
      </c>
      <c r="BT67" s="97" t="s">
        <v>105</v>
      </c>
      <c r="BU67" s="97" t="s">
        <v>105</v>
      </c>
      <c r="BV67" s="97" t="s">
        <v>105</v>
      </c>
    </row>
    <row r="68" spans="1:74" ht="14">
      <c r="A68" s="96" t="s">
        <v>472</v>
      </c>
      <c r="B68" s="96" t="s">
        <v>473</v>
      </c>
      <c r="C68" s="96" t="s">
        <v>474</v>
      </c>
      <c r="D68" s="96" t="s">
        <v>284</v>
      </c>
      <c r="E68" s="98">
        <v>0.97903078703703705</v>
      </c>
      <c r="F68" s="96">
        <v>8.1523000000000003</v>
      </c>
      <c r="G68" s="96" t="s">
        <v>473</v>
      </c>
      <c r="H68" s="99">
        <v>366000</v>
      </c>
      <c r="I68" s="99">
        <v>27000</v>
      </c>
      <c r="J68" s="96">
        <v>1000</v>
      </c>
      <c r="K68" s="96">
        <v>420</v>
      </c>
      <c r="L68" s="96">
        <v>2.5</v>
      </c>
      <c r="M68" s="96">
        <v>1.7</v>
      </c>
      <c r="N68" s="96">
        <v>810</v>
      </c>
      <c r="O68" s="96">
        <v>200</v>
      </c>
      <c r="P68" s="96">
        <v>92</v>
      </c>
      <c r="Q68" s="96">
        <v>28</v>
      </c>
      <c r="R68" s="96">
        <v>18</v>
      </c>
      <c r="S68" s="96">
        <v>8</v>
      </c>
      <c r="T68" s="96">
        <v>197</v>
      </c>
      <c r="U68" s="96">
        <v>77</v>
      </c>
      <c r="V68" s="96">
        <v>4190</v>
      </c>
      <c r="W68" s="96">
        <v>770</v>
      </c>
      <c r="X68" s="96">
        <v>1400</v>
      </c>
      <c r="Y68" s="96">
        <v>260</v>
      </c>
      <c r="Z68" s="96">
        <v>11.1</v>
      </c>
      <c r="AA68" s="96">
        <v>3.6</v>
      </c>
      <c r="AB68" s="96">
        <v>3.4</v>
      </c>
      <c r="AC68" s="96">
        <v>1.1000000000000001</v>
      </c>
      <c r="AD68" s="96">
        <v>1060</v>
      </c>
      <c r="AE68" s="96">
        <v>310</v>
      </c>
      <c r="AF68" s="96">
        <v>27.5</v>
      </c>
      <c r="AG68" s="96">
        <v>8.1999999999999993</v>
      </c>
      <c r="AH68" s="96">
        <v>13.6</v>
      </c>
      <c r="AI68" s="96">
        <v>3.8</v>
      </c>
      <c r="AJ68" s="96">
        <v>0.79</v>
      </c>
      <c r="AK68" s="96">
        <v>0.36</v>
      </c>
      <c r="AL68" s="96">
        <v>6.4</v>
      </c>
      <c r="AM68" s="96">
        <v>1.6</v>
      </c>
      <c r="AN68" s="96">
        <v>0.41</v>
      </c>
      <c r="AO68" s="96">
        <v>0.18</v>
      </c>
      <c r="AP68" s="96">
        <v>1.1399999999999999</v>
      </c>
      <c r="AQ68" s="96">
        <v>0.74</v>
      </c>
      <c r="AR68" s="96">
        <v>1.06</v>
      </c>
      <c r="AS68" s="96">
        <v>0.71</v>
      </c>
      <c r="AT68" s="96">
        <v>0.25</v>
      </c>
      <c r="AU68" s="96">
        <v>0.22</v>
      </c>
      <c r="AV68" s="96">
        <v>9.3000000000000007</v>
      </c>
      <c r="AW68" s="96">
        <v>3</v>
      </c>
      <c r="AX68" s="96">
        <v>4.4000000000000004</v>
      </c>
      <c r="AY68" s="96">
        <v>1.7</v>
      </c>
      <c r="AZ68" s="96">
        <v>71</v>
      </c>
      <c r="BA68" s="96">
        <v>27</v>
      </c>
      <c r="BB68" s="96">
        <v>37</v>
      </c>
      <c r="BC68" s="96">
        <v>11</v>
      </c>
      <c r="BD68" s="96">
        <v>235</v>
      </c>
      <c r="BE68" s="96">
        <v>61</v>
      </c>
      <c r="BF68" s="96">
        <v>60</v>
      </c>
      <c r="BG68" s="96">
        <v>12</v>
      </c>
      <c r="BH68" s="96">
        <v>680</v>
      </c>
      <c r="BI68" s="96">
        <v>120</v>
      </c>
      <c r="BJ68" s="96">
        <v>154</v>
      </c>
      <c r="BK68" s="96">
        <v>29</v>
      </c>
      <c r="BL68" s="99">
        <v>14000</v>
      </c>
      <c r="BM68" s="99">
        <v>1700</v>
      </c>
      <c r="BN68" s="96">
        <v>37</v>
      </c>
      <c r="BO68" s="96">
        <v>11</v>
      </c>
      <c r="BP68" s="96">
        <v>231</v>
      </c>
      <c r="BQ68" s="96">
        <v>77</v>
      </c>
      <c r="BR68" s="96">
        <v>1590</v>
      </c>
      <c r="BS68" s="96">
        <v>390</v>
      </c>
      <c r="BT68" s="97">
        <v>0.21371999999999999</v>
      </c>
      <c r="BU68" s="97">
        <v>7.3571999999999999E-2</v>
      </c>
      <c r="BV68" s="97">
        <v>2.0445999999999999E-2</v>
      </c>
    </row>
    <row r="69" spans="1:74" ht="14">
      <c r="A69" s="96" t="s">
        <v>475</v>
      </c>
      <c r="B69" s="96" t="s">
        <v>476</v>
      </c>
      <c r="C69" s="96" t="s">
        <v>477</v>
      </c>
      <c r="D69" s="96" t="s">
        <v>284</v>
      </c>
      <c r="E69" s="98">
        <v>0.98017384259259266</v>
      </c>
      <c r="F69" s="96">
        <v>17.655999999999999</v>
      </c>
      <c r="G69" s="96" t="s">
        <v>476</v>
      </c>
      <c r="H69" s="99">
        <v>324000</v>
      </c>
      <c r="I69" s="99">
        <v>18000</v>
      </c>
      <c r="J69" s="96">
        <v>940</v>
      </c>
      <c r="K69" s="96">
        <v>510</v>
      </c>
      <c r="L69" s="96">
        <v>1.6</v>
      </c>
      <c r="M69" s="96">
        <v>1</v>
      </c>
      <c r="N69" s="96">
        <v>336</v>
      </c>
      <c r="O69" s="96">
        <v>54</v>
      </c>
      <c r="P69" s="96">
        <v>39.6</v>
      </c>
      <c r="Q69" s="96">
        <v>6.2</v>
      </c>
      <c r="R69" s="96">
        <v>6</v>
      </c>
      <c r="S69" s="96">
        <v>1</v>
      </c>
      <c r="T69" s="96">
        <v>41.1</v>
      </c>
      <c r="U69" s="96">
        <v>6.8</v>
      </c>
      <c r="V69" s="96">
        <v>930</v>
      </c>
      <c r="W69" s="96">
        <v>170</v>
      </c>
      <c r="X69" s="96">
        <v>310</v>
      </c>
      <c r="Y69" s="96">
        <v>54</v>
      </c>
      <c r="Z69" s="96">
        <v>5.9</v>
      </c>
      <c r="AA69" s="96">
        <v>1.9</v>
      </c>
      <c r="AB69" s="96">
        <v>0.49</v>
      </c>
      <c r="AC69" s="96">
        <v>0.64</v>
      </c>
      <c r="AD69" s="96">
        <v>567</v>
      </c>
      <c r="AE69" s="96">
        <v>49</v>
      </c>
      <c r="AF69" s="96">
        <v>8.1</v>
      </c>
      <c r="AG69" s="96">
        <v>1.2</v>
      </c>
      <c r="AH69" s="96">
        <v>0.2</v>
      </c>
      <c r="AI69" s="96">
        <v>1.1000000000000001</v>
      </c>
      <c r="AJ69" s="96">
        <v>1.4E-2</v>
      </c>
      <c r="AK69" s="96">
        <v>1.2999999999999999E-2</v>
      </c>
      <c r="AL69" s="96">
        <v>2.87</v>
      </c>
      <c r="AM69" s="96">
        <v>0.48</v>
      </c>
      <c r="AN69" s="96">
        <v>2.5000000000000001E-2</v>
      </c>
      <c r="AO69" s="96">
        <v>2.1000000000000001E-2</v>
      </c>
      <c r="AP69" s="96">
        <v>0.23</v>
      </c>
      <c r="AQ69" s="96">
        <v>0.2</v>
      </c>
      <c r="AR69" s="96">
        <v>0.86</v>
      </c>
      <c r="AS69" s="96">
        <v>0.52</v>
      </c>
      <c r="AT69" s="96">
        <v>0.03</v>
      </c>
      <c r="AU69" s="96">
        <v>0.12</v>
      </c>
      <c r="AV69" s="96">
        <v>6.9</v>
      </c>
      <c r="AW69" s="96">
        <v>1.9</v>
      </c>
      <c r="AX69" s="96">
        <v>2.89</v>
      </c>
      <c r="AY69" s="96">
        <v>0.48</v>
      </c>
      <c r="AZ69" s="96">
        <v>41.7</v>
      </c>
      <c r="BA69" s="96">
        <v>6.6</v>
      </c>
      <c r="BB69" s="96">
        <v>18.2</v>
      </c>
      <c r="BC69" s="96">
        <v>2.2000000000000002</v>
      </c>
      <c r="BD69" s="96">
        <v>107</v>
      </c>
      <c r="BE69" s="96">
        <v>11</v>
      </c>
      <c r="BF69" s="96">
        <v>27.7</v>
      </c>
      <c r="BG69" s="96">
        <v>2.4</v>
      </c>
      <c r="BH69" s="96">
        <v>259</v>
      </c>
      <c r="BI69" s="96">
        <v>18</v>
      </c>
      <c r="BJ69" s="96">
        <v>57.3</v>
      </c>
      <c r="BK69" s="96">
        <v>3.8</v>
      </c>
      <c r="BL69" s="96">
        <v>10650</v>
      </c>
      <c r="BM69" s="96">
        <v>610</v>
      </c>
      <c r="BN69" s="96">
        <v>6.6</v>
      </c>
      <c r="BO69" s="96">
        <v>1.4</v>
      </c>
      <c r="BP69" s="96">
        <v>37.5</v>
      </c>
      <c r="BQ69" s="96">
        <v>7.2</v>
      </c>
      <c r="BR69" s="96">
        <v>310</v>
      </c>
      <c r="BS69" s="96">
        <v>59</v>
      </c>
      <c r="BT69" s="97">
        <v>0.13905999999999999</v>
      </c>
      <c r="BU69" s="97">
        <v>6.8693000000000004E-2</v>
      </c>
      <c r="BV69" s="97">
        <v>0</v>
      </c>
    </row>
    <row r="70" spans="1:74" ht="14">
      <c r="A70" s="96" t="s">
        <v>478</v>
      </c>
      <c r="B70" s="96" t="s">
        <v>479</v>
      </c>
      <c r="C70" s="96" t="s">
        <v>480</v>
      </c>
      <c r="D70" s="96" t="s">
        <v>284</v>
      </c>
      <c r="E70" s="98">
        <v>0.98211875000000004</v>
      </c>
      <c r="F70" s="96">
        <v>1.5411999999999999</v>
      </c>
      <c r="G70" s="96"/>
      <c r="H70" s="99">
        <v>477000</v>
      </c>
      <c r="I70" s="99">
        <v>37000</v>
      </c>
      <c r="J70" s="99">
        <v>1500</v>
      </c>
      <c r="K70" s="99">
        <v>1800</v>
      </c>
      <c r="L70" s="96">
        <v>1</v>
      </c>
      <c r="M70" s="96">
        <v>2.5</v>
      </c>
      <c r="N70" s="96">
        <v>188</v>
      </c>
      <c r="O70" s="96">
        <v>25</v>
      </c>
      <c r="P70" s="96">
        <v>18.600000000000001</v>
      </c>
      <c r="Q70" s="96">
        <v>2.7</v>
      </c>
      <c r="R70" s="96">
        <v>5.9</v>
      </c>
      <c r="S70" s="96">
        <v>1.3</v>
      </c>
      <c r="T70" s="96">
        <v>56</v>
      </c>
      <c r="U70" s="96">
        <v>13</v>
      </c>
      <c r="V70" s="96">
        <v>3230</v>
      </c>
      <c r="W70" s="96">
        <v>590</v>
      </c>
      <c r="X70" s="96">
        <v>1080</v>
      </c>
      <c r="Y70" s="96">
        <v>100</v>
      </c>
      <c r="Z70" s="96">
        <v>130</v>
      </c>
      <c r="AA70" s="96">
        <v>150</v>
      </c>
      <c r="AB70" s="96">
        <v>1.78</v>
      </c>
      <c r="AC70" s="96">
        <v>0.7</v>
      </c>
      <c r="AD70" s="96">
        <v>650</v>
      </c>
      <c r="AE70" s="96">
        <v>170</v>
      </c>
      <c r="AF70" s="96">
        <v>5.2</v>
      </c>
      <c r="AG70" s="96">
        <v>3.6</v>
      </c>
      <c r="AH70" s="96">
        <v>5.08</v>
      </c>
      <c r="AI70" s="96">
        <v>0.5</v>
      </c>
      <c r="AJ70" s="96">
        <v>-7.11E-3</v>
      </c>
      <c r="AK70" s="96">
        <v>5.5999999999999995E-4</v>
      </c>
      <c r="AL70" s="96">
        <v>4.7</v>
      </c>
      <c r="AM70" s="96">
        <v>3.6</v>
      </c>
      <c r="AN70" s="96">
        <v>9.7000000000000003E-2</v>
      </c>
      <c r="AO70" s="96">
        <v>9.6000000000000002E-2</v>
      </c>
      <c r="AP70" s="96">
        <v>-3.5500000000000001E-4</v>
      </c>
      <c r="AQ70" s="96">
        <v>2.8E-5</v>
      </c>
      <c r="AR70" s="96">
        <v>0.65</v>
      </c>
      <c r="AS70" s="96">
        <v>5.0999999999999997E-2</v>
      </c>
      <c r="AT70" s="96">
        <v>0.16</v>
      </c>
      <c r="AU70" s="96">
        <v>0.52</v>
      </c>
      <c r="AV70" s="96">
        <v>6.7</v>
      </c>
      <c r="AW70" s="96">
        <v>3.2</v>
      </c>
      <c r="AX70" s="96">
        <v>1.71</v>
      </c>
      <c r="AY70" s="96">
        <v>0.82</v>
      </c>
      <c r="AZ70" s="96">
        <v>35.9</v>
      </c>
      <c r="BA70" s="96">
        <v>6.3</v>
      </c>
      <c r="BB70" s="96">
        <v>18.62</v>
      </c>
      <c r="BC70" s="96">
        <v>0.2</v>
      </c>
      <c r="BD70" s="96">
        <v>144</v>
      </c>
      <c r="BE70" s="96">
        <v>20</v>
      </c>
      <c r="BF70" s="96">
        <v>41</v>
      </c>
      <c r="BG70" s="96">
        <v>14</v>
      </c>
      <c r="BH70" s="96">
        <v>612</v>
      </c>
      <c r="BI70" s="96">
        <v>42</v>
      </c>
      <c r="BJ70" s="96">
        <v>135.5</v>
      </c>
      <c r="BK70" s="96">
        <v>1.2</v>
      </c>
      <c r="BL70" s="99">
        <v>14700</v>
      </c>
      <c r="BM70" s="99">
        <v>3000</v>
      </c>
      <c r="BN70" s="96">
        <v>9.14</v>
      </c>
      <c r="BO70" s="96">
        <v>0.72</v>
      </c>
      <c r="BP70" s="96">
        <v>71.3</v>
      </c>
      <c r="BQ70" s="96">
        <v>5.0999999999999996</v>
      </c>
      <c r="BR70" s="96">
        <v>1220</v>
      </c>
      <c r="BS70" s="96">
        <v>50</v>
      </c>
      <c r="BT70" s="97">
        <v>0.14119999999999999</v>
      </c>
      <c r="BU70" s="97">
        <v>7.1489999999999998E-2</v>
      </c>
      <c r="BV70" s="97">
        <v>2.1031999999999999E-2</v>
      </c>
    </row>
    <row r="71" spans="1:74" ht="14">
      <c r="A71" s="96" t="s">
        <v>481</v>
      </c>
      <c r="B71" s="96" t="s">
        <v>479</v>
      </c>
      <c r="C71" s="96" t="s">
        <v>482</v>
      </c>
      <c r="D71" s="96" t="s">
        <v>284</v>
      </c>
      <c r="E71" s="98">
        <v>0.98222245370370365</v>
      </c>
      <c r="F71" s="96">
        <v>17.657</v>
      </c>
      <c r="G71" s="96" t="s">
        <v>479</v>
      </c>
      <c r="H71" s="99">
        <v>296000</v>
      </c>
      <c r="I71" s="99">
        <v>22000</v>
      </c>
      <c r="J71" s="96">
        <v>1340</v>
      </c>
      <c r="K71" s="96">
        <v>460</v>
      </c>
      <c r="L71" s="96">
        <v>2.2000000000000002</v>
      </c>
      <c r="M71" s="96">
        <v>1.9</v>
      </c>
      <c r="N71" s="96">
        <v>733</v>
      </c>
      <c r="O71" s="96">
        <v>27</v>
      </c>
      <c r="P71" s="96">
        <v>82.5</v>
      </c>
      <c r="Q71" s="96">
        <v>2.9</v>
      </c>
      <c r="R71" s="96">
        <v>30.1</v>
      </c>
      <c r="S71" s="96">
        <v>1.3</v>
      </c>
      <c r="T71" s="96">
        <v>256</v>
      </c>
      <c r="U71" s="96">
        <v>10</v>
      </c>
      <c r="V71" s="96">
        <v>1960</v>
      </c>
      <c r="W71" s="96">
        <v>77</v>
      </c>
      <c r="X71" s="96">
        <v>647</v>
      </c>
      <c r="Y71" s="96">
        <v>24</v>
      </c>
      <c r="Z71" s="96">
        <v>12</v>
      </c>
      <c r="AA71" s="96">
        <v>2.9</v>
      </c>
      <c r="AB71" s="96">
        <v>0.62</v>
      </c>
      <c r="AC71" s="96">
        <v>0.56000000000000005</v>
      </c>
      <c r="AD71" s="96">
        <v>549</v>
      </c>
      <c r="AE71" s="96">
        <v>30</v>
      </c>
      <c r="AF71" s="96">
        <v>5.36</v>
      </c>
      <c r="AG71" s="96">
        <v>0.79</v>
      </c>
      <c r="AH71" s="96">
        <v>-0.7</v>
      </c>
      <c r="AI71" s="96">
        <v>1.2</v>
      </c>
      <c r="AJ71" s="96">
        <v>4.5999999999999999E-2</v>
      </c>
      <c r="AK71" s="96">
        <v>2.7E-2</v>
      </c>
      <c r="AL71" s="96">
        <v>13.53</v>
      </c>
      <c r="AM71" s="96">
        <v>0.88</v>
      </c>
      <c r="AN71" s="96">
        <v>5.0999999999999997E-2</v>
      </c>
      <c r="AO71" s="96">
        <v>3.2000000000000001E-2</v>
      </c>
      <c r="AP71" s="96">
        <v>0.32</v>
      </c>
      <c r="AQ71" s="96">
        <v>0.28999999999999998</v>
      </c>
      <c r="AR71" s="96">
        <v>1.48</v>
      </c>
      <c r="AS71" s="96">
        <v>0.95</v>
      </c>
      <c r="AT71" s="96">
        <v>0.3</v>
      </c>
      <c r="AU71" s="96">
        <v>0.19</v>
      </c>
      <c r="AV71" s="96">
        <v>7.3</v>
      </c>
      <c r="AW71" s="96">
        <v>1.4</v>
      </c>
      <c r="AX71" s="96">
        <v>2.59</v>
      </c>
      <c r="AY71" s="96">
        <v>0.3</v>
      </c>
      <c r="AZ71" s="96">
        <v>39.799999999999997</v>
      </c>
      <c r="BA71" s="96">
        <v>3.9</v>
      </c>
      <c r="BB71" s="96">
        <v>18.100000000000001</v>
      </c>
      <c r="BC71" s="96">
        <v>1.1000000000000001</v>
      </c>
      <c r="BD71" s="96">
        <v>96.1</v>
      </c>
      <c r="BE71" s="96">
        <v>6.5</v>
      </c>
      <c r="BF71" s="96">
        <v>24.1</v>
      </c>
      <c r="BG71" s="96">
        <v>1.6</v>
      </c>
      <c r="BH71" s="96">
        <v>254</v>
      </c>
      <c r="BI71" s="96">
        <v>15</v>
      </c>
      <c r="BJ71" s="96">
        <v>54.9</v>
      </c>
      <c r="BK71" s="96">
        <v>2.7</v>
      </c>
      <c r="BL71" s="96">
        <v>12180</v>
      </c>
      <c r="BM71" s="96">
        <v>670</v>
      </c>
      <c r="BN71" s="96">
        <v>2.92</v>
      </c>
      <c r="BO71" s="96">
        <v>0.75</v>
      </c>
      <c r="BP71" s="96">
        <v>219</v>
      </c>
      <c r="BQ71" s="96">
        <v>12</v>
      </c>
      <c r="BR71" s="96">
        <v>604</v>
      </c>
      <c r="BS71" s="96">
        <v>28</v>
      </c>
      <c r="BT71" s="97">
        <v>0.10150000000000001</v>
      </c>
      <c r="BU71" s="97">
        <v>8.4809999999999997E-2</v>
      </c>
      <c r="BV71" s="97">
        <v>0</v>
      </c>
    </row>
    <row r="72" spans="1:74" ht="14">
      <c r="A72" s="96" t="s">
        <v>483</v>
      </c>
      <c r="B72" s="96" t="s">
        <v>484</v>
      </c>
      <c r="C72" s="96" t="s">
        <v>485</v>
      </c>
      <c r="D72" s="96" t="s">
        <v>284</v>
      </c>
      <c r="E72" s="98">
        <v>0.98313796296296296</v>
      </c>
      <c r="F72" s="96">
        <v>6.6459999999999999</v>
      </c>
      <c r="G72" s="96"/>
      <c r="H72" s="99">
        <v>337000</v>
      </c>
      <c r="I72" s="99">
        <v>30000</v>
      </c>
      <c r="J72" s="96">
        <v>1320</v>
      </c>
      <c r="K72" s="96">
        <v>510</v>
      </c>
      <c r="L72" s="96">
        <v>1.2</v>
      </c>
      <c r="M72" s="96">
        <v>1.4</v>
      </c>
      <c r="N72" s="96">
        <v>37.6</v>
      </c>
      <c r="O72" s="96">
        <v>5.0999999999999996</v>
      </c>
      <c r="P72" s="96">
        <v>2.1</v>
      </c>
      <c r="Q72" s="96">
        <v>0.27</v>
      </c>
      <c r="R72" s="96">
        <v>0.55000000000000004</v>
      </c>
      <c r="S72" s="96">
        <v>0.13</v>
      </c>
      <c r="T72" s="96">
        <v>29.4</v>
      </c>
      <c r="U72" s="96">
        <v>4.5</v>
      </c>
      <c r="V72" s="96">
        <v>3520</v>
      </c>
      <c r="W72" s="96">
        <v>390</v>
      </c>
      <c r="X72" s="96">
        <v>1160</v>
      </c>
      <c r="Y72" s="96">
        <v>110</v>
      </c>
      <c r="Z72" s="96">
        <v>720</v>
      </c>
      <c r="AA72" s="96">
        <v>300</v>
      </c>
      <c r="AB72" s="96">
        <v>10.7</v>
      </c>
      <c r="AC72" s="96">
        <v>5.0999999999999996</v>
      </c>
      <c r="AD72" s="96">
        <v>644</v>
      </c>
      <c r="AE72" s="96">
        <v>59</v>
      </c>
      <c r="AF72" s="96">
        <v>6.6</v>
      </c>
      <c r="AG72" s="96">
        <v>1.4</v>
      </c>
      <c r="AH72" s="96">
        <v>36</v>
      </c>
      <c r="AI72" s="96">
        <v>17</v>
      </c>
      <c r="AJ72" s="96">
        <v>-4.0000000000000001E-3</v>
      </c>
      <c r="AK72" s="96">
        <v>1.2E-2</v>
      </c>
      <c r="AL72" s="96">
        <v>2.8</v>
      </c>
      <c r="AM72" s="96">
        <v>0.81</v>
      </c>
      <c r="AN72" s="96">
        <v>1.0999999999999999E-2</v>
      </c>
      <c r="AO72" s="96">
        <v>2.1999999999999999E-2</v>
      </c>
      <c r="AP72" s="96">
        <v>-5.1199999999999998E-4</v>
      </c>
      <c r="AQ72" s="96">
        <v>4.3000000000000002E-5</v>
      </c>
      <c r="AR72" s="96">
        <v>0.42</v>
      </c>
      <c r="AS72" s="96">
        <v>0.62</v>
      </c>
      <c r="AT72" s="96">
        <v>0.18</v>
      </c>
      <c r="AU72" s="96">
        <v>0.2</v>
      </c>
      <c r="AV72" s="96">
        <v>2.4</v>
      </c>
      <c r="AW72" s="96">
        <v>1.9</v>
      </c>
      <c r="AX72" s="96">
        <v>1.64</v>
      </c>
      <c r="AY72" s="96">
        <v>0.23</v>
      </c>
      <c r="AZ72" s="96">
        <v>33.200000000000003</v>
      </c>
      <c r="BA72" s="96">
        <v>3.2</v>
      </c>
      <c r="BB72" s="96">
        <v>18.100000000000001</v>
      </c>
      <c r="BC72" s="96">
        <v>1.5</v>
      </c>
      <c r="BD72" s="96">
        <v>117</v>
      </c>
      <c r="BE72" s="96">
        <v>16</v>
      </c>
      <c r="BF72" s="96">
        <v>32.5</v>
      </c>
      <c r="BG72" s="96">
        <v>4.9000000000000004</v>
      </c>
      <c r="BH72" s="96">
        <v>343</v>
      </c>
      <c r="BI72" s="96">
        <v>28</v>
      </c>
      <c r="BJ72" s="96">
        <v>79.900000000000006</v>
      </c>
      <c r="BK72" s="96">
        <v>7.4</v>
      </c>
      <c r="BL72" s="99">
        <v>14100</v>
      </c>
      <c r="BM72" s="99">
        <v>1000</v>
      </c>
      <c r="BN72" s="96">
        <v>3.6</v>
      </c>
      <c r="BO72" s="96">
        <v>3.5</v>
      </c>
      <c r="BP72" s="96">
        <v>26.3</v>
      </c>
      <c r="BQ72" s="96">
        <v>3.6</v>
      </c>
      <c r="BR72" s="96">
        <v>1100</v>
      </c>
      <c r="BS72" s="96">
        <v>120</v>
      </c>
      <c r="BT72" s="97" t="s">
        <v>105</v>
      </c>
      <c r="BU72" s="97" t="s">
        <v>105</v>
      </c>
      <c r="BV72" s="97" t="s">
        <v>105</v>
      </c>
    </row>
    <row r="73" spans="1:74" ht="14">
      <c r="A73" s="96" t="s">
        <v>486</v>
      </c>
      <c r="B73" s="96" t="s">
        <v>484</v>
      </c>
      <c r="C73" s="96" t="s">
        <v>487</v>
      </c>
      <c r="D73" s="96" t="s">
        <v>284</v>
      </c>
      <c r="E73" s="98">
        <v>0.98338043981481482</v>
      </c>
      <c r="F73" s="96">
        <v>5.5510000000000002</v>
      </c>
      <c r="G73" s="96" t="s">
        <v>484</v>
      </c>
      <c r="H73" s="99">
        <v>179000</v>
      </c>
      <c r="I73" s="99">
        <v>26000</v>
      </c>
      <c r="J73" s="96">
        <v>680</v>
      </c>
      <c r="K73" s="96">
        <v>790</v>
      </c>
      <c r="L73" s="96">
        <v>2</v>
      </c>
      <c r="M73" s="96">
        <v>2.7</v>
      </c>
      <c r="N73" s="96">
        <v>73.599999999999994</v>
      </c>
      <c r="O73" s="96">
        <v>8.1</v>
      </c>
      <c r="P73" s="96">
        <v>4.04</v>
      </c>
      <c r="Q73" s="96">
        <v>0.56000000000000005</v>
      </c>
      <c r="R73" s="96">
        <v>2.84</v>
      </c>
      <c r="S73" s="96">
        <v>0.26</v>
      </c>
      <c r="T73" s="96">
        <v>179</v>
      </c>
      <c r="U73" s="96">
        <v>24</v>
      </c>
      <c r="V73" s="96">
        <v>2900</v>
      </c>
      <c r="W73" s="96">
        <v>420</v>
      </c>
      <c r="X73" s="96">
        <v>970</v>
      </c>
      <c r="Y73" s="96">
        <v>120</v>
      </c>
      <c r="Z73" s="96">
        <v>76.900000000000006</v>
      </c>
      <c r="AA73" s="96">
        <v>9</v>
      </c>
      <c r="AB73" s="96">
        <v>1.7</v>
      </c>
      <c r="AC73" s="96">
        <v>1.1000000000000001</v>
      </c>
      <c r="AD73" s="96">
        <v>780</v>
      </c>
      <c r="AE73" s="96">
        <v>120</v>
      </c>
      <c r="AF73" s="96">
        <v>3.3</v>
      </c>
      <c r="AG73" s="96">
        <v>1.7</v>
      </c>
      <c r="AH73" s="96">
        <v>3.7</v>
      </c>
      <c r="AI73" s="96">
        <v>5.2</v>
      </c>
      <c r="AJ73" s="96">
        <v>-1.9400000000000001E-2</v>
      </c>
      <c r="AK73" s="96">
        <v>2.5000000000000001E-3</v>
      </c>
      <c r="AL73" s="96">
        <v>17.7</v>
      </c>
      <c r="AM73" s="96">
        <v>3.5</v>
      </c>
      <c r="AN73" s="96">
        <v>2.9000000000000001E-2</v>
      </c>
      <c r="AO73" s="96">
        <v>9.6000000000000002E-2</v>
      </c>
      <c r="AP73" s="96">
        <v>0.33</v>
      </c>
      <c r="AQ73" s="96">
        <v>0.65</v>
      </c>
      <c r="AR73" s="96">
        <v>1.9</v>
      </c>
      <c r="AS73" s="96">
        <v>2.1</v>
      </c>
      <c r="AT73" s="96">
        <v>0.73</v>
      </c>
      <c r="AU73" s="96">
        <v>0.9</v>
      </c>
      <c r="AV73" s="96">
        <v>4.7</v>
      </c>
      <c r="AW73" s="96">
        <v>2.2000000000000002</v>
      </c>
      <c r="AX73" s="96">
        <v>3.05</v>
      </c>
      <c r="AY73" s="96">
        <v>0.96</v>
      </c>
      <c r="AZ73" s="96">
        <v>47.8</v>
      </c>
      <c r="BA73" s="96">
        <v>9</v>
      </c>
      <c r="BB73" s="96">
        <v>23.4</v>
      </c>
      <c r="BC73" s="96">
        <v>3.9</v>
      </c>
      <c r="BD73" s="96">
        <v>148</v>
      </c>
      <c r="BE73" s="96">
        <v>30</v>
      </c>
      <c r="BF73" s="96">
        <v>34</v>
      </c>
      <c r="BG73" s="96">
        <v>8.4</v>
      </c>
      <c r="BH73" s="96">
        <v>380</v>
      </c>
      <c r="BI73" s="96">
        <v>45</v>
      </c>
      <c r="BJ73" s="96">
        <v>90</v>
      </c>
      <c r="BK73" s="96">
        <v>15</v>
      </c>
      <c r="BL73" s="99">
        <v>14600</v>
      </c>
      <c r="BM73" s="99">
        <v>2600</v>
      </c>
      <c r="BN73" s="96">
        <v>3.75</v>
      </c>
      <c r="BO73" s="96">
        <v>0.46</v>
      </c>
      <c r="BP73" s="96">
        <v>149</v>
      </c>
      <c r="BQ73" s="96">
        <v>21</v>
      </c>
      <c r="BR73" s="96">
        <v>890</v>
      </c>
      <c r="BS73" s="96">
        <v>100</v>
      </c>
      <c r="BT73" s="97">
        <v>0.13417999999999999</v>
      </c>
      <c r="BU73" s="97">
        <v>6.8089999999999998E-2</v>
      </c>
      <c r="BV73" s="97">
        <v>2.2578000000000001E-2</v>
      </c>
    </row>
    <row r="74" spans="1:74" ht="14">
      <c r="A74" s="96" t="s">
        <v>488</v>
      </c>
      <c r="B74" s="96" t="s">
        <v>489</v>
      </c>
      <c r="C74" s="96" t="s">
        <v>490</v>
      </c>
      <c r="D74" s="96" t="s">
        <v>284</v>
      </c>
      <c r="E74" s="98">
        <v>0.98933298611111109</v>
      </c>
      <c r="F74" s="96">
        <v>12.304</v>
      </c>
      <c r="G74" s="96" t="s">
        <v>489</v>
      </c>
      <c r="H74" s="99">
        <v>348000</v>
      </c>
      <c r="I74" s="99">
        <v>23000</v>
      </c>
      <c r="J74" s="96">
        <v>1700</v>
      </c>
      <c r="K74" s="96">
        <v>640</v>
      </c>
      <c r="L74" s="96">
        <v>2.15</v>
      </c>
      <c r="M74" s="96">
        <v>0.92</v>
      </c>
      <c r="N74" s="96">
        <v>34.200000000000003</v>
      </c>
      <c r="O74" s="96">
        <v>1.9</v>
      </c>
      <c r="P74" s="96">
        <v>1.98</v>
      </c>
      <c r="Q74" s="96">
        <v>0.16</v>
      </c>
      <c r="R74" s="96">
        <v>5.96</v>
      </c>
      <c r="S74" s="96">
        <v>0.51</v>
      </c>
      <c r="T74" s="96">
        <v>474</v>
      </c>
      <c r="U74" s="96">
        <v>35</v>
      </c>
      <c r="V74" s="96">
        <v>961</v>
      </c>
      <c r="W74" s="96">
        <v>35</v>
      </c>
      <c r="X74" s="96">
        <v>319</v>
      </c>
      <c r="Y74" s="96">
        <v>12</v>
      </c>
      <c r="Z74" s="96">
        <v>14.6</v>
      </c>
      <c r="AA74" s="96">
        <v>3.9</v>
      </c>
      <c r="AB74" s="96">
        <v>1.99</v>
      </c>
      <c r="AC74" s="96">
        <v>0.95</v>
      </c>
      <c r="AD74" s="96">
        <v>2380</v>
      </c>
      <c r="AE74" s="96">
        <v>150</v>
      </c>
      <c r="AF74" s="96">
        <v>2.89</v>
      </c>
      <c r="AG74" s="96">
        <v>0.57999999999999996</v>
      </c>
      <c r="AH74" s="96">
        <v>0.4</v>
      </c>
      <c r="AI74" s="96">
        <v>1.7</v>
      </c>
      <c r="AJ74" s="96">
        <v>72</v>
      </c>
      <c r="AK74" s="96">
        <v>64</v>
      </c>
      <c r="AL74" s="96">
        <v>180</v>
      </c>
      <c r="AM74" s="96">
        <v>130</v>
      </c>
      <c r="AN74" s="96">
        <v>18</v>
      </c>
      <c r="AO74" s="96">
        <v>14</v>
      </c>
      <c r="AP74" s="96">
        <v>66</v>
      </c>
      <c r="AQ74" s="96">
        <v>44</v>
      </c>
      <c r="AR74" s="96">
        <v>20.100000000000001</v>
      </c>
      <c r="AS74" s="96">
        <v>7</v>
      </c>
      <c r="AT74" s="96">
        <v>3.46</v>
      </c>
      <c r="AU74" s="96">
        <v>0.77</v>
      </c>
      <c r="AV74" s="96">
        <v>61</v>
      </c>
      <c r="AW74" s="96">
        <v>10</v>
      </c>
      <c r="AX74" s="96">
        <v>18.100000000000001</v>
      </c>
      <c r="AY74" s="96">
        <v>2</v>
      </c>
      <c r="AZ74" s="96">
        <v>210</v>
      </c>
      <c r="BA74" s="96">
        <v>18</v>
      </c>
      <c r="BB74" s="96">
        <v>78</v>
      </c>
      <c r="BC74" s="96">
        <v>6.4</v>
      </c>
      <c r="BD74" s="96">
        <v>371</v>
      </c>
      <c r="BE74" s="96">
        <v>25</v>
      </c>
      <c r="BF74" s="96">
        <v>84.2</v>
      </c>
      <c r="BG74" s="96">
        <v>4.5</v>
      </c>
      <c r="BH74" s="96">
        <v>758</v>
      </c>
      <c r="BI74" s="96">
        <v>47</v>
      </c>
      <c r="BJ74" s="96">
        <v>156.4</v>
      </c>
      <c r="BK74" s="96">
        <v>8.6</v>
      </c>
      <c r="BL74" s="96">
        <v>9940</v>
      </c>
      <c r="BM74" s="96">
        <v>560</v>
      </c>
      <c r="BN74" s="96">
        <v>0.89</v>
      </c>
      <c r="BO74" s="96">
        <v>0.28999999999999998</v>
      </c>
      <c r="BP74" s="96">
        <v>394</v>
      </c>
      <c r="BQ74" s="96">
        <v>29</v>
      </c>
      <c r="BR74" s="96">
        <v>321</v>
      </c>
      <c r="BS74" s="96">
        <v>20</v>
      </c>
      <c r="BT74" s="97" t="s">
        <v>105</v>
      </c>
      <c r="BU74" s="97" t="s">
        <v>105</v>
      </c>
      <c r="BV74" s="97" t="s">
        <v>105</v>
      </c>
    </row>
    <row r="75" spans="1:74" ht="14">
      <c r="A75" s="96" t="s">
        <v>491</v>
      </c>
      <c r="B75" s="96" t="s">
        <v>492</v>
      </c>
      <c r="C75" s="96" t="s">
        <v>493</v>
      </c>
      <c r="D75" s="96" t="s">
        <v>284</v>
      </c>
      <c r="E75" s="98">
        <v>0.99441562499999991</v>
      </c>
      <c r="F75" s="96">
        <v>2.7669999999999999</v>
      </c>
      <c r="G75" s="96"/>
      <c r="H75" s="99">
        <v>478000</v>
      </c>
      <c r="I75" s="99">
        <v>28000</v>
      </c>
      <c r="J75" s="96">
        <v>650</v>
      </c>
      <c r="K75" s="96">
        <v>460</v>
      </c>
      <c r="L75" s="96">
        <v>0.9</v>
      </c>
      <c r="M75" s="96">
        <v>2.1</v>
      </c>
      <c r="N75" s="96">
        <v>34.9</v>
      </c>
      <c r="O75" s="96">
        <v>4.5999999999999996</v>
      </c>
      <c r="P75" s="96">
        <v>1.87</v>
      </c>
      <c r="Q75" s="96">
        <v>0.31</v>
      </c>
      <c r="R75" s="96">
        <v>0.91</v>
      </c>
      <c r="S75" s="96">
        <v>0.54</v>
      </c>
      <c r="T75" s="96">
        <v>91</v>
      </c>
      <c r="U75" s="96">
        <v>54</v>
      </c>
      <c r="V75" s="96">
        <v>2330</v>
      </c>
      <c r="W75" s="96">
        <v>200</v>
      </c>
      <c r="X75" s="96">
        <v>790</v>
      </c>
      <c r="Y75" s="96">
        <v>98</v>
      </c>
      <c r="Z75" s="96">
        <v>1.62</v>
      </c>
      <c r="AA75" s="96">
        <v>0.99</v>
      </c>
      <c r="AB75" s="96">
        <v>0.4</v>
      </c>
      <c r="AC75" s="96">
        <v>1</v>
      </c>
      <c r="AD75" s="96">
        <v>760</v>
      </c>
      <c r="AE75" s="96">
        <v>230</v>
      </c>
      <c r="AF75" s="96">
        <v>2.52</v>
      </c>
      <c r="AG75" s="96">
        <v>0.77</v>
      </c>
      <c r="AH75" s="96">
        <v>-0.1</v>
      </c>
      <c r="AI75" s="96">
        <v>3.2</v>
      </c>
      <c r="AJ75" s="96">
        <v>0</v>
      </c>
      <c r="AK75" s="96">
        <v>1.2999999999999999E-2</v>
      </c>
      <c r="AL75" s="96">
        <v>9.1</v>
      </c>
      <c r="AM75" s="96">
        <v>9.5</v>
      </c>
      <c r="AN75" s="96">
        <v>3.0000000000000001E-3</v>
      </c>
      <c r="AO75" s="96">
        <v>0.02</v>
      </c>
      <c r="AP75" s="96">
        <v>0.34</v>
      </c>
      <c r="AQ75" s="96">
        <v>0.67</v>
      </c>
      <c r="AR75" s="96">
        <v>0.9</v>
      </c>
      <c r="AS75" s="96">
        <v>1.1000000000000001</v>
      </c>
      <c r="AT75" s="96">
        <v>0.39</v>
      </c>
      <c r="AU75" s="96">
        <v>0.36</v>
      </c>
      <c r="AV75" s="96">
        <v>10.6</v>
      </c>
      <c r="AW75" s="96">
        <v>7.6</v>
      </c>
      <c r="AX75" s="96">
        <v>2.8</v>
      </c>
      <c r="AY75" s="96">
        <v>1.9</v>
      </c>
      <c r="AZ75" s="96">
        <v>51</v>
      </c>
      <c r="BA75" s="96">
        <v>26</v>
      </c>
      <c r="BB75" s="96">
        <v>25.5</v>
      </c>
      <c r="BC75" s="96">
        <v>9.6</v>
      </c>
      <c r="BD75" s="96">
        <v>157</v>
      </c>
      <c r="BE75" s="96">
        <v>55</v>
      </c>
      <c r="BF75" s="96">
        <v>48.6</v>
      </c>
      <c r="BG75" s="96">
        <v>9.6999999999999993</v>
      </c>
      <c r="BH75" s="96">
        <v>604</v>
      </c>
      <c r="BI75" s="96">
        <v>79</v>
      </c>
      <c r="BJ75" s="96">
        <v>137</v>
      </c>
      <c r="BK75" s="96">
        <v>34</v>
      </c>
      <c r="BL75" s="99">
        <v>13500</v>
      </c>
      <c r="BM75" s="99">
        <v>1300</v>
      </c>
      <c r="BN75" s="96">
        <v>-4.2900000000000002E-4</v>
      </c>
      <c r="BO75" s="96">
        <v>2.5999999999999998E-5</v>
      </c>
      <c r="BP75" s="96">
        <v>180</v>
      </c>
      <c r="BQ75" s="96">
        <v>120</v>
      </c>
      <c r="BR75" s="96">
        <v>960</v>
      </c>
      <c r="BS75" s="96">
        <v>140</v>
      </c>
      <c r="BT75" s="97">
        <v>0.12221</v>
      </c>
      <c r="BU75" s="97">
        <v>3.3693000000000001E-2</v>
      </c>
      <c r="BV75" s="97">
        <v>3.6167999999999999E-2</v>
      </c>
    </row>
    <row r="76" spans="1:74" ht="14">
      <c r="A76" s="96" t="s">
        <v>494</v>
      </c>
      <c r="B76" s="96" t="s">
        <v>492</v>
      </c>
      <c r="C76" s="96" t="s">
        <v>495</v>
      </c>
      <c r="D76" s="96" t="s">
        <v>284</v>
      </c>
      <c r="E76" s="98">
        <v>0.99452835648148152</v>
      </c>
      <c r="F76" s="96">
        <v>16.427</v>
      </c>
      <c r="G76" s="96" t="s">
        <v>492</v>
      </c>
      <c r="H76" s="99">
        <v>349000</v>
      </c>
      <c r="I76" s="99">
        <v>18000</v>
      </c>
      <c r="J76" s="96">
        <v>650</v>
      </c>
      <c r="K76" s="96">
        <v>310</v>
      </c>
      <c r="L76" s="96">
        <v>0.8</v>
      </c>
      <c r="M76" s="96">
        <v>1.1000000000000001</v>
      </c>
      <c r="N76" s="96">
        <v>50.8</v>
      </c>
      <c r="O76" s="96">
        <v>1.8</v>
      </c>
      <c r="P76" s="96">
        <v>2.79</v>
      </c>
      <c r="Q76" s="96">
        <v>0.12</v>
      </c>
      <c r="R76" s="96">
        <v>7.17</v>
      </c>
      <c r="S76" s="96">
        <v>0.32</v>
      </c>
      <c r="T76" s="96">
        <v>673</v>
      </c>
      <c r="U76" s="96">
        <v>23</v>
      </c>
      <c r="V76" s="96">
        <v>1545</v>
      </c>
      <c r="W76" s="96">
        <v>60</v>
      </c>
      <c r="X76" s="96">
        <v>499</v>
      </c>
      <c r="Y76" s="96">
        <v>17</v>
      </c>
      <c r="Z76" s="96">
        <v>4.9000000000000004</v>
      </c>
      <c r="AA76" s="96">
        <v>2.1</v>
      </c>
      <c r="AB76" s="96">
        <v>0.25</v>
      </c>
      <c r="AC76" s="96">
        <v>0.34</v>
      </c>
      <c r="AD76" s="96">
        <v>1640</v>
      </c>
      <c r="AE76" s="96">
        <v>110</v>
      </c>
      <c r="AF76" s="96">
        <v>3.63</v>
      </c>
      <c r="AG76" s="96">
        <v>0.74</v>
      </c>
      <c r="AH76" s="96">
        <v>0</v>
      </c>
      <c r="AI76" s="96">
        <v>1.2</v>
      </c>
      <c r="AJ76" s="96">
        <v>2.5000000000000001E-3</v>
      </c>
      <c r="AK76" s="96">
        <v>9.2999999999999992E-3</v>
      </c>
      <c r="AL76" s="96">
        <v>50.8</v>
      </c>
      <c r="AM76" s="96">
        <v>2.7</v>
      </c>
      <c r="AN76" s="96">
        <v>0.108</v>
      </c>
      <c r="AO76" s="96">
        <v>4.8000000000000001E-2</v>
      </c>
      <c r="AP76" s="96">
        <v>2.14</v>
      </c>
      <c r="AQ76" s="96">
        <v>0.87</v>
      </c>
      <c r="AR76" s="96">
        <v>5.3</v>
      </c>
      <c r="AS76" s="96">
        <v>1.8</v>
      </c>
      <c r="AT76" s="96">
        <v>1.27</v>
      </c>
      <c r="AU76" s="96">
        <v>0.38</v>
      </c>
      <c r="AV76" s="96">
        <v>29.2</v>
      </c>
      <c r="AW76" s="96">
        <v>3.3</v>
      </c>
      <c r="AX76" s="96">
        <v>9.3000000000000007</v>
      </c>
      <c r="AY76" s="96">
        <v>1</v>
      </c>
      <c r="AZ76" s="96">
        <v>141.19999999999999</v>
      </c>
      <c r="BA76" s="96">
        <v>9.4</v>
      </c>
      <c r="BB76" s="96">
        <v>53.5</v>
      </c>
      <c r="BC76" s="96">
        <v>4.5</v>
      </c>
      <c r="BD76" s="96">
        <v>271</v>
      </c>
      <c r="BE76" s="96">
        <v>16</v>
      </c>
      <c r="BF76" s="96">
        <v>62.9</v>
      </c>
      <c r="BG76" s="96">
        <v>4.2</v>
      </c>
      <c r="BH76" s="96">
        <v>602</v>
      </c>
      <c r="BI76" s="96">
        <v>33</v>
      </c>
      <c r="BJ76" s="96">
        <v>135.69999999999999</v>
      </c>
      <c r="BK76" s="96">
        <v>8.5</v>
      </c>
      <c r="BL76" s="96">
        <v>13030</v>
      </c>
      <c r="BM76" s="96">
        <v>670</v>
      </c>
      <c r="BN76" s="96">
        <v>0.7</v>
      </c>
      <c r="BO76" s="96">
        <v>0.38</v>
      </c>
      <c r="BP76" s="96">
        <v>527</v>
      </c>
      <c r="BQ76" s="96">
        <v>26</v>
      </c>
      <c r="BR76" s="96">
        <v>502</v>
      </c>
      <c r="BS76" s="96">
        <v>29</v>
      </c>
      <c r="BT76" s="97" t="s">
        <v>105</v>
      </c>
      <c r="BU76" s="97" t="s">
        <v>105</v>
      </c>
      <c r="BV76" s="97" t="s">
        <v>105</v>
      </c>
    </row>
    <row r="77" spans="1:74" ht="14">
      <c r="A77" s="96" t="s">
        <v>496</v>
      </c>
      <c r="B77" s="96" t="s">
        <v>497</v>
      </c>
      <c r="C77" s="96" t="s">
        <v>498</v>
      </c>
      <c r="D77" s="96" t="s">
        <v>284</v>
      </c>
      <c r="E77" s="98">
        <v>0.99542824074074077</v>
      </c>
      <c r="F77" s="96">
        <v>27.673999999999999</v>
      </c>
      <c r="G77" s="96" t="s">
        <v>497</v>
      </c>
      <c r="H77" s="99">
        <v>366000</v>
      </c>
      <c r="I77" s="99">
        <v>15000</v>
      </c>
      <c r="J77" s="96">
        <v>1480</v>
      </c>
      <c r="K77" s="96">
        <v>290</v>
      </c>
      <c r="L77" s="96">
        <v>1.79</v>
      </c>
      <c r="M77" s="96">
        <v>0.89</v>
      </c>
      <c r="N77" s="96">
        <v>1115</v>
      </c>
      <c r="O77" s="96">
        <v>52</v>
      </c>
      <c r="P77" s="96">
        <v>128.30000000000001</v>
      </c>
      <c r="Q77" s="96">
        <v>6.1</v>
      </c>
      <c r="R77" s="96">
        <v>8.4499999999999993</v>
      </c>
      <c r="S77" s="96">
        <v>0.56999999999999995</v>
      </c>
      <c r="T77" s="96">
        <v>77</v>
      </c>
      <c r="U77" s="96">
        <v>5</v>
      </c>
      <c r="V77" s="96">
        <v>3180</v>
      </c>
      <c r="W77" s="96">
        <v>130</v>
      </c>
      <c r="X77" s="96">
        <v>1041</v>
      </c>
      <c r="Y77" s="96">
        <v>43</v>
      </c>
      <c r="Z77" s="96">
        <v>6</v>
      </c>
      <c r="AA77" s="96">
        <v>2</v>
      </c>
      <c r="AB77" s="96">
        <v>0.57999999999999996</v>
      </c>
      <c r="AC77" s="96">
        <v>0.32</v>
      </c>
      <c r="AD77" s="96">
        <v>1530</v>
      </c>
      <c r="AE77" s="96">
        <v>110</v>
      </c>
      <c r="AF77" s="96">
        <v>6.64</v>
      </c>
      <c r="AG77" s="96">
        <v>0.9</v>
      </c>
      <c r="AH77" s="96">
        <v>0.7</v>
      </c>
      <c r="AI77" s="96">
        <v>1.1000000000000001</v>
      </c>
      <c r="AJ77" s="96">
        <v>1.9E-3</v>
      </c>
      <c r="AK77" s="96">
        <v>7.7999999999999996E-3</v>
      </c>
      <c r="AL77" s="96">
        <v>2.99</v>
      </c>
      <c r="AM77" s="96">
        <v>0.47</v>
      </c>
      <c r="AN77" s="96">
        <v>1.4E-2</v>
      </c>
      <c r="AO77" s="96">
        <v>1.4999999999999999E-2</v>
      </c>
      <c r="AP77" s="96">
        <v>0.28999999999999998</v>
      </c>
      <c r="AQ77" s="96">
        <v>0.18</v>
      </c>
      <c r="AR77" s="96">
        <v>1</v>
      </c>
      <c r="AS77" s="96">
        <v>0.44</v>
      </c>
      <c r="AT77" s="96">
        <v>5.0999999999999997E-2</v>
      </c>
      <c r="AU77" s="96">
        <v>9.4E-2</v>
      </c>
      <c r="AV77" s="96">
        <v>13.4</v>
      </c>
      <c r="AW77" s="96">
        <v>2</v>
      </c>
      <c r="AX77" s="96">
        <v>7.17</v>
      </c>
      <c r="AY77" s="96">
        <v>0.56999999999999995</v>
      </c>
      <c r="AZ77" s="96">
        <v>119.6</v>
      </c>
      <c r="BA77" s="96">
        <v>9.5</v>
      </c>
      <c r="BB77" s="96">
        <v>52.8</v>
      </c>
      <c r="BC77" s="96">
        <v>4</v>
      </c>
      <c r="BD77" s="96">
        <v>271</v>
      </c>
      <c r="BE77" s="96">
        <v>17</v>
      </c>
      <c r="BF77" s="96">
        <v>60.2</v>
      </c>
      <c r="BG77" s="96">
        <v>3.8</v>
      </c>
      <c r="BH77" s="96">
        <v>533</v>
      </c>
      <c r="BI77" s="96">
        <v>30</v>
      </c>
      <c r="BJ77" s="96">
        <v>108.2</v>
      </c>
      <c r="BK77" s="96">
        <v>6.3</v>
      </c>
      <c r="BL77" s="96">
        <v>14390</v>
      </c>
      <c r="BM77" s="96">
        <v>450</v>
      </c>
      <c r="BN77" s="96">
        <v>4.8</v>
      </c>
      <c r="BO77" s="96">
        <v>1.7</v>
      </c>
      <c r="BP77" s="96">
        <v>63</v>
      </c>
      <c r="BQ77" s="96">
        <v>5.6</v>
      </c>
      <c r="BR77" s="96">
        <v>993</v>
      </c>
      <c r="BS77" s="96">
        <v>56</v>
      </c>
      <c r="BT77" s="97" t="s">
        <v>105</v>
      </c>
      <c r="BU77" s="97" t="s">
        <v>105</v>
      </c>
      <c r="BV77" s="97" t="s">
        <v>105</v>
      </c>
    </row>
    <row r="78" spans="1:74" ht="14">
      <c r="A78" s="96" t="s">
        <v>499</v>
      </c>
      <c r="B78" s="96" t="s">
        <v>500</v>
      </c>
      <c r="C78" s="96" t="s">
        <v>501</v>
      </c>
      <c r="D78" s="96" t="s">
        <v>284</v>
      </c>
      <c r="E78" s="98">
        <v>0.99654155092592589</v>
      </c>
      <c r="F78" s="96">
        <v>16.114999999999998</v>
      </c>
      <c r="G78" s="96" t="s">
        <v>500</v>
      </c>
      <c r="H78" s="99">
        <v>337000</v>
      </c>
      <c r="I78" s="99">
        <v>21000</v>
      </c>
      <c r="J78" s="96">
        <v>1730</v>
      </c>
      <c r="K78" s="96">
        <v>340</v>
      </c>
      <c r="L78" s="96">
        <v>2.1</v>
      </c>
      <c r="M78" s="96">
        <v>1.6</v>
      </c>
      <c r="N78" s="96">
        <v>192</v>
      </c>
      <c r="O78" s="96">
        <v>24</v>
      </c>
      <c r="P78" s="96">
        <v>22.3</v>
      </c>
      <c r="Q78" s="96">
        <v>2.8</v>
      </c>
      <c r="R78" s="96">
        <v>6.53</v>
      </c>
      <c r="S78" s="96">
        <v>0.67</v>
      </c>
      <c r="T78" s="96">
        <v>48.9</v>
      </c>
      <c r="U78" s="96">
        <v>6.2</v>
      </c>
      <c r="V78" s="96">
        <v>520</v>
      </c>
      <c r="W78" s="96">
        <v>64</v>
      </c>
      <c r="X78" s="96">
        <v>169</v>
      </c>
      <c r="Y78" s="96">
        <v>21</v>
      </c>
      <c r="Z78" s="96">
        <v>5.6</v>
      </c>
      <c r="AA78" s="96">
        <v>2.5</v>
      </c>
      <c r="AB78" s="96">
        <v>0.22</v>
      </c>
      <c r="AC78" s="96">
        <v>0.41</v>
      </c>
      <c r="AD78" s="96">
        <v>678</v>
      </c>
      <c r="AE78" s="96">
        <v>57</v>
      </c>
      <c r="AF78" s="96">
        <v>4.24</v>
      </c>
      <c r="AG78" s="96">
        <v>0.73</v>
      </c>
      <c r="AH78" s="96">
        <v>-1.43</v>
      </c>
      <c r="AI78" s="96">
        <v>0.86</v>
      </c>
      <c r="AJ78" s="96">
        <v>8.5</v>
      </c>
      <c r="AK78" s="96">
        <v>9.9</v>
      </c>
      <c r="AL78" s="96">
        <v>31</v>
      </c>
      <c r="AM78" s="96">
        <v>22</v>
      </c>
      <c r="AN78" s="96">
        <v>3.9</v>
      </c>
      <c r="AO78" s="96">
        <v>2.6</v>
      </c>
      <c r="AP78" s="96">
        <v>25</v>
      </c>
      <c r="AQ78" s="96">
        <v>15</v>
      </c>
      <c r="AR78" s="96">
        <v>11.6</v>
      </c>
      <c r="AS78" s="96">
        <v>5.3</v>
      </c>
      <c r="AT78" s="96">
        <v>0.55000000000000004</v>
      </c>
      <c r="AU78" s="96">
        <v>0.28999999999999998</v>
      </c>
      <c r="AV78" s="96">
        <v>23.3</v>
      </c>
      <c r="AW78" s="96">
        <v>7.7</v>
      </c>
      <c r="AX78" s="96">
        <v>5.7</v>
      </c>
      <c r="AY78" s="96">
        <v>1</v>
      </c>
      <c r="AZ78" s="96">
        <v>64.099999999999994</v>
      </c>
      <c r="BA78" s="96">
        <v>6.6</v>
      </c>
      <c r="BB78" s="96">
        <v>24.7</v>
      </c>
      <c r="BC78" s="96">
        <v>2.5</v>
      </c>
      <c r="BD78" s="96">
        <v>110</v>
      </c>
      <c r="BE78" s="96">
        <v>10</v>
      </c>
      <c r="BF78" s="96">
        <v>24.1</v>
      </c>
      <c r="BG78" s="96">
        <v>2.1</v>
      </c>
      <c r="BH78" s="96">
        <v>205</v>
      </c>
      <c r="BI78" s="96">
        <v>18</v>
      </c>
      <c r="BJ78" s="96">
        <v>43</v>
      </c>
      <c r="BK78" s="96">
        <v>3.9</v>
      </c>
      <c r="BL78" s="96">
        <v>11100</v>
      </c>
      <c r="BM78" s="96">
        <v>720</v>
      </c>
      <c r="BN78" s="96">
        <v>1.81</v>
      </c>
      <c r="BO78" s="96">
        <v>0.38</v>
      </c>
      <c r="BP78" s="96">
        <v>34.5</v>
      </c>
      <c r="BQ78" s="96">
        <v>3.4</v>
      </c>
      <c r="BR78" s="96">
        <v>142</v>
      </c>
      <c r="BS78" s="96">
        <v>13</v>
      </c>
      <c r="BT78" s="97">
        <v>0.15553</v>
      </c>
      <c r="BU78" s="97">
        <v>4.7759999999999997E-2</v>
      </c>
      <c r="BV78" s="97">
        <v>0</v>
      </c>
    </row>
    <row r="79" spans="1:74" ht="14">
      <c r="A79" s="96" t="s">
        <v>502</v>
      </c>
      <c r="B79" s="96" t="s">
        <v>503</v>
      </c>
      <c r="C79" s="96" t="s">
        <v>504</v>
      </c>
      <c r="D79" s="96" t="s">
        <v>284</v>
      </c>
      <c r="E79" s="98">
        <v>0.99762546296296295</v>
      </c>
      <c r="F79" s="96">
        <v>14.832000000000001</v>
      </c>
      <c r="G79" s="96" t="s">
        <v>503</v>
      </c>
      <c r="H79" s="99">
        <v>347000</v>
      </c>
      <c r="I79" s="99">
        <v>18000</v>
      </c>
      <c r="J79" s="96">
        <v>750</v>
      </c>
      <c r="K79" s="96">
        <v>320</v>
      </c>
      <c r="L79" s="96">
        <v>1.01</v>
      </c>
      <c r="M79" s="96">
        <v>0.78</v>
      </c>
      <c r="N79" s="96">
        <v>1108</v>
      </c>
      <c r="O79" s="96">
        <v>91</v>
      </c>
      <c r="P79" s="96">
        <v>116.6</v>
      </c>
      <c r="Q79" s="96">
        <v>8.6999999999999993</v>
      </c>
      <c r="R79" s="96">
        <v>9.15</v>
      </c>
      <c r="S79" s="96">
        <v>0.54</v>
      </c>
      <c r="T79" s="96">
        <v>83.2</v>
      </c>
      <c r="U79" s="96">
        <v>5.2</v>
      </c>
      <c r="V79" s="96">
        <v>3330</v>
      </c>
      <c r="W79" s="96">
        <v>300</v>
      </c>
      <c r="X79" s="96">
        <v>1068</v>
      </c>
      <c r="Y79" s="96">
        <v>97</v>
      </c>
      <c r="Z79" s="96">
        <v>4.5999999999999996</v>
      </c>
      <c r="AA79" s="96">
        <v>1.5</v>
      </c>
      <c r="AB79" s="96">
        <v>1.1299999999999999</v>
      </c>
      <c r="AC79" s="96">
        <v>0.52</v>
      </c>
      <c r="AD79" s="96">
        <v>2200</v>
      </c>
      <c r="AE79" s="96">
        <v>140</v>
      </c>
      <c r="AF79" s="96">
        <v>8.1</v>
      </c>
      <c r="AG79" s="96">
        <v>1.5</v>
      </c>
      <c r="AH79" s="96">
        <v>-0.4</v>
      </c>
      <c r="AI79" s="96">
        <v>1</v>
      </c>
      <c r="AJ79" s="96">
        <v>6.0000000000000001E-3</v>
      </c>
      <c r="AK79" s="96">
        <v>1.2E-2</v>
      </c>
      <c r="AL79" s="96">
        <v>2.56</v>
      </c>
      <c r="AM79" s="96">
        <v>0.31</v>
      </c>
      <c r="AN79" s="96">
        <v>4.4999999999999998E-2</v>
      </c>
      <c r="AO79" s="96">
        <v>4.1000000000000002E-2</v>
      </c>
      <c r="AP79" s="96">
        <v>0.67</v>
      </c>
      <c r="AQ79" s="96">
        <v>0.56000000000000005</v>
      </c>
      <c r="AR79" s="96">
        <v>2.4</v>
      </c>
      <c r="AS79" s="96">
        <v>1</v>
      </c>
      <c r="AT79" s="96">
        <v>0.16</v>
      </c>
      <c r="AU79" s="96">
        <v>0.13</v>
      </c>
      <c r="AV79" s="96">
        <v>21.7</v>
      </c>
      <c r="AW79" s="96">
        <v>3.9</v>
      </c>
      <c r="AX79" s="96">
        <v>10</v>
      </c>
      <c r="AY79" s="96">
        <v>1.1000000000000001</v>
      </c>
      <c r="AZ79" s="96">
        <v>162</v>
      </c>
      <c r="BA79" s="96">
        <v>15</v>
      </c>
      <c r="BB79" s="96">
        <v>70.099999999999994</v>
      </c>
      <c r="BC79" s="96">
        <v>4.8</v>
      </c>
      <c r="BD79" s="96">
        <v>385</v>
      </c>
      <c r="BE79" s="96">
        <v>31</v>
      </c>
      <c r="BF79" s="96">
        <v>103.8</v>
      </c>
      <c r="BG79" s="96">
        <v>5.8</v>
      </c>
      <c r="BH79" s="96">
        <v>1016</v>
      </c>
      <c r="BI79" s="96">
        <v>55</v>
      </c>
      <c r="BJ79" s="96">
        <v>217</v>
      </c>
      <c r="BK79" s="96">
        <v>22</v>
      </c>
      <c r="BL79" s="96">
        <v>14630</v>
      </c>
      <c r="BM79" s="96">
        <v>860</v>
      </c>
      <c r="BN79" s="96">
        <v>8.1999999999999993</v>
      </c>
      <c r="BO79" s="96">
        <v>2.8</v>
      </c>
      <c r="BP79" s="96">
        <v>63</v>
      </c>
      <c r="BQ79" s="96">
        <v>6.2</v>
      </c>
      <c r="BR79" s="96">
        <v>970</v>
      </c>
      <c r="BS79" s="96">
        <v>150</v>
      </c>
      <c r="BT79" s="97">
        <v>0.23552999999999999</v>
      </c>
      <c r="BU79" s="97">
        <v>5.9686999999999997E-2</v>
      </c>
      <c r="BV79" s="97">
        <v>2.7347E-2</v>
      </c>
    </row>
    <row r="80" spans="1:74" ht="14">
      <c r="A80" s="96" t="s">
        <v>506</v>
      </c>
      <c r="B80" s="96" t="s">
        <v>507</v>
      </c>
      <c r="C80" s="96" t="s">
        <v>508</v>
      </c>
      <c r="D80" s="96" t="s">
        <v>505</v>
      </c>
      <c r="E80" s="98">
        <v>1.6513888888888889E-3</v>
      </c>
      <c r="F80" s="96">
        <v>20.995999999999999</v>
      </c>
      <c r="G80" s="96" t="s">
        <v>507</v>
      </c>
      <c r="H80" s="99">
        <v>364000</v>
      </c>
      <c r="I80" s="99">
        <v>38000</v>
      </c>
      <c r="J80" s="96">
        <v>1810</v>
      </c>
      <c r="K80" s="96">
        <v>490</v>
      </c>
      <c r="L80" s="96">
        <v>0.3</v>
      </c>
      <c r="M80" s="96">
        <v>1</v>
      </c>
      <c r="N80" s="96">
        <v>980</v>
      </c>
      <c r="O80" s="96">
        <v>120</v>
      </c>
      <c r="P80" s="96">
        <v>130</v>
      </c>
      <c r="Q80" s="96">
        <v>14</v>
      </c>
      <c r="R80" s="96">
        <v>55</v>
      </c>
      <c r="S80" s="96">
        <v>11</v>
      </c>
      <c r="T80" s="96">
        <v>334</v>
      </c>
      <c r="U80" s="96">
        <v>79</v>
      </c>
      <c r="V80" s="96">
        <v>2650</v>
      </c>
      <c r="W80" s="96">
        <v>260</v>
      </c>
      <c r="X80" s="96">
        <v>855</v>
      </c>
      <c r="Y80" s="96">
        <v>81</v>
      </c>
      <c r="Z80" s="96">
        <v>21</v>
      </c>
      <c r="AA80" s="96">
        <v>12</v>
      </c>
      <c r="AB80" s="96">
        <v>0.42</v>
      </c>
      <c r="AC80" s="96">
        <v>0.37</v>
      </c>
      <c r="AD80" s="96">
        <v>1160</v>
      </c>
      <c r="AE80" s="96">
        <v>180</v>
      </c>
      <c r="AF80" s="96">
        <v>5.08</v>
      </c>
      <c r="AG80" s="96">
        <v>0.81</v>
      </c>
      <c r="AH80" s="96">
        <v>0</v>
      </c>
      <c r="AI80" s="96">
        <v>1.6</v>
      </c>
      <c r="AJ80" s="96">
        <v>2.9000000000000001E-2</v>
      </c>
      <c r="AK80" s="96">
        <v>2.1000000000000001E-2</v>
      </c>
      <c r="AL80" s="96">
        <v>12.6</v>
      </c>
      <c r="AM80" s="96">
        <v>2.1</v>
      </c>
      <c r="AN80" s="96">
        <v>0.125</v>
      </c>
      <c r="AO80" s="96">
        <v>5.1999999999999998E-2</v>
      </c>
      <c r="AP80" s="96">
        <v>2.16</v>
      </c>
      <c r="AQ80" s="96">
        <v>0.75</v>
      </c>
      <c r="AR80" s="96">
        <v>4.0999999999999996</v>
      </c>
      <c r="AS80" s="96">
        <v>1.5</v>
      </c>
      <c r="AT80" s="96">
        <v>0.17</v>
      </c>
      <c r="AU80" s="96">
        <v>0.15</v>
      </c>
      <c r="AV80" s="96">
        <v>21.4</v>
      </c>
      <c r="AW80" s="96">
        <v>5.6</v>
      </c>
      <c r="AX80" s="96">
        <v>7.6</v>
      </c>
      <c r="AY80" s="96">
        <v>1.3</v>
      </c>
      <c r="AZ80" s="96">
        <v>98</v>
      </c>
      <c r="BA80" s="96">
        <v>16</v>
      </c>
      <c r="BB80" s="96">
        <v>39.200000000000003</v>
      </c>
      <c r="BC80" s="96">
        <v>6.6</v>
      </c>
      <c r="BD80" s="96">
        <v>192</v>
      </c>
      <c r="BE80" s="96">
        <v>25</v>
      </c>
      <c r="BF80" s="96">
        <v>48.3</v>
      </c>
      <c r="BG80" s="96">
        <v>6.1</v>
      </c>
      <c r="BH80" s="96">
        <v>424</v>
      </c>
      <c r="BI80" s="96">
        <v>49</v>
      </c>
      <c r="BJ80" s="96">
        <v>82</v>
      </c>
      <c r="BK80" s="96">
        <v>12</v>
      </c>
      <c r="BL80" s="99">
        <v>12700</v>
      </c>
      <c r="BM80" s="99">
        <v>1400</v>
      </c>
      <c r="BN80" s="96">
        <v>0.98</v>
      </c>
      <c r="BO80" s="96">
        <v>0.74</v>
      </c>
      <c r="BP80" s="96">
        <v>354</v>
      </c>
      <c r="BQ80" s="96">
        <v>80</v>
      </c>
      <c r="BR80" s="96">
        <v>860</v>
      </c>
      <c r="BS80" s="96">
        <v>110</v>
      </c>
      <c r="BT80" s="97">
        <v>0.18831999999999999</v>
      </c>
      <c r="BU80" s="97">
        <v>5.4295000000000003E-2</v>
      </c>
      <c r="BV80" s="97">
        <v>3.7187999999999999E-2</v>
      </c>
    </row>
    <row r="81" spans="1:74" ht="14">
      <c r="A81" s="96" t="s">
        <v>509</v>
      </c>
      <c r="B81" s="96" t="s">
        <v>510</v>
      </c>
      <c r="C81" s="96" t="s">
        <v>511</v>
      </c>
      <c r="D81" s="96" t="s">
        <v>505</v>
      </c>
      <c r="E81" s="98">
        <v>2.6966435185185188E-3</v>
      </c>
      <c r="F81" s="96">
        <v>18.684000000000001</v>
      </c>
      <c r="G81" s="96" t="s">
        <v>510</v>
      </c>
      <c r="H81" s="99">
        <v>331000</v>
      </c>
      <c r="I81" s="99">
        <v>22000</v>
      </c>
      <c r="J81" s="96">
        <v>1860</v>
      </c>
      <c r="K81" s="96">
        <v>600</v>
      </c>
      <c r="L81" s="96">
        <v>2.5</v>
      </c>
      <c r="M81" s="96">
        <v>1.2</v>
      </c>
      <c r="N81" s="96">
        <v>65.8</v>
      </c>
      <c r="O81" s="96">
        <v>6.6</v>
      </c>
      <c r="P81" s="96">
        <v>5.67</v>
      </c>
      <c r="Q81" s="96">
        <v>0.61</v>
      </c>
      <c r="R81" s="96">
        <v>3.25</v>
      </c>
      <c r="S81" s="96">
        <v>0.22</v>
      </c>
      <c r="T81" s="96">
        <v>39.200000000000003</v>
      </c>
      <c r="U81" s="96">
        <v>2.5</v>
      </c>
      <c r="V81" s="96">
        <v>296</v>
      </c>
      <c r="W81" s="96">
        <v>30</v>
      </c>
      <c r="X81" s="96">
        <v>95</v>
      </c>
      <c r="Y81" s="96">
        <v>11</v>
      </c>
      <c r="Z81" s="96">
        <v>16</v>
      </c>
      <c r="AA81" s="96">
        <v>2.9</v>
      </c>
      <c r="AB81" s="96">
        <v>0.28999999999999998</v>
      </c>
      <c r="AC81" s="96">
        <v>0.43</v>
      </c>
      <c r="AD81" s="96">
        <v>410</v>
      </c>
      <c r="AE81" s="96">
        <v>31</v>
      </c>
      <c r="AF81" s="96">
        <v>4.18</v>
      </c>
      <c r="AG81" s="96">
        <v>0.65</v>
      </c>
      <c r="AH81" s="96">
        <v>3.6</v>
      </c>
      <c r="AI81" s="96">
        <v>1.8</v>
      </c>
      <c r="AJ81" s="96">
        <v>8.0000000000000002E-3</v>
      </c>
      <c r="AK81" s="96">
        <v>1.0999999999999999E-2</v>
      </c>
      <c r="AL81" s="96">
        <v>6.29</v>
      </c>
      <c r="AM81" s="96">
        <v>0.64</v>
      </c>
      <c r="AN81" s="96">
        <v>7.0000000000000007E-2</v>
      </c>
      <c r="AO81" s="96">
        <v>3.2000000000000001E-2</v>
      </c>
      <c r="AP81" s="96">
        <v>0.57999999999999996</v>
      </c>
      <c r="AQ81" s="96">
        <v>0.27</v>
      </c>
      <c r="AR81" s="96">
        <v>1.58</v>
      </c>
      <c r="AS81" s="96">
        <v>0.56999999999999995</v>
      </c>
      <c r="AT81" s="96">
        <v>0.19</v>
      </c>
      <c r="AU81" s="96">
        <v>0.16</v>
      </c>
      <c r="AV81" s="96">
        <v>10.1</v>
      </c>
      <c r="AW81" s="96">
        <v>2.1</v>
      </c>
      <c r="AX81" s="96">
        <v>2.91</v>
      </c>
      <c r="AY81" s="96">
        <v>0.39</v>
      </c>
      <c r="AZ81" s="96">
        <v>36.5</v>
      </c>
      <c r="BA81" s="96">
        <v>3.7</v>
      </c>
      <c r="BB81" s="96">
        <v>14.4</v>
      </c>
      <c r="BC81" s="96">
        <v>1.2</v>
      </c>
      <c r="BD81" s="96">
        <v>63.7</v>
      </c>
      <c r="BE81" s="96">
        <v>4.7</v>
      </c>
      <c r="BF81" s="96">
        <v>14.6</v>
      </c>
      <c r="BG81" s="96">
        <v>1.4</v>
      </c>
      <c r="BH81" s="96">
        <v>123</v>
      </c>
      <c r="BI81" s="96">
        <v>11</v>
      </c>
      <c r="BJ81" s="96">
        <v>25.6</v>
      </c>
      <c r="BK81" s="96">
        <v>2.7</v>
      </c>
      <c r="BL81" s="96">
        <v>9190</v>
      </c>
      <c r="BM81" s="96">
        <v>690</v>
      </c>
      <c r="BN81" s="96">
        <v>1.43</v>
      </c>
      <c r="BO81" s="96">
        <v>0.4</v>
      </c>
      <c r="BP81" s="96">
        <v>32.6</v>
      </c>
      <c r="BQ81" s="96">
        <v>2.8</v>
      </c>
      <c r="BR81" s="96">
        <v>92</v>
      </c>
      <c r="BS81" s="96">
        <v>13</v>
      </c>
      <c r="BT81" s="97" t="s">
        <v>105</v>
      </c>
      <c r="BU81" s="97" t="s">
        <v>105</v>
      </c>
      <c r="BV81" s="97" t="s">
        <v>105</v>
      </c>
    </row>
    <row r="82" spans="1:74" ht="14">
      <c r="A82" s="96" t="s">
        <v>512</v>
      </c>
      <c r="B82" s="96" t="s">
        <v>513</v>
      </c>
      <c r="C82" s="96" t="s">
        <v>514</v>
      </c>
      <c r="D82" s="96" t="s">
        <v>505</v>
      </c>
      <c r="E82" s="98">
        <v>3.7564814814814817E-3</v>
      </c>
      <c r="F82" s="96">
        <v>13.804</v>
      </c>
      <c r="G82" s="96" t="s">
        <v>513</v>
      </c>
      <c r="H82" s="99">
        <v>323000</v>
      </c>
      <c r="I82" s="99">
        <v>22000</v>
      </c>
      <c r="J82" s="96">
        <v>1570</v>
      </c>
      <c r="K82" s="96">
        <v>430</v>
      </c>
      <c r="L82" s="96">
        <v>1.2</v>
      </c>
      <c r="M82" s="96">
        <v>1.2</v>
      </c>
      <c r="N82" s="96">
        <v>510</v>
      </c>
      <c r="O82" s="96">
        <v>130</v>
      </c>
      <c r="P82" s="96">
        <v>57</v>
      </c>
      <c r="Q82" s="96">
        <v>15</v>
      </c>
      <c r="R82" s="96">
        <v>15</v>
      </c>
      <c r="S82" s="96">
        <v>2.2999999999999998</v>
      </c>
      <c r="T82" s="96">
        <v>133</v>
      </c>
      <c r="U82" s="96">
        <v>21</v>
      </c>
      <c r="V82" s="96">
        <v>1470</v>
      </c>
      <c r="W82" s="96">
        <v>410</v>
      </c>
      <c r="X82" s="96">
        <v>490</v>
      </c>
      <c r="Y82" s="96">
        <v>130</v>
      </c>
      <c r="Z82" s="96">
        <v>12.7</v>
      </c>
      <c r="AA82" s="96">
        <v>2.9</v>
      </c>
      <c r="AB82" s="96">
        <v>0.78</v>
      </c>
      <c r="AC82" s="96">
        <v>0.62</v>
      </c>
      <c r="AD82" s="96">
        <v>893</v>
      </c>
      <c r="AE82" s="96">
        <v>51</v>
      </c>
      <c r="AF82" s="96">
        <v>7</v>
      </c>
      <c r="AG82" s="96">
        <v>1.4</v>
      </c>
      <c r="AH82" s="96">
        <v>0.6</v>
      </c>
      <c r="AI82" s="96">
        <v>2</v>
      </c>
      <c r="AJ82" s="96">
        <v>8.0000000000000002E-3</v>
      </c>
      <c r="AK82" s="96">
        <v>1.7000000000000001E-2</v>
      </c>
      <c r="AL82" s="96">
        <v>5.93</v>
      </c>
      <c r="AM82" s="96">
        <v>0.79</v>
      </c>
      <c r="AN82" s="96">
        <v>5.7000000000000002E-2</v>
      </c>
      <c r="AO82" s="96">
        <v>3.3000000000000002E-2</v>
      </c>
      <c r="AP82" s="96">
        <v>1.59</v>
      </c>
      <c r="AQ82" s="96">
        <v>0.88</v>
      </c>
      <c r="AR82" s="96">
        <v>2.8</v>
      </c>
      <c r="AS82" s="96">
        <v>1.5</v>
      </c>
      <c r="AT82" s="96">
        <v>0.26</v>
      </c>
      <c r="AU82" s="96">
        <v>0.23</v>
      </c>
      <c r="AV82" s="96">
        <v>16.5</v>
      </c>
      <c r="AW82" s="96">
        <v>4</v>
      </c>
      <c r="AX82" s="96">
        <v>5.03</v>
      </c>
      <c r="AY82" s="96">
        <v>0.56999999999999995</v>
      </c>
      <c r="AZ82" s="96">
        <v>78.5</v>
      </c>
      <c r="BA82" s="96">
        <v>7.3</v>
      </c>
      <c r="BB82" s="96">
        <v>32.700000000000003</v>
      </c>
      <c r="BC82" s="96">
        <v>2.2000000000000002</v>
      </c>
      <c r="BD82" s="96">
        <v>152</v>
      </c>
      <c r="BE82" s="96">
        <v>10</v>
      </c>
      <c r="BF82" s="96">
        <v>35.299999999999997</v>
      </c>
      <c r="BG82" s="96">
        <v>2.4</v>
      </c>
      <c r="BH82" s="96">
        <v>326</v>
      </c>
      <c r="BI82" s="96">
        <v>26</v>
      </c>
      <c r="BJ82" s="96">
        <v>67.7</v>
      </c>
      <c r="BK82" s="96">
        <v>6.4</v>
      </c>
      <c r="BL82" s="96">
        <v>12440</v>
      </c>
      <c r="BM82" s="96">
        <v>900</v>
      </c>
      <c r="BN82" s="96">
        <v>2.11</v>
      </c>
      <c r="BO82" s="96">
        <v>0.89</v>
      </c>
      <c r="BP82" s="96">
        <v>94</v>
      </c>
      <c r="BQ82" s="96">
        <v>14</v>
      </c>
      <c r="BR82" s="96">
        <v>370</v>
      </c>
      <c r="BS82" s="96">
        <v>100</v>
      </c>
      <c r="BT82" s="97">
        <v>0.14410999999999999</v>
      </c>
      <c r="BU82" s="97">
        <v>8.0794000000000005E-2</v>
      </c>
      <c r="BV82" s="97">
        <v>0</v>
      </c>
    </row>
    <row r="83" spans="1:74" ht="14">
      <c r="A83" s="96" t="s">
        <v>515</v>
      </c>
      <c r="B83" s="96" t="s">
        <v>516</v>
      </c>
      <c r="C83" s="96" t="s">
        <v>517</v>
      </c>
      <c r="D83" s="96" t="s">
        <v>505</v>
      </c>
      <c r="E83" s="98">
        <v>4.6328703703703697E-3</v>
      </c>
      <c r="F83" s="96">
        <v>4.3861999999999997</v>
      </c>
      <c r="G83" s="96"/>
      <c r="H83" s="99">
        <v>426000</v>
      </c>
      <c r="I83" s="99">
        <v>48000</v>
      </c>
      <c r="J83" s="96">
        <v>1140</v>
      </c>
      <c r="K83" s="96">
        <v>660</v>
      </c>
      <c r="L83" s="96">
        <v>-0.1</v>
      </c>
      <c r="M83" s="96">
        <v>2.8</v>
      </c>
      <c r="N83" s="96">
        <v>127</v>
      </c>
      <c r="O83" s="96">
        <v>22</v>
      </c>
      <c r="P83" s="96">
        <v>11</v>
      </c>
      <c r="Q83" s="96">
        <v>2.1</v>
      </c>
      <c r="R83" s="96">
        <v>2.78</v>
      </c>
      <c r="S83" s="96">
        <v>0.85</v>
      </c>
      <c r="T83" s="96">
        <v>25.5</v>
      </c>
      <c r="U83" s="96">
        <v>7.1</v>
      </c>
      <c r="V83" s="96">
        <v>3890</v>
      </c>
      <c r="W83" s="96">
        <v>520</v>
      </c>
      <c r="X83" s="96">
        <v>1280</v>
      </c>
      <c r="Y83" s="96">
        <v>190</v>
      </c>
      <c r="Z83" s="96">
        <v>5.3</v>
      </c>
      <c r="AA83" s="96">
        <v>3.7</v>
      </c>
      <c r="AB83" s="96">
        <v>0.5</v>
      </c>
      <c r="AC83" s="96">
        <v>1.4</v>
      </c>
      <c r="AD83" s="96">
        <v>810</v>
      </c>
      <c r="AE83" s="96">
        <v>110</v>
      </c>
      <c r="AF83" s="96">
        <v>4.3899999999999997</v>
      </c>
      <c r="AG83" s="96">
        <v>0.83</v>
      </c>
      <c r="AH83" s="96">
        <v>2.8</v>
      </c>
      <c r="AI83" s="96">
        <v>1.6</v>
      </c>
      <c r="AJ83" s="96">
        <v>-2E-3</v>
      </c>
      <c r="AK83" s="96">
        <v>1.2999999999999999E-2</v>
      </c>
      <c r="AL83" s="96">
        <v>3.5</v>
      </c>
      <c r="AM83" s="96">
        <v>1.3</v>
      </c>
      <c r="AN83" s="96">
        <v>8.9999999999999993E-3</v>
      </c>
      <c r="AO83" s="96">
        <v>2.1999999999999999E-2</v>
      </c>
      <c r="AP83" s="96">
        <v>0.37</v>
      </c>
      <c r="AQ83" s="96">
        <v>0.73</v>
      </c>
      <c r="AR83" s="96">
        <v>0.24</v>
      </c>
      <c r="AS83" s="96">
        <v>0.48</v>
      </c>
      <c r="AT83" s="96">
        <v>0.19</v>
      </c>
      <c r="AU83" s="96">
        <v>0.18</v>
      </c>
      <c r="AV83" s="96">
        <v>5.9</v>
      </c>
      <c r="AW83" s="96">
        <v>3.1</v>
      </c>
      <c r="AX83" s="96">
        <v>2.2400000000000002</v>
      </c>
      <c r="AY83" s="96">
        <v>0.42</v>
      </c>
      <c r="AZ83" s="96">
        <v>39.1</v>
      </c>
      <c r="BA83" s="96">
        <v>4</v>
      </c>
      <c r="BB83" s="96">
        <v>23.1</v>
      </c>
      <c r="BC83" s="96">
        <v>3.3</v>
      </c>
      <c r="BD83" s="96">
        <v>154</v>
      </c>
      <c r="BE83" s="96">
        <v>32</v>
      </c>
      <c r="BF83" s="96">
        <v>54</v>
      </c>
      <c r="BG83" s="96">
        <v>14</v>
      </c>
      <c r="BH83" s="96">
        <v>586</v>
      </c>
      <c r="BI83" s="96">
        <v>83</v>
      </c>
      <c r="BJ83" s="96">
        <v>125</v>
      </c>
      <c r="BK83" s="96">
        <v>14</v>
      </c>
      <c r="BL83" s="99">
        <v>13300</v>
      </c>
      <c r="BM83" s="99">
        <v>1300</v>
      </c>
      <c r="BN83" s="96">
        <v>-4.8899999999999996E-4</v>
      </c>
      <c r="BO83" s="96">
        <v>5.8E-5</v>
      </c>
      <c r="BP83" s="96">
        <v>31.2</v>
      </c>
      <c r="BQ83" s="96">
        <v>7.8</v>
      </c>
      <c r="BR83" s="96">
        <v>1060</v>
      </c>
      <c r="BS83" s="96">
        <v>120</v>
      </c>
      <c r="BT83" s="97">
        <v>0.16475000000000001</v>
      </c>
      <c r="BU83" s="97">
        <v>6.2229E-2</v>
      </c>
      <c r="BV83" s="97">
        <v>1.1253000000000001E-2</v>
      </c>
    </row>
    <row r="84" spans="1:74" ht="14">
      <c r="A84" s="96" t="s">
        <v>518</v>
      </c>
      <c r="B84" s="96" t="s">
        <v>516</v>
      </c>
      <c r="C84" s="96" t="s">
        <v>519</v>
      </c>
      <c r="D84" s="96" t="s">
        <v>505</v>
      </c>
      <c r="E84" s="98">
        <v>4.780902777777778E-3</v>
      </c>
      <c r="F84" s="96">
        <v>15.601000000000001</v>
      </c>
      <c r="G84" s="96" t="s">
        <v>516</v>
      </c>
      <c r="H84" s="99">
        <v>378000</v>
      </c>
      <c r="I84" s="99">
        <v>17000</v>
      </c>
      <c r="J84" s="96">
        <v>640</v>
      </c>
      <c r="K84" s="96">
        <v>370</v>
      </c>
      <c r="L84" s="96">
        <v>1.9</v>
      </c>
      <c r="M84" s="96">
        <v>1.2</v>
      </c>
      <c r="N84" s="96">
        <v>311</v>
      </c>
      <c r="O84" s="96">
        <v>20</v>
      </c>
      <c r="P84" s="96">
        <v>30.5</v>
      </c>
      <c r="Q84" s="96">
        <v>1.9</v>
      </c>
      <c r="R84" s="96">
        <v>12.7</v>
      </c>
      <c r="S84" s="96">
        <v>1.2</v>
      </c>
      <c r="T84" s="96">
        <v>124</v>
      </c>
      <c r="U84" s="96">
        <v>12</v>
      </c>
      <c r="V84" s="96">
        <v>1021</v>
      </c>
      <c r="W84" s="96">
        <v>66</v>
      </c>
      <c r="X84" s="96">
        <v>334</v>
      </c>
      <c r="Y84" s="96">
        <v>17</v>
      </c>
      <c r="Z84" s="96">
        <v>6</v>
      </c>
      <c r="AA84" s="96">
        <v>1.7</v>
      </c>
      <c r="AB84" s="96">
        <v>0.4</v>
      </c>
      <c r="AC84" s="96">
        <v>0.44</v>
      </c>
      <c r="AD84" s="96">
        <v>755</v>
      </c>
      <c r="AE84" s="96">
        <v>59</v>
      </c>
      <c r="AF84" s="96">
        <v>4.07</v>
      </c>
      <c r="AG84" s="96">
        <v>0.61</v>
      </c>
      <c r="AH84" s="96">
        <v>0.8</v>
      </c>
      <c r="AI84" s="96">
        <v>1.3</v>
      </c>
      <c r="AJ84" s="96">
        <v>0.01</v>
      </c>
      <c r="AK84" s="96">
        <v>1.2999999999999999E-2</v>
      </c>
      <c r="AL84" s="96">
        <v>13.2</v>
      </c>
      <c r="AM84" s="96">
        <v>1</v>
      </c>
      <c r="AN84" s="96">
        <v>3.5000000000000003E-2</v>
      </c>
      <c r="AO84" s="96">
        <v>2.3E-2</v>
      </c>
      <c r="AP84" s="96">
        <v>0.21</v>
      </c>
      <c r="AQ84" s="96">
        <v>0.18</v>
      </c>
      <c r="AR84" s="96">
        <v>1.61</v>
      </c>
      <c r="AS84" s="96">
        <v>0.7</v>
      </c>
      <c r="AT84" s="96">
        <v>0.05</v>
      </c>
      <c r="AU84" s="96">
        <v>0.11</v>
      </c>
      <c r="AV84" s="96">
        <v>9.5</v>
      </c>
      <c r="AW84" s="96">
        <v>1.8</v>
      </c>
      <c r="AX84" s="96">
        <v>3.98</v>
      </c>
      <c r="AY84" s="96">
        <v>0.44</v>
      </c>
      <c r="AZ84" s="96">
        <v>63.7</v>
      </c>
      <c r="BA84" s="96">
        <v>6.3</v>
      </c>
      <c r="BB84" s="96">
        <v>25.5</v>
      </c>
      <c r="BC84" s="96">
        <v>2.6</v>
      </c>
      <c r="BD84" s="96">
        <v>132</v>
      </c>
      <c r="BE84" s="96">
        <v>12</v>
      </c>
      <c r="BF84" s="96">
        <v>30</v>
      </c>
      <c r="BG84" s="96">
        <v>2.4</v>
      </c>
      <c r="BH84" s="96">
        <v>300</v>
      </c>
      <c r="BI84" s="96">
        <v>21</v>
      </c>
      <c r="BJ84" s="96">
        <v>64.8</v>
      </c>
      <c r="BK84" s="96">
        <v>4.4000000000000004</v>
      </c>
      <c r="BL84" s="96">
        <v>11860</v>
      </c>
      <c r="BM84" s="96">
        <v>680</v>
      </c>
      <c r="BN84" s="96">
        <v>0.88</v>
      </c>
      <c r="BO84" s="96">
        <v>0.64</v>
      </c>
      <c r="BP84" s="96">
        <v>116</v>
      </c>
      <c r="BQ84" s="96">
        <v>12</v>
      </c>
      <c r="BR84" s="96">
        <v>349</v>
      </c>
      <c r="BS84" s="96">
        <v>27</v>
      </c>
      <c r="BT84" s="97">
        <v>0.14579</v>
      </c>
      <c r="BU84" s="97">
        <v>7.1848999999999996E-2</v>
      </c>
      <c r="BV84" s="97">
        <v>2.2457999999999999E-2</v>
      </c>
    </row>
    <row r="85" spans="1:74" ht="14">
      <c r="A85" s="96" t="s">
        <v>520</v>
      </c>
      <c r="B85" s="96" t="s">
        <v>521</v>
      </c>
      <c r="C85" s="96" t="s">
        <v>522</v>
      </c>
      <c r="D85" s="96" t="s">
        <v>505</v>
      </c>
      <c r="E85" s="98">
        <v>8.8187500000000002E-3</v>
      </c>
      <c r="F85" s="96">
        <v>19.315999999999999</v>
      </c>
      <c r="G85" s="96" t="s">
        <v>521</v>
      </c>
      <c r="H85" s="99">
        <v>166000</v>
      </c>
      <c r="I85" s="99">
        <v>13000</v>
      </c>
      <c r="J85" s="96">
        <v>2350</v>
      </c>
      <c r="K85" s="96">
        <v>450</v>
      </c>
      <c r="L85" s="96">
        <v>6.1</v>
      </c>
      <c r="M85" s="96">
        <v>3</v>
      </c>
      <c r="N85" s="96">
        <v>40.200000000000003</v>
      </c>
      <c r="O85" s="96">
        <v>2.2000000000000002</v>
      </c>
      <c r="P85" s="96">
        <v>2.35</v>
      </c>
      <c r="Q85" s="96">
        <v>0.19</v>
      </c>
      <c r="R85" s="96">
        <v>6.37</v>
      </c>
      <c r="S85" s="96">
        <v>0.42</v>
      </c>
      <c r="T85" s="96">
        <v>474</v>
      </c>
      <c r="U85" s="96">
        <v>24</v>
      </c>
      <c r="V85" s="96">
        <v>1184</v>
      </c>
      <c r="W85" s="96">
        <v>61</v>
      </c>
      <c r="X85" s="96">
        <v>396</v>
      </c>
      <c r="Y85" s="96">
        <v>21</v>
      </c>
      <c r="Z85" s="96">
        <v>840</v>
      </c>
      <c r="AA85" s="96">
        <v>120</v>
      </c>
      <c r="AB85" s="96">
        <v>3.7</v>
      </c>
      <c r="AC85" s="96">
        <v>1.3</v>
      </c>
      <c r="AD85" s="96">
        <v>2210</v>
      </c>
      <c r="AE85" s="96">
        <v>140</v>
      </c>
      <c r="AF85" s="96">
        <v>12.2</v>
      </c>
      <c r="AG85" s="96">
        <v>1.2</v>
      </c>
      <c r="AH85" s="96">
        <v>13.8</v>
      </c>
      <c r="AI85" s="96">
        <v>3.6</v>
      </c>
      <c r="AJ85" s="96">
        <v>0.252</v>
      </c>
      <c r="AK85" s="96">
        <v>6.3E-2</v>
      </c>
      <c r="AL85" s="96">
        <v>69.3</v>
      </c>
      <c r="AM85" s="96">
        <v>4.8</v>
      </c>
      <c r="AN85" s="96">
        <v>0.25</v>
      </c>
      <c r="AO85" s="96">
        <v>0.1</v>
      </c>
      <c r="AP85" s="96">
        <v>4.4000000000000004</v>
      </c>
      <c r="AQ85" s="96">
        <v>1.3</v>
      </c>
      <c r="AR85" s="96">
        <v>8.1</v>
      </c>
      <c r="AS85" s="96">
        <v>2.5</v>
      </c>
      <c r="AT85" s="96">
        <v>1.59</v>
      </c>
      <c r="AU85" s="96">
        <v>0.74</v>
      </c>
      <c r="AV85" s="96">
        <v>47.9</v>
      </c>
      <c r="AW85" s="96">
        <v>6.2</v>
      </c>
      <c r="AX85" s="96">
        <v>16.100000000000001</v>
      </c>
      <c r="AY85" s="96">
        <v>1.8</v>
      </c>
      <c r="AZ85" s="96">
        <v>214</v>
      </c>
      <c r="BA85" s="96">
        <v>17</v>
      </c>
      <c r="BB85" s="96">
        <v>77.5</v>
      </c>
      <c r="BC85" s="96">
        <v>4.8</v>
      </c>
      <c r="BD85" s="96">
        <v>355</v>
      </c>
      <c r="BE85" s="96">
        <v>25</v>
      </c>
      <c r="BF85" s="96">
        <v>79.400000000000006</v>
      </c>
      <c r="BG85" s="96">
        <v>6.8</v>
      </c>
      <c r="BH85" s="96">
        <v>693</v>
      </c>
      <c r="BI85" s="96">
        <v>47</v>
      </c>
      <c r="BJ85" s="96">
        <v>129.80000000000001</v>
      </c>
      <c r="BK85" s="96">
        <v>8.9</v>
      </c>
      <c r="BL85" s="96">
        <v>8730</v>
      </c>
      <c r="BM85" s="96">
        <v>670</v>
      </c>
      <c r="BN85" s="96">
        <v>3.48</v>
      </c>
      <c r="BO85" s="96">
        <v>0.69</v>
      </c>
      <c r="BP85" s="96">
        <v>397</v>
      </c>
      <c r="BQ85" s="96">
        <v>24</v>
      </c>
      <c r="BR85" s="96">
        <v>396</v>
      </c>
      <c r="BS85" s="96">
        <v>31</v>
      </c>
      <c r="BT85" s="97" t="s">
        <v>105</v>
      </c>
      <c r="BU85" s="97" t="s">
        <v>105</v>
      </c>
      <c r="BV85" s="97" t="s">
        <v>105</v>
      </c>
    </row>
    <row r="86" spans="1:74" ht="14">
      <c r="A86" s="96" t="s">
        <v>523</v>
      </c>
      <c r="B86" s="96" t="s">
        <v>524</v>
      </c>
      <c r="C86" s="96" t="s">
        <v>525</v>
      </c>
      <c r="D86" s="96" t="s">
        <v>505</v>
      </c>
      <c r="E86" s="98">
        <v>1.181574074074074E-2</v>
      </c>
      <c r="F86" s="96">
        <v>6.6784999999999997</v>
      </c>
      <c r="G86" s="96"/>
      <c r="H86" s="99">
        <v>291000</v>
      </c>
      <c r="I86" s="99">
        <v>25000</v>
      </c>
      <c r="J86" s="96">
        <v>1920</v>
      </c>
      <c r="K86" s="96">
        <v>690</v>
      </c>
      <c r="L86" s="96">
        <v>3.2</v>
      </c>
      <c r="M86" s="96">
        <v>3.1</v>
      </c>
      <c r="N86" s="96">
        <v>53.5</v>
      </c>
      <c r="O86" s="96">
        <v>6.6</v>
      </c>
      <c r="P86" s="96">
        <v>2.96</v>
      </c>
      <c r="Q86" s="96">
        <v>0.24</v>
      </c>
      <c r="R86" s="96">
        <v>1.45</v>
      </c>
      <c r="S86" s="96">
        <v>0.28999999999999998</v>
      </c>
      <c r="T86" s="96">
        <v>137</v>
      </c>
      <c r="U86" s="96">
        <v>17</v>
      </c>
      <c r="V86" s="96">
        <v>2120</v>
      </c>
      <c r="W86" s="96">
        <v>260</v>
      </c>
      <c r="X86" s="96">
        <v>704</v>
      </c>
      <c r="Y86" s="96">
        <v>92</v>
      </c>
      <c r="Z86" s="96">
        <v>7.3</v>
      </c>
      <c r="AA86" s="96">
        <v>5</v>
      </c>
      <c r="AB86" s="96">
        <v>2.1</v>
      </c>
      <c r="AC86" s="96">
        <v>1.3</v>
      </c>
      <c r="AD86" s="96">
        <v>2340</v>
      </c>
      <c r="AE86" s="96">
        <v>330</v>
      </c>
      <c r="AF86" s="96">
        <v>4.3</v>
      </c>
      <c r="AG86" s="96">
        <v>1.4</v>
      </c>
      <c r="AH86" s="96">
        <v>5.4</v>
      </c>
      <c r="AI86" s="96">
        <v>3.4</v>
      </c>
      <c r="AJ86" s="96">
        <v>59</v>
      </c>
      <c r="AK86" s="96">
        <v>29</v>
      </c>
      <c r="AL86" s="96">
        <v>47</v>
      </c>
      <c r="AM86" s="96">
        <v>19</v>
      </c>
      <c r="AN86" s="96">
        <v>33</v>
      </c>
      <c r="AO86" s="96">
        <v>15</v>
      </c>
      <c r="AP86" s="96">
        <v>126</v>
      </c>
      <c r="AQ86" s="96">
        <v>51</v>
      </c>
      <c r="AR86" s="96">
        <v>39</v>
      </c>
      <c r="AS86" s="96">
        <v>16</v>
      </c>
      <c r="AT86" s="96">
        <v>13.4</v>
      </c>
      <c r="AU86" s="96">
        <v>4.2</v>
      </c>
      <c r="AV86" s="96">
        <v>63</v>
      </c>
      <c r="AW86" s="96">
        <v>19</v>
      </c>
      <c r="AX86" s="96">
        <v>17.600000000000001</v>
      </c>
      <c r="AY86" s="96">
        <v>2.2999999999999998</v>
      </c>
      <c r="AZ86" s="96">
        <v>212</v>
      </c>
      <c r="BA86" s="96">
        <v>25</v>
      </c>
      <c r="BB86" s="96">
        <v>80</v>
      </c>
      <c r="BC86" s="96">
        <v>11</v>
      </c>
      <c r="BD86" s="96">
        <v>379</v>
      </c>
      <c r="BE86" s="96">
        <v>50</v>
      </c>
      <c r="BF86" s="96">
        <v>91</v>
      </c>
      <c r="BG86" s="96">
        <v>18</v>
      </c>
      <c r="BH86" s="96">
        <v>818</v>
      </c>
      <c r="BI86" s="96">
        <v>88</v>
      </c>
      <c r="BJ86" s="96">
        <v>170</v>
      </c>
      <c r="BK86" s="96">
        <v>22</v>
      </c>
      <c r="BL86" s="99">
        <v>11900</v>
      </c>
      <c r="BM86" s="99">
        <v>1300</v>
      </c>
      <c r="BN86" s="96">
        <v>2.9</v>
      </c>
      <c r="BO86" s="96">
        <v>2.4</v>
      </c>
      <c r="BP86" s="96">
        <v>116</v>
      </c>
      <c r="BQ86" s="96">
        <v>16</v>
      </c>
      <c r="BR86" s="96">
        <v>579</v>
      </c>
      <c r="BS86" s="96">
        <v>77</v>
      </c>
      <c r="BT86" s="97">
        <v>0.14469000000000001</v>
      </c>
      <c r="BU86" s="97">
        <v>4.5197000000000001E-2</v>
      </c>
      <c r="BV86" s="97">
        <v>0</v>
      </c>
    </row>
    <row r="87" spans="1:74" ht="14">
      <c r="A87" s="96" t="s">
        <v>526</v>
      </c>
      <c r="B87" s="96" t="s">
        <v>524</v>
      </c>
      <c r="C87" s="96" t="s">
        <v>527</v>
      </c>
      <c r="D87" s="96" t="s">
        <v>505</v>
      </c>
      <c r="E87" s="98">
        <v>1.1949074074074075E-2</v>
      </c>
      <c r="F87" s="96">
        <v>15.500999999999999</v>
      </c>
      <c r="G87" s="96" t="s">
        <v>524</v>
      </c>
      <c r="H87" s="99">
        <v>195000</v>
      </c>
      <c r="I87" s="99">
        <v>21000</v>
      </c>
      <c r="J87" s="96">
        <v>1470</v>
      </c>
      <c r="K87" s="96">
        <v>480</v>
      </c>
      <c r="L87" s="96">
        <v>1.8</v>
      </c>
      <c r="M87" s="96">
        <v>3.1</v>
      </c>
      <c r="N87" s="96">
        <v>102.3</v>
      </c>
      <c r="O87" s="96">
        <v>9.8000000000000007</v>
      </c>
      <c r="P87" s="96">
        <v>6.49</v>
      </c>
      <c r="Q87" s="96">
        <v>0.73</v>
      </c>
      <c r="R87" s="96">
        <v>2.54</v>
      </c>
      <c r="S87" s="96">
        <v>0.32</v>
      </c>
      <c r="T87" s="96">
        <v>117</v>
      </c>
      <c r="U87" s="96">
        <v>11</v>
      </c>
      <c r="V87" s="96">
        <v>2150</v>
      </c>
      <c r="W87" s="96">
        <v>210</v>
      </c>
      <c r="X87" s="96">
        <v>697</v>
      </c>
      <c r="Y87" s="96">
        <v>72</v>
      </c>
      <c r="Z87" s="96">
        <v>8.1</v>
      </c>
      <c r="AA87" s="96">
        <v>3.3</v>
      </c>
      <c r="AB87" s="96">
        <v>1.2</v>
      </c>
      <c r="AC87" s="96">
        <v>1</v>
      </c>
      <c r="AD87" s="96">
        <v>1840</v>
      </c>
      <c r="AE87" s="96">
        <v>160</v>
      </c>
      <c r="AF87" s="96">
        <v>8.1999999999999993</v>
      </c>
      <c r="AG87" s="96">
        <v>1.6</v>
      </c>
      <c r="AH87" s="96">
        <v>2.9</v>
      </c>
      <c r="AI87" s="96">
        <v>2.5</v>
      </c>
      <c r="AJ87" s="96">
        <v>87</v>
      </c>
      <c r="AK87" s="96">
        <v>23</v>
      </c>
      <c r="AL87" s="96">
        <v>62</v>
      </c>
      <c r="AM87" s="96">
        <v>15</v>
      </c>
      <c r="AN87" s="96">
        <v>49</v>
      </c>
      <c r="AO87" s="96">
        <v>10</v>
      </c>
      <c r="AP87" s="96">
        <v>199</v>
      </c>
      <c r="AQ87" s="96">
        <v>49</v>
      </c>
      <c r="AR87" s="96">
        <v>50</v>
      </c>
      <c r="AS87" s="96">
        <v>16</v>
      </c>
      <c r="AT87" s="96">
        <v>18.3</v>
      </c>
      <c r="AU87" s="96">
        <v>4.2</v>
      </c>
      <c r="AV87" s="96">
        <v>74</v>
      </c>
      <c r="AW87" s="96">
        <v>22</v>
      </c>
      <c r="AX87" s="96">
        <v>16.399999999999999</v>
      </c>
      <c r="AY87" s="96">
        <v>2.6</v>
      </c>
      <c r="AZ87" s="96">
        <v>153</v>
      </c>
      <c r="BA87" s="96">
        <v>15</v>
      </c>
      <c r="BB87" s="96">
        <v>58.9</v>
      </c>
      <c r="BC87" s="96">
        <v>7</v>
      </c>
      <c r="BD87" s="96">
        <v>293</v>
      </c>
      <c r="BE87" s="96">
        <v>33</v>
      </c>
      <c r="BF87" s="96">
        <v>78.900000000000006</v>
      </c>
      <c r="BG87" s="96">
        <v>7.9</v>
      </c>
      <c r="BH87" s="96">
        <v>762</v>
      </c>
      <c r="BI87" s="96">
        <v>80</v>
      </c>
      <c r="BJ87" s="96">
        <v>145</v>
      </c>
      <c r="BK87" s="96">
        <v>20</v>
      </c>
      <c r="BL87" s="99">
        <v>9600</v>
      </c>
      <c r="BM87" s="99">
        <v>1000</v>
      </c>
      <c r="BN87" s="96">
        <v>3.35</v>
      </c>
      <c r="BO87" s="96">
        <v>0.91</v>
      </c>
      <c r="BP87" s="96">
        <v>91.1</v>
      </c>
      <c r="BQ87" s="96">
        <v>9.9</v>
      </c>
      <c r="BR87" s="96">
        <v>634</v>
      </c>
      <c r="BS87" s="96">
        <v>98</v>
      </c>
      <c r="BT87" s="97">
        <v>0.12345</v>
      </c>
      <c r="BU87" s="97">
        <v>4.7358999999999998E-2</v>
      </c>
      <c r="BV87" s="97">
        <v>1.6579E-2</v>
      </c>
    </row>
    <row r="88" spans="1:74" ht="14">
      <c r="A88" s="96" t="s">
        <v>528</v>
      </c>
      <c r="B88" s="96" t="s">
        <v>529</v>
      </c>
      <c r="C88" s="96" t="s">
        <v>530</v>
      </c>
      <c r="D88" s="96" t="s">
        <v>505</v>
      </c>
      <c r="E88" s="98">
        <v>1.4886805555555556E-2</v>
      </c>
      <c r="F88" s="96">
        <v>5.6509999999999998</v>
      </c>
      <c r="G88" s="96"/>
      <c r="H88" s="99">
        <v>483000</v>
      </c>
      <c r="I88" s="99">
        <v>73000</v>
      </c>
      <c r="J88" s="96">
        <v>1630</v>
      </c>
      <c r="K88" s="96">
        <v>360</v>
      </c>
      <c r="L88" s="96">
        <v>1.3</v>
      </c>
      <c r="M88" s="96">
        <v>1.5</v>
      </c>
      <c r="N88" s="96">
        <v>46.6</v>
      </c>
      <c r="O88" s="96">
        <v>5.7</v>
      </c>
      <c r="P88" s="96">
        <v>2.29</v>
      </c>
      <c r="Q88" s="96">
        <v>0.32</v>
      </c>
      <c r="R88" s="96">
        <v>0.13300000000000001</v>
      </c>
      <c r="S88" s="96">
        <v>0.06</v>
      </c>
      <c r="T88" s="96">
        <v>8.6999999999999993</v>
      </c>
      <c r="U88" s="96">
        <v>2.9</v>
      </c>
      <c r="V88" s="96">
        <v>3830</v>
      </c>
      <c r="W88" s="96">
        <v>520</v>
      </c>
      <c r="X88" s="96">
        <v>1280</v>
      </c>
      <c r="Y88" s="96">
        <v>170</v>
      </c>
      <c r="Z88" s="96">
        <v>15</v>
      </c>
      <c r="AA88" s="96">
        <v>11</v>
      </c>
      <c r="AB88" s="96">
        <v>0.38</v>
      </c>
      <c r="AC88" s="96">
        <v>0.62</v>
      </c>
      <c r="AD88" s="96">
        <v>760</v>
      </c>
      <c r="AE88" s="96">
        <v>120</v>
      </c>
      <c r="AF88" s="96">
        <v>5.18</v>
      </c>
      <c r="AG88" s="96">
        <v>0.9</v>
      </c>
      <c r="AH88" s="96">
        <v>1.2</v>
      </c>
      <c r="AI88" s="96">
        <v>1.2</v>
      </c>
      <c r="AJ88" s="96">
        <v>0.13</v>
      </c>
      <c r="AK88" s="96">
        <v>0.15</v>
      </c>
      <c r="AL88" s="96">
        <v>0.82</v>
      </c>
      <c r="AM88" s="96">
        <v>0.61</v>
      </c>
      <c r="AN88" s="96">
        <v>4.8000000000000001E-2</v>
      </c>
      <c r="AO88" s="96">
        <v>3.5000000000000003E-2</v>
      </c>
      <c r="AP88" s="96">
        <v>0.08</v>
      </c>
      <c r="AQ88" s="96">
        <v>0.17</v>
      </c>
      <c r="AR88" s="96">
        <v>-2.5900000000000001E-4</v>
      </c>
      <c r="AS88" s="96">
        <v>3.8000000000000002E-5</v>
      </c>
      <c r="AT88" s="96">
        <v>0.02</v>
      </c>
      <c r="AU88" s="96">
        <v>0.11</v>
      </c>
      <c r="AV88" s="96">
        <v>3.2</v>
      </c>
      <c r="AW88" s="96">
        <v>1</v>
      </c>
      <c r="AX88" s="96">
        <v>1.6</v>
      </c>
      <c r="AY88" s="96">
        <v>0.46</v>
      </c>
      <c r="AZ88" s="96">
        <v>33.799999999999997</v>
      </c>
      <c r="BA88" s="96">
        <v>9.9</v>
      </c>
      <c r="BB88" s="96">
        <v>18.899999999999999</v>
      </c>
      <c r="BC88" s="96">
        <v>3.7</v>
      </c>
      <c r="BD88" s="96">
        <v>128</v>
      </c>
      <c r="BE88" s="96">
        <v>31</v>
      </c>
      <c r="BF88" s="96">
        <v>38.299999999999997</v>
      </c>
      <c r="BG88" s="96">
        <v>7.3</v>
      </c>
      <c r="BH88" s="96">
        <v>362</v>
      </c>
      <c r="BI88" s="96">
        <v>69</v>
      </c>
      <c r="BJ88" s="96">
        <v>65</v>
      </c>
      <c r="BK88" s="96">
        <v>12</v>
      </c>
      <c r="BL88" s="99">
        <v>11300</v>
      </c>
      <c r="BM88" s="99">
        <v>1400</v>
      </c>
      <c r="BN88" s="96">
        <v>-4.4200000000000001E-4</v>
      </c>
      <c r="BO88" s="96">
        <v>6.3999999999999997E-5</v>
      </c>
      <c r="BP88" s="96">
        <v>11.8</v>
      </c>
      <c r="BQ88" s="96">
        <v>4.4000000000000004</v>
      </c>
      <c r="BR88" s="96">
        <v>1470</v>
      </c>
      <c r="BS88" s="96">
        <v>330</v>
      </c>
      <c r="BT88" s="97" t="s">
        <v>105</v>
      </c>
      <c r="BU88" s="97" t="s">
        <v>105</v>
      </c>
      <c r="BV88" s="97" t="s">
        <v>105</v>
      </c>
    </row>
    <row r="89" spans="1:74" ht="14">
      <c r="A89" s="96" t="s">
        <v>531</v>
      </c>
      <c r="B89" s="96" t="s">
        <v>529</v>
      </c>
      <c r="C89" s="96" t="s">
        <v>532</v>
      </c>
      <c r="D89" s="96" t="s">
        <v>505</v>
      </c>
      <c r="E89" s="98">
        <v>1.503587962962963E-2</v>
      </c>
      <c r="F89" s="96">
        <v>14.574999999999999</v>
      </c>
      <c r="G89" s="96" t="s">
        <v>529</v>
      </c>
      <c r="H89" s="99">
        <v>358000</v>
      </c>
      <c r="I89" s="99">
        <v>22000</v>
      </c>
      <c r="J89" s="96">
        <v>1390</v>
      </c>
      <c r="K89" s="96">
        <v>590</v>
      </c>
      <c r="L89" s="96">
        <v>2</v>
      </c>
      <c r="M89" s="96">
        <v>1.6</v>
      </c>
      <c r="N89" s="96">
        <v>33.799999999999997</v>
      </c>
      <c r="O89" s="96">
        <v>2.9</v>
      </c>
      <c r="P89" s="96">
        <v>1.78</v>
      </c>
      <c r="Q89" s="96">
        <v>0.2</v>
      </c>
      <c r="R89" s="96">
        <v>4.84</v>
      </c>
      <c r="S89" s="96">
        <v>0.46</v>
      </c>
      <c r="T89" s="96">
        <v>404</v>
      </c>
      <c r="U89" s="96">
        <v>37</v>
      </c>
      <c r="V89" s="96">
        <v>1010</v>
      </c>
      <c r="W89" s="96">
        <v>100</v>
      </c>
      <c r="X89" s="96">
        <v>346</v>
      </c>
      <c r="Y89" s="96">
        <v>33</v>
      </c>
      <c r="Z89" s="96">
        <v>8.1999999999999993</v>
      </c>
      <c r="AA89" s="96">
        <v>2.4</v>
      </c>
      <c r="AB89" s="96">
        <v>0.8</v>
      </c>
      <c r="AC89" s="96">
        <v>0.62</v>
      </c>
      <c r="AD89" s="96">
        <v>1510</v>
      </c>
      <c r="AE89" s="96">
        <v>130</v>
      </c>
      <c r="AF89" s="96">
        <v>2.37</v>
      </c>
      <c r="AG89" s="96">
        <v>0.6</v>
      </c>
      <c r="AH89" s="96">
        <v>0.1</v>
      </c>
      <c r="AI89" s="96">
        <v>1.8</v>
      </c>
      <c r="AJ89" s="96">
        <v>2.1000000000000001E-2</v>
      </c>
      <c r="AK89" s="96">
        <v>1.9E-2</v>
      </c>
      <c r="AL89" s="96">
        <v>35.200000000000003</v>
      </c>
      <c r="AM89" s="96">
        <v>2.6</v>
      </c>
      <c r="AN89" s="96">
        <v>0.216</v>
      </c>
      <c r="AO89" s="96">
        <v>6.3E-2</v>
      </c>
      <c r="AP89" s="96">
        <v>4.0999999999999996</v>
      </c>
      <c r="AQ89" s="96">
        <v>1.2</v>
      </c>
      <c r="AR89" s="96">
        <v>9.6</v>
      </c>
      <c r="AS89" s="96">
        <v>2.5</v>
      </c>
      <c r="AT89" s="96">
        <v>1.02</v>
      </c>
      <c r="AU89" s="96">
        <v>0.48</v>
      </c>
      <c r="AV89" s="96">
        <v>36.4</v>
      </c>
      <c r="AW89" s="96">
        <v>6.7</v>
      </c>
      <c r="AX89" s="96">
        <v>11.4</v>
      </c>
      <c r="AY89" s="96">
        <v>1.3</v>
      </c>
      <c r="AZ89" s="96">
        <v>141</v>
      </c>
      <c r="BA89" s="96">
        <v>13</v>
      </c>
      <c r="BB89" s="96">
        <v>50.5</v>
      </c>
      <c r="BC89" s="96">
        <v>3.9</v>
      </c>
      <c r="BD89" s="96">
        <v>226</v>
      </c>
      <c r="BE89" s="96">
        <v>23</v>
      </c>
      <c r="BF89" s="96">
        <v>49</v>
      </c>
      <c r="BG89" s="96">
        <v>3</v>
      </c>
      <c r="BH89" s="96">
        <v>459</v>
      </c>
      <c r="BI89" s="96">
        <v>26</v>
      </c>
      <c r="BJ89" s="96">
        <v>84.8</v>
      </c>
      <c r="BK89" s="96">
        <v>6</v>
      </c>
      <c r="BL89" s="96">
        <v>10660</v>
      </c>
      <c r="BM89" s="96">
        <v>700</v>
      </c>
      <c r="BN89" s="96">
        <v>0.51</v>
      </c>
      <c r="BO89" s="96">
        <v>0.28999999999999998</v>
      </c>
      <c r="BP89" s="96">
        <v>338</v>
      </c>
      <c r="BQ89" s="96">
        <v>26</v>
      </c>
      <c r="BR89" s="96">
        <v>313</v>
      </c>
      <c r="BS89" s="96">
        <v>40</v>
      </c>
      <c r="BT89" s="97">
        <v>8.9813000000000004E-2</v>
      </c>
      <c r="BU89" s="97">
        <v>7.8631999999999994E-2</v>
      </c>
      <c r="BV89" s="97">
        <v>1.0022E-2</v>
      </c>
    </row>
    <row r="90" spans="1:74" ht="14">
      <c r="A90" s="96" t="s">
        <v>533</v>
      </c>
      <c r="B90" s="96" t="s">
        <v>534</v>
      </c>
      <c r="C90" s="96" t="s">
        <v>535</v>
      </c>
      <c r="D90" s="96" t="s">
        <v>505</v>
      </c>
      <c r="E90" s="98">
        <v>1.5914351851851853E-2</v>
      </c>
      <c r="F90" s="96">
        <v>27.673999999999999</v>
      </c>
      <c r="G90" s="96" t="s">
        <v>534</v>
      </c>
      <c r="H90" s="99">
        <v>345000</v>
      </c>
      <c r="I90" s="99">
        <v>21000</v>
      </c>
      <c r="J90" s="96">
        <v>1220</v>
      </c>
      <c r="K90" s="96">
        <v>440</v>
      </c>
      <c r="L90" s="96">
        <v>1.6</v>
      </c>
      <c r="M90" s="96">
        <v>1.1000000000000001</v>
      </c>
      <c r="N90" s="96">
        <v>32.6</v>
      </c>
      <c r="O90" s="96">
        <v>2.7</v>
      </c>
      <c r="P90" s="96">
        <v>1.7</v>
      </c>
      <c r="Q90" s="96">
        <v>0.16</v>
      </c>
      <c r="R90" s="96">
        <v>1.33</v>
      </c>
      <c r="S90" s="96">
        <v>0.2</v>
      </c>
      <c r="T90" s="96">
        <v>245</v>
      </c>
      <c r="U90" s="96">
        <v>38</v>
      </c>
      <c r="V90" s="96">
        <v>2090</v>
      </c>
      <c r="W90" s="96">
        <v>160</v>
      </c>
      <c r="X90" s="96">
        <v>713</v>
      </c>
      <c r="Y90" s="96">
        <v>52</v>
      </c>
      <c r="Z90" s="96">
        <v>3.1</v>
      </c>
      <c r="AA90" s="96">
        <v>1.6</v>
      </c>
      <c r="AB90" s="96">
        <v>0.6</v>
      </c>
      <c r="AC90" s="96">
        <v>0.41</v>
      </c>
      <c r="AD90" s="96">
        <v>497</v>
      </c>
      <c r="AE90" s="96">
        <v>76</v>
      </c>
      <c r="AF90" s="96">
        <v>2.0499999999999998</v>
      </c>
      <c r="AG90" s="96">
        <v>0.41</v>
      </c>
      <c r="AH90" s="96">
        <v>-0.2</v>
      </c>
      <c r="AI90" s="96">
        <v>1.1000000000000001</v>
      </c>
      <c r="AJ90" s="96">
        <v>6.0000000000000001E-3</v>
      </c>
      <c r="AK90" s="96">
        <v>1.0999999999999999E-2</v>
      </c>
      <c r="AL90" s="96">
        <v>11.8</v>
      </c>
      <c r="AM90" s="96">
        <v>2</v>
      </c>
      <c r="AN90" s="96">
        <v>4.8000000000000001E-2</v>
      </c>
      <c r="AO90" s="96">
        <v>2.5000000000000001E-2</v>
      </c>
      <c r="AP90" s="96">
        <v>0.86</v>
      </c>
      <c r="AQ90" s="96">
        <v>0.37</v>
      </c>
      <c r="AR90" s="96">
        <v>2.2999999999999998</v>
      </c>
      <c r="AS90" s="96">
        <v>0.81</v>
      </c>
      <c r="AT90" s="96">
        <v>0.59</v>
      </c>
      <c r="AU90" s="96">
        <v>0.24</v>
      </c>
      <c r="AV90" s="96">
        <v>7.5</v>
      </c>
      <c r="AW90" s="96">
        <v>1.6</v>
      </c>
      <c r="AX90" s="96">
        <v>2.66</v>
      </c>
      <c r="AY90" s="96">
        <v>0.63</v>
      </c>
      <c r="AZ90" s="96">
        <v>35.5</v>
      </c>
      <c r="BA90" s="96">
        <v>6.7</v>
      </c>
      <c r="BB90" s="96">
        <v>14.1</v>
      </c>
      <c r="BC90" s="96">
        <v>2.2999999999999998</v>
      </c>
      <c r="BD90" s="96">
        <v>78</v>
      </c>
      <c r="BE90" s="96">
        <v>11</v>
      </c>
      <c r="BF90" s="96">
        <v>18.899999999999999</v>
      </c>
      <c r="BG90" s="96">
        <v>2.5</v>
      </c>
      <c r="BH90" s="96">
        <v>217</v>
      </c>
      <c r="BI90" s="96">
        <v>23</v>
      </c>
      <c r="BJ90" s="96">
        <v>56.2</v>
      </c>
      <c r="BK90" s="96">
        <v>5.4</v>
      </c>
      <c r="BL90" s="96">
        <v>13210</v>
      </c>
      <c r="BM90" s="96">
        <v>670</v>
      </c>
      <c r="BN90" s="96">
        <v>0.36</v>
      </c>
      <c r="BO90" s="96">
        <v>0.2</v>
      </c>
      <c r="BP90" s="96">
        <v>194</v>
      </c>
      <c r="BQ90" s="96">
        <v>23</v>
      </c>
      <c r="BR90" s="96">
        <v>636</v>
      </c>
      <c r="BS90" s="96">
        <v>46</v>
      </c>
      <c r="BT90" s="97">
        <v>0.11468</v>
      </c>
      <c r="BU90" s="97">
        <v>9.3251000000000001E-2</v>
      </c>
      <c r="BV90" s="97">
        <v>1.2765E-2</v>
      </c>
    </row>
    <row r="91" spans="1:74" ht="14">
      <c r="A91" s="96" t="s">
        <v>536</v>
      </c>
      <c r="B91" s="96" t="s">
        <v>537</v>
      </c>
      <c r="C91" s="96" t="s">
        <v>538</v>
      </c>
      <c r="D91" s="96" t="s">
        <v>505</v>
      </c>
      <c r="E91" s="98">
        <v>1.6932870370370369E-2</v>
      </c>
      <c r="F91" s="96">
        <v>27.673999999999999</v>
      </c>
      <c r="G91" s="96" t="s">
        <v>537</v>
      </c>
      <c r="H91" s="99">
        <v>331000</v>
      </c>
      <c r="I91" s="99">
        <v>14000</v>
      </c>
      <c r="J91" s="96">
        <v>1280</v>
      </c>
      <c r="K91" s="96">
        <v>350</v>
      </c>
      <c r="L91" s="96">
        <v>2.7</v>
      </c>
      <c r="M91" s="96">
        <v>1</v>
      </c>
      <c r="N91" s="96">
        <v>64.599999999999994</v>
      </c>
      <c r="O91" s="96">
        <v>3.7</v>
      </c>
      <c r="P91" s="96">
        <v>3.4</v>
      </c>
      <c r="Q91" s="96">
        <v>0.19</v>
      </c>
      <c r="R91" s="96">
        <v>5.81</v>
      </c>
      <c r="S91" s="96">
        <v>0.49</v>
      </c>
      <c r="T91" s="96">
        <v>533</v>
      </c>
      <c r="U91" s="96">
        <v>48</v>
      </c>
      <c r="V91" s="96">
        <v>1890</v>
      </c>
      <c r="W91" s="96">
        <v>120</v>
      </c>
      <c r="X91" s="96">
        <v>645</v>
      </c>
      <c r="Y91" s="96">
        <v>44</v>
      </c>
      <c r="Z91" s="96">
        <v>4</v>
      </c>
      <c r="AA91" s="96">
        <v>1.6</v>
      </c>
      <c r="AB91" s="96">
        <v>0.56999999999999995</v>
      </c>
      <c r="AC91" s="96">
        <v>0.41</v>
      </c>
      <c r="AD91" s="96">
        <v>1100</v>
      </c>
      <c r="AE91" s="96">
        <v>130</v>
      </c>
      <c r="AF91" s="96">
        <v>4.92</v>
      </c>
      <c r="AG91" s="96">
        <v>0.64</v>
      </c>
      <c r="AH91" s="96">
        <v>-0.49</v>
      </c>
      <c r="AI91" s="96">
        <v>0.9</v>
      </c>
      <c r="AJ91" s="96">
        <v>0.24</v>
      </c>
      <c r="AK91" s="96">
        <v>0.18</v>
      </c>
      <c r="AL91" s="96">
        <v>38.6</v>
      </c>
      <c r="AM91" s="96">
        <v>4</v>
      </c>
      <c r="AN91" s="96">
        <v>0.19500000000000001</v>
      </c>
      <c r="AO91" s="96">
        <v>0.09</v>
      </c>
      <c r="AP91" s="96">
        <v>1.28</v>
      </c>
      <c r="AQ91" s="96">
        <v>0.55000000000000004</v>
      </c>
      <c r="AR91" s="96">
        <v>1.88</v>
      </c>
      <c r="AS91" s="96">
        <v>0.55000000000000004</v>
      </c>
      <c r="AT91" s="96">
        <v>0.5</v>
      </c>
      <c r="AU91" s="96">
        <v>0.18</v>
      </c>
      <c r="AV91" s="96">
        <v>17.3</v>
      </c>
      <c r="AW91" s="96">
        <v>3.1</v>
      </c>
      <c r="AX91" s="96">
        <v>5.32</v>
      </c>
      <c r="AY91" s="96">
        <v>0.92</v>
      </c>
      <c r="AZ91" s="96">
        <v>79</v>
      </c>
      <c r="BA91" s="96">
        <v>13</v>
      </c>
      <c r="BB91" s="96">
        <v>35.799999999999997</v>
      </c>
      <c r="BC91" s="96">
        <v>5.0999999999999996</v>
      </c>
      <c r="BD91" s="96">
        <v>194</v>
      </c>
      <c r="BE91" s="96">
        <v>24</v>
      </c>
      <c r="BF91" s="96">
        <v>49.5</v>
      </c>
      <c r="BG91" s="96">
        <v>4.8</v>
      </c>
      <c r="BH91" s="96">
        <v>496</v>
      </c>
      <c r="BI91" s="96">
        <v>33</v>
      </c>
      <c r="BJ91" s="96">
        <v>120.8</v>
      </c>
      <c r="BK91" s="96">
        <v>6</v>
      </c>
      <c r="BL91" s="96">
        <v>12090</v>
      </c>
      <c r="BM91" s="96">
        <v>600</v>
      </c>
      <c r="BN91" s="96">
        <v>1.63</v>
      </c>
      <c r="BO91" s="96">
        <v>0.43</v>
      </c>
      <c r="BP91" s="96">
        <v>400</v>
      </c>
      <c r="BQ91" s="96">
        <v>36</v>
      </c>
      <c r="BR91" s="96">
        <v>597</v>
      </c>
      <c r="BS91" s="96">
        <v>35</v>
      </c>
      <c r="BT91" s="97">
        <v>0.20763999999999999</v>
      </c>
      <c r="BU91" s="97">
        <v>6.3616000000000006E-2</v>
      </c>
      <c r="BV91" s="97">
        <v>2.5429E-2</v>
      </c>
    </row>
    <row r="92" spans="1:74" ht="14">
      <c r="A92" s="96" t="s">
        <v>539</v>
      </c>
      <c r="B92" s="96" t="s">
        <v>540</v>
      </c>
      <c r="C92" s="96" t="s">
        <v>541</v>
      </c>
      <c r="D92" s="96" t="s">
        <v>505</v>
      </c>
      <c r="E92" s="98">
        <v>1.7975231481481481E-2</v>
      </c>
      <c r="F92" s="96">
        <v>5.9340000000000002</v>
      </c>
      <c r="G92" s="96"/>
      <c r="H92" s="99">
        <v>421000</v>
      </c>
      <c r="I92" s="99">
        <v>21000</v>
      </c>
      <c r="J92" s="96">
        <v>1370</v>
      </c>
      <c r="K92" s="96">
        <v>530</v>
      </c>
      <c r="L92" s="96">
        <v>4.2</v>
      </c>
      <c r="M92" s="96">
        <v>2.1</v>
      </c>
      <c r="N92" s="96">
        <v>45.1</v>
      </c>
      <c r="O92" s="96">
        <v>1.4</v>
      </c>
      <c r="P92" s="96">
        <v>2.31</v>
      </c>
      <c r="Q92" s="96">
        <v>9.4E-2</v>
      </c>
      <c r="R92" s="96">
        <v>0.46200000000000002</v>
      </c>
      <c r="S92" s="96">
        <v>5.0999999999999997E-2</v>
      </c>
      <c r="T92" s="96">
        <v>74</v>
      </c>
      <c r="U92" s="96">
        <v>14</v>
      </c>
      <c r="V92" s="96">
        <v>3010</v>
      </c>
      <c r="W92" s="96">
        <v>190</v>
      </c>
      <c r="X92" s="96">
        <v>1027</v>
      </c>
      <c r="Y92" s="96">
        <v>69</v>
      </c>
      <c r="Z92" s="96">
        <v>1</v>
      </c>
      <c r="AA92" s="96">
        <v>2.7</v>
      </c>
      <c r="AB92" s="96">
        <v>0.23</v>
      </c>
      <c r="AC92" s="96">
        <v>0.83</v>
      </c>
      <c r="AD92" s="96">
        <v>474</v>
      </c>
      <c r="AE92" s="96">
        <v>89</v>
      </c>
      <c r="AF92" s="96">
        <v>2.94</v>
      </c>
      <c r="AG92" s="96">
        <v>0.96</v>
      </c>
      <c r="AH92" s="96">
        <v>0.4</v>
      </c>
      <c r="AI92" s="96">
        <v>2.1</v>
      </c>
      <c r="AJ92" s="96">
        <v>7.0000000000000001E-3</v>
      </c>
      <c r="AK92" s="96">
        <v>3.1E-2</v>
      </c>
      <c r="AL92" s="96">
        <v>9.1999999999999993</v>
      </c>
      <c r="AM92" s="96">
        <v>1.5</v>
      </c>
      <c r="AN92" s="96">
        <v>1E-3</v>
      </c>
      <c r="AO92" s="96">
        <v>1.7999999999999999E-2</v>
      </c>
      <c r="AP92" s="96">
        <v>0.34</v>
      </c>
      <c r="AQ92" s="96">
        <v>0.67</v>
      </c>
      <c r="AR92" s="96">
        <v>1.06</v>
      </c>
      <c r="AS92" s="96">
        <v>0.73</v>
      </c>
      <c r="AT92" s="96">
        <v>0.2</v>
      </c>
      <c r="AU92" s="96">
        <v>0.3</v>
      </c>
      <c r="AV92" s="96">
        <v>4.5999999999999996</v>
      </c>
      <c r="AW92" s="96">
        <v>2.2999999999999998</v>
      </c>
      <c r="AX92" s="96">
        <v>2.08</v>
      </c>
      <c r="AY92" s="96">
        <v>0.68</v>
      </c>
      <c r="AZ92" s="96">
        <v>30.7</v>
      </c>
      <c r="BA92" s="96">
        <v>3.7</v>
      </c>
      <c r="BB92" s="96">
        <v>12.6</v>
      </c>
      <c r="BC92" s="96">
        <v>1.9</v>
      </c>
      <c r="BD92" s="96">
        <v>76</v>
      </c>
      <c r="BE92" s="96">
        <v>13</v>
      </c>
      <c r="BF92" s="96">
        <v>18.899999999999999</v>
      </c>
      <c r="BG92" s="96">
        <v>3.1</v>
      </c>
      <c r="BH92" s="96">
        <v>216</v>
      </c>
      <c r="BI92" s="96">
        <v>51</v>
      </c>
      <c r="BJ92" s="96">
        <v>55</v>
      </c>
      <c r="BK92" s="96">
        <v>12</v>
      </c>
      <c r="BL92" s="99">
        <v>13000</v>
      </c>
      <c r="BM92" s="99">
        <v>1100</v>
      </c>
      <c r="BN92" s="96">
        <v>4.7</v>
      </c>
      <c r="BO92" s="96">
        <v>4.5</v>
      </c>
      <c r="BP92" s="96">
        <v>73.3</v>
      </c>
      <c r="BQ92" s="96">
        <v>8.1999999999999993</v>
      </c>
      <c r="BR92" s="96">
        <v>870</v>
      </c>
      <c r="BS92" s="96">
        <v>110</v>
      </c>
      <c r="BT92" s="97">
        <v>0.11817999999999999</v>
      </c>
      <c r="BU92" s="97">
        <v>5.4613000000000002E-2</v>
      </c>
      <c r="BV92" s="97">
        <v>1.6188000000000001E-2</v>
      </c>
    </row>
    <row r="93" spans="1:74" ht="14">
      <c r="A93" s="96" t="s">
        <v>542</v>
      </c>
      <c r="B93" s="96" t="s">
        <v>540</v>
      </c>
      <c r="C93" s="96" t="s">
        <v>543</v>
      </c>
      <c r="D93" s="96" t="s">
        <v>505</v>
      </c>
      <c r="E93" s="98">
        <v>1.8157986111111111E-2</v>
      </c>
      <c r="F93" s="96">
        <v>10.821999999999999</v>
      </c>
      <c r="G93" s="96" t="s">
        <v>540</v>
      </c>
      <c r="H93" s="99">
        <v>340000</v>
      </c>
      <c r="I93" s="99">
        <v>12000</v>
      </c>
      <c r="J93" s="96">
        <v>1410</v>
      </c>
      <c r="K93" s="96">
        <v>270</v>
      </c>
      <c r="L93" s="96">
        <v>2.4</v>
      </c>
      <c r="M93" s="96">
        <v>1.6</v>
      </c>
      <c r="N93" s="96">
        <v>21.12</v>
      </c>
      <c r="O93" s="96">
        <v>0.91</v>
      </c>
      <c r="P93" s="96">
        <v>1.0409999999999999</v>
      </c>
      <c r="Q93" s="96">
        <v>0.08</v>
      </c>
      <c r="R93" s="96">
        <v>0.90300000000000002</v>
      </c>
      <c r="S93" s="96">
        <v>8.8999999999999996E-2</v>
      </c>
      <c r="T93" s="96">
        <v>167.3</v>
      </c>
      <c r="U93" s="96">
        <v>8.6999999999999993</v>
      </c>
      <c r="V93" s="96">
        <v>1071</v>
      </c>
      <c r="W93" s="96">
        <v>55</v>
      </c>
      <c r="X93" s="96">
        <v>359</v>
      </c>
      <c r="Y93" s="96">
        <v>13</v>
      </c>
      <c r="Z93" s="96">
        <v>1.9</v>
      </c>
      <c r="AA93" s="96">
        <v>2.7</v>
      </c>
      <c r="AB93" s="96">
        <v>0.18</v>
      </c>
      <c r="AC93" s="96">
        <v>0.53</v>
      </c>
      <c r="AD93" s="96">
        <v>328</v>
      </c>
      <c r="AE93" s="96">
        <v>16</v>
      </c>
      <c r="AF93" s="96">
        <v>2.2000000000000002</v>
      </c>
      <c r="AG93" s="96">
        <v>0.39</v>
      </c>
      <c r="AH93" s="96">
        <v>-2.2200000000000002</v>
      </c>
      <c r="AI93" s="96">
        <v>0.78</v>
      </c>
      <c r="AJ93" s="96">
        <v>1.0999999999999999E-2</v>
      </c>
      <c r="AK93" s="96">
        <v>2.1000000000000001E-2</v>
      </c>
      <c r="AL93" s="96">
        <v>15.2</v>
      </c>
      <c r="AM93" s="96">
        <v>1.2</v>
      </c>
      <c r="AN93" s="96">
        <v>4.2999999999999997E-2</v>
      </c>
      <c r="AO93" s="96">
        <v>6.0999999999999999E-2</v>
      </c>
      <c r="AP93" s="96">
        <v>0.55000000000000004</v>
      </c>
      <c r="AQ93" s="96">
        <v>0.5</v>
      </c>
      <c r="AR93" s="96">
        <v>0.7</v>
      </c>
      <c r="AS93" s="96">
        <v>0.47</v>
      </c>
      <c r="AT93" s="96">
        <v>0.39</v>
      </c>
      <c r="AU93" s="96">
        <v>0.15</v>
      </c>
      <c r="AV93" s="96">
        <v>4.8</v>
      </c>
      <c r="AW93" s="96">
        <v>1.1000000000000001</v>
      </c>
      <c r="AX93" s="96">
        <v>2.1</v>
      </c>
      <c r="AY93" s="96">
        <v>0.34</v>
      </c>
      <c r="AZ93" s="96">
        <v>28.6</v>
      </c>
      <c r="BA93" s="96">
        <v>2</v>
      </c>
      <c r="BB93" s="96">
        <v>9.24</v>
      </c>
      <c r="BC93" s="96">
        <v>0.84</v>
      </c>
      <c r="BD93" s="96">
        <v>47.9</v>
      </c>
      <c r="BE93" s="96">
        <v>3.9</v>
      </c>
      <c r="BF93" s="96">
        <v>10.8</v>
      </c>
      <c r="BG93" s="96">
        <v>1</v>
      </c>
      <c r="BH93" s="96">
        <v>112.7</v>
      </c>
      <c r="BI93" s="96">
        <v>6.5</v>
      </c>
      <c r="BJ93" s="96">
        <v>24.6</v>
      </c>
      <c r="BK93" s="96">
        <v>1.9</v>
      </c>
      <c r="BL93" s="96">
        <v>12140</v>
      </c>
      <c r="BM93" s="96">
        <v>570</v>
      </c>
      <c r="BN93" s="96">
        <v>0.38</v>
      </c>
      <c r="BO93" s="96">
        <v>0.18</v>
      </c>
      <c r="BP93" s="96">
        <v>117.3</v>
      </c>
      <c r="BQ93" s="96">
        <v>6.8</v>
      </c>
      <c r="BR93" s="96">
        <v>315</v>
      </c>
      <c r="BS93" s="96">
        <v>14</v>
      </c>
      <c r="BT93" s="97">
        <v>0.19464000000000001</v>
      </c>
      <c r="BU93" s="97">
        <v>6.7289000000000002E-2</v>
      </c>
      <c r="BV93" s="97">
        <v>2.8534E-2</v>
      </c>
    </row>
    <row r="94" spans="1:74" ht="14">
      <c r="A94" s="96" t="s">
        <v>544</v>
      </c>
      <c r="B94" s="96" t="s">
        <v>545</v>
      </c>
      <c r="C94" s="96" t="s">
        <v>546</v>
      </c>
      <c r="D94" s="96" t="s">
        <v>505</v>
      </c>
      <c r="E94" s="98">
        <v>1.9003009259259261E-2</v>
      </c>
      <c r="F94" s="96">
        <v>2.0274999999999999</v>
      </c>
      <c r="G94" s="96" t="s">
        <v>547</v>
      </c>
      <c r="H94" s="99">
        <v>431000</v>
      </c>
      <c r="I94" s="99">
        <v>47000</v>
      </c>
      <c r="J94" s="96">
        <v>1030</v>
      </c>
      <c r="K94" s="96">
        <v>880</v>
      </c>
      <c r="L94" s="96">
        <v>3.03</v>
      </c>
      <c r="M94" s="96">
        <v>0.66</v>
      </c>
      <c r="N94" s="96">
        <v>73</v>
      </c>
      <c r="O94" s="96">
        <v>26</v>
      </c>
      <c r="P94" s="96">
        <v>5.3</v>
      </c>
      <c r="Q94" s="96">
        <v>2.2000000000000002</v>
      </c>
      <c r="R94" s="96">
        <v>1.1299999999999999</v>
      </c>
      <c r="S94" s="96">
        <v>0.35</v>
      </c>
      <c r="T94" s="96">
        <v>20.399999999999999</v>
      </c>
      <c r="U94" s="96">
        <v>7.3</v>
      </c>
      <c r="V94" s="96">
        <v>4090</v>
      </c>
      <c r="W94" s="96">
        <v>85</v>
      </c>
      <c r="X94" s="96">
        <v>1406.8</v>
      </c>
      <c r="Y94" s="96">
        <v>7.5</v>
      </c>
      <c r="Z94" s="96">
        <v>190</v>
      </c>
      <c r="AA94" s="96">
        <v>140</v>
      </c>
      <c r="AB94" s="96">
        <v>0.4</v>
      </c>
      <c r="AC94" s="96">
        <v>1.1000000000000001</v>
      </c>
      <c r="AD94" s="96">
        <v>860</v>
      </c>
      <c r="AE94" s="96">
        <v>160</v>
      </c>
      <c r="AF94" s="96">
        <v>6.1</v>
      </c>
      <c r="AG94" s="96">
        <v>2.5</v>
      </c>
      <c r="AH94" s="96">
        <v>0.9</v>
      </c>
      <c r="AI94" s="96">
        <v>1.8</v>
      </c>
      <c r="AJ94" s="96">
        <v>2.8000000000000001E-2</v>
      </c>
      <c r="AK94" s="96">
        <v>1.4999999999999999E-2</v>
      </c>
      <c r="AL94" s="96">
        <v>2.8</v>
      </c>
      <c r="AM94" s="96">
        <v>3.7</v>
      </c>
      <c r="AN94" s="96">
        <v>3.0000000000000001E-3</v>
      </c>
      <c r="AO94" s="96">
        <v>2.1999999999999999E-2</v>
      </c>
      <c r="AP94" s="96">
        <v>0.18</v>
      </c>
      <c r="AQ94" s="96">
        <v>0.36</v>
      </c>
      <c r="AR94" s="96">
        <v>0.46</v>
      </c>
      <c r="AS94" s="96">
        <v>0.46</v>
      </c>
      <c r="AT94" s="96">
        <v>-0.05</v>
      </c>
      <c r="AU94" s="96">
        <v>0.12</v>
      </c>
      <c r="AV94" s="96">
        <v>6.2</v>
      </c>
      <c r="AW94" s="96">
        <v>3.6</v>
      </c>
      <c r="AX94" s="96">
        <v>1.88</v>
      </c>
      <c r="AY94" s="96">
        <v>0.91</v>
      </c>
      <c r="AZ94" s="96">
        <v>38.299999999999997</v>
      </c>
      <c r="BA94" s="96">
        <v>7.7</v>
      </c>
      <c r="BB94" s="96">
        <v>25.4</v>
      </c>
      <c r="BC94" s="96">
        <v>4.5999999999999996</v>
      </c>
      <c r="BD94" s="96">
        <v>192</v>
      </c>
      <c r="BE94" s="96">
        <v>22</v>
      </c>
      <c r="BF94" s="96">
        <v>52.2</v>
      </c>
      <c r="BG94" s="96">
        <v>8.3000000000000007</v>
      </c>
      <c r="BH94" s="96">
        <v>754</v>
      </c>
      <c r="BI94" s="96">
        <v>69</v>
      </c>
      <c r="BJ94" s="96">
        <v>188</v>
      </c>
      <c r="BK94" s="96">
        <v>30</v>
      </c>
      <c r="BL94" s="99">
        <v>13800</v>
      </c>
      <c r="BM94" s="99">
        <v>2900</v>
      </c>
      <c r="BN94" s="96">
        <v>3.4</v>
      </c>
      <c r="BO94" s="96">
        <v>6.7</v>
      </c>
      <c r="BP94" s="96">
        <v>29</v>
      </c>
      <c r="BQ94" s="96">
        <v>9.1999999999999993</v>
      </c>
      <c r="BR94" s="96">
        <v>1750</v>
      </c>
      <c r="BS94" s="96">
        <v>260</v>
      </c>
      <c r="BT94" s="97">
        <v>9.8784999999999998E-2</v>
      </c>
      <c r="BU94" s="97">
        <v>4.3210999999999999E-2</v>
      </c>
      <c r="BV94" s="97">
        <v>2.2917E-2</v>
      </c>
    </row>
    <row r="95" spans="1:74" ht="14">
      <c r="A95" s="96" t="s">
        <v>548</v>
      </c>
      <c r="B95" s="96" t="s">
        <v>545</v>
      </c>
      <c r="C95" s="96" t="s">
        <v>549</v>
      </c>
      <c r="D95" s="96" t="s">
        <v>505</v>
      </c>
      <c r="E95" s="98">
        <v>1.910636574074074E-2</v>
      </c>
      <c r="F95" s="96">
        <v>14.832000000000001</v>
      </c>
      <c r="G95" s="96" t="s">
        <v>545</v>
      </c>
      <c r="H95" s="99">
        <v>303000</v>
      </c>
      <c r="I95" s="99">
        <v>26000</v>
      </c>
      <c r="J95" s="96">
        <v>1250</v>
      </c>
      <c r="K95" s="96">
        <v>430</v>
      </c>
      <c r="L95" s="96">
        <v>2.7</v>
      </c>
      <c r="M95" s="96">
        <v>1.8</v>
      </c>
      <c r="N95" s="96">
        <v>159</v>
      </c>
      <c r="O95" s="96">
        <v>19</v>
      </c>
      <c r="P95" s="96">
        <v>17.2</v>
      </c>
      <c r="Q95" s="96">
        <v>2.1</v>
      </c>
      <c r="R95" s="96">
        <v>16.3</v>
      </c>
      <c r="S95" s="96">
        <v>1.1000000000000001</v>
      </c>
      <c r="T95" s="96">
        <v>125.7</v>
      </c>
      <c r="U95" s="96">
        <v>7.2</v>
      </c>
      <c r="V95" s="96">
        <v>455</v>
      </c>
      <c r="W95" s="96">
        <v>56</v>
      </c>
      <c r="X95" s="96">
        <v>152</v>
      </c>
      <c r="Y95" s="96">
        <v>20</v>
      </c>
      <c r="Z95" s="96">
        <v>10.199999999999999</v>
      </c>
      <c r="AA95" s="96">
        <v>3.5</v>
      </c>
      <c r="AB95" s="96">
        <v>1.08</v>
      </c>
      <c r="AC95" s="96">
        <v>0.8</v>
      </c>
      <c r="AD95" s="96">
        <v>650</v>
      </c>
      <c r="AE95" s="96">
        <v>53</v>
      </c>
      <c r="AF95" s="96">
        <v>2.17</v>
      </c>
      <c r="AG95" s="96">
        <v>0.39</v>
      </c>
      <c r="AH95" s="96">
        <v>-0.3</v>
      </c>
      <c r="AI95" s="96">
        <v>2.1</v>
      </c>
      <c r="AJ95" s="96">
        <v>3.4000000000000002E-2</v>
      </c>
      <c r="AK95" s="96">
        <v>2.5999999999999999E-2</v>
      </c>
      <c r="AL95" s="96">
        <v>14.6</v>
      </c>
      <c r="AM95" s="96">
        <v>1.6</v>
      </c>
      <c r="AN95" s="96">
        <v>5.7000000000000002E-2</v>
      </c>
      <c r="AO95" s="96">
        <v>3.5000000000000003E-2</v>
      </c>
      <c r="AP95" s="96">
        <v>2.0699999999999998</v>
      </c>
      <c r="AQ95" s="96">
        <v>0.76</v>
      </c>
      <c r="AR95" s="96">
        <v>3.4</v>
      </c>
      <c r="AS95" s="96">
        <v>1.3</v>
      </c>
      <c r="AT95" s="96">
        <v>0.03</v>
      </c>
      <c r="AU95" s="96">
        <v>0.11</v>
      </c>
      <c r="AV95" s="96">
        <v>21.5</v>
      </c>
      <c r="AW95" s="96">
        <v>3.5</v>
      </c>
      <c r="AX95" s="96">
        <v>6.15</v>
      </c>
      <c r="AY95" s="96">
        <v>0.68</v>
      </c>
      <c r="AZ95" s="96">
        <v>73</v>
      </c>
      <c r="BA95" s="96">
        <v>8.1999999999999993</v>
      </c>
      <c r="BB95" s="96">
        <v>24.7</v>
      </c>
      <c r="BC95" s="96">
        <v>1.9</v>
      </c>
      <c r="BD95" s="96">
        <v>95</v>
      </c>
      <c r="BE95" s="96">
        <v>9.3000000000000007</v>
      </c>
      <c r="BF95" s="96">
        <v>18.600000000000001</v>
      </c>
      <c r="BG95" s="96">
        <v>1.7</v>
      </c>
      <c r="BH95" s="96">
        <v>154</v>
      </c>
      <c r="BI95" s="96">
        <v>13</v>
      </c>
      <c r="BJ95" s="96">
        <v>29.5</v>
      </c>
      <c r="BK95" s="96">
        <v>2.1</v>
      </c>
      <c r="BL95" s="96">
        <v>12560</v>
      </c>
      <c r="BM95" s="96">
        <v>940</v>
      </c>
      <c r="BN95" s="96">
        <v>0.38</v>
      </c>
      <c r="BO95" s="96">
        <v>0.25</v>
      </c>
      <c r="BP95" s="96">
        <v>110.2</v>
      </c>
      <c r="BQ95" s="96">
        <v>6.2</v>
      </c>
      <c r="BR95" s="96">
        <v>156</v>
      </c>
      <c r="BS95" s="96">
        <v>22</v>
      </c>
      <c r="BT95" s="97">
        <v>0.16968</v>
      </c>
      <c r="BU95" s="97">
        <v>5.8665000000000002E-2</v>
      </c>
      <c r="BV95" s="97">
        <v>0</v>
      </c>
    </row>
    <row r="96" spans="1:74" ht="14">
      <c r="A96" s="96" t="s">
        <v>550</v>
      </c>
      <c r="B96" s="96" t="s">
        <v>551</v>
      </c>
      <c r="C96" s="96" t="s">
        <v>552</v>
      </c>
      <c r="D96" s="96" t="s">
        <v>505</v>
      </c>
      <c r="E96" s="98">
        <v>2.2068518518518519E-2</v>
      </c>
      <c r="F96" s="96">
        <v>5.2218999999999998</v>
      </c>
      <c r="G96" s="96"/>
      <c r="H96" s="99">
        <v>453000</v>
      </c>
      <c r="I96" s="99">
        <v>73000</v>
      </c>
      <c r="J96" s="99">
        <v>1600</v>
      </c>
      <c r="K96" s="99">
        <v>1100</v>
      </c>
      <c r="L96" s="96">
        <v>2.2000000000000002</v>
      </c>
      <c r="M96" s="96">
        <v>2.1</v>
      </c>
      <c r="N96" s="96">
        <v>25.1</v>
      </c>
      <c r="O96" s="96">
        <v>3.9</v>
      </c>
      <c r="P96" s="96">
        <v>1.27</v>
      </c>
      <c r="Q96" s="96">
        <v>0.25</v>
      </c>
      <c r="R96" s="96">
        <v>0.78</v>
      </c>
      <c r="S96" s="96">
        <v>0.16</v>
      </c>
      <c r="T96" s="96">
        <v>34.799999999999997</v>
      </c>
      <c r="U96" s="96">
        <v>8.1</v>
      </c>
      <c r="V96" s="96">
        <v>2110</v>
      </c>
      <c r="W96" s="96">
        <v>380</v>
      </c>
      <c r="X96" s="96">
        <v>720</v>
      </c>
      <c r="Y96" s="96">
        <v>130</v>
      </c>
      <c r="Z96" s="96">
        <v>2.8</v>
      </c>
      <c r="AA96" s="96">
        <v>3.4</v>
      </c>
      <c r="AB96" s="96">
        <v>-0.06</v>
      </c>
      <c r="AC96" s="96">
        <v>0.63</v>
      </c>
      <c r="AD96" s="96">
        <v>550</v>
      </c>
      <c r="AE96" s="96">
        <v>140</v>
      </c>
      <c r="AF96" s="96">
        <v>2.69</v>
      </c>
      <c r="AG96" s="96">
        <v>0.43</v>
      </c>
      <c r="AH96" s="96">
        <v>2.7</v>
      </c>
      <c r="AI96" s="96">
        <v>2.8</v>
      </c>
      <c r="AJ96" s="96">
        <v>-5.0000000000000001E-3</v>
      </c>
      <c r="AK96" s="96">
        <v>6.4000000000000003E-3</v>
      </c>
      <c r="AL96" s="96">
        <v>10.6</v>
      </c>
      <c r="AM96" s="96">
        <v>2.2000000000000002</v>
      </c>
      <c r="AN96" s="96">
        <v>5.5E-2</v>
      </c>
      <c r="AO96" s="96">
        <v>2.5999999999999999E-2</v>
      </c>
      <c r="AP96" s="96">
        <v>0.68</v>
      </c>
      <c r="AQ96" s="96">
        <v>0.67</v>
      </c>
      <c r="AR96" s="96">
        <v>0.2</v>
      </c>
      <c r="AS96" s="96">
        <v>0.26</v>
      </c>
      <c r="AT96" s="96">
        <v>0.14000000000000001</v>
      </c>
      <c r="AU96" s="96">
        <v>0.12</v>
      </c>
      <c r="AV96" s="96">
        <v>5.5</v>
      </c>
      <c r="AW96" s="96">
        <v>2.1</v>
      </c>
      <c r="AX96" s="96">
        <v>2.19</v>
      </c>
      <c r="AY96" s="96">
        <v>0.63</v>
      </c>
      <c r="AZ96" s="96">
        <v>34.9</v>
      </c>
      <c r="BA96" s="96">
        <v>6.8</v>
      </c>
      <c r="BB96" s="96">
        <v>17.399999999999999</v>
      </c>
      <c r="BC96" s="96">
        <v>4.5999999999999996</v>
      </c>
      <c r="BD96" s="96">
        <v>101</v>
      </c>
      <c r="BE96" s="96">
        <v>31</v>
      </c>
      <c r="BF96" s="96">
        <v>32.200000000000003</v>
      </c>
      <c r="BG96" s="96">
        <v>8</v>
      </c>
      <c r="BH96" s="96">
        <v>351</v>
      </c>
      <c r="BI96" s="96">
        <v>92</v>
      </c>
      <c r="BJ96" s="96">
        <v>78</v>
      </c>
      <c r="BK96" s="96">
        <v>25</v>
      </c>
      <c r="BL96" s="99">
        <v>8100</v>
      </c>
      <c r="BM96" s="99">
        <v>1500</v>
      </c>
      <c r="BN96" s="96">
        <v>2.4</v>
      </c>
      <c r="BO96" s="96">
        <v>3.4</v>
      </c>
      <c r="BP96" s="96">
        <v>40</v>
      </c>
      <c r="BQ96" s="96">
        <v>15</v>
      </c>
      <c r="BR96" s="96">
        <v>620</v>
      </c>
      <c r="BS96" s="96">
        <v>170</v>
      </c>
      <c r="BT96" s="97">
        <v>0.16175999999999999</v>
      </c>
      <c r="BU96" s="97">
        <v>5.0936000000000002E-2</v>
      </c>
      <c r="BV96" s="97">
        <v>2.7803999999999999E-2</v>
      </c>
    </row>
    <row r="97" spans="1:74" ht="14">
      <c r="A97" s="96" t="s">
        <v>553</v>
      </c>
      <c r="B97" s="96" t="s">
        <v>551</v>
      </c>
      <c r="C97" s="96" t="s">
        <v>554</v>
      </c>
      <c r="D97" s="96" t="s">
        <v>505</v>
      </c>
      <c r="E97" s="98">
        <v>2.2233796296296297E-2</v>
      </c>
      <c r="F97" s="96">
        <v>14.696999999999999</v>
      </c>
      <c r="G97" s="96" t="s">
        <v>551</v>
      </c>
      <c r="H97" s="99">
        <v>304000</v>
      </c>
      <c r="I97" s="99">
        <v>21000</v>
      </c>
      <c r="J97" s="96">
        <v>980</v>
      </c>
      <c r="K97" s="96">
        <v>310</v>
      </c>
      <c r="L97" s="96">
        <v>2.1</v>
      </c>
      <c r="M97" s="96">
        <v>1.8</v>
      </c>
      <c r="N97" s="96">
        <v>13.8</v>
      </c>
      <c r="O97" s="96">
        <v>1.1000000000000001</v>
      </c>
      <c r="P97" s="96">
        <v>0.73699999999999999</v>
      </c>
      <c r="Q97" s="96">
        <v>6.3E-2</v>
      </c>
      <c r="R97" s="96">
        <v>1.9</v>
      </c>
      <c r="S97" s="96">
        <v>0.2</v>
      </c>
      <c r="T97" s="96">
        <v>128</v>
      </c>
      <c r="U97" s="96">
        <v>11</v>
      </c>
      <c r="V97" s="96">
        <v>532</v>
      </c>
      <c r="W97" s="96">
        <v>43</v>
      </c>
      <c r="X97" s="96">
        <v>175</v>
      </c>
      <c r="Y97" s="96">
        <v>13</v>
      </c>
      <c r="Z97" s="96">
        <v>21.6</v>
      </c>
      <c r="AA97" s="96">
        <v>8.6999999999999993</v>
      </c>
      <c r="AB97" s="96">
        <v>2.4700000000000002</v>
      </c>
      <c r="AC97" s="96">
        <v>0.91</v>
      </c>
      <c r="AD97" s="96">
        <v>1270</v>
      </c>
      <c r="AE97" s="96">
        <v>100</v>
      </c>
      <c r="AF97" s="96">
        <v>4.55</v>
      </c>
      <c r="AG97" s="96">
        <v>0.99</v>
      </c>
      <c r="AH97" s="96">
        <v>5.5</v>
      </c>
      <c r="AI97" s="96">
        <v>2.9</v>
      </c>
      <c r="AJ97" s="96">
        <v>4.5999999999999999E-2</v>
      </c>
      <c r="AK97" s="96">
        <v>0.03</v>
      </c>
      <c r="AL97" s="96">
        <v>40.5</v>
      </c>
      <c r="AM97" s="96">
        <v>4</v>
      </c>
      <c r="AN97" s="96">
        <v>0.13300000000000001</v>
      </c>
      <c r="AO97" s="96">
        <v>7.0999999999999994E-2</v>
      </c>
      <c r="AP97" s="96">
        <v>1.96</v>
      </c>
      <c r="AQ97" s="96">
        <v>0.95</v>
      </c>
      <c r="AR97" s="96">
        <v>4.5999999999999996</v>
      </c>
      <c r="AS97" s="96">
        <v>1.7</v>
      </c>
      <c r="AT97" s="96">
        <v>0.99</v>
      </c>
      <c r="AU97" s="96">
        <v>0.49</v>
      </c>
      <c r="AV97" s="96">
        <v>21.6</v>
      </c>
      <c r="AW97" s="96">
        <v>2.4</v>
      </c>
      <c r="AX97" s="96">
        <v>8.0399999999999991</v>
      </c>
      <c r="AY97" s="96">
        <v>0.93</v>
      </c>
      <c r="AZ97" s="96">
        <v>108.6</v>
      </c>
      <c r="BA97" s="96">
        <v>7.6</v>
      </c>
      <c r="BB97" s="96">
        <v>44.1</v>
      </c>
      <c r="BC97" s="96">
        <v>3.3</v>
      </c>
      <c r="BD97" s="96">
        <v>229</v>
      </c>
      <c r="BE97" s="96">
        <v>22</v>
      </c>
      <c r="BF97" s="96">
        <v>55.2</v>
      </c>
      <c r="BG97" s="96">
        <v>4.0999999999999996</v>
      </c>
      <c r="BH97" s="96">
        <v>496</v>
      </c>
      <c r="BI97" s="96">
        <v>39</v>
      </c>
      <c r="BJ97" s="96">
        <v>100</v>
      </c>
      <c r="BK97" s="96">
        <v>10</v>
      </c>
      <c r="BL97" s="99">
        <v>8900</v>
      </c>
      <c r="BM97" s="99">
        <v>1200</v>
      </c>
      <c r="BN97" s="96">
        <v>0.82</v>
      </c>
      <c r="BO97" s="96">
        <v>0.33</v>
      </c>
      <c r="BP97" s="96">
        <v>131</v>
      </c>
      <c r="BQ97" s="96">
        <v>11</v>
      </c>
      <c r="BR97" s="96">
        <v>165</v>
      </c>
      <c r="BS97" s="96">
        <v>23</v>
      </c>
      <c r="BT97" s="97">
        <v>0.16339000000000001</v>
      </c>
      <c r="BU97" s="97">
        <v>8.2547999999999996E-2</v>
      </c>
      <c r="BV97" s="97">
        <v>1.2994E-2</v>
      </c>
    </row>
    <row r="98" spans="1:74" ht="14">
      <c r="A98" s="96" t="s">
        <v>555</v>
      </c>
      <c r="B98" s="96" t="s">
        <v>556</v>
      </c>
      <c r="C98" s="96" t="s">
        <v>557</v>
      </c>
      <c r="D98" s="96" t="s">
        <v>505</v>
      </c>
      <c r="E98" s="98">
        <v>2.4120370370370372E-2</v>
      </c>
      <c r="F98" s="96">
        <v>27.675000000000001</v>
      </c>
      <c r="G98" s="96" t="s">
        <v>556</v>
      </c>
      <c r="H98" s="99">
        <v>387000</v>
      </c>
      <c r="I98" s="99">
        <v>18000</v>
      </c>
      <c r="J98" s="96">
        <v>1330</v>
      </c>
      <c r="K98" s="96">
        <v>340</v>
      </c>
      <c r="L98" s="96">
        <v>0.86</v>
      </c>
      <c r="M98" s="96">
        <v>0.91</v>
      </c>
      <c r="N98" s="96">
        <v>24.8</v>
      </c>
      <c r="O98" s="96">
        <v>3</v>
      </c>
      <c r="P98" s="96">
        <v>1.28</v>
      </c>
      <c r="Q98" s="96">
        <v>0.15</v>
      </c>
      <c r="R98" s="96">
        <v>1.49</v>
      </c>
      <c r="S98" s="96">
        <v>0.26</v>
      </c>
      <c r="T98" s="96">
        <v>257</v>
      </c>
      <c r="U98" s="96">
        <v>44</v>
      </c>
      <c r="V98" s="96">
        <v>1560</v>
      </c>
      <c r="W98" s="96">
        <v>200</v>
      </c>
      <c r="X98" s="96">
        <v>529</v>
      </c>
      <c r="Y98" s="96">
        <v>69</v>
      </c>
      <c r="Z98" s="96">
        <v>2.6</v>
      </c>
      <c r="AA98" s="96">
        <v>1.5</v>
      </c>
      <c r="AB98" s="96">
        <v>0.46</v>
      </c>
      <c r="AC98" s="96">
        <v>0.38</v>
      </c>
      <c r="AD98" s="96">
        <v>1000</v>
      </c>
      <c r="AE98" s="96">
        <v>200</v>
      </c>
      <c r="AF98" s="96">
        <v>11.5</v>
      </c>
      <c r="AG98" s="96">
        <v>2.6</v>
      </c>
      <c r="AH98" s="96">
        <v>-0.09</v>
      </c>
      <c r="AI98" s="96">
        <v>0.81</v>
      </c>
      <c r="AJ98" s="96">
        <v>1E-3</v>
      </c>
      <c r="AK98" s="96">
        <v>5.4000000000000003E-3</v>
      </c>
      <c r="AL98" s="96">
        <v>15.4</v>
      </c>
      <c r="AM98" s="96">
        <v>2.2000000000000002</v>
      </c>
      <c r="AN98" s="96">
        <v>1.6E-2</v>
      </c>
      <c r="AO98" s="96">
        <v>1.4E-2</v>
      </c>
      <c r="AP98" s="96">
        <v>0.44</v>
      </c>
      <c r="AQ98" s="96">
        <v>0.24</v>
      </c>
      <c r="AR98" s="96">
        <v>1.2</v>
      </c>
      <c r="AS98" s="96">
        <v>0.43</v>
      </c>
      <c r="AT98" s="96">
        <v>0.37</v>
      </c>
      <c r="AU98" s="96">
        <v>0.16</v>
      </c>
      <c r="AV98" s="96">
        <v>14.3</v>
      </c>
      <c r="AW98" s="96">
        <v>3.8</v>
      </c>
      <c r="AX98" s="96">
        <v>5.4</v>
      </c>
      <c r="AY98" s="96">
        <v>1.2</v>
      </c>
      <c r="AZ98" s="96">
        <v>77</v>
      </c>
      <c r="BA98" s="96">
        <v>18</v>
      </c>
      <c r="BB98" s="96">
        <v>31.2</v>
      </c>
      <c r="BC98" s="96">
        <v>7</v>
      </c>
      <c r="BD98" s="96">
        <v>157</v>
      </c>
      <c r="BE98" s="96">
        <v>33</v>
      </c>
      <c r="BF98" s="96">
        <v>37.5</v>
      </c>
      <c r="BG98" s="96">
        <v>7.6</v>
      </c>
      <c r="BH98" s="96">
        <v>371</v>
      </c>
      <c r="BI98" s="96">
        <v>73</v>
      </c>
      <c r="BJ98" s="96">
        <v>78</v>
      </c>
      <c r="BK98" s="96">
        <v>14</v>
      </c>
      <c r="BL98" s="96">
        <v>12660</v>
      </c>
      <c r="BM98" s="96">
        <v>450</v>
      </c>
      <c r="BN98" s="96">
        <v>1.1100000000000001</v>
      </c>
      <c r="BO98" s="96">
        <v>0.96</v>
      </c>
      <c r="BP98" s="96">
        <v>209</v>
      </c>
      <c r="BQ98" s="96">
        <v>40</v>
      </c>
      <c r="BR98" s="96">
        <v>489</v>
      </c>
      <c r="BS98" s="96">
        <v>64</v>
      </c>
      <c r="BT98" s="97" t="s">
        <v>105</v>
      </c>
      <c r="BU98" s="97" t="s">
        <v>105</v>
      </c>
      <c r="BV98" s="97" t="s">
        <v>105</v>
      </c>
    </row>
    <row r="99" spans="1:74" ht="14">
      <c r="A99" s="96" t="s">
        <v>558</v>
      </c>
      <c r="B99" s="96" t="s">
        <v>559</v>
      </c>
      <c r="C99" s="96" t="s">
        <v>560</v>
      </c>
      <c r="D99" s="96" t="s">
        <v>505</v>
      </c>
      <c r="E99" s="98">
        <v>2.5155439814814815E-2</v>
      </c>
      <c r="F99" s="96">
        <v>8.9902999999999995</v>
      </c>
      <c r="G99" s="96"/>
      <c r="H99" s="99">
        <v>408000</v>
      </c>
      <c r="I99" s="99">
        <v>21000</v>
      </c>
      <c r="J99" s="96">
        <v>880</v>
      </c>
      <c r="K99" s="96">
        <v>510</v>
      </c>
      <c r="L99" s="96">
        <v>0</v>
      </c>
      <c r="M99" s="96">
        <v>1.2</v>
      </c>
      <c r="N99" s="96">
        <v>73.2</v>
      </c>
      <c r="O99" s="96">
        <v>3.8</v>
      </c>
      <c r="P99" s="96">
        <v>5.99</v>
      </c>
      <c r="Q99" s="96">
        <v>0.4</v>
      </c>
      <c r="R99" s="96">
        <v>2.1</v>
      </c>
      <c r="S99" s="96">
        <v>0.26</v>
      </c>
      <c r="T99" s="96">
        <v>19.8</v>
      </c>
      <c r="U99" s="96">
        <v>2.2000000000000002</v>
      </c>
      <c r="V99" s="96">
        <v>873</v>
      </c>
      <c r="W99" s="96">
        <v>65</v>
      </c>
      <c r="X99" s="96">
        <v>313</v>
      </c>
      <c r="Y99" s="96">
        <v>29</v>
      </c>
      <c r="Z99" s="96">
        <v>45</v>
      </c>
      <c r="AA99" s="96">
        <v>46</v>
      </c>
      <c r="AB99" s="96">
        <v>0.32</v>
      </c>
      <c r="AC99" s="96">
        <v>0.39</v>
      </c>
      <c r="AD99" s="96">
        <v>455</v>
      </c>
      <c r="AE99" s="96">
        <v>32</v>
      </c>
      <c r="AF99" s="96">
        <v>4.6100000000000003</v>
      </c>
      <c r="AG99" s="96">
        <v>0.54</v>
      </c>
      <c r="AH99" s="96">
        <v>0.6</v>
      </c>
      <c r="AI99" s="96">
        <v>1.7</v>
      </c>
      <c r="AJ99" s="96">
        <v>2.4E-2</v>
      </c>
      <c r="AK99" s="96">
        <v>2.9000000000000001E-2</v>
      </c>
      <c r="AL99" s="96">
        <v>6.39</v>
      </c>
      <c r="AM99" s="96">
        <v>0.74</v>
      </c>
      <c r="AN99" s="96">
        <v>7.3999999999999996E-2</v>
      </c>
      <c r="AO99" s="96">
        <v>3.4000000000000002E-2</v>
      </c>
      <c r="AP99" s="96">
        <v>1.8</v>
      </c>
      <c r="AQ99" s="96">
        <v>1.2</v>
      </c>
      <c r="AR99" s="96">
        <v>2.5</v>
      </c>
      <c r="AS99" s="96">
        <v>1.3</v>
      </c>
      <c r="AT99" s="96">
        <v>0.09</v>
      </c>
      <c r="AU99" s="96">
        <v>0.19</v>
      </c>
      <c r="AV99" s="96">
        <v>8.1999999999999993</v>
      </c>
      <c r="AW99" s="96">
        <v>2.5</v>
      </c>
      <c r="AX99" s="96">
        <v>2.54</v>
      </c>
      <c r="AY99" s="96">
        <v>0.4</v>
      </c>
      <c r="AZ99" s="96">
        <v>40.299999999999997</v>
      </c>
      <c r="BA99" s="96">
        <v>4.9000000000000004</v>
      </c>
      <c r="BB99" s="96">
        <v>17.7</v>
      </c>
      <c r="BC99" s="96">
        <v>2.7</v>
      </c>
      <c r="BD99" s="96">
        <v>83.2</v>
      </c>
      <c r="BE99" s="96">
        <v>9.4</v>
      </c>
      <c r="BF99" s="96">
        <v>25.6</v>
      </c>
      <c r="BG99" s="96">
        <v>2.2000000000000002</v>
      </c>
      <c r="BH99" s="96">
        <v>240</v>
      </c>
      <c r="BI99" s="96">
        <v>24</v>
      </c>
      <c r="BJ99" s="96">
        <v>51.8</v>
      </c>
      <c r="BK99" s="96">
        <v>4.7</v>
      </c>
      <c r="BL99" s="99">
        <v>11100</v>
      </c>
      <c r="BM99" s="99">
        <v>1200</v>
      </c>
      <c r="BN99" s="96">
        <v>3.9</v>
      </c>
      <c r="BO99" s="96">
        <v>2.7</v>
      </c>
      <c r="BP99" s="96">
        <v>21.5</v>
      </c>
      <c r="BQ99" s="96">
        <v>3.8</v>
      </c>
      <c r="BR99" s="96">
        <v>276</v>
      </c>
      <c r="BS99" s="96">
        <v>24</v>
      </c>
      <c r="BT99" s="97">
        <v>0.11204</v>
      </c>
      <c r="BU99" s="97">
        <v>6.5528000000000003E-2</v>
      </c>
      <c r="BV99" s="97">
        <v>1.4963000000000001E-2</v>
      </c>
    </row>
    <row r="100" spans="1:74" ht="14">
      <c r="A100" s="96" t="s">
        <v>561</v>
      </c>
      <c r="B100" s="96" t="s">
        <v>559</v>
      </c>
      <c r="C100" s="96" t="s">
        <v>562</v>
      </c>
      <c r="D100" s="96" t="s">
        <v>505</v>
      </c>
      <c r="E100" s="98">
        <v>2.5299421296296299E-2</v>
      </c>
      <c r="F100" s="96">
        <v>13.803000000000001</v>
      </c>
      <c r="G100" s="96" t="s">
        <v>559</v>
      </c>
      <c r="H100" s="99">
        <v>308000</v>
      </c>
      <c r="I100" s="99">
        <v>24000</v>
      </c>
      <c r="J100" s="96">
        <v>1240</v>
      </c>
      <c r="K100" s="96">
        <v>490</v>
      </c>
      <c r="L100" s="96">
        <v>1.3</v>
      </c>
      <c r="M100" s="96">
        <v>1.9</v>
      </c>
      <c r="N100" s="96">
        <v>51.3</v>
      </c>
      <c r="O100" s="96">
        <v>7</v>
      </c>
      <c r="P100" s="96">
        <v>4.37</v>
      </c>
      <c r="Q100" s="96">
        <v>0.62</v>
      </c>
      <c r="R100" s="96">
        <v>3.39</v>
      </c>
      <c r="S100" s="96">
        <v>0.23</v>
      </c>
      <c r="T100" s="96">
        <v>36.5</v>
      </c>
      <c r="U100" s="96">
        <v>2.2999999999999998</v>
      </c>
      <c r="V100" s="96">
        <v>194</v>
      </c>
      <c r="W100" s="96">
        <v>30</v>
      </c>
      <c r="X100" s="96">
        <v>67</v>
      </c>
      <c r="Y100" s="96">
        <v>10</v>
      </c>
      <c r="Z100" s="96">
        <v>30</v>
      </c>
      <c r="AA100" s="96">
        <v>15</v>
      </c>
      <c r="AB100" s="96">
        <v>-0.12</v>
      </c>
      <c r="AC100" s="96">
        <v>0.43</v>
      </c>
      <c r="AD100" s="96">
        <v>469</v>
      </c>
      <c r="AE100" s="96">
        <v>38</v>
      </c>
      <c r="AF100" s="96">
        <v>5.7</v>
      </c>
      <c r="AG100" s="96">
        <v>1</v>
      </c>
      <c r="AH100" s="96">
        <v>-0.7</v>
      </c>
      <c r="AI100" s="96">
        <v>1.3</v>
      </c>
      <c r="AJ100" s="96">
        <v>6.0999999999999999E-2</v>
      </c>
      <c r="AK100" s="96">
        <v>0.05</v>
      </c>
      <c r="AL100" s="96">
        <v>10.7</v>
      </c>
      <c r="AM100" s="96">
        <v>1.8</v>
      </c>
      <c r="AN100" s="96">
        <v>0.245</v>
      </c>
      <c r="AO100" s="96">
        <v>9.6000000000000002E-2</v>
      </c>
      <c r="AP100" s="96">
        <v>1.81</v>
      </c>
      <c r="AQ100" s="96">
        <v>0.87</v>
      </c>
      <c r="AR100" s="96">
        <v>3.2</v>
      </c>
      <c r="AS100" s="96">
        <v>1.2</v>
      </c>
      <c r="AT100" s="96">
        <v>0.22</v>
      </c>
      <c r="AU100" s="96">
        <v>0.21</v>
      </c>
      <c r="AV100" s="96">
        <v>13.4</v>
      </c>
      <c r="AW100" s="96">
        <v>2.2000000000000002</v>
      </c>
      <c r="AX100" s="96">
        <v>3.88</v>
      </c>
      <c r="AY100" s="96">
        <v>0.48</v>
      </c>
      <c r="AZ100" s="96">
        <v>51.1</v>
      </c>
      <c r="BA100" s="96">
        <v>4.9000000000000004</v>
      </c>
      <c r="BB100" s="96">
        <v>17.100000000000001</v>
      </c>
      <c r="BC100" s="96">
        <v>1.3</v>
      </c>
      <c r="BD100" s="96">
        <v>77.2</v>
      </c>
      <c r="BE100" s="96">
        <v>6</v>
      </c>
      <c r="BF100" s="96">
        <v>17.5</v>
      </c>
      <c r="BG100" s="96">
        <v>1.3</v>
      </c>
      <c r="BH100" s="96">
        <v>164</v>
      </c>
      <c r="BI100" s="96">
        <v>13</v>
      </c>
      <c r="BJ100" s="96">
        <v>35.200000000000003</v>
      </c>
      <c r="BK100" s="96">
        <v>3.1</v>
      </c>
      <c r="BL100" s="96">
        <v>8920</v>
      </c>
      <c r="BM100" s="96">
        <v>820</v>
      </c>
      <c r="BN100" s="96">
        <v>2.7</v>
      </c>
      <c r="BO100" s="96">
        <v>0.8</v>
      </c>
      <c r="BP100" s="96">
        <v>32.1</v>
      </c>
      <c r="BQ100" s="96">
        <v>2.9</v>
      </c>
      <c r="BR100" s="96">
        <v>64</v>
      </c>
      <c r="BS100" s="96">
        <v>10</v>
      </c>
      <c r="BT100" s="97">
        <v>0.12288</v>
      </c>
      <c r="BU100" s="97">
        <v>4.4013999999999998E-2</v>
      </c>
      <c r="BV100" s="97">
        <v>2.0478E-2</v>
      </c>
    </row>
    <row r="101" spans="1:74" ht="14">
      <c r="A101" s="96" t="s">
        <v>563</v>
      </c>
      <c r="B101" s="96" t="s">
        <v>564</v>
      </c>
      <c r="C101" s="96" t="s">
        <v>565</v>
      </c>
      <c r="D101" s="96" t="s">
        <v>505</v>
      </c>
      <c r="E101" s="98">
        <v>2.6168981481481477E-2</v>
      </c>
      <c r="F101" s="96">
        <v>27.673999999999999</v>
      </c>
      <c r="G101" s="96" t="s">
        <v>564</v>
      </c>
      <c r="H101" s="99">
        <v>392000</v>
      </c>
      <c r="I101" s="99">
        <v>20000</v>
      </c>
      <c r="J101" s="96">
        <v>870</v>
      </c>
      <c r="K101" s="96">
        <v>350</v>
      </c>
      <c r="L101" s="96">
        <v>0.98</v>
      </c>
      <c r="M101" s="96">
        <v>0.8</v>
      </c>
      <c r="N101" s="96">
        <v>56.3</v>
      </c>
      <c r="O101" s="96">
        <v>1.9</v>
      </c>
      <c r="P101" s="96">
        <v>3.05</v>
      </c>
      <c r="Q101" s="96">
        <v>0.13</v>
      </c>
      <c r="R101" s="96">
        <v>5.78</v>
      </c>
      <c r="S101" s="96">
        <v>0.32</v>
      </c>
      <c r="T101" s="96">
        <v>511</v>
      </c>
      <c r="U101" s="96">
        <v>20</v>
      </c>
      <c r="V101" s="96">
        <v>1654</v>
      </c>
      <c r="W101" s="96">
        <v>58</v>
      </c>
      <c r="X101" s="96">
        <v>574</v>
      </c>
      <c r="Y101" s="96">
        <v>18</v>
      </c>
      <c r="Z101" s="96">
        <v>5</v>
      </c>
      <c r="AA101" s="96">
        <v>1.6</v>
      </c>
      <c r="AB101" s="96">
        <v>0.55000000000000004</v>
      </c>
      <c r="AC101" s="96">
        <v>0.28000000000000003</v>
      </c>
      <c r="AD101" s="96">
        <v>1399</v>
      </c>
      <c r="AE101" s="96">
        <v>90</v>
      </c>
      <c r="AF101" s="96">
        <v>5.63</v>
      </c>
      <c r="AG101" s="96">
        <v>0.6</v>
      </c>
      <c r="AH101" s="96">
        <v>-0.1</v>
      </c>
      <c r="AI101" s="96">
        <v>0.84</v>
      </c>
      <c r="AJ101" s="96">
        <v>0.08</v>
      </c>
      <c r="AK101" s="96">
        <v>7.8E-2</v>
      </c>
      <c r="AL101" s="96">
        <v>45.1</v>
      </c>
      <c r="AM101" s="96">
        <v>2.1</v>
      </c>
      <c r="AN101" s="96">
        <v>7.4999999999999997E-2</v>
      </c>
      <c r="AO101" s="96">
        <v>3.5999999999999997E-2</v>
      </c>
      <c r="AP101" s="96">
        <v>2.09</v>
      </c>
      <c r="AQ101" s="96">
        <v>0.61</v>
      </c>
      <c r="AR101" s="96">
        <v>4.3</v>
      </c>
      <c r="AS101" s="96">
        <v>1</v>
      </c>
      <c r="AT101" s="96">
        <v>0.74</v>
      </c>
      <c r="AU101" s="96">
        <v>0.23</v>
      </c>
      <c r="AV101" s="96">
        <v>21</v>
      </c>
      <c r="AW101" s="96">
        <v>2.2999999999999998</v>
      </c>
      <c r="AX101" s="96">
        <v>7.35</v>
      </c>
      <c r="AY101" s="96">
        <v>0.59</v>
      </c>
      <c r="AZ101" s="96">
        <v>105.9</v>
      </c>
      <c r="BA101" s="96">
        <v>9.6999999999999993</v>
      </c>
      <c r="BB101" s="96">
        <v>45.7</v>
      </c>
      <c r="BC101" s="96">
        <v>2.9</v>
      </c>
      <c r="BD101" s="96">
        <v>232</v>
      </c>
      <c r="BE101" s="96">
        <v>12</v>
      </c>
      <c r="BF101" s="96">
        <v>55.1</v>
      </c>
      <c r="BG101" s="96">
        <v>3</v>
      </c>
      <c r="BH101" s="96">
        <v>550</v>
      </c>
      <c r="BI101" s="96">
        <v>24</v>
      </c>
      <c r="BJ101" s="96">
        <v>117.4</v>
      </c>
      <c r="BK101" s="96">
        <v>4.7</v>
      </c>
      <c r="BL101" s="96">
        <v>12070</v>
      </c>
      <c r="BM101" s="96">
        <v>490</v>
      </c>
      <c r="BN101" s="96">
        <v>0.96</v>
      </c>
      <c r="BO101" s="96">
        <v>0.48</v>
      </c>
      <c r="BP101" s="96">
        <v>418</v>
      </c>
      <c r="BQ101" s="96">
        <v>29</v>
      </c>
      <c r="BR101" s="96">
        <v>535</v>
      </c>
      <c r="BS101" s="96">
        <v>21</v>
      </c>
      <c r="BT101" s="97">
        <v>0.14693999999999999</v>
      </c>
      <c r="BU101" s="97">
        <v>6.4477999999999994E-2</v>
      </c>
      <c r="BV101" s="97">
        <v>2.6355E-2</v>
      </c>
    </row>
    <row r="102" spans="1:74" ht="14">
      <c r="A102" s="96" t="s">
        <v>566</v>
      </c>
      <c r="B102" s="96" t="s">
        <v>567</v>
      </c>
      <c r="C102" s="96" t="s">
        <v>568</v>
      </c>
      <c r="D102" s="96" t="s">
        <v>505</v>
      </c>
      <c r="E102" s="98">
        <v>3.1315856481481483E-2</v>
      </c>
      <c r="F102" s="96">
        <v>1.3623000000000001</v>
      </c>
      <c r="G102" s="96" t="s">
        <v>569</v>
      </c>
      <c r="H102" s="99">
        <v>473000</v>
      </c>
      <c r="I102" s="99">
        <v>27000</v>
      </c>
      <c r="J102" s="96">
        <v>630</v>
      </c>
      <c r="K102" s="96">
        <v>940</v>
      </c>
      <c r="L102" s="96">
        <v>-0.05</v>
      </c>
      <c r="M102" s="96">
        <v>0.31</v>
      </c>
      <c r="N102" s="96">
        <v>91</v>
      </c>
      <c r="O102" s="96">
        <v>31</v>
      </c>
      <c r="P102" s="96">
        <v>5.3</v>
      </c>
      <c r="Q102" s="96">
        <v>1.5</v>
      </c>
      <c r="R102" s="96">
        <v>0.63</v>
      </c>
      <c r="S102" s="96">
        <v>0.38</v>
      </c>
      <c r="T102" s="96">
        <v>19.8</v>
      </c>
      <c r="U102" s="96">
        <v>7.8</v>
      </c>
      <c r="V102" s="99">
        <v>7100</v>
      </c>
      <c r="W102" s="99">
        <v>1700</v>
      </c>
      <c r="X102" s="96">
        <v>2310</v>
      </c>
      <c r="Y102" s="96">
        <v>720</v>
      </c>
      <c r="Z102" s="96">
        <v>7</v>
      </c>
      <c r="AA102" s="96">
        <v>8.6</v>
      </c>
      <c r="AB102" s="96">
        <v>0.94399999999999995</v>
      </c>
      <c r="AC102" s="96">
        <v>5.3999999999999999E-2</v>
      </c>
      <c r="AD102" s="96">
        <v>912</v>
      </c>
      <c r="AE102" s="96">
        <v>81</v>
      </c>
      <c r="AF102" s="96">
        <v>9.1</v>
      </c>
      <c r="AG102" s="96">
        <v>3.2</v>
      </c>
      <c r="AH102" s="96">
        <v>2.2999999999999998</v>
      </c>
      <c r="AI102" s="96">
        <v>9.6999999999999993</v>
      </c>
      <c r="AJ102" s="96">
        <v>1.2619999999999999E-2</v>
      </c>
      <c r="AK102" s="96">
        <v>7.2000000000000005E-4</v>
      </c>
      <c r="AL102" s="96">
        <v>2.1800000000000002</v>
      </c>
      <c r="AM102" s="96">
        <v>0.28999999999999998</v>
      </c>
      <c r="AN102" s="96">
        <v>-7.2399999999999999E-3</v>
      </c>
      <c r="AO102" s="96">
        <v>4.2000000000000002E-4</v>
      </c>
      <c r="AP102" s="96">
        <v>-4.3800000000000002E-4</v>
      </c>
      <c r="AQ102" s="96">
        <v>2.5000000000000001E-5</v>
      </c>
      <c r="AR102" s="96">
        <v>-2.5399999999999999E-4</v>
      </c>
      <c r="AS102" s="96">
        <v>1.5E-5</v>
      </c>
      <c r="AT102" s="96">
        <v>7.2300000000000003E-2</v>
      </c>
      <c r="AU102" s="96">
        <v>4.1000000000000003E-3</v>
      </c>
      <c r="AV102" s="96">
        <v>7.3</v>
      </c>
      <c r="AW102" s="96">
        <v>1.7</v>
      </c>
      <c r="AX102" s="96">
        <v>2</v>
      </c>
      <c r="AY102" s="96">
        <v>1</v>
      </c>
      <c r="AZ102" s="96">
        <v>46.05</v>
      </c>
      <c r="BA102" s="96">
        <v>0.87</v>
      </c>
      <c r="BB102" s="96">
        <v>27.370999999999999</v>
      </c>
      <c r="BC102" s="96">
        <v>5.6000000000000001E-2</v>
      </c>
      <c r="BD102" s="96">
        <v>188.9</v>
      </c>
      <c r="BE102" s="96">
        <v>5.2</v>
      </c>
      <c r="BF102" s="96">
        <v>63.7</v>
      </c>
      <c r="BG102" s="96">
        <v>8.1</v>
      </c>
      <c r="BH102" s="96">
        <v>802</v>
      </c>
      <c r="BI102" s="96">
        <v>56</v>
      </c>
      <c r="BJ102" s="96">
        <v>202</v>
      </c>
      <c r="BK102" s="96">
        <v>29</v>
      </c>
      <c r="BL102" s="96">
        <v>12300</v>
      </c>
      <c r="BM102" s="96">
        <v>550</v>
      </c>
      <c r="BN102" s="96">
        <v>-4.35E-4</v>
      </c>
      <c r="BO102" s="96">
        <v>2.5000000000000001E-5</v>
      </c>
      <c r="BP102" s="96">
        <v>41</v>
      </c>
      <c r="BQ102" s="96">
        <v>19</v>
      </c>
      <c r="BR102" s="96">
        <v>1880</v>
      </c>
      <c r="BS102" s="96">
        <v>200</v>
      </c>
      <c r="BT102" s="97">
        <v>0.16561000000000001</v>
      </c>
      <c r="BU102" s="97">
        <v>6.7990999999999996E-2</v>
      </c>
      <c r="BV102" s="97">
        <v>1.8762000000000001E-2</v>
      </c>
    </row>
    <row r="103" spans="1:74" ht="14">
      <c r="A103" s="96" t="s">
        <v>570</v>
      </c>
      <c r="B103" s="96" t="s">
        <v>567</v>
      </c>
      <c r="C103" s="96" t="s">
        <v>571</v>
      </c>
      <c r="D103" s="96" t="s">
        <v>505</v>
      </c>
      <c r="E103" s="98">
        <v>3.1418171296296295E-2</v>
      </c>
      <c r="F103" s="96">
        <v>15.345000000000001</v>
      </c>
      <c r="G103" s="96" t="s">
        <v>567</v>
      </c>
      <c r="H103" s="99">
        <v>344000</v>
      </c>
      <c r="I103" s="99">
        <v>16000</v>
      </c>
      <c r="J103" s="96">
        <v>1330</v>
      </c>
      <c r="K103" s="96">
        <v>290</v>
      </c>
      <c r="L103" s="96">
        <v>2.0499999999999998</v>
      </c>
      <c r="M103" s="96">
        <v>0.82</v>
      </c>
      <c r="N103" s="96">
        <v>28.1</v>
      </c>
      <c r="O103" s="96">
        <v>3.1</v>
      </c>
      <c r="P103" s="96">
        <v>2.35</v>
      </c>
      <c r="Q103" s="96">
        <v>0.2</v>
      </c>
      <c r="R103" s="96">
        <v>3.1</v>
      </c>
      <c r="S103" s="96">
        <v>0.24</v>
      </c>
      <c r="T103" s="96">
        <v>37.9</v>
      </c>
      <c r="U103" s="96">
        <v>1.7</v>
      </c>
      <c r="V103" s="96">
        <v>113</v>
      </c>
      <c r="W103" s="96">
        <v>11</v>
      </c>
      <c r="X103" s="96">
        <v>38.5</v>
      </c>
      <c r="Y103" s="96">
        <v>4.5</v>
      </c>
      <c r="Z103" s="96">
        <v>17.3</v>
      </c>
      <c r="AA103" s="96">
        <v>3.8</v>
      </c>
      <c r="AB103" s="96">
        <v>0.21</v>
      </c>
      <c r="AC103" s="96">
        <v>0.44</v>
      </c>
      <c r="AD103" s="96">
        <v>1028</v>
      </c>
      <c r="AE103" s="96">
        <v>75</v>
      </c>
      <c r="AF103" s="96">
        <v>2.1</v>
      </c>
      <c r="AG103" s="96">
        <v>0.52</v>
      </c>
      <c r="AH103" s="96">
        <v>0.4</v>
      </c>
      <c r="AI103" s="96">
        <v>1.6</v>
      </c>
      <c r="AJ103" s="96">
        <v>1.9E-2</v>
      </c>
      <c r="AK103" s="96">
        <v>1.7000000000000001E-2</v>
      </c>
      <c r="AL103" s="96">
        <v>4.3600000000000003</v>
      </c>
      <c r="AM103" s="96">
        <v>0.59</v>
      </c>
      <c r="AN103" s="96">
        <v>0.24299999999999999</v>
      </c>
      <c r="AO103" s="96">
        <v>7.9000000000000001E-2</v>
      </c>
      <c r="AP103" s="96">
        <v>4.4000000000000004</v>
      </c>
      <c r="AQ103" s="96">
        <v>1.3</v>
      </c>
      <c r="AR103" s="96">
        <v>6.5</v>
      </c>
      <c r="AS103" s="96">
        <v>1.2</v>
      </c>
      <c r="AT103" s="96">
        <v>1.19</v>
      </c>
      <c r="AU103" s="96">
        <v>0.43</v>
      </c>
      <c r="AV103" s="96">
        <v>29.3</v>
      </c>
      <c r="AW103" s="96">
        <v>3.2</v>
      </c>
      <c r="AX103" s="96">
        <v>9.42</v>
      </c>
      <c r="AY103" s="96">
        <v>0.8</v>
      </c>
      <c r="AZ103" s="96">
        <v>107</v>
      </c>
      <c r="BA103" s="96">
        <v>9.6999999999999993</v>
      </c>
      <c r="BB103" s="96">
        <v>35.700000000000003</v>
      </c>
      <c r="BC103" s="96">
        <v>2.7</v>
      </c>
      <c r="BD103" s="96">
        <v>150</v>
      </c>
      <c r="BE103" s="96">
        <v>10</v>
      </c>
      <c r="BF103" s="96">
        <v>33.1</v>
      </c>
      <c r="BG103" s="96">
        <v>2.4</v>
      </c>
      <c r="BH103" s="96">
        <v>281</v>
      </c>
      <c r="BI103" s="96">
        <v>17</v>
      </c>
      <c r="BJ103" s="96">
        <v>53.9</v>
      </c>
      <c r="BK103" s="96">
        <v>2.9</v>
      </c>
      <c r="BL103" s="96">
        <v>8970</v>
      </c>
      <c r="BM103" s="96">
        <v>340</v>
      </c>
      <c r="BN103" s="96">
        <v>0.59</v>
      </c>
      <c r="BO103" s="96">
        <v>0.17</v>
      </c>
      <c r="BP103" s="96">
        <v>29.1</v>
      </c>
      <c r="BQ103" s="96">
        <v>1.6</v>
      </c>
      <c r="BR103" s="96">
        <v>31.8</v>
      </c>
      <c r="BS103" s="96">
        <v>2.5</v>
      </c>
      <c r="BT103" s="97">
        <v>0.15984000000000001</v>
      </c>
      <c r="BU103" s="97">
        <v>0.12130000000000001</v>
      </c>
      <c r="BV103" s="97">
        <v>2.9166000000000001E-2</v>
      </c>
    </row>
    <row r="104" spans="1:74" ht="14">
      <c r="A104" s="96" t="s">
        <v>572</v>
      </c>
      <c r="B104" s="96" t="s">
        <v>573</v>
      </c>
      <c r="C104" s="96" t="s">
        <v>574</v>
      </c>
      <c r="D104" s="96" t="s">
        <v>505</v>
      </c>
      <c r="E104" s="98">
        <v>3.2397685185185189E-2</v>
      </c>
      <c r="F104" s="96">
        <v>21.509</v>
      </c>
      <c r="G104" s="96" t="s">
        <v>573</v>
      </c>
      <c r="H104" s="99">
        <v>339000</v>
      </c>
      <c r="I104" s="99">
        <v>25000</v>
      </c>
      <c r="J104" s="96">
        <v>1160</v>
      </c>
      <c r="K104" s="96">
        <v>380</v>
      </c>
      <c r="L104" s="96">
        <v>1.9</v>
      </c>
      <c r="M104" s="96">
        <v>1.6</v>
      </c>
      <c r="N104" s="96">
        <v>32.6</v>
      </c>
      <c r="O104" s="96">
        <v>4.0999999999999996</v>
      </c>
      <c r="P104" s="96">
        <v>1.7</v>
      </c>
      <c r="Q104" s="96">
        <v>0.22</v>
      </c>
      <c r="R104" s="96">
        <v>5</v>
      </c>
      <c r="S104" s="96">
        <v>0.89</v>
      </c>
      <c r="T104" s="96">
        <v>370</v>
      </c>
      <c r="U104" s="96">
        <v>68</v>
      </c>
      <c r="V104" s="96">
        <v>930</v>
      </c>
      <c r="W104" s="96">
        <v>110</v>
      </c>
      <c r="X104" s="96">
        <v>318</v>
      </c>
      <c r="Y104" s="96">
        <v>38</v>
      </c>
      <c r="Z104" s="96">
        <v>7.3</v>
      </c>
      <c r="AA104" s="96">
        <v>2.2000000000000002</v>
      </c>
      <c r="AB104" s="96">
        <v>0.53</v>
      </c>
      <c r="AC104" s="96">
        <v>0.44</v>
      </c>
      <c r="AD104" s="96">
        <v>1670</v>
      </c>
      <c r="AE104" s="96">
        <v>220</v>
      </c>
      <c r="AF104" s="96">
        <v>4.47</v>
      </c>
      <c r="AG104" s="96">
        <v>0.52</v>
      </c>
      <c r="AH104" s="96">
        <v>-0.2</v>
      </c>
      <c r="AI104" s="96">
        <v>1.2</v>
      </c>
      <c r="AJ104" s="96">
        <v>6.0000000000000001E-3</v>
      </c>
      <c r="AK104" s="96">
        <v>1.2999999999999999E-2</v>
      </c>
      <c r="AL104" s="96">
        <v>55.5</v>
      </c>
      <c r="AM104" s="96">
        <v>6.6</v>
      </c>
      <c r="AN104" s="96">
        <v>0.19400000000000001</v>
      </c>
      <c r="AO104" s="96">
        <v>7.6999999999999999E-2</v>
      </c>
      <c r="AP104" s="96">
        <v>2.14</v>
      </c>
      <c r="AQ104" s="96">
        <v>0.69</v>
      </c>
      <c r="AR104" s="96">
        <v>6.1</v>
      </c>
      <c r="AS104" s="96">
        <v>1.7</v>
      </c>
      <c r="AT104" s="96">
        <v>1.88</v>
      </c>
      <c r="AU104" s="96">
        <v>0.59</v>
      </c>
      <c r="AV104" s="96">
        <v>33.299999999999997</v>
      </c>
      <c r="AW104" s="96">
        <v>5.5</v>
      </c>
      <c r="AX104" s="96">
        <v>11.5</v>
      </c>
      <c r="AY104" s="96">
        <v>1.9</v>
      </c>
      <c r="AZ104" s="96">
        <v>158</v>
      </c>
      <c r="BA104" s="96">
        <v>22</v>
      </c>
      <c r="BB104" s="96">
        <v>56.8</v>
      </c>
      <c r="BC104" s="96">
        <v>7.8</v>
      </c>
      <c r="BD104" s="96">
        <v>280</v>
      </c>
      <c r="BE104" s="96">
        <v>36</v>
      </c>
      <c r="BF104" s="96">
        <v>64.5</v>
      </c>
      <c r="BG104" s="96">
        <v>7.1</v>
      </c>
      <c r="BH104" s="96">
        <v>603</v>
      </c>
      <c r="BI104" s="96">
        <v>76</v>
      </c>
      <c r="BJ104" s="96">
        <v>111</v>
      </c>
      <c r="BK104" s="96">
        <v>13</v>
      </c>
      <c r="BL104" s="96">
        <v>9800</v>
      </c>
      <c r="BM104" s="96">
        <v>720</v>
      </c>
      <c r="BN104" s="96">
        <v>1.35</v>
      </c>
      <c r="BO104" s="96">
        <v>0.8</v>
      </c>
      <c r="BP104" s="96">
        <v>381</v>
      </c>
      <c r="BQ104" s="96">
        <v>59</v>
      </c>
      <c r="BR104" s="96">
        <v>347</v>
      </c>
      <c r="BS104" s="96">
        <v>40</v>
      </c>
      <c r="BT104" s="97">
        <v>0.18295</v>
      </c>
      <c r="BU104" s="97">
        <v>8.5566000000000003E-2</v>
      </c>
      <c r="BV104" s="97">
        <v>0</v>
      </c>
    </row>
    <row r="105" spans="1:74" ht="14">
      <c r="A105" s="96" t="s">
        <v>575</v>
      </c>
      <c r="B105" s="96" t="s">
        <v>576</v>
      </c>
      <c r="C105" s="96" t="s">
        <v>577</v>
      </c>
      <c r="D105" s="96" t="s">
        <v>505</v>
      </c>
      <c r="E105" s="98">
        <v>3.4417361111111107E-2</v>
      </c>
      <c r="F105" s="96">
        <v>3.6109</v>
      </c>
      <c r="G105" s="96" t="s">
        <v>576</v>
      </c>
      <c r="H105" s="99">
        <v>439000</v>
      </c>
      <c r="I105" s="99">
        <v>67000</v>
      </c>
      <c r="J105" s="99">
        <v>1300</v>
      </c>
      <c r="K105" s="99">
        <v>1400</v>
      </c>
      <c r="L105" s="96">
        <v>0.1</v>
      </c>
      <c r="M105" s="96">
        <v>2.4</v>
      </c>
      <c r="N105" s="96">
        <v>64.3</v>
      </c>
      <c r="O105" s="96">
        <v>7.2</v>
      </c>
      <c r="P105" s="96">
        <v>3.49</v>
      </c>
      <c r="Q105" s="96">
        <v>0.45</v>
      </c>
      <c r="R105" s="96">
        <v>9.6</v>
      </c>
      <c r="S105" s="96">
        <v>1.2</v>
      </c>
      <c r="T105" s="96">
        <v>750</v>
      </c>
      <c r="U105" s="96">
        <v>100</v>
      </c>
      <c r="V105" s="96">
        <v>2070</v>
      </c>
      <c r="W105" s="96">
        <v>230</v>
      </c>
      <c r="X105" s="96">
        <v>721</v>
      </c>
      <c r="Y105" s="96">
        <v>67</v>
      </c>
      <c r="Z105" s="96">
        <v>2.9</v>
      </c>
      <c r="AA105" s="96">
        <v>5.7</v>
      </c>
      <c r="AB105" s="96">
        <v>1.53</v>
      </c>
      <c r="AC105" s="96">
        <v>0.72</v>
      </c>
      <c r="AD105" s="96">
        <v>1290</v>
      </c>
      <c r="AE105" s="96">
        <v>120</v>
      </c>
      <c r="AF105" s="96">
        <v>3.28</v>
      </c>
      <c r="AG105" s="96">
        <v>0.78</v>
      </c>
      <c r="AH105" s="96">
        <v>4.8</v>
      </c>
      <c r="AI105" s="96">
        <v>5.6</v>
      </c>
      <c r="AJ105" s="96">
        <v>0.14799999999999999</v>
      </c>
      <c r="AK105" s="96">
        <v>9.1999999999999998E-2</v>
      </c>
      <c r="AL105" s="96">
        <v>39.200000000000003</v>
      </c>
      <c r="AM105" s="96">
        <v>3.3</v>
      </c>
      <c r="AN105" s="96">
        <v>0.12</v>
      </c>
      <c r="AO105" s="96">
        <v>0.11</v>
      </c>
      <c r="AP105" s="96">
        <v>4.5999999999999996</v>
      </c>
      <c r="AQ105" s="96">
        <v>2.2999999999999998</v>
      </c>
      <c r="AR105" s="96">
        <v>2.9</v>
      </c>
      <c r="AS105" s="96">
        <v>3.8</v>
      </c>
      <c r="AT105" s="96">
        <v>1.26</v>
      </c>
      <c r="AU105" s="96">
        <v>0.64</v>
      </c>
      <c r="AV105" s="96">
        <v>19</v>
      </c>
      <c r="AW105" s="96">
        <v>11</v>
      </c>
      <c r="AX105" s="96">
        <v>7.4</v>
      </c>
      <c r="AY105" s="96">
        <v>2.2999999999999998</v>
      </c>
      <c r="AZ105" s="96">
        <v>84</v>
      </c>
      <c r="BA105" s="96">
        <v>14</v>
      </c>
      <c r="BB105" s="96">
        <v>36.5</v>
      </c>
      <c r="BC105" s="96">
        <v>6.9</v>
      </c>
      <c r="BD105" s="96">
        <v>188</v>
      </c>
      <c r="BE105" s="96">
        <v>36</v>
      </c>
      <c r="BF105" s="96">
        <v>54</v>
      </c>
      <c r="BG105" s="96">
        <v>12</v>
      </c>
      <c r="BH105" s="96">
        <v>560</v>
      </c>
      <c r="BI105" s="96">
        <v>66</v>
      </c>
      <c r="BJ105" s="96">
        <v>139</v>
      </c>
      <c r="BK105" s="96">
        <v>18</v>
      </c>
      <c r="BL105" s="99">
        <v>11200</v>
      </c>
      <c r="BM105" s="99">
        <v>1400</v>
      </c>
      <c r="BN105" s="96">
        <v>0.55000000000000004</v>
      </c>
      <c r="BO105" s="96">
        <v>0.7</v>
      </c>
      <c r="BP105" s="96">
        <v>590</v>
      </c>
      <c r="BQ105" s="96">
        <v>110</v>
      </c>
      <c r="BR105" s="96">
        <v>603</v>
      </c>
      <c r="BS105" s="96">
        <v>78</v>
      </c>
      <c r="BT105" s="97">
        <v>0.16919999999999999</v>
      </c>
      <c r="BU105" s="97">
        <v>5.3636000000000003E-2</v>
      </c>
      <c r="BV105" s="97">
        <v>0</v>
      </c>
    </row>
    <row r="106" spans="1:74" ht="14">
      <c r="A106" s="96" t="s">
        <v>578</v>
      </c>
      <c r="B106" s="96" t="s">
        <v>579</v>
      </c>
      <c r="C106" s="96" t="s">
        <v>580</v>
      </c>
      <c r="D106" s="96" t="s">
        <v>505</v>
      </c>
      <c r="E106" s="98">
        <v>3.5512268518518519E-2</v>
      </c>
      <c r="F106" s="96">
        <v>18.417000000000002</v>
      </c>
      <c r="G106" s="96" t="s">
        <v>579</v>
      </c>
      <c r="H106" s="99">
        <v>279000</v>
      </c>
      <c r="I106" s="99">
        <v>27000</v>
      </c>
      <c r="J106" s="96">
        <v>860</v>
      </c>
      <c r="K106" s="96">
        <v>380</v>
      </c>
      <c r="L106" s="96">
        <v>0.9</v>
      </c>
      <c r="M106" s="96">
        <v>1.8</v>
      </c>
      <c r="N106" s="96">
        <v>53.3</v>
      </c>
      <c r="O106" s="96">
        <v>4.5999999999999996</v>
      </c>
      <c r="P106" s="96">
        <v>2.94</v>
      </c>
      <c r="Q106" s="96">
        <v>0.32</v>
      </c>
      <c r="R106" s="96">
        <v>4.5999999999999996</v>
      </c>
      <c r="S106" s="96">
        <v>0.42</v>
      </c>
      <c r="T106" s="96">
        <v>268</v>
      </c>
      <c r="U106" s="96">
        <v>26</v>
      </c>
      <c r="V106" s="96">
        <v>1780</v>
      </c>
      <c r="W106" s="96">
        <v>140</v>
      </c>
      <c r="X106" s="96">
        <v>587</v>
      </c>
      <c r="Y106" s="96">
        <v>49</v>
      </c>
      <c r="Z106" s="96">
        <v>8.4</v>
      </c>
      <c r="AA106" s="96">
        <v>4.2</v>
      </c>
      <c r="AB106" s="96">
        <v>0.99</v>
      </c>
      <c r="AC106" s="96">
        <v>0.79</v>
      </c>
      <c r="AD106" s="96">
        <v>1190</v>
      </c>
      <c r="AE106" s="96">
        <v>130</v>
      </c>
      <c r="AF106" s="96">
        <v>6.7</v>
      </c>
      <c r="AG106" s="96">
        <v>1</v>
      </c>
      <c r="AH106" s="96">
        <v>1.9</v>
      </c>
      <c r="AI106" s="96">
        <v>2.1</v>
      </c>
      <c r="AJ106" s="96">
        <v>24</v>
      </c>
      <c r="AK106" s="96">
        <v>11</v>
      </c>
      <c r="AL106" s="96">
        <v>80</v>
      </c>
      <c r="AM106" s="96">
        <v>25</v>
      </c>
      <c r="AN106" s="96">
        <v>6.7</v>
      </c>
      <c r="AO106" s="96">
        <v>2.7</v>
      </c>
      <c r="AP106" s="96">
        <v>41</v>
      </c>
      <c r="AQ106" s="96">
        <v>18</v>
      </c>
      <c r="AR106" s="96">
        <v>7.8</v>
      </c>
      <c r="AS106" s="96">
        <v>3.2</v>
      </c>
      <c r="AT106" s="96">
        <v>0.33</v>
      </c>
      <c r="AU106" s="96">
        <v>0.22</v>
      </c>
      <c r="AV106" s="96">
        <v>24.8</v>
      </c>
      <c r="AW106" s="96">
        <v>4.5999999999999996</v>
      </c>
      <c r="AX106" s="96">
        <v>8</v>
      </c>
      <c r="AY106" s="96">
        <v>1.1000000000000001</v>
      </c>
      <c r="AZ106" s="96">
        <v>107</v>
      </c>
      <c r="BA106" s="96">
        <v>12</v>
      </c>
      <c r="BB106" s="96">
        <v>40.799999999999997</v>
      </c>
      <c r="BC106" s="96">
        <v>4.8</v>
      </c>
      <c r="BD106" s="96">
        <v>196</v>
      </c>
      <c r="BE106" s="96">
        <v>23</v>
      </c>
      <c r="BF106" s="96">
        <v>47.7</v>
      </c>
      <c r="BG106" s="96">
        <v>5.9</v>
      </c>
      <c r="BH106" s="96">
        <v>469</v>
      </c>
      <c r="BI106" s="96">
        <v>55</v>
      </c>
      <c r="BJ106" s="96">
        <v>91</v>
      </c>
      <c r="BK106" s="96">
        <v>8.9</v>
      </c>
      <c r="BL106" s="99">
        <v>12300</v>
      </c>
      <c r="BM106" s="99">
        <v>1200</v>
      </c>
      <c r="BN106" s="96">
        <v>1.42</v>
      </c>
      <c r="BO106" s="96">
        <v>0.56999999999999995</v>
      </c>
      <c r="BP106" s="96">
        <v>301</v>
      </c>
      <c r="BQ106" s="96">
        <v>31</v>
      </c>
      <c r="BR106" s="96">
        <v>612</v>
      </c>
      <c r="BS106" s="96">
        <v>81</v>
      </c>
      <c r="BT106" s="97">
        <v>0.12665999999999999</v>
      </c>
      <c r="BU106" s="97">
        <v>3.4081E-2</v>
      </c>
      <c r="BV106" s="97">
        <v>1.1871E-2</v>
      </c>
    </row>
    <row r="107" spans="1:74" ht="14">
      <c r="A107" s="96" t="s">
        <v>581</v>
      </c>
      <c r="B107" s="96" t="s">
        <v>582</v>
      </c>
      <c r="C107" s="96" t="s">
        <v>583</v>
      </c>
      <c r="D107" s="96" t="s">
        <v>505</v>
      </c>
      <c r="E107" s="98">
        <v>3.8587847222222221E-2</v>
      </c>
      <c r="F107" s="96">
        <v>18.684999999999999</v>
      </c>
      <c r="G107" s="96" t="s">
        <v>582</v>
      </c>
      <c r="H107" s="99">
        <v>263000</v>
      </c>
      <c r="I107" s="99">
        <v>23000</v>
      </c>
      <c r="J107" s="96">
        <v>760</v>
      </c>
      <c r="K107" s="96">
        <v>470</v>
      </c>
      <c r="L107" s="96">
        <v>2.9</v>
      </c>
      <c r="M107" s="96">
        <v>1.7</v>
      </c>
      <c r="N107" s="96">
        <v>73</v>
      </c>
      <c r="O107" s="96">
        <v>8.5</v>
      </c>
      <c r="P107" s="96">
        <v>6.35</v>
      </c>
      <c r="Q107" s="96">
        <v>0.75</v>
      </c>
      <c r="R107" s="96">
        <v>6.02</v>
      </c>
      <c r="S107" s="96">
        <v>0.87</v>
      </c>
      <c r="T107" s="96">
        <v>67.7</v>
      </c>
      <c r="U107" s="96">
        <v>9</v>
      </c>
      <c r="V107" s="96">
        <v>369</v>
      </c>
      <c r="W107" s="96">
        <v>43</v>
      </c>
      <c r="X107" s="96">
        <v>126</v>
      </c>
      <c r="Y107" s="96">
        <v>14</v>
      </c>
      <c r="Z107" s="96">
        <v>7.9</v>
      </c>
      <c r="AA107" s="96">
        <v>2.9</v>
      </c>
      <c r="AB107" s="96">
        <v>0.4</v>
      </c>
      <c r="AC107" s="96">
        <v>0.53</v>
      </c>
      <c r="AD107" s="96">
        <v>737</v>
      </c>
      <c r="AE107" s="96">
        <v>68</v>
      </c>
      <c r="AF107" s="96">
        <v>4.08</v>
      </c>
      <c r="AG107" s="96">
        <v>0.77</v>
      </c>
      <c r="AH107" s="96">
        <v>0.4</v>
      </c>
      <c r="AI107" s="96">
        <v>1.5</v>
      </c>
      <c r="AJ107" s="96">
        <v>1.2999999999999999E-2</v>
      </c>
      <c r="AK107" s="96">
        <v>1.7999999999999999E-2</v>
      </c>
      <c r="AL107" s="96">
        <v>9.4</v>
      </c>
      <c r="AM107" s="96">
        <v>0.97</v>
      </c>
      <c r="AN107" s="96">
        <v>5.5E-2</v>
      </c>
      <c r="AO107" s="96">
        <v>2.9000000000000001E-2</v>
      </c>
      <c r="AP107" s="96">
        <v>1.47</v>
      </c>
      <c r="AQ107" s="96">
        <v>0.68</v>
      </c>
      <c r="AR107" s="96">
        <v>1.32</v>
      </c>
      <c r="AS107" s="96">
        <v>0.62</v>
      </c>
      <c r="AT107" s="96">
        <v>-0.02</v>
      </c>
      <c r="AU107" s="96">
        <v>0.13</v>
      </c>
      <c r="AV107" s="96">
        <v>14.4</v>
      </c>
      <c r="AW107" s="96">
        <v>3.1</v>
      </c>
      <c r="AX107" s="96">
        <v>5.31</v>
      </c>
      <c r="AY107" s="96">
        <v>0.79</v>
      </c>
      <c r="AZ107" s="96">
        <v>67.400000000000006</v>
      </c>
      <c r="BA107" s="96">
        <v>7.1</v>
      </c>
      <c r="BB107" s="96">
        <v>25.4</v>
      </c>
      <c r="BC107" s="96">
        <v>2.7</v>
      </c>
      <c r="BD107" s="96">
        <v>124</v>
      </c>
      <c r="BE107" s="96">
        <v>14</v>
      </c>
      <c r="BF107" s="96">
        <v>26.8</v>
      </c>
      <c r="BG107" s="96">
        <v>3.2</v>
      </c>
      <c r="BH107" s="96">
        <v>249</v>
      </c>
      <c r="BI107" s="96">
        <v>24</v>
      </c>
      <c r="BJ107" s="96">
        <v>48.3</v>
      </c>
      <c r="BK107" s="96">
        <v>4.9000000000000004</v>
      </c>
      <c r="BL107" s="96">
        <v>9330</v>
      </c>
      <c r="BM107" s="96">
        <v>670</v>
      </c>
      <c r="BN107" s="96">
        <v>1.1399999999999999</v>
      </c>
      <c r="BO107" s="96">
        <v>0.36</v>
      </c>
      <c r="BP107" s="96">
        <v>54.8</v>
      </c>
      <c r="BQ107" s="96">
        <v>7.2</v>
      </c>
      <c r="BR107" s="96">
        <v>118</v>
      </c>
      <c r="BS107" s="96">
        <v>14</v>
      </c>
      <c r="BT107" s="97">
        <v>0.17693</v>
      </c>
      <c r="BU107" s="97">
        <v>7.7037999999999995E-2</v>
      </c>
      <c r="BV107" s="97">
        <v>0</v>
      </c>
    </row>
    <row r="108" spans="1:74" ht="14">
      <c r="A108" s="96" t="s">
        <v>584</v>
      </c>
      <c r="B108" s="96" t="s">
        <v>585</v>
      </c>
      <c r="C108" s="96" t="s">
        <v>586</v>
      </c>
      <c r="D108" s="96" t="s">
        <v>505</v>
      </c>
      <c r="E108" s="98">
        <v>4.0633449074074075E-2</v>
      </c>
      <c r="F108" s="96">
        <v>18.940999999999999</v>
      </c>
      <c r="G108" s="96" t="s">
        <v>585</v>
      </c>
      <c r="H108" s="99">
        <v>340000</v>
      </c>
      <c r="I108" s="99">
        <v>35000</v>
      </c>
      <c r="J108" s="96">
        <v>1450</v>
      </c>
      <c r="K108" s="96">
        <v>410</v>
      </c>
      <c r="L108" s="96">
        <v>2.5</v>
      </c>
      <c r="M108" s="96">
        <v>1.7</v>
      </c>
      <c r="N108" s="96">
        <v>21.1</v>
      </c>
      <c r="O108" s="96">
        <v>3</v>
      </c>
      <c r="P108" s="96">
        <v>1.07</v>
      </c>
      <c r="Q108" s="96">
        <v>0.16</v>
      </c>
      <c r="R108" s="96">
        <v>0.88</v>
      </c>
      <c r="S108" s="96">
        <v>0.14000000000000001</v>
      </c>
      <c r="T108" s="96">
        <v>90</v>
      </c>
      <c r="U108" s="96">
        <v>16</v>
      </c>
      <c r="V108" s="96">
        <v>1080</v>
      </c>
      <c r="W108" s="96">
        <v>140</v>
      </c>
      <c r="X108" s="96">
        <v>363</v>
      </c>
      <c r="Y108" s="96">
        <v>52</v>
      </c>
      <c r="Z108" s="96">
        <v>4.5</v>
      </c>
      <c r="AA108" s="96">
        <v>2.8</v>
      </c>
      <c r="AB108" s="96">
        <v>0.39</v>
      </c>
      <c r="AC108" s="96">
        <v>0.49</v>
      </c>
      <c r="AD108" s="96">
        <v>376</v>
      </c>
      <c r="AE108" s="96">
        <v>49</v>
      </c>
      <c r="AF108" s="96">
        <v>1.5</v>
      </c>
      <c r="AG108" s="96">
        <v>0.44</v>
      </c>
      <c r="AH108" s="96">
        <v>-0.1</v>
      </c>
      <c r="AI108" s="96">
        <v>1.4</v>
      </c>
      <c r="AJ108" s="96">
        <v>8.9999999999999993E-3</v>
      </c>
      <c r="AK108" s="96">
        <v>1.4E-2</v>
      </c>
      <c r="AL108" s="96">
        <v>5.3</v>
      </c>
      <c r="AM108" s="96">
        <v>1</v>
      </c>
      <c r="AN108" s="96">
        <v>0.01</v>
      </c>
      <c r="AO108" s="96">
        <v>1.7000000000000001E-2</v>
      </c>
      <c r="AP108" s="96">
        <v>6.0999999999999999E-2</v>
      </c>
      <c r="AQ108" s="96">
        <v>8.5000000000000006E-2</v>
      </c>
      <c r="AR108" s="96">
        <v>0.19</v>
      </c>
      <c r="AS108" s="96">
        <v>0.26</v>
      </c>
      <c r="AT108" s="96">
        <v>0.21</v>
      </c>
      <c r="AU108" s="96">
        <v>0.22</v>
      </c>
      <c r="AV108" s="96">
        <v>3.7</v>
      </c>
      <c r="AW108" s="96">
        <v>1.5</v>
      </c>
      <c r="AX108" s="96">
        <v>1.52</v>
      </c>
      <c r="AY108" s="96">
        <v>0.45</v>
      </c>
      <c r="AZ108" s="96">
        <v>25.7</v>
      </c>
      <c r="BA108" s="96">
        <v>4.0999999999999996</v>
      </c>
      <c r="BB108" s="96">
        <v>11.8</v>
      </c>
      <c r="BC108" s="96">
        <v>1.4</v>
      </c>
      <c r="BD108" s="96">
        <v>66</v>
      </c>
      <c r="BE108" s="96">
        <v>12</v>
      </c>
      <c r="BF108" s="96">
        <v>15.2</v>
      </c>
      <c r="BG108" s="96">
        <v>2.2999999999999998</v>
      </c>
      <c r="BH108" s="96">
        <v>188</v>
      </c>
      <c r="BI108" s="96">
        <v>33</v>
      </c>
      <c r="BJ108" s="96">
        <v>38.9</v>
      </c>
      <c r="BK108" s="96">
        <v>5.7</v>
      </c>
      <c r="BL108" s="99">
        <v>10800</v>
      </c>
      <c r="BM108" s="99">
        <v>1000</v>
      </c>
      <c r="BN108" s="96">
        <v>0.2</v>
      </c>
      <c r="BO108" s="96">
        <v>0.15</v>
      </c>
      <c r="BP108" s="96">
        <v>100</v>
      </c>
      <c r="BQ108" s="96">
        <v>17</v>
      </c>
      <c r="BR108" s="96">
        <v>350</v>
      </c>
      <c r="BS108" s="96">
        <v>45</v>
      </c>
      <c r="BT108" s="97">
        <v>0.17773</v>
      </c>
      <c r="BU108" s="97">
        <v>7.3609999999999995E-2</v>
      </c>
      <c r="BV108" s="97">
        <v>0</v>
      </c>
    </row>
    <row r="109" spans="1:74" ht="14">
      <c r="A109" s="96" t="s">
        <v>587</v>
      </c>
      <c r="B109" s="96" t="s">
        <v>588</v>
      </c>
      <c r="C109" s="96" t="s">
        <v>589</v>
      </c>
      <c r="D109" s="96" t="s">
        <v>505</v>
      </c>
      <c r="E109" s="98">
        <v>4.1551388888888895E-2</v>
      </c>
      <c r="F109" s="96">
        <v>2.0548999999999999</v>
      </c>
      <c r="G109" s="96"/>
      <c r="H109" s="99">
        <v>367000</v>
      </c>
      <c r="I109" s="99">
        <v>80000</v>
      </c>
      <c r="J109" s="99">
        <v>1800</v>
      </c>
      <c r="K109" s="99">
        <v>1200</v>
      </c>
      <c r="L109" s="96">
        <v>5.5</v>
      </c>
      <c r="M109" s="96">
        <v>7.9</v>
      </c>
      <c r="N109" s="96">
        <v>56</v>
      </c>
      <c r="O109" s="96">
        <v>27</v>
      </c>
      <c r="P109" s="96">
        <v>3.5</v>
      </c>
      <c r="Q109" s="96">
        <v>2.2000000000000002</v>
      </c>
      <c r="R109" s="96">
        <v>6.12</v>
      </c>
      <c r="S109" s="96">
        <v>0.61</v>
      </c>
      <c r="T109" s="96">
        <v>311</v>
      </c>
      <c r="U109" s="96">
        <v>52</v>
      </c>
      <c r="V109" s="96">
        <v>2040</v>
      </c>
      <c r="W109" s="96">
        <v>500</v>
      </c>
      <c r="X109" s="96">
        <v>840</v>
      </c>
      <c r="Y109" s="96">
        <v>220</v>
      </c>
      <c r="Z109" s="96">
        <v>27</v>
      </c>
      <c r="AA109" s="96">
        <v>26</v>
      </c>
      <c r="AB109" s="96">
        <v>0.8</v>
      </c>
      <c r="AC109" s="96">
        <v>1.9</v>
      </c>
      <c r="AD109" s="96">
        <v>2750</v>
      </c>
      <c r="AE109" s="96">
        <v>700</v>
      </c>
      <c r="AF109" s="96">
        <v>5.3</v>
      </c>
      <c r="AG109" s="96">
        <v>5.9</v>
      </c>
      <c r="AH109" s="96">
        <v>3.7</v>
      </c>
      <c r="AI109" s="96">
        <v>3.5</v>
      </c>
      <c r="AJ109" s="96">
        <v>0.09</v>
      </c>
      <c r="AK109" s="96">
        <v>0.12</v>
      </c>
      <c r="AL109" s="96">
        <v>59</v>
      </c>
      <c r="AM109" s="96">
        <v>12</v>
      </c>
      <c r="AN109" s="96">
        <v>7.5999999999999998E-2</v>
      </c>
      <c r="AO109" s="96">
        <v>8.5999999999999993E-2</v>
      </c>
      <c r="AP109" s="96">
        <v>3.7</v>
      </c>
      <c r="AQ109" s="96">
        <v>2.5</v>
      </c>
      <c r="AR109" s="96">
        <v>10.199999999999999</v>
      </c>
      <c r="AS109" s="96">
        <v>4</v>
      </c>
      <c r="AT109" s="96">
        <v>3.4</v>
      </c>
      <c r="AU109" s="96">
        <v>2</v>
      </c>
      <c r="AV109" s="96">
        <v>69</v>
      </c>
      <c r="AW109" s="96">
        <v>12</v>
      </c>
      <c r="AX109" s="96">
        <v>19.100000000000001</v>
      </c>
      <c r="AY109" s="96">
        <v>4.3</v>
      </c>
      <c r="AZ109" s="96">
        <v>244</v>
      </c>
      <c r="BA109" s="96">
        <v>60</v>
      </c>
      <c r="BB109" s="96">
        <v>92</v>
      </c>
      <c r="BC109" s="96">
        <v>24</v>
      </c>
      <c r="BD109" s="96">
        <v>590</v>
      </c>
      <c r="BE109" s="96">
        <v>220</v>
      </c>
      <c r="BF109" s="96">
        <v>109</v>
      </c>
      <c r="BG109" s="96">
        <v>33</v>
      </c>
      <c r="BH109" s="96">
        <v>1320</v>
      </c>
      <c r="BI109" s="96">
        <v>390</v>
      </c>
      <c r="BJ109" s="96">
        <v>225</v>
      </c>
      <c r="BK109" s="96">
        <v>66</v>
      </c>
      <c r="BL109" s="99">
        <v>11100</v>
      </c>
      <c r="BM109" s="99">
        <v>4000</v>
      </c>
      <c r="BN109" s="96">
        <v>-5.8E-4</v>
      </c>
      <c r="BO109" s="96">
        <v>1.2999999999999999E-4</v>
      </c>
      <c r="BP109" s="96">
        <v>368.9</v>
      </c>
      <c r="BQ109" s="96">
        <v>5.5</v>
      </c>
      <c r="BR109" s="96">
        <v>1070</v>
      </c>
      <c r="BS109" s="96">
        <v>510</v>
      </c>
    </row>
    <row r="110" spans="1:74" ht="14">
      <c r="A110" s="96" t="s">
        <v>590</v>
      </c>
      <c r="B110" s="96" t="s">
        <v>588</v>
      </c>
      <c r="C110" s="96" t="s">
        <v>591</v>
      </c>
      <c r="D110" s="96" t="s">
        <v>505</v>
      </c>
      <c r="E110" s="98">
        <v>4.1770949074074075E-2</v>
      </c>
      <c r="F110" s="96">
        <v>8.6660000000000004</v>
      </c>
      <c r="G110" s="96" t="s">
        <v>588</v>
      </c>
      <c r="H110" s="99">
        <v>308000</v>
      </c>
      <c r="I110" s="99">
        <v>38000</v>
      </c>
      <c r="J110" s="96">
        <v>1310</v>
      </c>
      <c r="K110" s="96">
        <v>510</v>
      </c>
      <c r="L110" s="96">
        <v>3.6</v>
      </c>
      <c r="M110" s="96">
        <v>2.6</v>
      </c>
      <c r="N110" s="96">
        <v>286</v>
      </c>
      <c r="O110" s="96">
        <v>44</v>
      </c>
      <c r="P110" s="96">
        <v>31.2</v>
      </c>
      <c r="Q110" s="96">
        <v>4.5999999999999996</v>
      </c>
      <c r="R110" s="96">
        <v>5.76</v>
      </c>
      <c r="S110" s="96">
        <v>0.75</v>
      </c>
      <c r="T110" s="96">
        <v>59</v>
      </c>
      <c r="U110" s="96">
        <v>7.2</v>
      </c>
      <c r="V110" s="96">
        <v>870</v>
      </c>
      <c r="W110" s="96">
        <v>120</v>
      </c>
      <c r="X110" s="96">
        <v>284</v>
      </c>
      <c r="Y110" s="96">
        <v>36</v>
      </c>
      <c r="Z110" s="96">
        <v>8.4</v>
      </c>
      <c r="AA110" s="96">
        <v>3.1</v>
      </c>
      <c r="AB110" s="96">
        <v>1.6</v>
      </c>
      <c r="AC110" s="96">
        <v>1.2</v>
      </c>
      <c r="AD110" s="96">
        <v>667</v>
      </c>
      <c r="AE110" s="96">
        <v>71</v>
      </c>
      <c r="AF110" s="96">
        <v>2.4300000000000002</v>
      </c>
      <c r="AG110" s="96">
        <v>0.85</v>
      </c>
      <c r="AH110" s="96">
        <v>1.1000000000000001</v>
      </c>
      <c r="AI110" s="96">
        <v>1.9</v>
      </c>
      <c r="AJ110" s="96">
        <v>2E-3</v>
      </c>
      <c r="AK110" s="96">
        <v>1.6E-2</v>
      </c>
      <c r="AL110" s="96">
        <v>6.4</v>
      </c>
      <c r="AM110" s="96">
        <v>1.5</v>
      </c>
      <c r="AN110" s="96">
        <v>2.1999999999999999E-2</v>
      </c>
      <c r="AO110" s="96">
        <v>3.6999999999999998E-2</v>
      </c>
      <c r="AP110" s="96">
        <v>0.69</v>
      </c>
      <c r="AQ110" s="96">
        <v>0.54</v>
      </c>
      <c r="AR110" s="96">
        <v>2.6</v>
      </c>
      <c r="AS110" s="96">
        <v>1.1000000000000001</v>
      </c>
      <c r="AT110" s="96">
        <v>0.47</v>
      </c>
      <c r="AU110" s="96">
        <v>0.28999999999999998</v>
      </c>
      <c r="AV110" s="96">
        <v>19.399999999999999</v>
      </c>
      <c r="AW110" s="96">
        <v>4.9000000000000004</v>
      </c>
      <c r="AX110" s="96">
        <v>6.8</v>
      </c>
      <c r="AY110" s="96">
        <v>1.2</v>
      </c>
      <c r="AZ110" s="96">
        <v>73.2</v>
      </c>
      <c r="BA110" s="96">
        <v>7.8</v>
      </c>
      <c r="BB110" s="96">
        <v>20.399999999999999</v>
      </c>
      <c r="BC110" s="96">
        <v>3.6</v>
      </c>
      <c r="BD110" s="96">
        <v>95</v>
      </c>
      <c r="BE110" s="96">
        <v>14</v>
      </c>
      <c r="BF110" s="96">
        <v>21.2</v>
      </c>
      <c r="BG110" s="96">
        <v>4.8</v>
      </c>
      <c r="BH110" s="96">
        <v>203</v>
      </c>
      <c r="BI110" s="96">
        <v>58</v>
      </c>
      <c r="BJ110" s="96">
        <v>41.4</v>
      </c>
      <c r="BK110" s="96">
        <v>5.9</v>
      </c>
      <c r="BL110" s="99">
        <v>12800</v>
      </c>
      <c r="BM110" s="99">
        <v>1800</v>
      </c>
      <c r="BN110" s="96">
        <v>0.63</v>
      </c>
      <c r="BO110" s="96">
        <v>0.61</v>
      </c>
      <c r="BP110" s="96">
        <v>54.1</v>
      </c>
      <c r="BQ110" s="96">
        <v>9.5</v>
      </c>
      <c r="BR110" s="96">
        <v>283</v>
      </c>
      <c r="BS110" s="96">
        <v>65</v>
      </c>
      <c r="BT110" s="97">
        <v>0.15078</v>
      </c>
      <c r="BU110" s="97">
        <v>3.0877999999999999E-2</v>
      </c>
      <c r="BV110" s="97">
        <v>2.9687999999999999E-2</v>
      </c>
    </row>
    <row r="111" spans="1:74" ht="14">
      <c r="A111" s="96" t="s">
        <v>592</v>
      </c>
      <c r="B111" s="96" t="s">
        <v>593</v>
      </c>
      <c r="C111" s="96" t="s">
        <v>594</v>
      </c>
      <c r="D111" s="96" t="s">
        <v>505</v>
      </c>
      <c r="E111" s="98">
        <v>4.2823379629629628E-2</v>
      </c>
      <c r="F111" s="96">
        <v>6.4776999999999996</v>
      </c>
      <c r="G111" s="96" t="s">
        <v>593</v>
      </c>
      <c r="H111" s="99">
        <v>225000</v>
      </c>
      <c r="I111" s="99">
        <v>18000</v>
      </c>
      <c r="J111" s="96">
        <v>1180</v>
      </c>
      <c r="K111" s="96">
        <v>530</v>
      </c>
      <c r="L111" s="96">
        <v>1.1000000000000001</v>
      </c>
      <c r="M111" s="96">
        <v>2.4</v>
      </c>
      <c r="N111" s="96">
        <v>28.3</v>
      </c>
      <c r="O111" s="96">
        <v>3</v>
      </c>
      <c r="P111" s="96">
        <v>2.16</v>
      </c>
      <c r="Q111" s="96">
        <v>0.32</v>
      </c>
      <c r="R111" s="96">
        <v>1.53</v>
      </c>
      <c r="S111" s="96">
        <v>0.22</v>
      </c>
      <c r="T111" s="96">
        <v>144</v>
      </c>
      <c r="U111" s="96">
        <v>19</v>
      </c>
      <c r="V111" s="96">
        <v>1320</v>
      </c>
      <c r="W111" s="96">
        <v>130</v>
      </c>
      <c r="X111" s="96">
        <v>437</v>
      </c>
      <c r="Y111" s="96">
        <v>51</v>
      </c>
      <c r="Z111" s="96">
        <v>133</v>
      </c>
      <c r="AA111" s="96">
        <v>38</v>
      </c>
      <c r="AB111" s="96">
        <v>0.8</v>
      </c>
      <c r="AC111" s="96">
        <v>1.5</v>
      </c>
      <c r="AD111" s="96">
        <v>503</v>
      </c>
      <c r="AE111" s="96">
        <v>64</v>
      </c>
      <c r="AF111" s="96">
        <v>3.3</v>
      </c>
      <c r="AG111" s="96">
        <v>1.4</v>
      </c>
      <c r="AH111" s="96">
        <v>0.8</v>
      </c>
      <c r="AI111" s="96">
        <v>3.7</v>
      </c>
      <c r="AJ111" s="96">
        <v>3.3000000000000002E-2</v>
      </c>
      <c r="AK111" s="96">
        <v>3.5000000000000003E-2</v>
      </c>
      <c r="AL111" s="96">
        <v>11.3</v>
      </c>
      <c r="AM111" s="96">
        <v>2.2000000000000002</v>
      </c>
      <c r="AN111" s="96">
        <v>4.0000000000000001E-3</v>
      </c>
      <c r="AO111" s="96">
        <v>2.8000000000000001E-2</v>
      </c>
      <c r="AP111" s="96">
        <v>0.56000000000000005</v>
      </c>
      <c r="AQ111" s="96">
        <v>0.91</v>
      </c>
      <c r="AR111" s="96">
        <v>1.04</v>
      </c>
      <c r="AS111" s="96">
        <v>0.93</v>
      </c>
      <c r="AT111" s="96">
        <v>0.81</v>
      </c>
      <c r="AU111" s="96">
        <v>0.57999999999999996</v>
      </c>
      <c r="AV111" s="96">
        <v>5.6</v>
      </c>
      <c r="AW111" s="96">
        <v>2.9</v>
      </c>
      <c r="AX111" s="96">
        <v>1.95</v>
      </c>
      <c r="AY111" s="96">
        <v>0.44</v>
      </c>
      <c r="AZ111" s="96">
        <v>33.6</v>
      </c>
      <c r="BA111" s="96">
        <v>9</v>
      </c>
      <c r="BB111" s="96">
        <v>14</v>
      </c>
      <c r="BC111" s="96">
        <v>2</v>
      </c>
      <c r="BD111" s="96">
        <v>84.2</v>
      </c>
      <c r="BE111" s="96">
        <v>9.5</v>
      </c>
      <c r="BF111" s="96">
        <v>20</v>
      </c>
      <c r="BG111" s="96">
        <v>2.9</v>
      </c>
      <c r="BH111" s="96">
        <v>248</v>
      </c>
      <c r="BI111" s="96">
        <v>41</v>
      </c>
      <c r="BJ111" s="96">
        <v>55.5</v>
      </c>
      <c r="BK111" s="96">
        <v>8.1</v>
      </c>
      <c r="BL111" s="99">
        <v>12600</v>
      </c>
      <c r="BM111" s="99">
        <v>1600</v>
      </c>
      <c r="BN111" s="96">
        <v>0.4</v>
      </c>
      <c r="BO111" s="96">
        <v>0.35</v>
      </c>
      <c r="BP111" s="96">
        <v>128</v>
      </c>
      <c r="BQ111" s="96">
        <v>19</v>
      </c>
      <c r="BR111" s="96">
        <v>420</v>
      </c>
      <c r="BS111" s="96">
        <v>46</v>
      </c>
      <c r="BT111" s="97">
        <v>9.1228000000000004E-2</v>
      </c>
      <c r="BU111" s="97">
        <v>2.3425999999999999E-2</v>
      </c>
      <c r="BV111" s="97">
        <v>2.0782999999999999E-2</v>
      </c>
    </row>
    <row r="112" spans="1:74" ht="14">
      <c r="A112" s="96" t="s">
        <v>595</v>
      </c>
      <c r="B112" s="96" t="s">
        <v>596</v>
      </c>
      <c r="C112" s="96" t="s">
        <v>597</v>
      </c>
      <c r="D112" s="96" t="s">
        <v>505</v>
      </c>
      <c r="E112" s="98">
        <v>4.8979513888888888E-2</v>
      </c>
      <c r="F112" s="96">
        <v>5.8414999999999999</v>
      </c>
      <c r="G112" s="96" t="s">
        <v>596</v>
      </c>
      <c r="H112" s="99">
        <v>336000</v>
      </c>
      <c r="I112" s="99">
        <v>19000</v>
      </c>
      <c r="J112" s="96">
        <v>1050</v>
      </c>
      <c r="K112" s="96">
        <v>660</v>
      </c>
      <c r="L112" s="96">
        <v>0.7</v>
      </c>
      <c r="M112" s="96">
        <v>1.5</v>
      </c>
      <c r="N112" s="96">
        <v>52.1</v>
      </c>
      <c r="O112" s="96">
        <v>3.7</v>
      </c>
      <c r="P112" s="96">
        <v>3</v>
      </c>
      <c r="Q112" s="96">
        <v>0.32</v>
      </c>
      <c r="R112" s="96">
        <v>5.05</v>
      </c>
      <c r="S112" s="96">
        <v>0.31</v>
      </c>
      <c r="T112" s="96">
        <v>459</v>
      </c>
      <c r="U112" s="96">
        <v>31</v>
      </c>
      <c r="V112" s="96">
        <v>1612</v>
      </c>
      <c r="W112" s="96">
        <v>94</v>
      </c>
      <c r="X112" s="96">
        <v>527</v>
      </c>
      <c r="Y112" s="96">
        <v>27</v>
      </c>
      <c r="Z112" s="96">
        <v>7.1</v>
      </c>
      <c r="AA112" s="96">
        <v>3.3</v>
      </c>
      <c r="AB112" s="96">
        <v>1</v>
      </c>
      <c r="AC112" s="96">
        <v>1.3</v>
      </c>
      <c r="AD112" s="96">
        <v>1193</v>
      </c>
      <c r="AE112" s="96">
        <v>60</v>
      </c>
      <c r="AF112" s="96">
        <v>7.6</v>
      </c>
      <c r="AG112" s="96">
        <v>1.3</v>
      </c>
      <c r="AH112" s="96">
        <v>-0.2</v>
      </c>
      <c r="AI112" s="96">
        <v>2.5</v>
      </c>
      <c r="AJ112" s="96">
        <v>-1.108E-2</v>
      </c>
      <c r="AK112" s="96">
        <v>5.5000000000000003E-4</v>
      </c>
      <c r="AL112" s="96">
        <v>49.5</v>
      </c>
      <c r="AM112" s="96">
        <v>3.8</v>
      </c>
      <c r="AN112" s="96">
        <v>7.3999999999999996E-2</v>
      </c>
      <c r="AO112" s="96">
        <v>6.6000000000000003E-2</v>
      </c>
      <c r="AP112" s="96">
        <v>1.28</v>
      </c>
      <c r="AQ112" s="96">
        <v>0.9</v>
      </c>
      <c r="AR112" s="96">
        <v>3</v>
      </c>
      <c r="AS112" s="96">
        <v>2.2000000000000002</v>
      </c>
      <c r="AT112" s="96">
        <v>1.03</v>
      </c>
      <c r="AU112" s="96">
        <v>0.76</v>
      </c>
      <c r="AV112" s="96">
        <v>17</v>
      </c>
      <c r="AW112" s="96">
        <v>3.1</v>
      </c>
      <c r="AX112" s="96">
        <v>6.62</v>
      </c>
      <c r="AY112" s="96">
        <v>0.76</v>
      </c>
      <c r="AZ112" s="96">
        <v>92</v>
      </c>
      <c r="BA112" s="96">
        <v>10</v>
      </c>
      <c r="BB112" s="96">
        <v>41.2</v>
      </c>
      <c r="BC112" s="96">
        <v>3.1</v>
      </c>
      <c r="BD112" s="96">
        <v>210</v>
      </c>
      <c r="BE112" s="96">
        <v>14</v>
      </c>
      <c r="BF112" s="96">
        <v>50.3</v>
      </c>
      <c r="BG112" s="96">
        <v>5.0999999999999996</v>
      </c>
      <c r="BH112" s="96">
        <v>501</v>
      </c>
      <c r="BI112" s="96">
        <v>30</v>
      </c>
      <c r="BJ112" s="96">
        <v>103</v>
      </c>
      <c r="BK112" s="96">
        <v>5.7</v>
      </c>
      <c r="BL112" s="96">
        <v>12160</v>
      </c>
      <c r="BM112" s="96">
        <v>960</v>
      </c>
      <c r="BN112" s="96">
        <v>2.6</v>
      </c>
      <c r="BO112" s="96">
        <v>1.2</v>
      </c>
      <c r="BP112" s="96">
        <v>376</v>
      </c>
      <c r="BQ112" s="96">
        <v>22</v>
      </c>
      <c r="BR112" s="96">
        <v>555</v>
      </c>
      <c r="BS112" s="96">
        <v>34</v>
      </c>
      <c r="BT112" s="97">
        <v>0.13272999999999999</v>
      </c>
      <c r="BU112" s="97">
        <v>3.0366000000000001E-2</v>
      </c>
      <c r="BV112" s="97">
        <v>1.4732E-2</v>
      </c>
    </row>
    <row r="113" spans="1:74" ht="14">
      <c r="A113" s="96" t="s">
        <v>598</v>
      </c>
      <c r="B113" s="96" t="s">
        <v>599</v>
      </c>
      <c r="C113" s="96" t="s">
        <v>600</v>
      </c>
      <c r="D113" s="96" t="s">
        <v>505</v>
      </c>
      <c r="E113" s="98">
        <v>5.2951620370370371E-2</v>
      </c>
      <c r="F113" s="96">
        <v>17.655999999999999</v>
      </c>
      <c r="G113" s="96" t="s">
        <v>599</v>
      </c>
      <c r="H113" s="99">
        <v>257000</v>
      </c>
      <c r="I113" s="99">
        <v>21000</v>
      </c>
      <c r="J113" s="96">
        <v>1470</v>
      </c>
      <c r="K113" s="96">
        <v>480</v>
      </c>
      <c r="L113" s="96">
        <v>2.1</v>
      </c>
      <c r="M113" s="96">
        <v>1.4</v>
      </c>
      <c r="N113" s="96">
        <v>916</v>
      </c>
      <c r="O113" s="96">
        <v>86</v>
      </c>
      <c r="P113" s="96">
        <v>107</v>
      </c>
      <c r="Q113" s="96">
        <v>11</v>
      </c>
      <c r="R113" s="96">
        <v>23.3</v>
      </c>
      <c r="S113" s="96">
        <v>5.4</v>
      </c>
      <c r="T113" s="96">
        <v>178</v>
      </c>
      <c r="U113" s="96">
        <v>45</v>
      </c>
      <c r="V113" s="96">
        <v>2560</v>
      </c>
      <c r="W113" s="96">
        <v>290</v>
      </c>
      <c r="X113" s="96">
        <v>814</v>
      </c>
      <c r="Y113" s="96">
        <v>92</v>
      </c>
      <c r="Z113" s="96">
        <v>12.7</v>
      </c>
      <c r="AA113" s="96">
        <v>3.3</v>
      </c>
      <c r="AB113" s="96">
        <v>0.16</v>
      </c>
      <c r="AC113" s="96">
        <v>0.44</v>
      </c>
      <c r="AD113" s="96">
        <v>1230</v>
      </c>
      <c r="AE113" s="96">
        <v>150</v>
      </c>
      <c r="AF113" s="96">
        <v>9.6999999999999993</v>
      </c>
      <c r="AG113" s="96">
        <v>1.5</v>
      </c>
      <c r="AH113" s="96">
        <v>0.6</v>
      </c>
      <c r="AI113" s="96">
        <v>2.2999999999999998</v>
      </c>
      <c r="AJ113" s="96">
        <v>0.22</v>
      </c>
      <c r="AK113" s="96">
        <v>0.23</v>
      </c>
      <c r="AL113" s="96">
        <v>14.9</v>
      </c>
      <c r="AM113" s="96">
        <v>2.2999999999999998</v>
      </c>
      <c r="AN113" s="96">
        <v>0.1</v>
      </c>
      <c r="AO113" s="96">
        <v>5.3999999999999999E-2</v>
      </c>
      <c r="AP113" s="96">
        <v>1.57</v>
      </c>
      <c r="AQ113" s="96">
        <v>0.69</v>
      </c>
      <c r="AR113" s="96">
        <v>5.5</v>
      </c>
      <c r="AS113" s="96">
        <v>2.1</v>
      </c>
      <c r="AT113" s="96">
        <v>0.27</v>
      </c>
      <c r="AU113" s="96">
        <v>0.16</v>
      </c>
      <c r="AV113" s="96">
        <v>23.3</v>
      </c>
      <c r="AW113" s="96">
        <v>5.0999999999999996</v>
      </c>
      <c r="AX113" s="96">
        <v>8.5</v>
      </c>
      <c r="AY113" s="96">
        <v>1.3</v>
      </c>
      <c r="AZ113" s="96">
        <v>113</v>
      </c>
      <c r="BA113" s="96">
        <v>12</v>
      </c>
      <c r="BB113" s="96">
        <v>41.7</v>
      </c>
      <c r="BC113" s="96">
        <v>5.5</v>
      </c>
      <c r="BD113" s="96">
        <v>197</v>
      </c>
      <c r="BE113" s="96">
        <v>24</v>
      </c>
      <c r="BF113" s="96">
        <v>43.8</v>
      </c>
      <c r="BG113" s="96">
        <v>6.5</v>
      </c>
      <c r="BH113" s="96">
        <v>399</v>
      </c>
      <c r="BI113" s="96">
        <v>51</v>
      </c>
      <c r="BJ113" s="96">
        <v>74.3</v>
      </c>
      <c r="BK113" s="96">
        <v>9.1</v>
      </c>
      <c r="BL113" s="96">
        <v>10980</v>
      </c>
      <c r="BM113" s="96">
        <v>910</v>
      </c>
      <c r="BN113" s="96">
        <v>3.4</v>
      </c>
      <c r="BO113" s="96">
        <v>1.4</v>
      </c>
      <c r="BP113" s="96">
        <v>146</v>
      </c>
      <c r="BQ113" s="96">
        <v>33</v>
      </c>
      <c r="BR113" s="96">
        <v>850</v>
      </c>
      <c r="BS113" s="96">
        <v>110</v>
      </c>
      <c r="BT113" s="97">
        <v>0.17651</v>
      </c>
      <c r="BU113" s="97">
        <v>5.3215999999999999E-2</v>
      </c>
      <c r="BV113" s="97">
        <v>0</v>
      </c>
    </row>
    <row r="114" spans="1:74" ht="14">
      <c r="A114" s="96" t="s">
        <v>601</v>
      </c>
      <c r="B114" s="96" t="s">
        <v>602</v>
      </c>
      <c r="C114" s="96" t="s">
        <v>603</v>
      </c>
      <c r="D114" s="96" t="s">
        <v>505</v>
      </c>
      <c r="E114" s="98">
        <v>5.3892476851851855E-2</v>
      </c>
      <c r="F114" s="96">
        <v>17.399999999999999</v>
      </c>
      <c r="G114" s="96" t="s">
        <v>602</v>
      </c>
      <c r="H114" s="99">
        <v>404000</v>
      </c>
      <c r="I114" s="99">
        <v>25000</v>
      </c>
      <c r="J114" s="96">
        <v>800</v>
      </c>
      <c r="K114" s="96">
        <v>380</v>
      </c>
      <c r="L114" s="96">
        <v>0.5</v>
      </c>
      <c r="M114" s="96">
        <v>1.2</v>
      </c>
      <c r="N114" s="96">
        <v>29.3</v>
      </c>
      <c r="O114" s="96">
        <v>3.2</v>
      </c>
      <c r="P114" s="96">
        <v>1.56</v>
      </c>
      <c r="Q114" s="96">
        <v>0.19</v>
      </c>
      <c r="R114" s="96">
        <v>2.86</v>
      </c>
      <c r="S114" s="96">
        <v>0.38</v>
      </c>
      <c r="T114" s="96">
        <v>258</v>
      </c>
      <c r="U114" s="96">
        <v>30</v>
      </c>
      <c r="V114" s="96">
        <v>1520</v>
      </c>
      <c r="W114" s="96">
        <v>180</v>
      </c>
      <c r="X114" s="96">
        <v>478</v>
      </c>
      <c r="Y114" s="96">
        <v>53</v>
      </c>
      <c r="Z114" s="96">
        <v>9.6999999999999993</v>
      </c>
      <c r="AA114" s="96">
        <v>2.2000000000000002</v>
      </c>
      <c r="AB114" s="96">
        <v>1.01</v>
      </c>
      <c r="AC114" s="96">
        <v>0.53</v>
      </c>
      <c r="AD114" s="96">
        <v>1610</v>
      </c>
      <c r="AE114" s="96">
        <v>150</v>
      </c>
      <c r="AF114" s="96">
        <v>6.3</v>
      </c>
      <c r="AG114" s="96">
        <v>1</v>
      </c>
      <c r="AH114" s="96">
        <v>2.6</v>
      </c>
      <c r="AI114" s="96">
        <v>1.5</v>
      </c>
      <c r="AJ114" s="96">
        <v>1.9E-2</v>
      </c>
      <c r="AK114" s="96">
        <v>1.7000000000000001E-2</v>
      </c>
      <c r="AL114" s="96">
        <v>49.6</v>
      </c>
      <c r="AM114" s="96">
        <v>3.8</v>
      </c>
      <c r="AN114" s="96">
        <v>0.11</v>
      </c>
      <c r="AO114" s="96">
        <v>4.4999999999999998E-2</v>
      </c>
      <c r="AP114" s="96">
        <v>1.2</v>
      </c>
      <c r="AQ114" s="96">
        <v>0.56999999999999995</v>
      </c>
      <c r="AR114" s="96">
        <v>3.25</v>
      </c>
      <c r="AS114" s="96">
        <v>0.89</v>
      </c>
      <c r="AT114" s="96">
        <v>1.03</v>
      </c>
      <c r="AU114" s="96">
        <v>0.4</v>
      </c>
      <c r="AV114" s="96">
        <v>22.1</v>
      </c>
      <c r="AW114" s="96">
        <v>3.4</v>
      </c>
      <c r="AX114" s="96">
        <v>8</v>
      </c>
      <c r="AY114" s="96">
        <v>1</v>
      </c>
      <c r="AZ114" s="96">
        <v>113</v>
      </c>
      <c r="BA114" s="96">
        <v>11</v>
      </c>
      <c r="BB114" s="96">
        <v>48.8</v>
      </c>
      <c r="BC114" s="96">
        <v>4.2</v>
      </c>
      <c r="BD114" s="96">
        <v>266</v>
      </c>
      <c r="BE114" s="96">
        <v>26</v>
      </c>
      <c r="BF114" s="96">
        <v>68.5</v>
      </c>
      <c r="BG114" s="96">
        <v>6.5</v>
      </c>
      <c r="BH114" s="96">
        <v>662</v>
      </c>
      <c r="BI114" s="96">
        <v>66</v>
      </c>
      <c r="BJ114" s="96">
        <v>144</v>
      </c>
      <c r="BK114" s="96">
        <v>14</v>
      </c>
      <c r="BL114" s="96">
        <v>12670</v>
      </c>
      <c r="BM114" s="96">
        <v>990</v>
      </c>
      <c r="BN114" s="96">
        <v>0.38</v>
      </c>
      <c r="BO114" s="96">
        <v>0.31</v>
      </c>
      <c r="BP114" s="96">
        <v>251</v>
      </c>
      <c r="BQ114" s="96">
        <v>37</v>
      </c>
      <c r="BR114" s="96">
        <v>480</v>
      </c>
      <c r="BS114" s="96">
        <v>58</v>
      </c>
    </row>
    <row r="115" spans="1:74" ht="14">
      <c r="A115" s="96" t="s">
        <v>604</v>
      </c>
      <c r="B115" s="96" t="s">
        <v>605</v>
      </c>
      <c r="C115" s="96" t="s">
        <v>606</v>
      </c>
      <c r="D115" s="96" t="s">
        <v>505</v>
      </c>
      <c r="E115" s="98">
        <v>5.4917013888888887E-2</v>
      </c>
      <c r="F115" s="96">
        <v>6.0972</v>
      </c>
      <c r="G115" s="96" t="s">
        <v>605</v>
      </c>
      <c r="H115" s="99">
        <v>413000</v>
      </c>
      <c r="I115" s="99">
        <v>25000</v>
      </c>
      <c r="J115" s="96">
        <v>1210</v>
      </c>
      <c r="K115" s="96">
        <v>800</v>
      </c>
      <c r="L115" s="96">
        <v>2</v>
      </c>
      <c r="M115" s="96">
        <v>1.4</v>
      </c>
      <c r="N115" s="96">
        <v>500</v>
      </c>
      <c r="O115" s="96">
        <v>88</v>
      </c>
      <c r="P115" s="96">
        <v>26.9</v>
      </c>
      <c r="Q115" s="96">
        <v>3.8</v>
      </c>
      <c r="R115" s="96">
        <v>0.39800000000000002</v>
      </c>
      <c r="S115" s="96">
        <v>8.7999999999999995E-2</v>
      </c>
      <c r="T115" s="96">
        <v>62.1</v>
      </c>
      <c r="U115" s="96">
        <v>9.6</v>
      </c>
      <c r="V115" s="99">
        <v>31800</v>
      </c>
      <c r="W115" s="99">
        <v>4900</v>
      </c>
      <c r="X115" s="99">
        <v>10200</v>
      </c>
      <c r="Y115" s="99">
        <v>1700</v>
      </c>
      <c r="Z115" s="96">
        <v>6.2</v>
      </c>
      <c r="AA115" s="96">
        <v>2.1</v>
      </c>
      <c r="AB115" s="96">
        <v>0.85</v>
      </c>
      <c r="AC115" s="96">
        <v>0.89</v>
      </c>
      <c r="AD115" s="96">
        <v>4170</v>
      </c>
      <c r="AE115" s="96">
        <v>480</v>
      </c>
      <c r="AF115" s="96">
        <v>2.4</v>
      </c>
      <c r="AG115" s="96">
        <v>1.9</v>
      </c>
      <c r="AH115" s="96">
        <v>-0.1</v>
      </c>
      <c r="AI115" s="96">
        <v>2</v>
      </c>
      <c r="AJ115" s="96">
        <v>-2.5000000000000001E-3</v>
      </c>
      <c r="AK115" s="96">
        <v>8.3000000000000001E-3</v>
      </c>
      <c r="AL115" s="96">
        <v>0.47</v>
      </c>
      <c r="AM115" s="96">
        <v>0.32</v>
      </c>
      <c r="AN115" s="96">
        <v>5.8000000000000003E-2</v>
      </c>
      <c r="AO115" s="96">
        <v>7.9000000000000001E-2</v>
      </c>
      <c r="AP115" s="96">
        <v>1.25</v>
      </c>
      <c r="AQ115" s="96">
        <v>0.81</v>
      </c>
      <c r="AR115" s="96">
        <v>7.5</v>
      </c>
      <c r="AS115" s="96">
        <v>2.4</v>
      </c>
      <c r="AT115" s="96">
        <v>0.59</v>
      </c>
      <c r="AU115" s="96">
        <v>0.44</v>
      </c>
      <c r="AV115" s="96">
        <v>64.2</v>
      </c>
      <c r="AW115" s="96">
        <v>6.4</v>
      </c>
      <c r="AX115" s="96">
        <v>35.1</v>
      </c>
      <c r="AY115" s="96">
        <v>5.4</v>
      </c>
      <c r="AZ115" s="96">
        <v>456</v>
      </c>
      <c r="BA115" s="96">
        <v>46</v>
      </c>
      <c r="BB115" s="96">
        <v>126</v>
      </c>
      <c r="BC115" s="96">
        <v>16</v>
      </c>
      <c r="BD115" s="96">
        <v>385</v>
      </c>
      <c r="BE115" s="96">
        <v>51</v>
      </c>
      <c r="BF115" s="96">
        <v>57.3</v>
      </c>
      <c r="BG115" s="96">
        <v>8.6999999999999993</v>
      </c>
      <c r="BH115" s="96">
        <v>353</v>
      </c>
      <c r="BI115" s="96">
        <v>49</v>
      </c>
      <c r="BJ115" s="96">
        <v>50.6</v>
      </c>
      <c r="BK115" s="96">
        <v>8.8000000000000007</v>
      </c>
      <c r="BL115" s="99">
        <v>15300</v>
      </c>
      <c r="BM115" s="99">
        <v>1600</v>
      </c>
      <c r="BN115" s="96">
        <v>2.5</v>
      </c>
      <c r="BO115" s="96">
        <v>3.3</v>
      </c>
      <c r="BP115" s="96">
        <v>50</v>
      </c>
      <c r="BQ115" s="96">
        <v>14</v>
      </c>
      <c r="BR115" s="99">
        <v>9300</v>
      </c>
      <c r="BS115" s="99">
        <v>2100</v>
      </c>
      <c r="BT115" s="97">
        <v>0.12077</v>
      </c>
      <c r="BU115" s="97">
        <v>3.6755000000000003E-2</v>
      </c>
      <c r="BV115" s="97">
        <v>0</v>
      </c>
    </row>
    <row r="116" spans="1:74" ht="14">
      <c r="A116" s="96" t="s">
        <v>607</v>
      </c>
      <c r="B116" s="96" t="s">
        <v>605</v>
      </c>
      <c r="C116" s="96" t="s">
        <v>608</v>
      </c>
      <c r="D116" s="96" t="s">
        <v>505</v>
      </c>
      <c r="E116" s="98">
        <v>5.5078935185185189E-2</v>
      </c>
      <c r="F116" s="96">
        <v>9.7317</v>
      </c>
      <c r="G116" s="96"/>
      <c r="H116" s="99">
        <v>268000</v>
      </c>
      <c r="I116" s="99">
        <v>29000</v>
      </c>
      <c r="J116" s="96">
        <v>1250</v>
      </c>
      <c r="K116" s="96">
        <v>580</v>
      </c>
      <c r="L116" s="96">
        <v>1.3</v>
      </c>
      <c r="M116" s="96">
        <v>1.6</v>
      </c>
      <c r="N116" s="96">
        <v>106</v>
      </c>
      <c r="O116" s="96">
        <v>12</v>
      </c>
      <c r="P116" s="96">
        <v>5.62</v>
      </c>
      <c r="Q116" s="96">
        <v>0.73</v>
      </c>
      <c r="R116" s="96">
        <v>4.5999999999999999E-2</v>
      </c>
      <c r="S116" s="96">
        <v>0.03</v>
      </c>
      <c r="T116" s="96">
        <v>12.5</v>
      </c>
      <c r="U116" s="96">
        <v>1.6</v>
      </c>
      <c r="V116" s="96">
        <v>7210</v>
      </c>
      <c r="W116" s="96">
        <v>730</v>
      </c>
      <c r="X116" s="96">
        <v>2240</v>
      </c>
      <c r="Y116" s="96">
        <v>250</v>
      </c>
      <c r="Z116" s="96">
        <v>7</v>
      </c>
      <c r="AA116" s="96">
        <v>3.9</v>
      </c>
      <c r="AB116" s="96">
        <v>-0.42</v>
      </c>
      <c r="AC116" s="96">
        <v>0.63</v>
      </c>
      <c r="AD116" s="96">
        <v>1320</v>
      </c>
      <c r="AE116" s="96">
        <v>140</v>
      </c>
      <c r="AF116" s="96">
        <v>2.4700000000000002</v>
      </c>
      <c r="AG116" s="96">
        <v>0.79</v>
      </c>
      <c r="AH116" s="96">
        <v>1.9</v>
      </c>
      <c r="AI116" s="96">
        <v>2.5</v>
      </c>
      <c r="AJ116" s="96">
        <v>-1.4500000000000001E-2</v>
      </c>
      <c r="AK116" s="96">
        <v>1.6999999999999999E-3</v>
      </c>
      <c r="AL116" s="96">
        <v>0.44</v>
      </c>
      <c r="AM116" s="96">
        <v>0.32</v>
      </c>
      <c r="AN116" s="96">
        <v>7.5999999999999998E-2</v>
      </c>
      <c r="AO116" s="96">
        <v>9.0999999999999998E-2</v>
      </c>
      <c r="AP116" s="96">
        <v>0.21</v>
      </c>
      <c r="AQ116" s="96">
        <v>0.3</v>
      </c>
      <c r="AR116" s="96">
        <v>1.9</v>
      </c>
      <c r="AS116" s="96">
        <v>1.5</v>
      </c>
      <c r="AT116" s="96">
        <v>0.15</v>
      </c>
      <c r="AU116" s="96">
        <v>0.21</v>
      </c>
      <c r="AV116" s="96">
        <v>20.8</v>
      </c>
      <c r="AW116" s="96">
        <v>4.9000000000000004</v>
      </c>
      <c r="AX116" s="96">
        <v>10.3</v>
      </c>
      <c r="AY116" s="96">
        <v>1.4</v>
      </c>
      <c r="AZ116" s="96">
        <v>145</v>
      </c>
      <c r="BA116" s="96">
        <v>15</v>
      </c>
      <c r="BB116" s="96">
        <v>40</v>
      </c>
      <c r="BC116" s="96">
        <v>4.7</v>
      </c>
      <c r="BD116" s="96">
        <v>126</v>
      </c>
      <c r="BE116" s="96">
        <v>14</v>
      </c>
      <c r="BF116" s="96">
        <v>19.399999999999999</v>
      </c>
      <c r="BG116" s="96">
        <v>3.3</v>
      </c>
      <c r="BH116" s="96">
        <v>134</v>
      </c>
      <c r="BI116" s="96">
        <v>22</v>
      </c>
      <c r="BJ116" s="96">
        <v>18.3</v>
      </c>
      <c r="BK116" s="96">
        <v>3.1</v>
      </c>
      <c r="BL116" s="99">
        <v>14800</v>
      </c>
      <c r="BM116" s="99">
        <v>1600</v>
      </c>
      <c r="BN116" s="96">
        <v>3.3</v>
      </c>
      <c r="BO116" s="96">
        <v>2.5</v>
      </c>
      <c r="BP116" s="96">
        <v>12</v>
      </c>
      <c r="BQ116" s="96">
        <v>1.3</v>
      </c>
      <c r="BR116" s="96">
        <v>2300</v>
      </c>
      <c r="BS116" s="96">
        <v>320</v>
      </c>
      <c r="BT116" s="97">
        <v>0.14335000000000001</v>
      </c>
      <c r="BU116" s="97">
        <v>5.7452000000000003E-2</v>
      </c>
      <c r="BV116" s="97">
        <v>1.1320999999999999E-2</v>
      </c>
    </row>
    <row r="117" spans="1:74" ht="14">
      <c r="A117" s="96" t="s">
        <v>609</v>
      </c>
      <c r="B117" s="96" t="s">
        <v>610</v>
      </c>
      <c r="C117" s="96" t="s">
        <v>611</v>
      </c>
      <c r="D117" s="96" t="s">
        <v>505</v>
      </c>
      <c r="E117" s="98">
        <v>5.6989004629629629E-2</v>
      </c>
      <c r="F117" s="96">
        <v>5.3268000000000004</v>
      </c>
      <c r="G117" s="96" t="s">
        <v>610</v>
      </c>
      <c r="H117" s="99">
        <v>420000</v>
      </c>
      <c r="I117" s="99">
        <v>28000</v>
      </c>
      <c r="J117" s="96">
        <v>590</v>
      </c>
      <c r="K117" s="96">
        <v>430</v>
      </c>
      <c r="L117" s="96">
        <v>1.8</v>
      </c>
      <c r="M117" s="96">
        <v>2.6</v>
      </c>
      <c r="N117" s="96">
        <v>51.2</v>
      </c>
      <c r="O117" s="96">
        <v>6.9</v>
      </c>
      <c r="P117" s="96">
        <v>2.78</v>
      </c>
      <c r="Q117" s="96">
        <v>0.45</v>
      </c>
      <c r="R117" s="96">
        <v>0.73</v>
      </c>
      <c r="S117" s="96">
        <v>0.42</v>
      </c>
      <c r="T117" s="96">
        <v>57</v>
      </c>
      <c r="U117" s="96">
        <v>30</v>
      </c>
      <c r="V117" s="96">
        <v>3800</v>
      </c>
      <c r="W117" s="96">
        <v>520</v>
      </c>
      <c r="X117" s="96">
        <v>1200</v>
      </c>
      <c r="Y117" s="96">
        <v>190</v>
      </c>
      <c r="Z117" s="96">
        <v>1.7</v>
      </c>
      <c r="AA117" s="96">
        <v>1.9</v>
      </c>
      <c r="AB117" s="96">
        <v>1.1100000000000001</v>
      </c>
      <c r="AC117" s="96">
        <v>0.56999999999999995</v>
      </c>
      <c r="AD117" s="96">
        <v>742</v>
      </c>
      <c r="AE117" s="96">
        <v>32</v>
      </c>
      <c r="AF117" s="96">
        <v>3.2</v>
      </c>
      <c r="AG117" s="96">
        <v>1.3</v>
      </c>
      <c r="AH117" s="96">
        <v>1.9</v>
      </c>
      <c r="AI117" s="96">
        <v>3.4</v>
      </c>
      <c r="AJ117" s="96">
        <v>3.6999999999999998E-2</v>
      </c>
      <c r="AK117" s="96">
        <v>3.3000000000000002E-2</v>
      </c>
      <c r="AL117" s="96">
        <v>7.9</v>
      </c>
      <c r="AM117" s="96">
        <v>3.8</v>
      </c>
      <c r="AN117" s="96">
        <v>1.9E-2</v>
      </c>
      <c r="AO117" s="96">
        <v>3.5000000000000003E-2</v>
      </c>
      <c r="AP117" s="96">
        <v>-5.44E-4</v>
      </c>
      <c r="AQ117" s="96">
        <v>3.6000000000000001E-5</v>
      </c>
      <c r="AR117" s="96">
        <v>0.44</v>
      </c>
      <c r="AS117" s="96">
        <v>0.89</v>
      </c>
      <c r="AT117" s="96">
        <v>0.27</v>
      </c>
      <c r="AU117" s="96">
        <v>0.26</v>
      </c>
      <c r="AV117" s="96">
        <v>5</v>
      </c>
      <c r="AW117" s="96">
        <v>2.8</v>
      </c>
      <c r="AX117" s="96">
        <v>1.8</v>
      </c>
      <c r="AY117" s="96">
        <v>0.44</v>
      </c>
      <c r="AZ117" s="96">
        <v>37</v>
      </c>
      <c r="BA117" s="96">
        <v>5.2</v>
      </c>
      <c r="BB117" s="96">
        <v>19.600000000000001</v>
      </c>
      <c r="BC117" s="96">
        <v>1.6</v>
      </c>
      <c r="BD117" s="96">
        <v>141</v>
      </c>
      <c r="BE117" s="96">
        <v>22</v>
      </c>
      <c r="BF117" s="96">
        <v>42.5</v>
      </c>
      <c r="BG117" s="96">
        <v>6.7</v>
      </c>
      <c r="BH117" s="96">
        <v>507</v>
      </c>
      <c r="BI117" s="96">
        <v>90</v>
      </c>
      <c r="BJ117" s="96">
        <v>122</v>
      </c>
      <c r="BK117" s="96">
        <v>20</v>
      </c>
      <c r="BL117" s="96">
        <v>13200</v>
      </c>
      <c r="BM117" s="96">
        <v>860</v>
      </c>
      <c r="BN117" s="96">
        <v>1.7</v>
      </c>
      <c r="BO117" s="96">
        <v>3.4</v>
      </c>
      <c r="BP117" s="96">
        <v>83</v>
      </c>
      <c r="BQ117" s="96">
        <v>32</v>
      </c>
      <c r="BR117" s="96">
        <v>1180</v>
      </c>
      <c r="BS117" s="96">
        <v>250</v>
      </c>
      <c r="BT117" s="97">
        <v>0.24754000000000001</v>
      </c>
      <c r="BU117" s="97">
        <v>1.9441E-2</v>
      </c>
      <c r="BV117" s="97">
        <v>4.6692999999999998E-2</v>
      </c>
    </row>
    <row r="118" spans="1:74" ht="14">
      <c r="A118" s="96" t="s">
        <v>612</v>
      </c>
      <c r="B118" s="96" t="s">
        <v>610</v>
      </c>
      <c r="C118" s="96" t="s">
        <v>613</v>
      </c>
      <c r="D118" s="96" t="s">
        <v>505</v>
      </c>
      <c r="E118" s="98">
        <v>5.7208796296296299E-2</v>
      </c>
      <c r="F118" s="96">
        <v>5.2381000000000002</v>
      </c>
      <c r="G118" s="96"/>
      <c r="H118" s="99">
        <v>211000</v>
      </c>
      <c r="I118" s="99">
        <v>88000</v>
      </c>
      <c r="J118" s="96">
        <v>1260</v>
      </c>
      <c r="K118" s="96">
        <v>480</v>
      </c>
      <c r="L118" s="96">
        <v>-0.5</v>
      </c>
      <c r="M118" s="96">
        <v>5.0999999999999996</v>
      </c>
      <c r="N118" s="96">
        <v>36.4</v>
      </c>
      <c r="O118" s="96">
        <v>3.2</v>
      </c>
      <c r="P118" s="96">
        <v>2.3199999999999998</v>
      </c>
      <c r="Q118" s="96">
        <v>0.37</v>
      </c>
      <c r="R118" s="96">
        <v>4.8</v>
      </c>
      <c r="S118" s="96">
        <v>0.46</v>
      </c>
      <c r="T118" s="96">
        <v>385</v>
      </c>
      <c r="U118" s="96">
        <v>21</v>
      </c>
      <c r="V118" s="96">
        <v>1070</v>
      </c>
      <c r="W118" s="96">
        <v>120</v>
      </c>
      <c r="X118" s="96">
        <v>355</v>
      </c>
      <c r="Y118" s="96">
        <v>27</v>
      </c>
      <c r="Z118" s="96">
        <v>6</v>
      </c>
      <c r="AA118" s="96">
        <v>12</v>
      </c>
      <c r="AB118" s="96">
        <v>1.8</v>
      </c>
      <c r="AC118" s="96">
        <v>2.6</v>
      </c>
      <c r="AD118" s="96">
        <v>1515</v>
      </c>
      <c r="AE118" s="96">
        <v>98</v>
      </c>
      <c r="AF118" s="96">
        <v>4.5</v>
      </c>
      <c r="AG118" s="96">
        <v>1.5</v>
      </c>
      <c r="AH118" s="96">
        <v>-1.3</v>
      </c>
      <c r="AI118" s="96">
        <v>3.6</v>
      </c>
      <c r="AJ118" s="96">
        <v>1.32</v>
      </c>
      <c r="AK118" s="96">
        <v>0.97</v>
      </c>
      <c r="AL118" s="96">
        <v>51.2</v>
      </c>
      <c r="AM118" s="96">
        <v>4.5999999999999996</v>
      </c>
      <c r="AN118" s="96">
        <v>0.55000000000000004</v>
      </c>
      <c r="AO118" s="96">
        <v>0.39</v>
      </c>
      <c r="AP118" s="96">
        <v>5.4</v>
      </c>
      <c r="AQ118" s="96">
        <v>4.7</v>
      </c>
      <c r="AR118" s="96">
        <v>8.4</v>
      </c>
      <c r="AS118" s="96">
        <v>5.4</v>
      </c>
      <c r="AT118" s="96">
        <v>1.73</v>
      </c>
      <c r="AU118" s="96">
        <v>0.87</v>
      </c>
      <c r="AV118" s="96">
        <v>33.4</v>
      </c>
      <c r="AW118" s="96">
        <v>8.8000000000000007</v>
      </c>
      <c r="AX118" s="96">
        <v>10.1</v>
      </c>
      <c r="AY118" s="96">
        <v>1.9</v>
      </c>
      <c r="AZ118" s="96">
        <v>117.2</v>
      </c>
      <c r="BA118" s="96">
        <v>8.8000000000000007</v>
      </c>
      <c r="BB118" s="96">
        <v>49.5</v>
      </c>
      <c r="BC118" s="96">
        <v>3.1</v>
      </c>
      <c r="BD118" s="96">
        <v>243</v>
      </c>
      <c r="BE118" s="96">
        <v>33</v>
      </c>
      <c r="BF118" s="96">
        <v>55.9</v>
      </c>
      <c r="BG118" s="96">
        <v>3.4</v>
      </c>
      <c r="BH118" s="96">
        <v>535</v>
      </c>
      <c r="BI118" s="96">
        <v>42</v>
      </c>
      <c r="BJ118" s="96">
        <v>117</v>
      </c>
      <c r="BK118" s="96">
        <v>11</v>
      </c>
      <c r="BL118" s="99">
        <v>12800</v>
      </c>
      <c r="BM118" s="99">
        <v>1800</v>
      </c>
      <c r="BN118" s="96">
        <v>0.9</v>
      </c>
      <c r="BO118" s="96">
        <v>1.1000000000000001</v>
      </c>
      <c r="BP118" s="96">
        <v>345</v>
      </c>
      <c r="BQ118" s="96">
        <v>35</v>
      </c>
      <c r="BR118" s="96">
        <v>404</v>
      </c>
      <c r="BS118" s="96">
        <v>47</v>
      </c>
      <c r="BT118" s="97">
        <v>0.15226000000000001</v>
      </c>
      <c r="BU118" s="97">
        <v>2.1486999999999999E-2</v>
      </c>
      <c r="BV118" s="97">
        <v>1.7748E-2</v>
      </c>
    </row>
    <row r="119" spans="1:74" ht="14">
      <c r="A119" s="96" t="s">
        <v>614</v>
      </c>
      <c r="B119" s="96" t="s">
        <v>615</v>
      </c>
      <c r="C119" s="96" t="s">
        <v>616</v>
      </c>
      <c r="D119" s="96" t="s">
        <v>505</v>
      </c>
      <c r="E119" s="98">
        <v>6.016319444444445E-2</v>
      </c>
      <c r="F119" s="96">
        <v>14.574999999999999</v>
      </c>
      <c r="G119" s="96" t="s">
        <v>615</v>
      </c>
      <c r="H119" s="99">
        <v>212000</v>
      </c>
      <c r="I119" s="99">
        <v>16000</v>
      </c>
      <c r="J119" s="96">
        <v>1270</v>
      </c>
      <c r="K119" s="96">
        <v>410</v>
      </c>
      <c r="L119" s="96">
        <v>-0.8</v>
      </c>
      <c r="M119" s="96">
        <v>2.7</v>
      </c>
      <c r="N119" s="96">
        <v>819</v>
      </c>
      <c r="O119" s="96">
        <v>65</v>
      </c>
      <c r="P119" s="96">
        <v>95.1</v>
      </c>
      <c r="Q119" s="96">
        <v>7.1</v>
      </c>
      <c r="R119" s="96">
        <v>35.6</v>
      </c>
      <c r="S119" s="96">
        <v>3.4</v>
      </c>
      <c r="T119" s="96">
        <v>278</v>
      </c>
      <c r="U119" s="96">
        <v>30</v>
      </c>
      <c r="V119" s="96">
        <v>2550</v>
      </c>
      <c r="W119" s="96">
        <v>160</v>
      </c>
      <c r="X119" s="96">
        <v>826</v>
      </c>
      <c r="Y119" s="96">
        <v>67</v>
      </c>
      <c r="Z119" s="96">
        <v>17.100000000000001</v>
      </c>
      <c r="AA119" s="96">
        <v>4.0999999999999996</v>
      </c>
      <c r="AB119" s="96">
        <v>1.28</v>
      </c>
      <c r="AC119" s="96">
        <v>0.97</v>
      </c>
      <c r="AD119" s="96">
        <v>1200</v>
      </c>
      <c r="AE119" s="96">
        <v>87</v>
      </c>
      <c r="AF119" s="96">
        <v>11.7</v>
      </c>
      <c r="AG119" s="96">
        <v>1.9</v>
      </c>
      <c r="AH119" s="96">
        <v>12.1</v>
      </c>
      <c r="AI119" s="96">
        <v>4.3</v>
      </c>
      <c r="AJ119" s="96">
        <v>0.109</v>
      </c>
      <c r="AK119" s="96">
        <v>6.3E-2</v>
      </c>
      <c r="AL119" s="96">
        <v>8.4</v>
      </c>
      <c r="AM119" s="96">
        <v>1</v>
      </c>
      <c r="AN119" s="96">
        <v>0.13200000000000001</v>
      </c>
      <c r="AO119" s="96">
        <v>6.5000000000000002E-2</v>
      </c>
      <c r="AP119" s="96">
        <v>0.8</v>
      </c>
      <c r="AQ119" s="96">
        <v>0.59</v>
      </c>
      <c r="AR119" s="96">
        <v>3.3</v>
      </c>
      <c r="AS119" s="96">
        <v>1.6</v>
      </c>
      <c r="AT119" s="96">
        <v>0.24</v>
      </c>
      <c r="AU119" s="96">
        <v>0.28000000000000003</v>
      </c>
      <c r="AV119" s="96">
        <v>15.4</v>
      </c>
      <c r="AW119" s="96">
        <v>3.6</v>
      </c>
      <c r="AX119" s="96">
        <v>6.62</v>
      </c>
      <c r="AY119" s="96">
        <v>0.9</v>
      </c>
      <c r="AZ119" s="96">
        <v>99</v>
      </c>
      <c r="BA119" s="96">
        <v>11</v>
      </c>
      <c r="BB119" s="96">
        <v>40.1</v>
      </c>
      <c r="BC119" s="96">
        <v>4.5999999999999996</v>
      </c>
      <c r="BD119" s="96">
        <v>206</v>
      </c>
      <c r="BE119" s="96">
        <v>18</v>
      </c>
      <c r="BF119" s="96">
        <v>49.8</v>
      </c>
      <c r="BG119" s="96">
        <v>5</v>
      </c>
      <c r="BH119" s="96">
        <v>463</v>
      </c>
      <c r="BI119" s="96">
        <v>38</v>
      </c>
      <c r="BJ119" s="96">
        <v>89.7</v>
      </c>
      <c r="BK119" s="96">
        <v>8</v>
      </c>
      <c r="BL119" s="96">
        <v>12420</v>
      </c>
      <c r="BM119" s="96">
        <v>820</v>
      </c>
      <c r="BN119" s="96">
        <v>6.6</v>
      </c>
      <c r="BO119" s="96">
        <v>1.3</v>
      </c>
      <c r="BP119" s="96">
        <v>234</v>
      </c>
      <c r="BQ119" s="96">
        <v>27</v>
      </c>
      <c r="BR119" s="96">
        <v>808</v>
      </c>
      <c r="BS119" s="96">
        <v>72</v>
      </c>
      <c r="BT119" s="97">
        <v>0.11425</v>
      </c>
      <c r="BU119" s="97">
        <v>1.8884000000000001E-2</v>
      </c>
      <c r="BV119" s="97">
        <v>2.4764000000000001E-2</v>
      </c>
    </row>
    <row r="120" spans="1:74" ht="14">
      <c r="A120" s="96" t="s">
        <v>617</v>
      </c>
      <c r="B120" s="96" t="s">
        <v>618</v>
      </c>
      <c r="C120" s="96" t="s">
        <v>619</v>
      </c>
      <c r="D120" s="96" t="s">
        <v>505</v>
      </c>
      <c r="E120" s="98">
        <v>6.2079398148148147E-2</v>
      </c>
      <c r="F120" s="96">
        <v>26.012</v>
      </c>
      <c r="G120" s="96" t="s">
        <v>618</v>
      </c>
      <c r="H120" s="99">
        <v>303000</v>
      </c>
      <c r="I120" s="99">
        <v>22000</v>
      </c>
      <c r="J120" s="96">
        <v>1180</v>
      </c>
      <c r="K120" s="96">
        <v>310</v>
      </c>
      <c r="L120" s="96">
        <v>1.4</v>
      </c>
      <c r="M120" s="96">
        <v>1.3</v>
      </c>
      <c r="N120" s="96">
        <v>15.9</v>
      </c>
      <c r="O120" s="96">
        <v>0.64</v>
      </c>
      <c r="P120" s="96">
        <v>0.84799999999999998</v>
      </c>
      <c r="Q120" s="96">
        <v>4.2999999999999997E-2</v>
      </c>
      <c r="R120" s="96">
        <v>1.29</v>
      </c>
      <c r="S120" s="96">
        <v>0.19</v>
      </c>
      <c r="T120" s="96">
        <v>139</v>
      </c>
      <c r="U120" s="96">
        <v>19</v>
      </c>
      <c r="V120" s="96">
        <v>786</v>
      </c>
      <c r="W120" s="96">
        <v>33</v>
      </c>
      <c r="X120" s="96">
        <v>246.4</v>
      </c>
      <c r="Y120" s="96">
        <v>9.3000000000000007</v>
      </c>
      <c r="Z120" s="96">
        <v>11.7</v>
      </c>
      <c r="AA120" s="96">
        <v>2.8</v>
      </c>
      <c r="AB120" s="96">
        <v>0.68</v>
      </c>
      <c r="AC120" s="96">
        <v>0.49</v>
      </c>
      <c r="AD120" s="96">
        <v>1300</v>
      </c>
      <c r="AE120" s="96">
        <v>150</v>
      </c>
      <c r="AF120" s="96">
        <v>1.46</v>
      </c>
      <c r="AG120" s="96">
        <v>0.28000000000000003</v>
      </c>
      <c r="AH120" s="96">
        <v>1.7</v>
      </c>
      <c r="AI120" s="96">
        <v>1.4</v>
      </c>
      <c r="AJ120" s="96">
        <v>8.0000000000000002E-3</v>
      </c>
      <c r="AK120" s="96">
        <v>1.2E-2</v>
      </c>
      <c r="AL120" s="96">
        <v>10.5</v>
      </c>
      <c r="AM120" s="96">
        <v>1</v>
      </c>
      <c r="AN120" s="96">
        <v>0.17499999999999999</v>
      </c>
      <c r="AO120" s="96">
        <v>5.1999999999999998E-2</v>
      </c>
      <c r="AP120" s="96">
        <v>3.06</v>
      </c>
      <c r="AQ120" s="96">
        <v>0.76</v>
      </c>
      <c r="AR120" s="96">
        <v>4.5999999999999996</v>
      </c>
      <c r="AS120" s="96">
        <v>1.4</v>
      </c>
      <c r="AT120" s="96">
        <v>0.9</v>
      </c>
      <c r="AU120" s="96">
        <v>0.31</v>
      </c>
      <c r="AV120" s="96">
        <v>28.5</v>
      </c>
      <c r="AW120" s="96">
        <v>4.5999999999999996</v>
      </c>
      <c r="AX120" s="96">
        <v>9.8000000000000007</v>
      </c>
      <c r="AY120" s="96">
        <v>1.5</v>
      </c>
      <c r="AZ120" s="96">
        <v>115</v>
      </c>
      <c r="BA120" s="96">
        <v>14</v>
      </c>
      <c r="BB120" s="96">
        <v>44</v>
      </c>
      <c r="BC120" s="96">
        <v>5.4</v>
      </c>
      <c r="BD120" s="96">
        <v>199</v>
      </c>
      <c r="BE120" s="96">
        <v>20</v>
      </c>
      <c r="BF120" s="96">
        <v>40.9</v>
      </c>
      <c r="BG120" s="96">
        <v>4.0999999999999996</v>
      </c>
      <c r="BH120" s="96">
        <v>368</v>
      </c>
      <c r="BI120" s="96">
        <v>35</v>
      </c>
      <c r="BJ120" s="96">
        <v>67.900000000000006</v>
      </c>
      <c r="BK120" s="96">
        <v>6.8</v>
      </c>
      <c r="BL120" s="96">
        <v>10890</v>
      </c>
      <c r="BM120" s="96">
        <v>620</v>
      </c>
      <c r="BN120" s="96">
        <v>0.56999999999999995</v>
      </c>
      <c r="BO120" s="96">
        <v>0.19</v>
      </c>
      <c r="BP120" s="96">
        <v>132</v>
      </c>
      <c r="BQ120" s="96">
        <v>15</v>
      </c>
      <c r="BR120" s="96">
        <v>264</v>
      </c>
      <c r="BS120" s="96">
        <v>14</v>
      </c>
      <c r="BT120" s="97">
        <v>0.14358000000000001</v>
      </c>
      <c r="BU120" s="97">
        <v>4.0122999999999999E-2</v>
      </c>
      <c r="BV120" s="97">
        <v>2.1035999999999999E-2</v>
      </c>
    </row>
    <row r="121" spans="1:74" ht="14">
      <c r="A121" s="96" t="s">
        <v>620</v>
      </c>
      <c r="B121" s="96" t="s">
        <v>621</v>
      </c>
      <c r="C121" s="96" t="s">
        <v>622</v>
      </c>
      <c r="D121" s="96" t="s">
        <v>505</v>
      </c>
      <c r="E121" s="98">
        <v>6.3141087962962958E-2</v>
      </c>
      <c r="F121" s="96">
        <v>2.3117999999999999</v>
      </c>
      <c r="G121" s="96"/>
      <c r="H121" s="99">
        <v>439000</v>
      </c>
      <c r="I121" s="99">
        <v>24000</v>
      </c>
      <c r="J121" s="96">
        <v>670</v>
      </c>
      <c r="K121" s="96">
        <v>970</v>
      </c>
      <c r="L121" s="96">
        <v>2.34</v>
      </c>
      <c r="M121" s="96">
        <v>0.32</v>
      </c>
      <c r="N121" s="96">
        <v>95</v>
      </c>
      <c r="O121" s="96">
        <v>20</v>
      </c>
      <c r="P121" s="96">
        <v>4.9000000000000004</v>
      </c>
      <c r="Q121" s="96">
        <v>1.2</v>
      </c>
      <c r="R121" s="96">
        <v>0.81</v>
      </c>
      <c r="S121" s="96">
        <v>0.78</v>
      </c>
      <c r="T121" s="96">
        <v>69</v>
      </c>
      <c r="U121" s="96">
        <v>66</v>
      </c>
      <c r="V121" s="99">
        <v>9000</v>
      </c>
      <c r="W121" s="99">
        <v>2100</v>
      </c>
      <c r="X121" s="96">
        <v>2740</v>
      </c>
      <c r="Y121" s="96">
        <v>560</v>
      </c>
      <c r="Z121" s="96">
        <v>14</v>
      </c>
      <c r="AA121" s="96">
        <v>9.4</v>
      </c>
      <c r="AB121" s="96">
        <v>2.1</v>
      </c>
      <c r="AC121" s="96">
        <v>3.4</v>
      </c>
      <c r="AD121" s="96">
        <v>1150</v>
      </c>
      <c r="AE121" s="96">
        <v>450</v>
      </c>
      <c r="AF121" s="96">
        <v>3.8</v>
      </c>
      <c r="AG121" s="96">
        <v>1.6</v>
      </c>
      <c r="AH121" s="96">
        <v>16.899999999999999</v>
      </c>
      <c r="AI121" s="96">
        <v>8.3000000000000007</v>
      </c>
      <c r="AJ121" s="96">
        <v>3.6999999999999998E-2</v>
      </c>
      <c r="AK121" s="96">
        <v>4.4999999999999998E-2</v>
      </c>
      <c r="AL121" s="96">
        <v>7.5</v>
      </c>
      <c r="AM121" s="96">
        <v>6.9</v>
      </c>
      <c r="AN121" s="96">
        <v>3.5000000000000003E-2</v>
      </c>
      <c r="AO121" s="96">
        <v>2.1000000000000001E-2</v>
      </c>
      <c r="AP121" s="96">
        <v>-5.2899999999999996E-4</v>
      </c>
      <c r="AQ121" s="96">
        <v>2.9E-5</v>
      </c>
      <c r="AR121" s="96">
        <v>0.24</v>
      </c>
      <c r="AS121" s="96">
        <v>0.48</v>
      </c>
      <c r="AT121" s="96">
        <v>0.33</v>
      </c>
      <c r="AU121" s="96">
        <v>0.68</v>
      </c>
      <c r="AV121" s="96">
        <v>5.7</v>
      </c>
      <c r="AW121" s="96">
        <v>5.3</v>
      </c>
      <c r="AX121" s="96">
        <v>3.1</v>
      </c>
      <c r="AY121" s="96">
        <v>1.5</v>
      </c>
      <c r="AZ121" s="96">
        <v>60</v>
      </c>
      <c r="BA121" s="96">
        <v>25</v>
      </c>
      <c r="BB121" s="96">
        <v>34.1</v>
      </c>
      <c r="BC121" s="96">
        <v>8.9</v>
      </c>
      <c r="BD121" s="96">
        <v>270</v>
      </c>
      <c r="BE121" s="96">
        <v>110</v>
      </c>
      <c r="BF121" s="96">
        <v>83</v>
      </c>
      <c r="BG121" s="96">
        <v>30</v>
      </c>
      <c r="BH121" s="96">
        <v>990</v>
      </c>
      <c r="BI121" s="96">
        <v>280</v>
      </c>
      <c r="BJ121" s="96">
        <v>286</v>
      </c>
      <c r="BK121" s="96">
        <v>58</v>
      </c>
      <c r="BL121" s="96">
        <v>12980</v>
      </c>
      <c r="BM121" s="96">
        <v>700</v>
      </c>
      <c r="BN121" s="96">
        <v>-4.7100000000000001E-4</v>
      </c>
      <c r="BO121" s="96">
        <v>2.5999999999999998E-5</v>
      </c>
      <c r="BP121" s="96">
        <v>117</v>
      </c>
      <c r="BQ121" s="96">
        <v>96</v>
      </c>
      <c r="BR121" s="96">
        <v>3000</v>
      </c>
      <c r="BS121" s="96">
        <v>130</v>
      </c>
      <c r="BT121" s="97">
        <v>0.39907999999999999</v>
      </c>
      <c r="BU121" s="97">
        <v>0.22128</v>
      </c>
      <c r="BV121" s="97">
        <v>4.0472000000000001E-2</v>
      </c>
    </row>
    <row r="122" spans="1:74" ht="14">
      <c r="A122" s="96" t="s">
        <v>623</v>
      </c>
      <c r="B122" s="96" t="s">
        <v>621</v>
      </c>
      <c r="C122" s="96" t="s">
        <v>624</v>
      </c>
      <c r="D122" s="96" t="s">
        <v>505</v>
      </c>
      <c r="E122" s="98">
        <v>6.32005787037037E-2</v>
      </c>
      <c r="F122" s="96">
        <v>17.143000000000001</v>
      </c>
      <c r="G122" s="96" t="s">
        <v>621</v>
      </c>
      <c r="H122" s="99">
        <v>316000</v>
      </c>
      <c r="I122" s="99">
        <v>16000</v>
      </c>
      <c r="J122" s="96">
        <v>1510</v>
      </c>
      <c r="K122" s="96">
        <v>470</v>
      </c>
      <c r="L122" s="96">
        <v>3.1</v>
      </c>
      <c r="M122" s="96">
        <v>1.1000000000000001</v>
      </c>
      <c r="N122" s="96">
        <v>51.8</v>
      </c>
      <c r="O122" s="96">
        <v>2.1</v>
      </c>
      <c r="P122" s="96">
        <v>2.91</v>
      </c>
      <c r="Q122" s="96">
        <v>0.13</v>
      </c>
      <c r="R122" s="96">
        <v>5.46</v>
      </c>
      <c r="S122" s="96">
        <v>0.28999999999999998</v>
      </c>
      <c r="T122" s="96">
        <v>503</v>
      </c>
      <c r="U122" s="96">
        <v>30</v>
      </c>
      <c r="V122" s="96">
        <v>1628</v>
      </c>
      <c r="W122" s="96">
        <v>56</v>
      </c>
      <c r="X122" s="96">
        <v>522</v>
      </c>
      <c r="Y122" s="96">
        <v>17</v>
      </c>
      <c r="Z122" s="96">
        <v>5.9</v>
      </c>
      <c r="AA122" s="96">
        <v>2.2999999999999998</v>
      </c>
      <c r="AB122" s="96">
        <v>0.54</v>
      </c>
      <c r="AC122" s="96">
        <v>0.5</v>
      </c>
      <c r="AD122" s="96">
        <v>1240</v>
      </c>
      <c r="AE122" s="96">
        <v>82</v>
      </c>
      <c r="AF122" s="96">
        <v>5.97</v>
      </c>
      <c r="AG122" s="96">
        <v>0.78</v>
      </c>
      <c r="AH122" s="96">
        <v>-0.4</v>
      </c>
      <c r="AI122" s="96">
        <v>1</v>
      </c>
      <c r="AJ122" s="96">
        <v>1.0999999999999999E-2</v>
      </c>
      <c r="AK122" s="96">
        <v>1.2E-2</v>
      </c>
      <c r="AL122" s="96">
        <v>43.6</v>
      </c>
      <c r="AM122" s="96">
        <v>2.6</v>
      </c>
      <c r="AN122" s="96">
        <v>6.2E-2</v>
      </c>
      <c r="AO122" s="96">
        <v>3.3000000000000002E-2</v>
      </c>
      <c r="AP122" s="96">
        <v>0.53</v>
      </c>
      <c r="AQ122" s="96">
        <v>0.4</v>
      </c>
      <c r="AR122" s="96">
        <v>2.8</v>
      </c>
      <c r="AS122" s="96">
        <v>1.1000000000000001</v>
      </c>
      <c r="AT122" s="96">
        <v>0.56999999999999995</v>
      </c>
      <c r="AU122" s="96">
        <v>0.24</v>
      </c>
      <c r="AV122" s="96">
        <v>18.899999999999999</v>
      </c>
      <c r="AW122" s="96">
        <v>2.6</v>
      </c>
      <c r="AX122" s="96">
        <v>6.29</v>
      </c>
      <c r="AY122" s="96">
        <v>0.74</v>
      </c>
      <c r="AZ122" s="96">
        <v>91.5</v>
      </c>
      <c r="BA122" s="96">
        <v>8.9</v>
      </c>
      <c r="BB122" s="96">
        <v>39.1</v>
      </c>
      <c r="BC122" s="96">
        <v>3.2</v>
      </c>
      <c r="BD122" s="96">
        <v>209</v>
      </c>
      <c r="BE122" s="96">
        <v>16</v>
      </c>
      <c r="BF122" s="96">
        <v>49.3</v>
      </c>
      <c r="BG122" s="96">
        <v>4.3</v>
      </c>
      <c r="BH122" s="96">
        <v>491</v>
      </c>
      <c r="BI122" s="96">
        <v>38</v>
      </c>
      <c r="BJ122" s="96">
        <v>99.8</v>
      </c>
      <c r="BK122" s="96">
        <v>7.1</v>
      </c>
      <c r="BL122" s="96">
        <v>11710</v>
      </c>
      <c r="BM122" s="96">
        <v>470</v>
      </c>
      <c r="BN122" s="96">
        <v>1.9</v>
      </c>
      <c r="BO122" s="96">
        <v>0.54</v>
      </c>
      <c r="BP122" s="96">
        <v>382</v>
      </c>
      <c r="BQ122" s="96">
        <v>31</v>
      </c>
      <c r="BR122" s="96">
        <v>524</v>
      </c>
      <c r="BS122" s="96">
        <v>25</v>
      </c>
      <c r="BT122" s="97">
        <v>0.1226</v>
      </c>
      <c r="BU122" s="97">
        <v>4.6339999999999999E-2</v>
      </c>
      <c r="BV122" s="97">
        <v>2.6605E-2</v>
      </c>
    </row>
    <row r="123" spans="1:74" ht="14">
      <c r="A123" s="96" t="s">
        <v>625</v>
      </c>
      <c r="B123" s="96" t="s">
        <v>626</v>
      </c>
      <c r="C123" s="96" t="s">
        <v>627</v>
      </c>
      <c r="D123" s="96" t="s">
        <v>505</v>
      </c>
      <c r="E123" s="98">
        <v>6.7187384259259256E-2</v>
      </c>
      <c r="F123" s="96">
        <v>24.591999999999999</v>
      </c>
      <c r="G123" s="96" t="s">
        <v>626</v>
      </c>
      <c r="H123" s="99">
        <v>277000</v>
      </c>
      <c r="I123" s="99">
        <v>35000</v>
      </c>
      <c r="J123" s="96">
        <v>1500</v>
      </c>
      <c r="K123" s="96">
        <v>390</v>
      </c>
      <c r="L123" s="96">
        <v>3.2</v>
      </c>
      <c r="M123" s="96">
        <v>1.5</v>
      </c>
      <c r="N123" s="96">
        <v>44.6</v>
      </c>
      <c r="O123" s="96">
        <v>3.2</v>
      </c>
      <c r="P123" s="96">
        <v>2.4300000000000002</v>
      </c>
      <c r="Q123" s="96">
        <v>0.18</v>
      </c>
      <c r="R123" s="96">
        <v>5.23</v>
      </c>
      <c r="S123" s="96">
        <v>0.65</v>
      </c>
      <c r="T123" s="96">
        <v>427</v>
      </c>
      <c r="U123" s="96">
        <v>46</v>
      </c>
      <c r="V123" s="96">
        <v>1589</v>
      </c>
      <c r="W123" s="96">
        <v>87</v>
      </c>
      <c r="X123" s="96">
        <v>508</v>
      </c>
      <c r="Y123" s="96">
        <v>30</v>
      </c>
      <c r="Z123" s="96">
        <v>10.199999999999999</v>
      </c>
      <c r="AA123" s="96">
        <v>5.4</v>
      </c>
      <c r="AB123" s="96">
        <v>0.85</v>
      </c>
      <c r="AC123" s="96">
        <v>0.5</v>
      </c>
      <c r="AD123" s="96">
        <v>1870</v>
      </c>
      <c r="AE123" s="96">
        <v>150</v>
      </c>
      <c r="AF123" s="96">
        <v>7.3</v>
      </c>
      <c r="AG123" s="96">
        <v>1.2</v>
      </c>
      <c r="AH123" s="96">
        <v>1.3</v>
      </c>
      <c r="AI123" s="96">
        <v>1.7</v>
      </c>
      <c r="AJ123" s="96">
        <v>3.5999999999999997E-2</v>
      </c>
      <c r="AK123" s="96">
        <v>2.4E-2</v>
      </c>
      <c r="AL123" s="96">
        <v>49.5</v>
      </c>
      <c r="AM123" s="96">
        <v>5.8</v>
      </c>
      <c r="AN123" s="96">
        <v>0.253</v>
      </c>
      <c r="AO123" s="96">
        <v>6.5000000000000002E-2</v>
      </c>
      <c r="AP123" s="96">
        <v>4.3</v>
      </c>
      <c r="AQ123" s="96">
        <v>1.2</v>
      </c>
      <c r="AR123" s="96">
        <v>7.7</v>
      </c>
      <c r="AS123" s="96">
        <v>1.5</v>
      </c>
      <c r="AT123" s="96">
        <v>1.36</v>
      </c>
      <c r="AU123" s="96">
        <v>0.34</v>
      </c>
      <c r="AV123" s="96">
        <v>43.7</v>
      </c>
      <c r="AW123" s="96">
        <v>6.3</v>
      </c>
      <c r="AX123" s="96">
        <v>13.7</v>
      </c>
      <c r="AY123" s="96">
        <v>1.4</v>
      </c>
      <c r="AZ123" s="96">
        <v>173</v>
      </c>
      <c r="BA123" s="96">
        <v>17</v>
      </c>
      <c r="BB123" s="96">
        <v>68.7</v>
      </c>
      <c r="BC123" s="96">
        <v>6.2</v>
      </c>
      <c r="BD123" s="96">
        <v>303</v>
      </c>
      <c r="BE123" s="96">
        <v>26</v>
      </c>
      <c r="BF123" s="96">
        <v>65.099999999999994</v>
      </c>
      <c r="BG123" s="96">
        <v>5.9</v>
      </c>
      <c r="BH123" s="96">
        <v>594</v>
      </c>
      <c r="BI123" s="96">
        <v>49</v>
      </c>
      <c r="BJ123" s="96">
        <v>120.1</v>
      </c>
      <c r="BK123" s="96">
        <v>9.6999999999999993</v>
      </c>
      <c r="BL123" s="96">
        <v>10470</v>
      </c>
      <c r="BM123" s="96">
        <v>760</v>
      </c>
      <c r="BN123" s="96">
        <v>1.59</v>
      </c>
      <c r="BO123" s="96">
        <v>0.49</v>
      </c>
      <c r="BP123" s="96">
        <v>385</v>
      </c>
      <c r="BQ123" s="96">
        <v>37</v>
      </c>
      <c r="BR123" s="96">
        <v>558</v>
      </c>
      <c r="BS123" s="96">
        <v>44</v>
      </c>
      <c r="BT123" s="97">
        <v>8.6304000000000006E-2</v>
      </c>
      <c r="BU123" s="97">
        <v>6.5823999999999994E-2</v>
      </c>
      <c r="BV123" s="97">
        <v>2.4410999999999999E-2</v>
      </c>
    </row>
    <row r="124" spans="1:74" ht="14">
      <c r="A124" s="96" t="s">
        <v>628</v>
      </c>
      <c r="B124" s="96" t="s">
        <v>629</v>
      </c>
      <c r="C124" s="96" t="s">
        <v>630</v>
      </c>
      <c r="D124" s="96" t="s">
        <v>505</v>
      </c>
      <c r="E124" s="98">
        <v>6.8211921296296288E-2</v>
      </c>
      <c r="F124" s="96">
        <v>26.646999999999998</v>
      </c>
      <c r="G124" s="96" t="s">
        <v>629</v>
      </c>
      <c r="H124" s="99">
        <v>331000</v>
      </c>
      <c r="I124" s="99">
        <v>17000</v>
      </c>
      <c r="J124" s="96">
        <v>1390</v>
      </c>
      <c r="K124" s="96">
        <v>390</v>
      </c>
      <c r="L124" s="96">
        <v>1.55</v>
      </c>
      <c r="M124" s="96">
        <v>0.6</v>
      </c>
      <c r="N124" s="96">
        <v>47.5</v>
      </c>
      <c r="O124" s="96">
        <v>3.8</v>
      </c>
      <c r="P124" s="96">
        <v>2.63</v>
      </c>
      <c r="Q124" s="96">
        <v>0.21</v>
      </c>
      <c r="R124" s="96">
        <v>2.67</v>
      </c>
      <c r="S124" s="96">
        <v>0.24</v>
      </c>
      <c r="T124" s="96">
        <v>213</v>
      </c>
      <c r="U124" s="96">
        <v>19</v>
      </c>
      <c r="V124" s="96">
        <v>2150</v>
      </c>
      <c r="W124" s="96">
        <v>180</v>
      </c>
      <c r="X124" s="96">
        <v>671</v>
      </c>
      <c r="Y124" s="96">
        <v>59</v>
      </c>
      <c r="Z124" s="96">
        <v>580</v>
      </c>
      <c r="AA124" s="96">
        <v>290</v>
      </c>
      <c r="AB124" s="96">
        <v>1.72</v>
      </c>
      <c r="AC124" s="96">
        <v>0.51</v>
      </c>
      <c r="AD124" s="96">
        <v>601</v>
      </c>
      <c r="AE124" s="96">
        <v>32</v>
      </c>
      <c r="AF124" s="96">
        <v>5.5</v>
      </c>
      <c r="AG124" s="96">
        <v>1.5</v>
      </c>
      <c r="AH124" s="96">
        <v>12.6</v>
      </c>
      <c r="AI124" s="96">
        <v>3.6</v>
      </c>
      <c r="AJ124" s="96">
        <v>5.0999999999999997E-2</v>
      </c>
      <c r="AK124" s="96">
        <v>2.1000000000000001E-2</v>
      </c>
      <c r="AL124" s="96">
        <v>16.399999999999999</v>
      </c>
      <c r="AM124" s="96">
        <v>1.6</v>
      </c>
      <c r="AN124" s="96">
        <v>4.5999999999999999E-2</v>
      </c>
      <c r="AO124" s="96">
        <v>2.1000000000000001E-2</v>
      </c>
      <c r="AP124" s="96">
        <v>0.57999999999999996</v>
      </c>
      <c r="AQ124" s="96">
        <v>0.28999999999999998</v>
      </c>
      <c r="AR124" s="96">
        <v>1.64</v>
      </c>
      <c r="AS124" s="96">
        <v>0.74</v>
      </c>
      <c r="AT124" s="96">
        <v>0.18</v>
      </c>
      <c r="AU124" s="96">
        <v>0.11</v>
      </c>
      <c r="AV124" s="96">
        <v>6.7</v>
      </c>
      <c r="AW124" s="96">
        <v>1.5</v>
      </c>
      <c r="AX124" s="96">
        <v>2.72</v>
      </c>
      <c r="AY124" s="96">
        <v>0.34</v>
      </c>
      <c r="AZ124" s="96">
        <v>39</v>
      </c>
      <c r="BA124" s="96">
        <v>3.2</v>
      </c>
      <c r="BB124" s="96">
        <v>18.3</v>
      </c>
      <c r="BC124" s="96">
        <v>1.3</v>
      </c>
      <c r="BD124" s="96">
        <v>97.4</v>
      </c>
      <c r="BE124" s="96">
        <v>5.8</v>
      </c>
      <c r="BF124" s="96">
        <v>24.2</v>
      </c>
      <c r="BG124" s="96">
        <v>1.7</v>
      </c>
      <c r="BH124" s="96">
        <v>233</v>
      </c>
      <c r="BI124" s="96">
        <v>16</v>
      </c>
      <c r="BJ124" s="96">
        <v>52.2</v>
      </c>
      <c r="BK124" s="96">
        <v>3.9</v>
      </c>
      <c r="BL124" s="96">
        <v>13120</v>
      </c>
      <c r="BM124" s="96">
        <v>560</v>
      </c>
      <c r="BN124" s="96">
        <v>0.61</v>
      </c>
      <c r="BO124" s="96">
        <v>0.34</v>
      </c>
      <c r="BP124" s="96">
        <v>205</v>
      </c>
      <c r="BQ124" s="96">
        <v>16</v>
      </c>
      <c r="BR124" s="96">
        <v>731</v>
      </c>
      <c r="BS124" s="96">
        <v>55</v>
      </c>
      <c r="BT124" s="97">
        <v>0.15004999999999999</v>
      </c>
      <c r="BU124" s="97">
        <v>7.3692999999999995E-2</v>
      </c>
      <c r="BV124" s="97">
        <v>2.1701999999999999E-2</v>
      </c>
    </row>
    <row r="125" spans="1:74" ht="14">
      <c r="A125" s="96" t="s">
        <v>631</v>
      </c>
      <c r="B125" s="96" t="s">
        <v>632</v>
      </c>
      <c r="C125" s="96" t="s">
        <v>633</v>
      </c>
      <c r="D125" s="96" t="s">
        <v>505</v>
      </c>
      <c r="E125" s="98">
        <v>6.9310416666666666E-2</v>
      </c>
      <c r="F125" s="96">
        <v>21.253</v>
      </c>
      <c r="G125" s="96" t="s">
        <v>632</v>
      </c>
      <c r="H125" s="99">
        <v>300000</v>
      </c>
      <c r="I125" s="99">
        <v>20000</v>
      </c>
      <c r="J125" s="96">
        <v>1100</v>
      </c>
      <c r="K125" s="96">
        <v>370</v>
      </c>
      <c r="L125" s="96">
        <v>2.9</v>
      </c>
      <c r="M125" s="96">
        <v>1.4</v>
      </c>
      <c r="N125" s="96">
        <v>29.5</v>
      </c>
      <c r="O125" s="96">
        <v>3.3</v>
      </c>
      <c r="P125" s="96">
        <v>1.59</v>
      </c>
      <c r="Q125" s="96">
        <v>0.21</v>
      </c>
      <c r="R125" s="96">
        <v>4.3899999999999997</v>
      </c>
      <c r="S125" s="96">
        <v>0.46</v>
      </c>
      <c r="T125" s="96">
        <v>386</v>
      </c>
      <c r="U125" s="96">
        <v>35</v>
      </c>
      <c r="V125" s="96">
        <v>970</v>
      </c>
      <c r="W125" s="96">
        <v>130</v>
      </c>
      <c r="X125" s="96">
        <v>311</v>
      </c>
      <c r="Y125" s="96">
        <v>41</v>
      </c>
      <c r="Z125" s="96">
        <v>6.7</v>
      </c>
      <c r="AA125" s="96">
        <v>2.1</v>
      </c>
      <c r="AB125" s="96">
        <v>0.13</v>
      </c>
      <c r="AC125" s="96">
        <v>0.41</v>
      </c>
      <c r="AD125" s="96">
        <v>1416</v>
      </c>
      <c r="AE125" s="96">
        <v>95</v>
      </c>
      <c r="AF125" s="96">
        <v>3.26</v>
      </c>
      <c r="AG125" s="96">
        <v>0.46</v>
      </c>
      <c r="AH125" s="96">
        <v>-0.3</v>
      </c>
      <c r="AI125" s="96">
        <v>1</v>
      </c>
      <c r="AJ125" s="96">
        <v>0.11600000000000001</v>
      </c>
      <c r="AK125" s="96">
        <v>2.9000000000000001E-2</v>
      </c>
      <c r="AL125" s="96">
        <v>35</v>
      </c>
      <c r="AM125" s="96">
        <v>2.1</v>
      </c>
      <c r="AN125" s="96">
        <v>0.159</v>
      </c>
      <c r="AO125" s="96">
        <v>4.9000000000000002E-2</v>
      </c>
      <c r="AP125" s="96">
        <v>2.94</v>
      </c>
      <c r="AQ125" s="96">
        <v>0.83</v>
      </c>
      <c r="AR125" s="96">
        <v>6.4</v>
      </c>
      <c r="AS125" s="96">
        <v>1.1000000000000001</v>
      </c>
      <c r="AT125" s="96">
        <v>1.03</v>
      </c>
      <c r="AU125" s="96">
        <v>0.27</v>
      </c>
      <c r="AV125" s="96">
        <v>28.4</v>
      </c>
      <c r="AW125" s="96">
        <v>3.5</v>
      </c>
      <c r="AX125" s="96">
        <v>9.14</v>
      </c>
      <c r="AY125" s="96">
        <v>0.99</v>
      </c>
      <c r="AZ125" s="96">
        <v>122</v>
      </c>
      <c r="BA125" s="96">
        <v>12</v>
      </c>
      <c r="BB125" s="96">
        <v>48.7</v>
      </c>
      <c r="BC125" s="96">
        <v>3.6</v>
      </c>
      <c r="BD125" s="96">
        <v>236</v>
      </c>
      <c r="BE125" s="96">
        <v>18</v>
      </c>
      <c r="BF125" s="96">
        <v>53.8</v>
      </c>
      <c r="BG125" s="96">
        <v>3.2</v>
      </c>
      <c r="BH125" s="96">
        <v>500</v>
      </c>
      <c r="BI125" s="96">
        <v>24</v>
      </c>
      <c r="BJ125" s="96">
        <v>102.5</v>
      </c>
      <c r="BK125" s="96">
        <v>4.9000000000000004</v>
      </c>
      <c r="BL125" s="96">
        <v>10890</v>
      </c>
      <c r="BM125" s="96">
        <v>560</v>
      </c>
      <c r="BN125" s="96">
        <v>1.19</v>
      </c>
      <c r="BO125" s="96">
        <v>0.25</v>
      </c>
      <c r="BP125" s="96">
        <v>323</v>
      </c>
      <c r="BQ125" s="96">
        <v>28</v>
      </c>
      <c r="BR125" s="96">
        <v>322</v>
      </c>
      <c r="BS125" s="96">
        <v>42</v>
      </c>
      <c r="BT125" s="97">
        <v>9.6879999999999994E-2</v>
      </c>
      <c r="BU125" s="97">
        <v>2.0007E-2</v>
      </c>
      <c r="BV125" s="97">
        <v>2.3177E-2</v>
      </c>
    </row>
    <row r="126" spans="1:74" ht="14">
      <c r="A126" s="96" t="s">
        <v>634</v>
      </c>
      <c r="B126" s="96" t="s">
        <v>635</v>
      </c>
      <c r="C126" s="96" t="s">
        <v>636</v>
      </c>
      <c r="D126" s="96" t="s">
        <v>505</v>
      </c>
      <c r="E126" s="98">
        <v>7.0441550925925925E-2</v>
      </c>
      <c r="F126" s="96">
        <v>12.519</v>
      </c>
      <c r="G126" s="96" t="s">
        <v>635</v>
      </c>
      <c r="H126" s="99">
        <v>329000</v>
      </c>
      <c r="I126" s="99">
        <v>13000</v>
      </c>
      <c r="J126" s="96">
        <v>1210</v>
      </c>
      <c r="K126" s="96">
        <v>510</v>
      </c>
      <c r="L126" s="96">
        <v>3.7</v>
      </c>
      <c r="M126" s="96">
        <v>2</v>
      </c>
      <c r="N126" s="96">
        <v>472</v>
      </c>
      <c r="O126" s="96">
        <v>19</v>
      </c>
      <c r="P126" s="96">
        <v>53.1</v>
      </c>
      <c r="Q126" s="96">
        <v>2.5</v>
      </c>
      <c r="R126" s="96">
        <v>22.7</v>
      </c>
      <c r="S126" s="96">
        <v>1.5</v>
      </c>
      <c r="T126" s="96">
        <v>203</v>
      </c>
      <c r="U126" s="96">
        <v>14</v>
      </c>
      <c r="V126" s="96">
        <v>1601</v>
      </c>
      <c r="W126" s="96">
        <v>90</v>
      </c>
      <c r="X126" s="96">
        <v>502</v>
      </c>
      <c r="Y126" s="96">
        <v>20</v>
      </c>
      <c r="Z126" s="96">
        <v>119</v>
      </c>
      <c r="AA126" s="96">
        <v>38</v>
      </c>
      <c r="AB126" s="96">
        <v>4.2</v>
      </c>
      <c r="AC126" s="96">
        <v>1.6</v>
      </c>
      <c r="AD126" s="96">
        <v>1648</v>
      </c>
      <c r="AE126" s="96">
        <v>92</v>
      </c>
      <c r="AF126" s="96">
        <v>6.9</v>
      </c>
      <c r="AG126" s="96">
        <v>1.7</v>
      </c>
      <c r="AH126" s="96">
        <v>6.7</v>
      </c>
      <c r="AI126" s="96">
        <v>2.1</v>
      </c>
      <c r="AJ126" s="96">
        <v>3.1E-2</v>
      </c>
      <c r="AK126" s="96">
        <v>2.4E-2</v>
      </c>
      <c r="AL126" s="96">
        <v>9.9</v>
      </c>
      <c r="AM126" s="96">
        <v>1.4</v>
      </c>
      <c r="AN126" s="96">
        <v>9.8000000000000004E-2</v>
      </c>
      <c r="AO126" s="96">
        <v>5.8999999999999997E-2</v>
      </c>
      <c r="AP126" s="96">
        <v>2.6</v>
      </c>
      <c r="AQ126" s="96">
        <v>1.3</v>
      </c>
      <c r="AR126" s="96">
        <v>5.4</v>
      </c>
      <c r="AS126" s="96">
        <v>1.9</v>
      </c>
      <c r="AT126" s="96">
        <v>0.2</v>
      </c>
      <c r="AU126" s="96">
        <v>0.2</v>
      </c>
      <c r="AV126" s="96">
        <v>33.4</v>
      </c>
      <c r="AW126" s="96">
        <v>6.5</v>
      </c>
      <c r="AX126" s="96">
        <v>10.65</v>
      </c>
      <c r="AY126" s="96">
        <v>0.87</v>
      </c>
      <c r="AZ126" s="96">
        <v>144</v>
      </c>
      <c r="BA126" s="96">
        <v>10</v>
      </c>
      <c r="BB126" s="96">
        <v>55.4</v>
      </c>
      <c r="BC126" s="96">
        <v>3.2</v>
      </c>
      <c r="BD126" s="96">
        <v>269</v>
      </c>
      <c r="BE126" s="96">
        <v>17</v>
      </c>
      <c r="BF126" s="96">
        <v>57.6</v>
      </c>
      <c r="BG126" s="96">
        <v>3.8</v>
      </c>
      <c r="BH126" s="96">
        <v>497</v>
      </c>
      <c r="BI126" s="96">
        <v>28</v>
      </c>
      <c r="BJ126" s="96">
        <v>97.2</v>
      </c>
      <c r="BK126" s="96">
        <v>6.5</v>
      </c>
      <c r="BL126" s="96">
        <v>12600</v>
      </c>
      <c r="BM126" s="96">
        <v>600</v>
      </c>
      <c r="BN126" s="96">
        <v>2.8</v>
      </c>
      <c r="BO126" s="96">
        <v>1.1000000000000001</v>
      </c>
      <c r="BP126" s="96">
        <v>177</v>
      </c>
      <c r="BQ126" s="96">
        <v>12</v>
      </c>
      <c r="BR126" s="96">
        <v>541</v>
      </c>
      <c r="BS126" s="96">
        <v>34</v>
      </c>
      <c r="BT126" s="97">
        <v>0.20116000000000001</v>
      </c>
      <c r="BU126" s="97">
        <v>4.5524000000000002E-2</v>
      </c>
      <c r="BV126" s="97">
        <v>0</v>
      </c>
    </row>
    <row r="127" spans="1:74" ht="14">
      <c r="A127" s="96" t="s">
        <v>637</v>
      </c>
      <c r="B127" s="96" t="s">
        <v>638</v>
      </c>
      <c r="C127" s="96" t="s">
        <v>639</v>
      </c>
      <c r="D127" s="96" t="s">
        <v>505</v>
      </c>
      <c r="E127" s="98">
        <v>7.6412037037037042E-2</v>
      </c>
      <c r="F127" s="96">
        <v>11.534000000000001</v>
      </c>
      <c r="G127" s="96" t="s">
        <v>638</v>
      </c>
      <c r="H127" s="99">
        <v>403000</v>
      </c>
      <c r="I127" s="99">
        <v>39000</v>
      </c>
      <c r="J127" s="96">
        <v>1370</v>
      </c>
      <c r="K127" s="96">
        <v>450</v>
      </c>
      <c r="L127" s="96">
        <v>1.8</v>
      </c>
      <c r="M127" s="96">
        <v>1.1000000000000001</v>
      </c>
      <c r="N127" s="96">
        <v>16.399999999999999</v>
      </c>
      <c r="O127" s="96">
        <v>2.7</v>
      </c>
      <c r="P127" s="96">
        <v>0.84</v>
      </c>
      <c r="Q127" s="96">
        <v>0.14000000000000001</v>
      </c>
      <c r="R127" s="96">
        <v>0.86</v>
      </c>
      <c r="S127" s="96">
        <v>0.23</v>
      </c>
      <c r="T127" s="96">
        <v>121</v>
      </c>
      <c r="U127" s="96">
        <v>33</v>
      </c>
      <c r="V127" s="96">
        <v>1170</v>
      </c>
      <c r="W127" s="96">
        <v>170</v>
      </c>
      <c r="X127" s="96">
        <v>382</v>
      </c>
      <c r="Y127" s="96">
        <v>51</v>
      </c>
      <c r="Z127" s="96">
        <v>1.5</v>
      </c>
      <c r="AA127" s="96">
        <v>2.5</v>
      </c>
      <c r="AB127" s="96">
        <v>0.02</v>
      </c>
      <c r="AC127" s="96">
        <v>0.39</v>
      </c>
      <c r="AD127" s="96">
        <v>409</v>
      </c>
      <c r="AE127" s="96">
        <v>98</v>
      </c>
      <c r="AF127" s="96">
        <v>2.16</v>
      </c>
      <c r="AG127" s="96">
        <v>0.56000000000000005</v>
      </c>
      <c r="AH127" s="96">
        <v>-0.3</v>
      </c>
      <c r="AI127" s="96">
        <v>1.1000000000000001</v>
      </c>
      <c r="AJ127" s="96">
        <v>2.9000000000000001E-2</v>
      </c>
      <c r="AK127" s="96">
        <v>2.7E-2</v>
      </c>
      <c r="AL127" s="96">
        <v>10.3</v>
      </c>
      <c r="AM127" s="96">
        <v>2.7</v>
      </c>
      <c r="AN127" s="96">
        <v>6.4000000000000001E-2</v>
      </c>
      <c r="AO127" s="96">
        <v>5.0999999999999997E-2</v>
      </c>
      <c r="AP127" s="96">
        <v>0.55000000000000004</v>
      </c>
      <c r="AQ127" s="96">
        <v>0.34</v>
      </c>
      <c r="AR127" s="96">
        <v>1</v>
      </c>
      <c r="AS127" s="96">
        <v>0.64</v>
      </c>
      <c r="AT127" s="96">
        <v>0.7</v>
      </c>
      <c r="AU127" s="96">
        <v>0.37</v>
      </c>
      <c r="AV127" s="96">
        <v>8.1999999999999993</v>
      </c>
      <c r="AW127" s="96">
        <v>2.7</v>
      </c>
      <c r="AX127" s="96">
        <v>2.4900000000000002</v>
      </c>
      <c r="AY127" s="96">
        <v>0.68</v>
      </c>
      <c r="AZ127" s="96">
        <v>31.1</v>
      </c>
      <c r="BA127" s="96">
        <v>6.8</v>
      </c>
      <c r="BB127" s="96">
        <v>12.9</v>
      </c>
      <c r="BC127" s="96">
        <v>2.9</v>
      </c>
      <c r="BD127" s="96">
        <v>68</v>
      </c>
      <c r="BE127" s="96">
        <v>16</v>
      </c>
      <c r="BF127" s="96">
        <v>18.600000000000001</v>
      </c>
      <c r="BG127" s="96">
        <v>3.8</v>
      </c>
      <c r="BH127" s="96">
        <v>193</v>
      </c>
      <c r="BI127" s="96">
        <v>39</v>
      </c>
      <c r="BJ127" s="96">
        <v>48.6</v>
      </c>
      <c r="BK127" s="96">
        <v>8.6</v>
      </c>
      <c r="BL127" s="99">
        <v>14400</v>
      </c>
      <c r="BM127" s="99">
        <v>1300</v>
      </c>
      <c r="BN127" s="96">
        <v>2.2999999999999998</v>
      </c>
      <c r="BO127" s="96">
        <v>2.4</v>
      </c>
      <c r="BP127" s="96">
        <v>132</v>
      </c>
      <c r="BQ127" s="96">
        <v>31</v>
      </c>
      <c r="BR127" s="96">
        <v>434</v>
      </c>
      <c r="BS127" s="96">
        <v>71</v>
      </c>
      <c r="BT127" s="97">
        <v>0.23383000000000001</v>
      </c>
      <c r="BU127" s="97">
        <v>5.2856E-2</v>
      </c>
      <c r="BV127" s="97">
        <v>1.2281E-2</v>
      </c>
    </row>
    <row r="128" spans="1:74" ht="14">
      <c r="A128" s="96" t="s">
        <v>640</v>
      </c>
      <c r="B128" s="96" t="s">
        <v>641</v>
      </c>
      <c r="C128" s="96" t="s">
        <v>642</v>
      </c>
      <c r="D128" s="96" t="s">
        <v>505</v>
      </c>
      <c r="E128" s="98">
        <v>7.7442129629629639E-2</v>
      </c>
      <c r="F128" s="96">
        <v>27.673999999999999</v>
      </c>
      <c r="G128" s="96" t="s">
        <v>641</v>
      </c>
      <c r="H128" s="99">
        <v>390000</v>
      </c>
      <c r="I128" s="99">
        <v>26000</v>
      </c>
      <c r="J128" s="96">
        <v>1020</v>
      </c>
      <c r="K128" s="96">
        <v>330</v>
      </c>
      <c r="L128" s="96">
        <v>1.95</v>
      </c>
      <c r="M128" s="96">
        <v>0.91</v>
      </c>
      <c r="N128" s="96">
        <v>28.5</v>
      </c>
      <c r="O128" s="96">
        <v>2.2999999999999998</v>
      </c>
      <c r="P128" s="96">
        <v>1.48</v>
      </c>
      <c r="Q128" s="96">
        <v>0.12</v>
      </c>
      <c r="R128" s="96">
        <v>2.11</v>
      </c>
      <c r="S128" s="96">
        <v>0.22</v>
      </c>
      <c r="T128" s="96">
        <v>331</v>
      </c>
      <c r="U128" s="96">
        <v>35</v>
      </c>
      <c r="V128" s="96">
        <v>2110</v>
      </c>
      <c r="W128" s="96">
        <v>170</v>
      </c>
      <c r="X128" s="96">
        <v>651</v>
      </c>
      <c r="Y128" s="96">
        <v>43</v>
      </c>
      <c r="Z128" s="96">
        <v>2</v>
      </c>
      <c r="AA128" s="96">
        <v>1.2</v>
      </c>
      <c r="AB128" s="96">
        <v>0.49</v>
      </c>
      <c r="AC128" s="96">
        <v>0.33</v>
      </c>
      <c r="AD128" s="96">
        <v>767</v>
      </c>
      <c r="AE128" s="96">
        <v>89</v>
      </c>
      <c r="AF128" s="96">
        <v>2.27</v>
      </c>
      <c r="AG128" s="96">
        <v>0.36</v>
      </c>
      <c r="AH128" s="96">
        <v>0.8</v>
      </c>
      <c r="AI128" s="96">
        <v>1</v>
      </c>
      <c r="AJ128" s="96">
        <v>1.19</v>
      </c>
      <c r="AK128" s="96">
        <v>0.49</v>
      </c>
      <c r="AL128" s="96">
        <v>31</v>
      </c>
      <c r="AM128" s="96">
        <v>3.9</v>
      </c>
      <c r="AN128" s="96">
        <v>0.73</v>
      </c>
      <c r="AO128" s="96">
        <v>0.26</v>
      </c>
      <c r="AP128" s="96">
        <v>3.8</v>
      </c>
      <c r="AQ128" s="96">
        <v>1.2</v>
      </c>
      <c r="AR128" s="96">
        <v>4.5999999999999996</v>
      </c>
      <c r="AS128" s="96">
        <v>1</v>
      </c>
      <c r="AT128" s="96">
        <v>1.36</v>
      </c>
      <c r="AU128" s="96">
        <v>0.31</v>
      </c>
      <c r="AV128" s="96">
        <v>15.3</v>
      </c>
      <c r="AW128" s="96">
        <v>2.4</v>
      </c>
      <c r="AX128" s="96">
        <v>4.91</v>
      </c>
      <c r="AY128" s="96">
        <v>0.88</v>
      </c>
      <c r="AZ128" s="96">
        <v>61.1</v>
      </c>
      <c r="BA128" s="96">
        <v>8</v>
      </c>
      <c r="BB128" s="96">
        <v>24.4</v>
      </c>
      <c r="BC128" s="96">
        <v>3</v>
      </c>
      <c r="BD128" s="96">
        <v>126</v>
      </c>
      <c r="BE128" s="96">
        <v>15</v>
      </c>
      <c r="BF128" s="96">
        <v>32.1</v>
      </c>
      <c r="BG128" s="96">
        <v>3.3</v>
      </c>
      <c r="BH128" s="96">
        <v>353</v>
      </c>
      <c r="BI128" s="96">
        <v>33</v>
      </c>
      <c r="BJ128" s="96">
        <v>76.3</v>
      </c>
      <c r="BK128" s="96">
        <v>6.8</v>
      </c>
      <c r="BL128" s="96">
        <v>11310</v>
      </c>
      <c r="BM128" s="96">
        <v>730</v>
      </c>
      <c r="BN128" s="96">
        <v>0.64</v>
      </c>
      <c r="BO128" s="96">
        <v>0.42</v>
      </c>
      <c r="BP128" s="96">
        <v>405</v>
      </c>
      <c r="BQ128" s="96">
        <v>36</v>
      </c>
      <c r="BR128" s="96">
        <v>711</v>
      </c>
      <c r="BS128" s="96">
        <v>73</v>
      </c>
      <c r="BT128" s="97">
        <v>0.14848</v>
      </c>
      <c r="BU128" s="97">
        <v>5.6862000000000003E-2</v>
      </c>
      <c r="BV128" s="97">
        <v>2.8565E-2</v>
      </c>
    </row>
    <row r="129" spans="1:74" ht="14">
      <c r="A129" s="96" t="s">
        <v>643</v>
      </c>
      <c r="B129" s="96" t="s">
        <v>644</v>
      </c>
      <c r="C129" s="96" t="s">
        <v>645</v>
      </c>
      <c r="D129" s="96" t="s">
        <v>505</v>
      </c>
      <c r="E129" s="98">
        <v>8.1537731481481482E-2</v>
      </c>
      <c r="F129" s="96">
        <v>6.4215999999999998</v>
      </c>
      <c r="G129" s="96"/>
      <c r="H129" s="99">
        <v>544000</v>
      </c>
      <c r="I129" s="99">
        <v>87000</v>
      </c>
      <c r="J129" s="96">
        <v>900</v>
      </c>
      <c r="K129" s="96">
        <v>720</v>
      </c>
      <c r="L129" s="96">
        <v>1.6</v>
      </c>
      <c r="M129" s="96">
        <v>1.8</v>
      </c>
      <c r="N129" s="96">
        <v>60</v>
      </c>
      <c r="O129" s="96">
        <v>15</v>
      </c>
      <c r="P129" s="96">
        <v>3.41</v>
      </c>
      <c r="Q129" s="96">
        <v>0.77</v>
      </c>
      <c r="R129" s="96">
        <v>3.08</v>
      </c>
      <c r="S129" s="96">
        <v>0.96</v>
      </c>
      <c r="T129" s="96">
        <v>219</v>
      </c>
      <c r="U129" s="96">
        <v>85</v>
      </c>
      <c r="V129" s="96">
        <v>3380</v>
      </c>
      <c r="W129" s="96">
        <v>660</v>
      </c>
      <c r="X129" s="96">
        <v>1090</v>
      </c>
      <c r="Y129" s="96">
        <v>240</v>
      </c>
      <c r="Z129" s="96">
        <v>350</v>
      </c>
      <c r="AA129" s="96">
        <v>220</v>
      </c>
      <c r="AB129" s="96">
        <v>0.8</v>
      </c>
      <c r="AC129" s="96">
        <v>0.37</v>
      </c>
      <c r="AD129" s="96">
        <v>930</v>
      </c>
      <c r="AE129" s="96">
        <v>250</v>
      </c>
      <c r="AF129" s="96">
        <v>4</v>
      </c>
      <c r="AG129" s="96">
        <v>1.1000000000000001</v>
      </c>
      <c r="AH129" s="96">
        <v>2</v>
      </c>
      <c r="AI129" s="96">
        <v>1.9</v>
      </c>
      <c r="AJ129" s="96">
        <v>0.14199999999999999</v>
      </c>
      <c r="AK129" s="96">
        <v>8.4000000000000005E-2</v>
      </c>
      <c r="AL129" s="96">
        <v>19.2</v>
      </c>
      <c r="AM129" s="96">
        <v>7.8</v>
      </c>
      <c r="AN129" s="96">
        <v>0.12</v>
      </c>
      <c r="AO129" s="96">
        <v>0.1</v>
      </c>
      <c r="AP129" s="96">
        <v>2.5</v>
      </c>
      <c r="AQ129" s="96">
        <v>1.4</v>
      </c>
      <c r="AR129" s="96">
        <v>3.9</v>
      </c>
      <c r="AS129" s="96">
        <v>2</v>
      </c>
      <c r="AT129" s="96">
        <v>0.21</v>
      </c>
      <c r="AU129" s="96">
        <v>0.21</v>
      </c>
      <c r="AV129" s="96">
        <v>15.4</v>
      </c>
      <c r="AW129" s="96">
        <v>6.9</v>
      </c>
      <c r="AX129" s="96">
        <v>4.9000000000000004</v>
      </c>
      <c r="AY129" s="96">
        <v>1.1000000000000001</v>
      </c>
      <c r="AZ129" s="96">
        <v>74</v>
      </c>
      <c r="BA129" s="96">
        <v>17</v>
      </c>
      <c r="BB129" s="96">
        <v>28.3</v>
      </c>
      <c r="BC129" s="96">
        <v>6.4</v>
      </c>
      <c r="BD129" s="96">
        <v>154</v>
      </c>
      <c r="BE129" s="96">
        <v>33</v>
      </c>
      <c r="BF129" s="96">
        <v>44.3</v>
      </c>
      <c r="BG129" s="96">
        <v>9.9</v>
      </c>
      <c r="BH129" s="96">
        <v>470</v>
      </c>
      <c r="BI129" s="96">
        <v>100</v>
      </c>
      <c r="BJ129" s="96">
        <v>101</v>
      </c>
      <c r="BK129" s="96">
        <v>21</v>
      </c>
      <c r="BL129" s="99">
        <v>11700</v>
      </c>
      <c r="BM129" s="99">
        <v>1700</v>
      </c>
      <c r="BN129" s="96">
        <v>2.8</v>
      </c>
      <c r="BO129" s="96">
        <v>2.8</v>
      </c>
      <c r="BP129" s="96">
        <v>335</v>
      </c>
      <c r="BQ129" s="96">
        <v>85</v>
      </c>
      <c r="BR129" s="96">
        <v>1420</v>
      </c>
      <c r="BS129" s="96">
        <v>330</v>
      </c>
      <c r="BT129" s="97">
        <v>0.15085999999999999</v>
      </c>
      <c r="BU129" s="97">
        <v>8.1097000000000002E-2</v>
      </c>
      <c r="BV129" s="97">
        <v>1.3632E-2</v>
      </c>
    </row>
    <row r="130" spans="1:74" ht="14">
      <c r="A130" s="96" t="s">
        <v>646</v>
      </c>
      <c r="B130" s="96" t="s">
        <v>644</v>
      </c>
      <c r="C130" s="96" t="s">
        <v>647</v>
      </c>
      <c r="D130" s="96" t="s">
        <v>505</v>
      </c>
      <c r="E130" s="98">
        <v>8.167256944444444E-2</v>
      </c>
      <c r="F130" s="96">
        <v>15.162000000000001</v>
      </c>
      <c r="G130" s="96" t="s">
        <v>644</v>
      </c>
      <c r="H130" s="99">
        <v>301000</v>
      </c>
      <c r="I130" s="99">
        <v>18000</v>
      </c>
      <c r="J130" s="96">
        <v>1050</v>
      </c>
      <c r="K130" s="96">
        <v>360</v>
      </c>
      <c r="L130" s="96">
        <v>2.1</v>
      </c>
      <c r="M130" s="96">
        <v>1.3</v>
      </c>
      <c r="N130" s="96">
        <v>23.3</v>
      </c>
      <c r="O130" s="96">
        <v>1.4</v>
      </c>
      <c r="P130" s="96">
        <v>1.28</v>
      </c>
      <c r="Q130" s="96">
        <v>0.11</v>
      </c>
      <c r="R130" s="96">
        <v>4.08</v>
      </c>
      <c r="S130" s="96">
        <v>0.33</v>
      </c>
      <c r="T130" s="96">
        <v>336</v>
      </c>
      <c r="U130" s="96">
        <v>20</v>
      </c>
      <c r="V130" s="96">
        <v>801</v>
      </c>
      <c r="W130" s="96">
        <v>64</v>
      </c>
      <c r="X130" s="96">
        <v>248</v>
      </c>
      <c r="Y130" s="96">
        <v>16</v>
      </c>
      <c r="Z130" s="96">
        <v>31.6</v>
      </c>
      <c r="AA130" s="96">
        <v>3.7</v>
      </c>
      <c r="AB130" s="96">
        <v>0.41</v>
      </c>
      <c r="AC130" s="96">
        <v>0.5</v>
      </c>
      <c r="AD130" s="96">
        <v>1440</v>
      </c>
      <c r="AE130" s="96">
        <v>120</v>
      </c>
      <c r="AF130" s="96">
        <v>1.72</v>
      </c>
      <c r="AG130" s="96">
        <v>0.51</v>
      </c>
      <c r="AH130" s="96">
        <v>-0.6</v>
      </c>
      <c r="AI130" s="96">
        <v>1.3</v>
      </c>
      <c r="AJ130" s="96">
        <v>0.11600000000000001</v>
      </c>
      <c r="AK130" s="96">
        <v>3.1E-2</v>
      </c>
      <c r="AL130" s="96">
        <v>28.7</v>
      </c>
      <c r="AM130" s="96">
        <v>3.1</v>
      </c>
      <c r="AN130" s="96">
        <v>0.8</v>
      </c>
      <c r="AO130" s="96">
        <v>0.11</v>
      </c>
      <c r="AP130" s="96">
        <v>10.8</v>
      </c>
      <c r="AQ130" s="96">
        <v>2.2999999999999998</v>
      </c>
      <c r="AR130" s="96">
        <v>15.9</v>
      </c>
      <c r="AS130" s="96">
        <v>3.5</v>
      </c>
      <c r="AT130" s="96">
        <v>1.29</v>
      </c>
      <c r="AU130" s="96">
        <v>0.38</v>
      </c>
      <c r="AV130" s="96">
        <v>46.6</v>
      </c>
      <c r="AW130" s="96">
        <v>4.3</v>
      </c>
      <c r="AX130" s="96">
        <v>12.9</v>
      </c>
      <c r="AY130" s="96">
        <v>1.4</v>
      </c>
      <c r="AZ130" s="96">
        <v>145</v>
      </c>
      <c r="BA130" s="96">
        <v>10</v>
      </c>
      <c r="BB130" s="96">
        <v>46.6</v>
      </c>
      <c r="BC130" s="96">
        <v>3.6</v>
      </c>
      <c r="BD130" s="96">
        <v>208</v>
      </c>
      <c r="BE130" s="96">
        <v>17</v>
      </c>
      <c r="BF130" s="96">
        <v>44.1</v>
      </c>
      <c r="BG130" s="96">
        <v>3.6</v>
      </c>
      <c r="BH130" s="96">
        <v>375</v>
      </c>
      <c r="BI130" s="96">
        <v>25</v>
      </c>
      <c r="BJ130" s="96">
        <v>68.900000000000006</v>
      </c>
      <c r="BK130" s="96">
        <v>6.2</v>
      </c>
      <c r="BL130" s="96">
        <v>9900</v>
      </c>
      <c r="BM130" s="96">
        <v>860</v>
      </c>
      <c r="BN130" s="96">
        <v>0.78</v>
      </c>
      <c r="BO130" s="96">
        <v>0.31</v>
      </c>
      <c r="BP130" s="96">
        <v>347</v>
      </c>
      <c r="BQ130" s="96">
        <v>28</v>
      </c>
      <c r="BR130" s="96">
        <v>266</v>
      </c>
      <c r="BS130" s="96">
        <v>31</v>
      </c>
      <c r="BT130" s="97">
        <v>0.24077999999999999</v>
      </c>
      <c r="BU130" s="97">
        <v>6.1253000000000002E-2</v>
      </c>
      <c r="BV130" s="97">
        <v>2.3184E-2</v>
      </c>
    </row>
    <row r="131" spans="1:74" ht="14">
      <c r="A131" s="96" t="s">
        <v>648</v>
      </c>
      <c r="B131" s="96" t="s">
        <v>649</v>
      </c>
      <c r="C131" s="96" t="s">
        <v>650</v>
      </c>
      <c r="D131" s="96" t="s">
        <v>505</v>
      </c>
      <c r="E131" s="98">
        <v>8.2572337962962969E-2</v>
      </c>
      <c r="F131" s="96">
        <v>3.8530000000000002</v>
      </c>
      <c r="G131" s="96"/>
      <c r="H131" s="99">
        <v>421000</v>
      </c>
      <c r="I131" s="99">
        <v>54000</v>
      </c>
      <c r="J131" s="99">
        <v>1900</v>
      </c>
      <c r="K131" s="99">
        <v>1600</v>
      </c>
      <c r="L131" s="96">
        <v>0.5</v>
      </c>
      <c r="M131" s="96">
        <v>1.4</v>
      </c>
      <c r="N131" s="96">
        <v>48</v>
      </c>
      <c r="O131" s="96">
        <v>7.5</v>
      </c>
      <c r="P131" s="96">
        <v>2.59</v>
      </c>
      <c r="Q131" s="96">
        <v>0.36</v>
      </c>
      <c r="R131" s="96">
        <v>0.22800000000000001</v>
      </c>
      <c r="S131" s="96">
        <v>8.6999999999999994E-2</v>
      </c>
      <c r="T131" s="96">
        <v>25</v>
      </c>
      <c r="U131" s="96">
        <v>5.0999999999999996</v>
      </c>
      <c r="V131" s="96">
        <v>4270</v>
      </c>
      <c r="W131" s="96">
        <v>690</v>
      </c>
      <c r="X131" s="96">
        <v>1320</v>
      </c>
      <c r="Y131" s="96">
        <v>150</v>
      </c>
      <c r="Z131" s="96">
        <v>6.5</v>
      </c>
      <c r="AA131" s="96">
        <v>7.9</v>
      </c>
      <c r="AB131" s="96">
        <v>1.5</v>
      </c>
      <c r="AC131" s="96">
        <v>1.2</v>
      </c>
      <c r="AD131" s="96">
        <v>1040</v>
      </c>
      <c r="AE131" s="96">
        <v>220</v>
      </c>
      <c r="AF131" s="96">
        <v>5.0999999999999996</v>
      </c>
      <c r="AG131" s="96">
        <v>3.1</v>
      </c>
      <c r="AH131" s="96">
        <v>2.1</v>
      </c>
      <c r="AI131" s="96">
        <v>3.6</v>
      </c>
      <c r="AJ131" s="96">
        <v>5.2999999999999999E-2</v>
      </c>
      <c r="AK131" s="96">
        <v>6.7000000000000004E-2</v>
      </c>
      <c r="AL131" s="96">
        <v>2.46</v>
      </c>
      <c r="AM131" s="96">
        <v>0.5</v>
      </c>
      <c r="AN131" s="96">
        <v>0.12</v>
      </c>
      <c r="AO131" s="96">
        <v>0.11</v>
      </c>
      <c r="AP131" s="96">
        <v>0.22</v>
      </c>
      <c r="AQ131" s="96">
        <v>0.27</v>
      </c>
      <c r="AR131" s="96">
        <v>0.67</v>
      </c>
      <c r="AS131" s="96">
        <v>0.83</v>
      </c>
      <c r="AT131" s="96">
        <v>0.11</v>
      </c>
      <c r="AU131" s="96">
        <v>0.28000000000000003</v>
      </c>
      <c r="AV131" s="96">
        <v>3.8</v>
      </c>
      <c r="AW131" s="96">
        <v>1.5</v>
      </c>
      <c r="AX131" s="96">
        <v>2.02</v>
      </c>
      <c r="AY131" s="96">
        <v>0.66</v>
      </c>
      <c r="AZ131" s="96">
        <v>50</v>
      </c>
      <c r="BA131" s="96">
        <v>9.6</v>
      </c>
      <c r="BB131" s="96">
        <v>26.8</v>
      </c>
      <c r="BC131" s="96">
        <v>3.1</v>
      </c>
      <c r="BD131" s="96">
        <v>191</v>
      </c>
      <c r="BE131" s="96">
        <v>46</v>
      </c>
      <c r="BF131" s="96">
        <v>68</v>
      </c>
      <c r="BG131" s="96">
        <v>14</v>
      </c>
      <c r="BH131" s="96">
        <v>670</v>
      </c>
      <c r="BI131" s="96">
        <v>110</v>
      </c>
      <c r="BJ131" s="96">
        <v>158</v>
      </c>
      <c r="BK131" s="96">
        <v>24</v>
      </c>
      <c r="BL131" s="99">
        <v>15500</v>
      </c>
      <c r="BM131" s="99">
        <v>1900</v>
      </c>
      <c r="BN131" s="96">
        <v>-4.9899999999999999E-4</v>
      </c>
      <c r="BO131" s="96">
        <v>5.5999999999999999E-5</v>
      </c>
      <c r="BP131" s="96">
        <v>27.2</v>
      </c>
      <c r="BQ131" s="96">
        <v>6.1</v>
      </c>
      <c r="BR131" s="96">
        <v>1190</v>
      </c>
      <c r="BS131" s="96">
        <v>280</v>
      </c>
      <c r="BT131" s="97">
        <v>0.10759000000000001</v>
      </c>
      <c r="BU131" s="97">
        <v>6.2039999999999998E-2</v>
      </c>
      <c r="BV131" s="97">
        <v>1.6913000000000001E-2</v>
      </c>
    </row>
    <row r="132" spans="1:74" ht="14">
      <c r="A132" s="96" t="s">
        <v>651</v>
      </c>
      <c r="B132" s="96" t="s">
        <v>649</v>
      </c>
      <c r="C132" s="96" t="s">
        <v>652</v>
      </c>
      <c r="D132" s="96" t="s">
        <v>505</v>
      </c>
      <c r="E132" s="98">
        <v>8.2644097222222226E-2</v>
      </c>
      <c r="F132" s="96">
        <v>20.225000000000001</v>
      </c>
      <c r="G132" s="96" t="s">
        <v>649</v>
      </c>
      <c r="H132" s="99">
        <v>344000</v>
      </c>
      <c r="I132" s="99">
        <v>17000</v>
      </c>
      <c r="J132" s="96">
        <v>1170</v>
      </c>
      <c r="K132" s="96">
        <v>400</v>
      </c>
      <c r="L132" s="96">
        <v>1.59</v>
      </c>
      <c r="M132" s="96">
        <v>0.94</v>
      </c>
      <c r="N132" s="96">
        <v>12.7</v>
      </c>
      <c r="O132" s="96">
        <v>1.1000000000000001</v>
      </c>
      <c r="P132" s="96">
        <v>0.69</v>
      </c>
      <c r="Q132" s="96">
        <v>6.2E-2</v>
      </c>
      <c r="R132" s="96">
        <v>0.54100000000000004</v>
      </c>
      <c r="S132" s="96">
        <v>7.9000000000000001E-2</v>
      </c>
      <c r="T132" s="96">
        <v>59.3</v>
      </c>
      <c r="U132" s="96">
        <v>6.2</v>
      </c>
      <c r="V132" s="96">
        <v>571</v>
      </c>
      <c r="W132" s="96">
        <v>47</v>
      </c>
      <c r="X132" s="96">
        <v>178</v>
      </c>
      <c r="Y132" s="96">
        <v>13</v>
      </c>
      <c r="Z132" s="96">
        <v>6.5</v>
      </c>
      <c r="AA132" s="96">
        <v>2.9</v>
      </c>
      <c r="AB132" s="96">
        <v>0.72</v>
      </c>
      <c r="AC132" s="96">
        <v>0.54</v>
      </c>
      <c r="AD132" s="96">
        <v>696</v>
      </c>
      <c r="AE132" s="96">
        <v>74</v>
      </c>
      <c r="AF132" s="96">
        <v>1.07</v>
      </c>
      <c r="AG132" s="96">
        <v>0.32</v>
      </c>
      <c r="AH132" s="96">
        <v>1.3</v>
      </c>
      <c r="AI132" s="96">
        <v>1.3</v>
      </c>
      <c r="AJ132" s="96">
        <v>7.0999999999999994E-2</v>
      </c>
      <c r="AK132" s="96">
        <v>3.1E-2</v>
      </c>
      <c r="AL132" s="96">
        <v>4.25</v>
      </c>
      <c r="AM132" s="96">
        <v>0.45</v>
      </c>
      <c r="AN132" s="96">
        <v>5.2999999999999999E-2</v>
      </c>
      <c r="AO132" s="96">
        <v>3.5999999999999997E-2</v>
      </c>
      <c r="AP132" s="96">
        <v>0.42</v>
      </c>
      <c r="AQ132" s="96">
        <v>0.32</v>
      </c>
      <c r="AR132" s="96">
        <v>1.54</v>
      </c>
      <c r="AS132" s="96">
        <v>0.71</v>
      </c>
      <c r="AT132" s="96">
        <v>0.36</v>
      </c>
      <c r="AU132" s="96">
        <v>0.23</v>
      </c>
      <c r="AV132" s="96">
        <v>8.6</v>
      </c>
      <c r="AW132" s="96">
        <v>1.9</v>
      </c>
      <c r="AX132" s="96">
        <v>3.22</v>
      </c>
      <c r="AY132" s="96">
        <v>0.45</v>
      </c>
      <c r="AZ132" s="96">
        <v>45.5</v>
      </c>
      <c r="BA132" s="96">
        <v>5.2</v>
      </c>
      <c r="BB132" s="96">
        <v>20.2</v>
      </c>
      <c r="BC132" s="96">
        <v>2.8</v>
      </c>
      <c r="BD132" s="96">
        <v>121</v>
      </c>
      <c r="BE132" s="96">
        <v>11</v>
      </c>
      <c r="BF132" s="96">
        <v>30.3</v>
      </c>
      <c r="BG132" s="96">
        <v>3.4</v>
      </c>
      <c r="BH132" s="96">
        <v>315</v>
      </c>
      <c r="BI132" s="96">
        <v>32</v>
      </c>
      <c r="BJ132" s="96">
        <v>75.3</v>
      </c>
      <c r="BK132" s="96">
        <v>7.7</v>
      </c>
      <c r="BL132" s="96">
        <v>12410</v>
      </c>
      <c r="BM132" s="96">
        <v>690</v>
      </c>
      <c r="BN132" s="96">
        <v>0.112</v>
      </c>
      <c r="BO132" s="96">
        <v>7.8E-2</v>
      </c>
      <c r="BP132" s="96">
        <v>57.5</v>
      </c>
      <c r="BQ132" s="96">
        <v>5.3</v>
      </c>
      <c r="BR132" s="96">
        <v>196</v>
      </c>
      <c r="BS132" s="96">
        <v>18</v>
      </c>
      <c r="BT132" s="97">
        <v>0.13600000000000001</v>
      </c>
      <c r="BU132" s="97">
        <v>4.6897000000000001E-2</v>
      </c>
      <c r="BV132" s="97">
        <v>2.2426000000000001E-2</v>
      </c>
    </row>
    <row r="133" spans="1:74" ht="14">
      <c r="A133" s="96" t="s">
        <v>653</v>
      </c>
      <c r="B133" s="96" t="s">
        <v>654</v>
      </c>
      <c r="C133" s="96" t="s">
        <v>655</v>
      </c>
      <c r="D133" s="96" t="s">
        <v>505</v>
      </c>
      <c r="E133" s="98">
        <v>8.3587962962962961E-2</v>
      </c>
      <c r="F133" s="96">
        <v>27.673999999999999</v>
      </c>
      <c r="G133" s="96" t="s">
        <v>654</v>
      </c>
      <c r="H133" s="99">
        <v>393000</v>
      </c>
      <c r="I133" s="99">
        <v>24000</v>
      </c>
      <c r="J133" s="96">
        <v>950</v>
      </c>
      <c r="K133" s="96">
        <v>280</v>
      </c>
      <c r="L133" s="96">
        <v>1.1100000000000001</v>
      </c>
      <c r="M133" s="96">
        <v>0.8</v>
      </c>
      <c r="N133" s="96">
        <v>17.8</v>
      </c>
      <c r="O133" s="96">
        <v>2.2000000000000002</v>
      </c>
      <c r="P133" s="96">
        <v>0.97</v>
      </c>
      <c r="Q133" s="96">
        <v>0.13</v>
      </c>
      <c r="R133" s="96">
        <v>1.49</v>
      </c>
      <c r="S133" s="96">
        <v>0.31</v>
      </c>
      <c r="T133" s="96">
        <v>259</v>
      </c>
      <c r="U133" s="96">
        <v>54</v>
      </c>
      <c r="V133" s="96">
        <v>1200</v>
      </c>
      <c r="W133" s="96">
        <v>130</v>
      </c>
      <c r="X133" s="96">
        <v>381</v>
      </c>
      <c r="Y133" s="96">
        <v>40</v>
      </c>
      <c r="Z133" s="96">
        <v>22</v>
      </c>
      <c r="AA133" s="96">
        <v>30</v>
      </c>
      <c r="AB133" s="96">
        <v>0.18</v>
      </c>
      <c r="AC133" s="96">
        <v>0.28999999999999998</v>
      </c>
      <c r="AD133" s="96">
        <v>561</v>
      </c>
      <c r="AE133" s="96">
        <v>89</v>
      </c>
      <c r="AF133" s="96">
        <v>1.82</v>
      </c>
      <c r="AG133" s="96">
        <v>0.33</v>
      </c>
      <c r="AH133" s="96">
        <v>0.02</v>
      </c>
      <c r="AI133" s="96">
        <v>0.78</v>
      </c>
      <c r="AJ133" s="96">
        <v>1.4999999999999999E-2</v>
      </c>
      <c r="AK133" s="96">
        <v>1.2E-2</v>
      </c>
      <c r="AL133" s="96">
        <v>19.3</v>
      </c>
      <c r="AM133" s="96">
        <v>4.4000000000000004</v>
      </c>
      <c r="AN133" s="96">
        <v>6.6000000000000003E-2</v>
      </c>
      <c r="AO133" s="96">
        <v>0.03</v>
      </c>
      <c r="AP133" s="96">
        <v>1.32</v>
      </c>
      <c r="AQ133" s="96">
        <v>0.56999999999999995</v>
      </c>
      <c r="AR133" s="96">
        <v>2.44</v>
      </c>
      <c r="AS133" s="96">
        <v>0.9</v>
      </c>
      <c r="AT133" s="96">
        <v>0.94</v>
      </c>
      <c r="AU133" s="96">
        <v>0.28000000000000003</v>
      </c>
      <c r="AV133" s="96">
        <v>11.3</v>
      </c>
      <c r="AW133" s="96">
        <v>2.5</v>
      </c>
      <c r="AX133" s="96">
        <v>3.19</v>
      </c>
      <c r="AY133" s="96">
        <v>0.71</v>
      </c>
      <c r="AZ133" s="96">
        <v>41.2</v>
      </c>
      <c r="BA133" s="96">
        <v>8.5</v>
      </c>
      <c r="BB133" s="96">
        <v>16.8</v>
      </c>
      <c r="BC133" s="96">
        <v>3.1</v>
      </c>
      <c r="BD133" s="96">
        <v>84</v>
      </c>
      <c r="BE133" s="96">
        <v>13</v>
      </c>
      <c r="BF133" s="96">
        <v>18.7</v>
      </c>
      <c r="BG133" s="96">
        <v>2.5</v>
      </c>
      <c r="BH133" s="96">
        <v>208</v>
      </c>
      <c r="BI133" s="96">
        <v>23</v>
      </c>
      <c r="BJ133" s="96">
        <v>49.6</v>
      </c>
      <c r="BK133" s="96">
        <v>4.4000000000000004</v>
      </c>
      <c r="BL133" s="96">
        <v>11800</v>
      </c>
      <c r="BM133" s="96">
        <v>510</v>
      </c>
      <c r="BN133" s="96">
        <v>0.19</v>
      </c>
      <c r="BO133" s="96">
        <v>0.13</v>
      </c>
      <c r="BP133" s="96">
        <v>249</v>
      </c>
      <c r="BQ133" s="96">
        <v>40</v>
      </c>
      <c r="BR133" s="96">
        <v>419</v>
      </c>
      <c r="BS133" s="96">
        <v>34</v>
      </c>
      <c r="BT133" s="97">
        <v>0.16858999999999999</v>
      </c>
      <c r="BU133" s="97">
        <v>4.8689000000000003E-2</v>
      </c>
      <c r="BV133" s="97">
        <v>4.0326000000000001E-2</v>
      </c>
    </row>
    <row r="134" spans="1:74" ht="14">
      <c r="A134" s="96" t="s">
        <v>656</v>
      </c>
      <c r="B134" s="96" t="s">
        <v>657</v>
      </c>
      <c r="C134" s="96" t="s">
        <v>658</v>
      </c>
      <c r="D134" s="96" t="s">
        <v>505</v>
      </c>
      <c r="E134" s="98">
        <v>8.4645138888888902E-2</v>
      </c>
      <c r="F134" s="96">
        <v>6.8689999999999998</v>
      </c>
      <c r="G134" s="96" t="s">
        <v>657</v>
      </c>
      <c r="H134" s="99">
        <v>433000</v>
      </c>
      <c r="I134" s="99">
        <v>84000</v>
      </c>
      <c r="J134" s="96">
        <v>1630</v>
      </c>
      <c r="K134" s="96">
        <v>670</v>
      </c>
      <c r="L134" s="96">
        <v>0.8</v>
      </c>
      <c r="M134" s="96">
        <v>1</v>
      </c>
      <c r="N134" s="96">
        <v>128</v>
      </c>
      <c r="O134" s="96">
        <v>22</v>
      </c>
      <c r="P134" s="96">
        <v>7.3</v>
      </c>
      <c r="Q134" s="96">
        <v>1.2</v>
      </c>
      <c r="R134" s="96">
        <v>2.94</v>
      </c>
      <c r="S134" s="96">
        <v>0.65</v>
      </c>
      <c r="T134" s="96">
        <v>152</v>
      </c>
      <c r="U134" s="96">
        <v>34</v>
      </c>
      <c r="V134" s="96">
        <v>3190</v>
      </c>
      <c r="W134" s="96">
        <v>560</v>
      </c>
      <c r="X134" s="96">
        <v>1040</v>
      </c>
      <c r="Y134" s="96">
        <v>170</v>
      </c>
      <c r="Z134" s="96">
        <v>27</v>
      </c>
      <c r="AA134" s="96">
        <v>33</v>
      </c>
      <c r="AB134" s="96">
        <v>0.83</v>
      </c>
      <c r="AC134" s="96">
        <v>0.71</v>
      </c>
      <c r="AD134" s="96">
        <v>1250</v>
      </c>
      <c r="AE134" s="96">
        <v>510</v>
      </c>
      <c r="AF134" s="96">
        <v>5</v>
      </c>
      <c r="AG134" s="96">
        <v>1.5</v>
      </c>
      <c r="AH134" s="96">
        <v>0.6</v>
      </c>
      <c r="AI134" s="96">
        <v>2.5</v>
      </c>
      <c r="AJ134" s="96">
        <v>4.0000000000000001E-3</v>
      </c>
      <c r="AK134" s="96">
        <v>1.9E-2</v>
      </c>
      <c r="AL134" s="96">
        <v>9.9</v>
      </c>
      <c r="AM134" s="96">
        <v>2.2999999999999998</v>
      </c>
      <c r="AN134" s="96">
        <v>3.1E-2</v>
      </c>
      <c r="AO134" s="96">
        <v>4.5999999999999999E-2</v>
      </c>
      <c r="AP134" s="96">
        <v>0.33</v>
      </c>
      <c r="AQ134" s="96">
        <v>0.39</v>
      </c>
      <c r="AR134" s="96">
        <v>1.5</v>
      </c>
      <c r="AS134" s="96">
        <v>1.4</v>
      </c>
      <c r="AT134" s="96">
        <v>0.76</v>
      </c>
      <c r="AU134" s="96">
        <v>0.43</v>
      </c>
      <c r="AV134" s="96">
        <v>7.7</v>
      </c>
      <c r="AW134" s="96">
        <v>2.9</v>
      </c>
      <c r="AX134" s="96">
        <v>4.0999999999999996</v>
      </c>
      <c r="AY134" s="96">
        <v>1.6</v>
      </c>
      <c r="AZ134" s="96">
        <v>69</v>
      </c>
      <c r="BA134" s="96">
        <v>29</v>
      </c>
      <c r="BB134" s="96">
        <v>32</v>
      </c>
      <c r="BC134" s="96">
        <v>10</v>
      </c>
      <c r="BD134" s="96">
        <v>219</v>
      </c>
      <c r="BE134" s="96">
        <v>80</v>
      </c>
      <c r="BF134" s="96">
        <v>62</v>
      </c>
      <c r="BG134" s="96">
        <v>20</v>
      </c>
      <c r="BH134" s="96">
        <v>690</v>
      </c>
      <c r="BI134" s="96">
        <v>220</v>
      </c>
      <c r="BJ134" s="96">
        <v>168</v>
      </c>
      <c r="BK134" s="96">
        <v>50</v>
      </c>
      <c r="BL134" s="99">
        <v>12200</v>
      </c>
      <c r="BM134" s="99">
        <v>1900</v>
      </c>
      <c r="BN134" s="96">
        <v>3.1</v>
      </c>
      <c r="BO134" s="96">
        <v>4.0999999999999996</v>
      </c>
      <c r="BP134" s="96">
        <v>164</v>
      </c>
      <c r="BQ134" s="96">
        <v>27</v>
      </c>
      <c r="BR134" s="96">
        <v>1170</v>
      </c>
      <c r="BS134" s="96">
        <v>210</v>
      </c>
      <c r="BT134" s="97">
        <v>0.17902000000000001</v>
      </c>
      <c r="BU134" s="97">
        <v>4.9463E-2</v>
      </c>
      <c r="BV134" s="97">
        <v>2.7623000000000002E-2</v>
      </c>
    </row>
    <row r="135" spans="1:74" ht="14">
      <c r="A135" s="96" t="s">
        <v>659</v>
      </c>
      <c r="B135" s="96" t="s">
        <v>657</v>
      </c>
      <c r="C135" s="96" t="s">
        <v>660</v>
      </c>
      <c r="D135" s="96" t="s">
        <v>505</v>
      </c>
      <c r="E135" s="98">
        <v>8.486747685185185E-2</v>
      </c>
      <c r="F135" s="96">
        <v>5.3941999999999997</v>
      </c>
      <c r="G135" s="96"/>
      <c r="H135" s="99">
        <v>307000</v>
      </c>
      <c r="I135" s="99">
        <v>16000</v>
      </c>
      <c r="J135" s="96">
        <v>1430</v>
      </c>
      <c r="K135" s="96">
        <v>960</v>
      </c>
      <c r="L135" s="96">
        <v>2.4</v>
      </c>
      <c r="M135" s="96">
        <v>2.9</v>
      </c>
      <c r="N135" s="96">
        <v>459</v>
      </c>
      <c r="O135" s="96">
        <v>34</v>
      </c>
      <c r="P135" s="96">
        <v>50.2</v>
      </c>
      <c r="Q135" s="96">
        <v>3.7</v>
      </c>
      <c r="R135" s="96">
        <v>7.09</v>
      </c>
      <c r="S135" s="96">
        <v>0.71</v>
      </c>
      <c r="T135" s="96">
        <v>124.2</v>
      </c>
      <c r="U135" s="96">
        <v>8.4</v>
      </c>
      <c r="V135" s="96">
        <v>2450</v>
      </c>
      <c r="W135" s="96">
        <v>100</v>
      </c>
      <c r="X135" s="96">
        <v>791</v>
      </c>
      <c r="Y135" s="96">
        <v>44</v>
      </c>
      <c r="Z135" s="96">
        <v>5.2</v>
      </c>
      <c r="AA135" s="96">
        <v>3.9</v>
      </c>
      <c r="AB135" s="96">
        <v>1.2</v>
      </c>
      <c r="AC135" s="96">
        <v>1.4</v>
      </c>
      <c r="AD135" s="96">
        <v>1350</v>
      </c>
      <c r="AE135" s="96">
        <v>110</v>
      </c>
      <c r="AF135" s="96">
        <v>6.9</v>
      </c>
      <c r="AG135" s="96">
        <v>1.7</v>
      </c>
      <c r="AH135" s="96">
        <v>-0.2</v>
      </c>
      <c r="AI135" s="96">
        <v>2.2000000000000002</v>
      </c>
      <c r="AJ135" s="96">
        <v>1.0999999999999999E-2</v>
      </c>
      <c r="AK135" s="96">
        <v>2.1999999999999999E-2</v>
      </c>
      <c r="AL135" s="96">
        <v>7.2</v>
      </c>
      <c r="AM135" s="96">
        <v>1.4</v>
      </c>
      <c r="AN135" s="96">
        <v>5.0999999999999997E-2</v>
      </c>
      <c r="AO135" s="96">
        <v>7.3999999999999996E-2</v>
      </c>
      <c r="AP135" s="96">
        <v>1.53</v>
      </c>
      <c r="AQ135" s="96">
        <v>0.97</v>
      </c>
      <c r="AR135" s="96">
        <v>3</v>
      </c>
      <c r="AS135" s="96">
        <v>2.6</v>
      </c>
      <c r="AT135" s="96">
        <v>0.77</v>
      </c>
      <c r="AU135" s="96">
        <v>0.53</v>
      </c>
      <c r="AV135" s="96">
        <v>17.5</v>
      </c>
      <c r="AW135" s="96">
        <v>4.8</v>
      </c>
      <c r="AX135" s="96">
        <v>5.81</v>
      </c>
      <c r="AY135" s="96">
        <v>0.74</v>
      </c>
      <c r="AZ135" s="96">
        <v>85</v>
      </c>
      <c r="BA135" s="96">
        <v>12</v>
      </c>
      <c r="BB135" s="96">
        <v>42</v>
      </c>
      <c r="BC135" s="96">
        <v>4.8</v>
      </c>
      <c r="BD135" s="96">
        <v>233</v>
      </c>
      <c r="BE135" s="96">
        <v>26</v>
      </c>
      <c r="BF135" s="96">
        <v>63.2</v>
      </c>
      <c r="BG135" s="96">
        <v>4.7</v>
      </c>
      <c r="BH135" s="96">
        <v>621</v>
      </c>
      <c r="BI135" s="96">
        <v>54</v>
      </c>
      <c r="BJ135" s="96">
        <v>157</v>
      </c>
      <c r="BK135" s="96">
        <v>19</v>
      </c>
      <c r="BL135" s="96">
        <v>12220</v>
      </c>
      <c r="BM135" s="96">
        <v>940</v>
      </c>
      <c r="BN135" s="96">
        <v>4.8</v>
      </c>
      <c r="BO135" s="96">
        <v>2.1</v>
      </c>
      <c r="BP135" s="96">
        <v>112.1</v>
      </c>
      <c r="BQ135" s="96">
        <v>5.5</v>
      </c>
      <c r="BR135" s="96">
        <v>880</v>
      </c>
      <c r="BS135" s="96">
        <v>73</v>
      </c>
      <c r="BT135" s="97">
        <v>0.11797000000000001</v>
      </c>
      <c r="BU135" s="97">
        <v>4.4296000000000002E-2</v>
      </c>
      <c r="BV135" s="97">
        <v>1.528E-2</v>
      </c>
    </row>
    <row r="136" spans="1:74" ht="14">
      <c r="A136" s="96" t="s">
        <v>661</v>
      </c>
      <c r="B136" s="96" t="s">
        <v>662</v>
      </c>
      <c r="C136" s="96" t="s">
        <v>663</v>
      </c>
      <c r="D136" s="96" t="s">
        <v>505</v>
      </c>
      <c r="E136" s="98">
        <v>8.5823379629629618E-2</v>
      </c>
      <c r="F136" s="96">
        <v>11.772</v>
      </c>
      <c r="G136" s="96" t="s">
        <v>662</v>
      </c>
      <c r="H136" s="99">
        <v>310000</v>
      </c>
      <c r="I136" s="99">
        <v>58000</v>
      </c>
      <c r="J136" s="96">
        <v>1030</v>
      </c>
      <c r="K136" s="96">
        <v>460</v>
      </c>
      <c r="L136" s="96">
        <v>1</v>
      </c>
      <c r="M136" s="96">
        <v>1.1000000000000001</v>
      </c>
      <c r="N136" s="96">
        <v>55.8</v>
      </c>
      <c r="O136" s="96">
        <v>3.3</v>
      </c>
      <c r="P136" s="96">
        <v>3.1</v>
      </c>
      <c r="Q136" s="96">
        <v>0.23</v>
      </c>
      <c r="R136" s="96">
        <v>7.29</v>
      </c>
      <c r="S136" s="96">
        <v>0.55000000000000004</v>
      </c>
      <c r="T136" s="96">
        <v>636</v>
      </c>
      <c r="U136" s="96">
        <v>41</v>
      </c>
      <c r="V136" s="96">
        <v>1800</v>
      </c>
      <c r="W136" s="96">
        <v>100</v>
      </c>
      <c r="X136" s="96">
        <v>578</v>
      </c>
      <c r="Y136" s="96">
        <v>37</v>
      </c>
      <c r="Z136" s="96">
        <v>4</v>
      </c>
      <c r="AA136" s="96">
        <v>2.5</v>
      </c>
      <c r="AB136" s="96">
        <v>0.75</v>
      </c>
      <c r="AC136" s="96">
        <v>0.71</v>
      </c>
      <c r="AD136" s="96">
        <v>1760</v>
      </c>
      <c r="AE136" s="96">
        <v>120</v>
      </c>
      <c r="AF136" s="96">
        <v>5.7</v>
      </c>
      <c r="AG136" s="96">
        <v>1.4</v>
      </c>
      <c r="AH136" s="96">
        <v>-0.6</v>
      </c>
      <c r="AI136" s="96">
        <v>1.4</v>
      </c>
      <c r="AJ136" s="96">
        <v>0.97</v>
      </c>
      <c r="AK136" s="96">
        <v>0.42</v>
      </c>
      <c r="AL136" s="96">
        <v>57.1</v>
      </c>
      <c r="AM136" s="96">
        <v>3.7</v>
      </c>
      <c r="AN136" s="96">
        <v>0.5</v>
      </c>
      <c r="AO136" s="96">
        <v>0.28000000000000003</v>
      </c>
      <c r="AP136" s="96">
        <v>3.6</v>
      </c>
      <c r="AQ136" s="96">
        <v>1.6</v>
      </c>
      <c r="AR136" s="96">
        <v>4.3</v>
      </c>
      <c r="AS136" s="96">
        <v>1.4</v>
      </c>
      <c r="AT136" s="96">
        <v>1.07</v>
      </c>
      <c r="AU136" s="96">
        <v>0.42</v>
      </c>
      <c r="AV136" s="96">
        <v>26.5</v>
      </c>
      <c r="AW136" s="96">
        <v>4.4000000000000004</v>
      </c>
      <c r="AX136" s="96">
        <v>10</v>
      </c>
      <c r="AY136" s="96">
        <v>1.3</v>
      </c>
      <c r="AZ136" s="96">
        <v>143</v>
      </c>
      <c r="BA136" s="96">
        <v>10</v>
      </c>
      <c r="BB136" s="96">
        <v>57.3</v>
      </c>
      <c r="BC136" s="96">
        <v>5.2</v>
      </c>
      <c r="BD136" s="96">
        <v>290</v>
      </c>
      <c r="BE136" s="96">
        <v>18</v>
      </c>
      <c r="BF136" s="96">
        <v>69.2</v>
      </c>
      <c r="BG136" s="96">
        <v>5.4</v>
      </c>
      <c r="BH136" s="96">
        <v>653</v>
      </c>
      <c r="BI136" s="96">
        <v>59</v>
      </c>
      <c r="BJ136" s="96">
        <v>135</v>
      </c>
      <c r="BK136" s="96">
        <v>10</v>
      </c>
      <c r="BL136" s="96">
        <v>11420</v>
      </c>
      <c r="BM136" s="96">
        <v>840</v>
      </c>
      <c r="BN136" s="96">
        <v>2.7</v>
      </c>
      <c r="BO136" s="96">
        <v>2.2000000000000002</v>
      </c>
      <c r="BP136" s="96">
        <v>560</v>
      </c>
      <c r="BQ136" s="96">
        <v>48</v>
      </c>
      <c r="BR136" s="96">
        <v>605</v>
      </c>
      <c r="BS136" s="96">
        <v>40</v>
      </c>
      <c r="BT136" s="97">
        <v>0.19153000000000001</v>
      </c>
      <c r="BU136" s="97">
        <v>8.1922999999999996E-2</v>
      </c>
      <c r="BV136" s="97">
        <v>1.5046E-2</v>
      </c>
    </row>
    <row r="137" spans="1:74">
      <c r="E137" s="100"/>
      <c r="H137" s="101"/>
      <c r="I137" s="101"/>
    </row>
    <row r="138" spans="1:74" ht="14">
      <c r="A138" s="96"/>
      <c r="B138" s="96"/>
      <c r="C138" s="96"/>
      <c r="D138" s="96"/>
      <c r="E138" s="98"/>
      <c r="F138" s="96"/>
      <c r="G138" s="96"/>
      <c r="H138" s="99"/>
      <c r="I138" s="99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</row>
    <row r="139" spans="1:74" ht="14">
      <c r="A139" s="96"/>
      <c r="B139" s="96"/>
      <c r="C139" s="96"/>
      <c r="D139" s="96"/>
      <c r="E139" s="98"/>
      <c r="F139" s="96"/>
      <c r="G139" s="96"/>
      <c r="H139" s="99"/>
      <c r="I139" s="99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</row>
    <row r="140" spans="1:74" ht="14">
      <c r="A140" s="96"/>
      <c r="B140" s="96"/>
      <c r="C140" s="96"/>
      <c r="D140" s="96"/>
      <c r="E140" s="98"/>
      <c r="F140" s="96"/>
      <c r="G140" s="96"/>
      <c r="H140" s="99"/>
      <c r="I140" s="99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</row>
    <row r="141" spans="1:74" ht="14">
      <c r="A141" s="96"/>
      <c r="B141" s="96"/>
      <c r="C141" s="96"/>
      <c r="D141" s="96"/>
      <c r="E141" s="98"/>
      <c r="F141" s="96"/>
      <c r="G141" s="96"/>
      <c r="H141" s="99"/>
      <c r="I141" s="99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</row>
    <row r="142" spans="1:74" ht="14">
      <c r="A142" s="96"/>
      <c r="B142" s="96"/>
      <c r="C142" s="96"/>
      <c r="D142" s="96"/>
      <c r="E142" s="98"/>
      <c r="F142" s="96"/>
      <c r="G142" s="96"/>
      <c r="H142" s="99"/>
      <c r="I142" s="99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</row>
    <row r="143" spans="1:74" ht="14">
      <c r="A143" s="96"/>
      <c r="B143" s="96"/>
      <c r="C143" s="96"/>
      <c r="D143" s="96"/>
      <c r="E143" s="98"/>
      <c r="F143" s="96"/>
      <c r="G143" s="96"/>
      <c r="H143" s="99"/>
      <c r="I143" s="99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</row>
    <row r="144" spans="1:74" ht="14">
      <c r="A144" s="96"/>
      <c r="B144" s="96"/>
      <c r="C144" s="96"/>
      <c r="D144" s="96"/>
      <c r="E144" s="98"/>
      <c r="F144" s="96"/>
      <c r="G144" s="96"/>
      <c r="H144" s="99"/>
      <c r="I144" s="99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</row>
    <row r="145" spans="1:71" ht="14">
      <c r="A145" s="96"/>
      <c r="B145" s="96"/>
      <c r="C145" s="96"/>
      <c r="D145" s="96"/>
      <c r="E145" s="98"/>
      <c r="F145" s="96"/>
      <c r="G145" s="96"/>
      <c r="H145" s="99"/>
      <c r="I145" s="99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</row>
    <row r="146" spans="1:71" ht="14">
      <c r="A146" s="96"/>
      <c r="B146" s="96"/>
      <c r="C146" s="96"/>
      <c r="D146" s="96"/>
      <c r="E146" s="98"/>
      <c r="F146" s="96"/>
      <c r="G146" s="96"/>
      <c r="H146" s="99"/>
      <c r="I146" s="99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</row>
    <row r="147" spans="1:71" ht="14">
      <c r="A147" s="96"/>
      <c r="B147" s="96"/>
      <c r="C147" s="96"/>
      <c r="D147" s="96"/>
      <c r="E147" s="98"/>
      <c r="F147" s="96"/>
      <c r="G147" s="96"/>
      <c r="H147" s="99"/>
      <c r="I147" s="99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</row>
    <row r="148" spans="1:71" ht="14">
      <c r="A148" s="96"/>
      <c r="B148" s="96"/>
      <c r="C148" s="96"/>
      <c r="D148" s="96"/>
      <c r="E148" s="98"/>
      <c r="F148" s="96"/>
      <c r="G148" s="96"/>
      <c r="H148" s="99"/>
      <c r="I148" s="99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</row>
    <row r="149" spans="1:71" ht="14">
      <c r="A149" s="96"/>
      <c r="B149" s="96"/>
      <c r="C149" s="96"/>
      <c r="D149" s="96"/>
      <c r="E149" s="98"/>
      <c r="F149" s="96"/>
      <c r="G149" s="96"/>
      <c r="H149" s="99"/>
      <c r="I149" s="99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</row>
    <row r="150" spans="1:71" ht="14">
      <c r="A150" s="96"/>
      <c r="B150" s="96"/>
      <c r="C150" s="96"/>
      <c r="D150" s="96"/>
      <c r="E150" s="98"/>
      <c r="F150" s="96"/>
      <c r="G150" s="96"/>
      <c r="H150" s="99"/>
      <c r="I150" s="99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</row>
    <row r="151" spans="1:71" ht="14">
      <c r="A151" s="96"/>
      <c r="B151" s="96"/>
      <c r="C151" s="96"/>
      <c r="D151" s="96"/>
      <c r="E151" s="98"/>
      <c r="F151" s="96"/>
      <c r="G151" s="96"/>
      <c r="H151" s="99"/>
      <c r="I151" s="99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</row>
    <row r="152" spans="1:71" ht="14">
      <c r="A152" s="96"/>
      <c r="B152" s="96"/>
      <c r="C152" s="96"/>
      <c r="D152" s="96"/>
      <c r="E152" s="98"/>
      <c r="F152" s="96"/>
      <c r="G152" s="96"/>
      <c r="H152" s="99"/>
      <c r="I152" s="99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</row>
    <row r="153" spans="1:71" ht="14">
      <c r="A153" s="96"/>
      <c r="B153" s="96"/>
      <c r="C153" s="96"/>
      <c r="D153" s="96"/>
      <c r="E153" s="98"/>
      <c r="F153" s="96"/>
      <c r="G153" s="96"/>
      <c r="H153" s="99"/>
      <c r="I153" s="99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</row>
    <row r="154" spans="1:71" ht="14">
      <c r="A154" s="96"/>
      <c r="B154" s="96"/>
      <c r="C154" s="96"/>
      <c r="D154" s="96"/>
      <c r="E154" s="98"/>
      <c r="F154" s="96"/>
      <c r="G154" s="96"/>
      <c r="H154" s="99"/>
      <c r="I154" s="99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</row>
    <row r="155" spans="1:71" ht="14">
      <c r="A155" s="96"/>
      <c r="B155" s="96"/>
      <c r="C155" s="96"/>
      <c r="D155" s="96"/>
      <c r="E155" s="98"/>
      <c r="F155" s="96"/>
      <c r="G155" s="96"/>
      <c r="H155" s="99"/>
      <c r="I155" s="99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</row>
    <row r="156" spans="1:71" ht="14">
      <c r="A156" s="96"/>
      <c r="B156" s="96"/>
      <c r="C156" s="96"/>
      <c r="D156" s="96"/>
      <c r="E156" s="98"/>
      <c r="F156" s="96"/>
      <c r="G156" s="96"/>
      <c r="H156" s="99"/>
      <c r="I156" s="99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</row>
    <row r="157" spans="1:71" ht="14">
      <c r="A157" s="96"/>
      <c r="B157" s="96"/>
      <c r="C157" s="96"/>
      <c r="D157" s="96"/>
      <c r="E157" s="98"/>
      <c r="F157" s="96"/>
      <c r="G157" s="96"/>
      <c r="H157" s="99"/>
      <c r="I157" s="99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</row>
    <row r="158" spans="1:71" ht="14">
      <c r="A158" s="96"/>
      <c r="B158" s="96"/>
      <c r="C158" s="96"/>
      <c r="D158" s="96"/>
      <c r="E158" s="98"/>
      <c r="F158" s="96"/>
      <c r="G158" s="96"/>
      <c r="H158" s="99"/>
      <c r="I158" s="99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</row>
    <row r="159" spans="1:71" ht="14">
      <c r="A159" s="96"/>
      <c r="B159" s="96"/>
      <c r="C159" s="96"/>
      <c r="D159" s="96"/>
      <c r="E159" s="98"/>
      <c r="F159" s="96"/>
      <c r="G159" s="96"/>
      <c r="H159" s="99"/>
      <c r="I159" s="99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</row>
    <row r="160" spans="1:71" ht="14">
      <c r="A160" s="96"/>
      <c r="B160" s="96"/>
      <c r="C160" s="96"/>
      <c r="D160" s="96"/>
      <c r="E160" s="98"/>
      <c r="F160" s="96"/>
      <c r="G160" s="96"/>
      <c r="H160" s="99"/>
      <c r="I160" s="99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</row>
    <row r="161" spans="1:71" ht="14">
      <c r="A161" s="96"/>
      <c r="B161" s="96"/>
      <c r="C161" s="96"/>
      <c r="D161" s="96"/>
      <c r="E161" s="98"/>
      <c r="F161" s="96"/>
      <c r="G161" s="96"/>
      <c r="H161" s="99"/>
      <c r="I161" s="99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</row>
    <row r="162" spans="1:71" ht="14">
      <c r="A162" s="96"/>
      <c r="B162" s="96"/>
      <c r="C162" s="96"/>
      <c r="D162" s="96"/>
      <c r="E162" s="98"/>
      <c r="F162" s="96"/>
      <c r="G162" s="96"/>
      <c r="H162" s="99"/>
      <c r="I162" s="99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</row>
    <row r="163" spans="1:71" ht="14">
      <c r="A163" s="96"/>
      <c r="B163" s="96"/>
      <c r="C163" s="96"/>
      <c r="D163" s="96"/>
      <c r="E163" s="98"/>
      <c r="F163" s="96"/>
      <c r="G163" s="96"/>
      <c r="H163" s="99"/>
      <c r="I163" s="99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</row>
    <row r="164" spans="1:71" ht="14">
      <c r="A164" s="96"/>
      <c r="B164" s="96"/>
      <c r="C164" s="96"/>
      <c r="D164" s="96"/>
      <c r="E164" s="98"/>
      <c r="F164" s="96"/>
      <c r="G164" s="96"/>
      <c r="H164" s="99"/>
      <c r="I164" s="99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</row>
    <row r="165" spans="1:71" ht="14">
      <c r="A165" s="96"/>
      <c r="B165" s="96"/>
      <c r="C165" s="96"/>
      <c r="D165" s="96"/>
      <c r="E165" s="98"/>
      <c r="F165" s="96"/>
      <c r="G165" s="96"/>
      <c r="H165" s="99"/>
      <c r="I165" s="99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</row>
    <row r="166" spans="1:71" ht="14">
      <c r="A166" s="96"/>
      <c r="B166" s="96"/>
      <c r="C166" s="96"/>
      <c r="D166" s="96"/>
      <c r="E166" s="98"/>
      <c r="F166" s="96"/>
      <c r="G166" s="96"/>
      <c r="H166" s="99"/>
      <c r="I166" s="99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</row>
    <row r="167" spans="1:71" ht="14">
      <c r="A167" s="96"/>
      <c r="B167" s="96"/>
      <c r="C167" s="96"/>
      <c r="D167" s="96"/>
      <c r="E167" s="98"/>
      <c r="F167" s="96"/>
      <c r="G167" s="96"/>
      <c r="H167" s="99"/>
      <c r="I167" s="99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</row>
    <row r="168" spans="1:71" ht="14">
      <c r="A168" s="96"/>
      <c r="B168" s="96"/>
      <c r="C168" s="96"/>
      <c r="D168" s="96"/>
      <c r="E168" s="98"/>
      <c r="F168" s="96"/>
      <c r="G168" s="96"/>
      <c r="H168" s="99"/>
      <c r="I168" s="99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</row>
    <row r="169" spans="1:71" ht="14">
      <c r="A169" s="96"/>
      <c r="B169" s="96"/>
      <c r="C169" s="96"/>
      <c r="D169" s="96"/>
      <c r="E169" s="98"/>
      <c r="F169" s="96"/>
      <c r="G169" s="96"/>
      <c r="H169" s="99"/>
      <c r="I169" s="99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</row>
    <row r="170" spans="1:71" ht="14">
      <c r="A170" s="96"/>
      <c r="B170" s="96"/>
      <c r="C170" s="96"/>
      <c r="D170" s="96"/>
      <c r="E170" s="98"/>
      <c r="F170" s="96"/>
      <c r="G170" s="96"/>
      <c r="H170" s="99"/>
      <c r="I170" s="99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</row>
    <row r="171" spans="1:71" ht="14">
      <c r="A171" s="96"/>
      <c r="B171" s="96"/>
      <c r="C171" s="96"/>
      <c r="D171" s="96"/>
      <c r="E171" s="98"/>
      <c r="F171" s="96"/>
      <c r="G171" s="96"/>
      <c r="H171" s="99"/>
      <c r="I171" s="99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</row>
    <row r="172" spans="1:71" ht="14">
      <c r="A172" s="96"/>
      <c r="B172" s="96"/>
      <c r="C172" s="96"/>
      <c r="D172" s="96"/>
      <c r="E172" s="98"/>
      <c r="F172" s="96"/>
      <c r="G172" s="96"/>
      <c r="H172" s="99"/>
      <c r="I172" s="99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</row>
    <row r="173" spans="1:71" ht="14">
      <c r="A173" s="96"/>
      <c r="B173" s="96"/>
      <c r="C173" s="96"/>
      <c r="D173" s="96"/>
      <c r="E173" s="98"/>
      <c r="F173" s="96"/>
      <c r="G173" s="96"/>
      <c r="H173" s="99"/>
      <c r="I173" s="99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</row>
    <row r="174" spans="1:71" ht="14">
      <c r="A174" s="96"/>
      <c r="B174" s="96"/>
      <c r="C174" s="96"/>
      <c r="D174" s="96"/>
      <c r="E174" s="98"/>
      <c r="F174" s="96"/>
      <c r="G174" s="96"/>
      <c r="H174" s="99"/>
      <c r="I174" s="99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</row>
    <row r="175" spans="1:71" ht="14">
      <c r="A175" s="96"/>
      <c r="B175" s="96"/>
      <c r="C175" s="96"/>
      <c r="D175" s="96"/>
      <c r="E175" s="98"/>
      <c r="F175" s="96"/>
      <c r="G175" s="96"/>
      <c r="H175" s="99"/>
      <c r="I175" s="99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</row>
    <row r="176" spans="1:71" ht="14">
      <c r="A176" s="96"/>
      <c r="B176" s="96"/>
      <c r="C176" s="96"/>
      <c r="D176" s="96"/>
      <c r="E176" s="98"/>
      <c r="F176" s="96"/>
      <c r="G176" s="96"/>
      <c r="H176" s="99"/>
      <c r="I176" s="99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</row>
    <row r="177" spans="1:71" ht="14">
      <c r="A177" s="96"/>
      <c r="B177" s="96"/>
      <c r="C177" s="96"/>
      <c r="D177" s="96"/>
      <c r="E177" s="98"/>
      <c r="F177" s="96"/>
      <c r="G177" s="96"/>
      <c r="H177" s="99"/>
      <c r="I177" s="99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</row>
    <row r="178" spans="1:71" ht="14">
      <c r="A178" s="96"/>
      <c r="B178" s="96"/>
      <c r="C178" s="96"/>
      <c r="D178" s="96"/>
      <c r="E178" s="98"/>
      <c r="F178" s="96"/>
      <c r="G178" s="96"/>
      <c r="H178" s="99"/>
      <c r="I178" s="99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</row>
    <row r="179" spans="1:71" ht="14">
      <c r="A179" s="96"/>
      <c r="B179" s="96"/>
      <c r="C179" s="96"/>
      <c r="D179" s="96"/>
      <c r="E179" s="98"/>
      <c r="F179" s="96"/>
      <c r="G179" s="96"/>
      <c r="H179" s="99"/>
      <c r="I179" s="99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</row>
    <row r="180" spans="1:71" ht="14">
      <c r="A180" s="96"/>
      <c r="B180" s="96"/>
      <c r="C180" s="96"/>
      <c r="D180" s="96"/>
      <c r="E180" s="98"/>
      <c r="F180" s="96"/>
      <c r="G180" s="96"/>
      <c r="H180" s="99"/>
      <c r="I180" s="99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</row>
    <row r="181" spans="1:71" ht="14">
      <c r="A181" s="96"/>
      <c r="B181" s="96"/>
      <c r="C181" s="96"/>
      <c r="D181" s="96"/>
      <c r="E181" s="98"/>
      <c r="F181" s="96"/>
      <c r="G181" s="96"/>
      <c r="H181" s="99"/>
      <c r="I181" s="99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</row>
    <row r="182" spans="1:71" ht="14">
      <c r="A182" s="96"/>
      <c r="B182" s="96"/>
      <c r="C182" s="96"/>
      <c r="D182" s="96"/>
      <c r="E182" s="98"/>
      <c r="F182" s="96"/>
      <c r="G182" s="96"/>
      <c r="H182" s="99"/>
      <c r="I182" s="99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</row>
    <row r="183" spans="1:71" ht="14">
      <c r="A183" s="96"/>
      <c r="B183" s="96"/>
      <c r="C183" s="96"/>
      <c r="D183" s="96"/>
      <c r="E183" s="98"/>
      <c r="F183" s="96"/>
      <c r="G183" s="96"/>
      <c r="H183" s="99"/>
      <c r="I183" s="99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</row>
    <row r="184" spans="1:71" ht="14">
      <c r="A184" s="96"/>
      <c r="B184" s="96"/>
      <c r="C184" s="96"/>
      <c r="D184" s="96"/>
      <c r="E184" s="98"/>
      <c r="F184" s="96"/>
      <c r="G184" s="96"/>
      <c r="H184" s="99"/>
      <c r="I184" s="99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</row>
    <row r="185" spans="1:71" ht="14">
      <c r="A185" s="96"/>
      <c r="B185" s="96"/>
      <c r="C185" s="96"/>
      <c r="D185" s="96"/>
      <c r="E185" s="98"/>
      <c r="F185" s="96"/>
      <c r="G185" s="96"/>
      <c r="H185" s="99"/>
      <c r="I185" s="99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</row>
    <row r="186" spans="1:71" ht="14">
      <c r="A186" s="96"/>
      <c r="B186" s="96"/>
      <c r="C186" s="96"/>
      <c r="D186" s="96"/>
      <c r="E186" s="98"/>
      <c r="F186" s="96"/>
      <c r="G186" s="96"/>
      <c r="H186" s="99"/>
      <c r="I186" s="99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</row>
    <row r="187" spans="1:71" ht="14">
      <c r="A187" s="96"/>
      <c r="B187" s="96"/>
      <c r="C187" s="96"/>
      <c r="D187" s="96"/>
      <c r="E187" s="98"/>
      <c r="F187" s="96"/>
      <c r="G187" s="96"/>
      <c r="H187" s="99"/>
      <c r="I187" s="99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</row>
    <row r="188" spans="1:71" ht="14">
      <c r="A188" s="96"/>
      <c r="B188" s="96"/>
      <c r="C188" s="96"/>
      <c r="D188" s="96"/>
      <c r="E188" s="98"/>
      <c r="F188" s="96"/>
      <c r="G188" s="96"/>
      <c r="H188" s="99"/>
      <c r="I188" s="99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</row>
    <row r="189" spans="1:71" ht="14">
      <c r="A189" s="96"/>
      <c r="B189" s="96"/>
      <c r="C189" s="96"/>
      <c r="D189" s="96"/>
      <c r="E189" s="98"/>
      <c r="F189" s="96"/>
      <c r="G189" s="96"/>
      <c r="H189" s="99"/>
      <c r="I189" s="99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</row>
  </sheetData>
  <phoneticPr fontId="10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BU212"/>
  <sheetViews>
    <sheetView topLeftCell="AX1" zoomScale="75" zoomScaleNormal="75" zoomScalePageLayoutView="75" workbookViewId="0">
      <selection activeCell="BC149" sqref="BC149"/>
    </sheetView>
  </sheetViews>
  <sheetFormatPr baseColWidth="10" defaultColWidth="8.83203125" defaultRowHeight="14" x14ac:dyDescent="0"/>
  <cols>
    <col min="1" max="11" width="13.1640625" style="9" customWidth="1"/>
    <col min="12" max="47" width="10.6640625" style="12" customWidth="1"/>
    <col min="48" max="48" width="13.6640625" style="12" customWidth="1"/>
    <col min="49" max="49" width="8.6640625" style="9" customWidth="1"/>
    <col min="50" max="50" width="17.33203125" style="9" customWidth="1"/>
    <col min="51" max="64" width="9" style="9" bestFit="1" customWidth="1"/>
    <col min="65" max="65" width="6.6640625" style="9" customWidth="1"/>
    <col min="66" max="66" width="12.5" style="33" customWidth="1"/>
    <col min="67" max="67" width="9" style="33" bestFit="1" customWidth="1"/>
    <col min="68" max="68" width="14" style="33" bestFit="1" customWidth="1"/>
    <col min="69" max="70" width="12" style="33" bestFit="1" customWidth="1"/>
    <col min="71" max="71" width="20.5" style="41" customWidth="1"/>
    <col min="72" max="72" width="17.83203125" style="41" customWidth="1"/>
    <col min="73" max="73" width="14.5" style="41" customWidth="1"/>
    <col min="74" max="16384" width="8.83203125" style="9"/>
  </cols>
  <sheetData>
    <row r="1" spans="1:73">
      <c r="A1" s="9" t="s">
        <v>61</v>
      </c>
      <c r="AX1" s="13"/>
      <c r="AY1" s="14" t="s">
        <v>0</v>
      </c>
      <c r="AZ1" s="14" t="s">
        <v>1</v>
      </c>
      <c r="BA1" s="14" t="s">
        <v>2</v>
      </c>
      <c r="BB1" s="14" t="s">
        <v>3</v>
      </c>
      <c r="BC1" s="14" t="s">
        <v>4</v>
      </c>
      <c r="BD1" s="14" t="s">
        <v>5</v>
      </c>
      <c r="BE1" s="14" t="s">
        <v>6</v>
      </c>
      <c r="BF1" s="14" t="s">
        <v>7</v>
      </c>
      <c r="BG1" s="14" t="s">
        <v>8</v>
      </c>
      <c r="BH1" s="14" t="s">
        <v>9</v>
      </c>
      <c r="BI1" s="14" t="s">
        <v>10</v>
      </c>
      <c r="BJ1" s="14" t="s">
        <v>11</v>
      </c>
      <c r="BK1" s="14" t="s">
        <v>12</v>
      </c>
      <c r="BL1" s="15" t="s">
        <v>13</v>
      </c>
      <c r="BM1" s="15"/>
      <c r="BN1" s="32" t="s">
        <v>64</v>
      </c>
      <c r="BS1" s="40" t="s">
        <v>62</v>
      </c>
    </row>
    <row r="2" spans="1:73" ht="15" thickBot="1">
      <c r="AX2" s="10" t="s">
        <v>33</v>
      </c>
      <c r="AY2" s="16">
        <v>0.36699999999999999</v>
      </c>
      <c r="AZ2" s="16">
        <v>0.95699999999999996</v>
      </c>
      <c r="BA2" s="16">
        <v>0.13700000000000001</v>
      </c>
      <c r="BB2" s="16">
        <v>0.71099999999999997</v>
      </c>
      <c r="BC2" s="16">
        <v>0.23100000000000001</v>
      </c>
      <c r="BD2" s="16">
        <v>8.6999999999999994E-2</v>
      </c>
      <c r="BE2" s="16">
        <v>0.30599999999999999</v>
      </c>
      <c r="BF2" s="16">
        <v>5.8000000000000003E-2</v>
      </c>
      <c r="BG2" s="16">
        <v>0.38100000000000001</v>
      </c>
      <c r="BH2" s="16">
        <v>8.5099999999999995E-2</v>
      </c>
      <c r="BI2" s="16">
        <v>0.249</v>
      </c>
      <c r="BJ2" s="16">
        <v>3.56E-2</v>
      </c>
      <c r="BK2" s="16">
        <v>0.248</v>
      </c>
      <c r="BL2" s="17">
        <v>3.8100000000000002E-2</v>
      </c>
      <c r="BS2" s="40"/>
    </row>
    <row r="3" spans="1:73" ht="15" thickBot="1">
      <c r="B3" s="53" t="s">
        <v>724</v>
      </c>
      <c r="C3" s="54"/>
      <c r="D3" s="53" t="s">
        <v>726</v>
      </c>
      <c r="E3" s="54"/>
      <c r="F3" s="53" t="s">
        <v>728</v>
      </c>
      <c r="G3" s="54"/>
      <c r="H3" s="53" t="s">
        <v>730</v>
      </c>
      <c r="I3" s="54"/>
      <c r="J3" s="53" t="s">
        <v>732</v>
      </c>
      <c r="K3" s="54"/>
      <c r="L3" s="53" t="s">
        <v>231</v>
      </c>
      <c r="M3" s="54"/>
      <c r="N3" s="53" t="s">
        <v>233</v>
      </c>
      <c r="O3" s="54"/>
      <c r="P3" s="53" t="s">
        <v>235</v>
      </c>
      <c r="Q3" s="54"/>
      <c r="R3" s="53" t="s">
        <v>237</v>
      </c>
      <c r="S3" s="54"/>
      <c r="T3" s="53" t="s">
        <v>239</v>
      </c>
      <c r="U3" s="54"/>
      <c r="V3" s="53" t="s">
        <v>241</v>
      </c>
      <c r="W3" s="54"/>
      <c r="X3" s="53" t="s">
        <v>243</v>
      </c>
      <c r="Y3" s="54"/>
      <c r="Z3" s="53" t="s">
        <v>245</v>
      </c>
      <c r="AA3" s="54"/>
      <c r="AB3" s="53" t="s">
        <v>247</v>
      </c>
      <c r="AC3" s="54"/>
      <c r="AD3" s="53" t="s">
        <v>249</v>
      </c>
      <c r="AE3" s="54"/>
      <c r="AF3" s="53" t="s">
        <v>251</v>
      </c>
      <c r="AG3" s="54"/>
      <c r="AH3" s="53" t="s">
        <v>253</v>
      </c>
      <c r="AI3" s="53"/>
      <c r="AJ3" s="53" t="s">
        <v>255</v>
      </c>
      <c r="AK3" s="53"/>
      <c r="AL3" s="53" t="s">
        <v>257</v>
      </c>
      <c r="AM3" s="53"/>
      <c r="AN3" s="53" t="s">
        <v>259</v>
      </c>
      <c r="AO3" s="53"/>
      <c r="AP3" s="53" t="s">
        <v>734</v>
      </c>
      <c r="AQ3" s="53"/>
      <c r="AR3" s="53" t="s">
        <v>261</v>
      </c>
      <c r="AS3" s="53"/>
      <c r="AT3" s="53" t="s">
        <v>263</v>
      </c>
      <c r="AY3" s="56" t="s">
        <v>736</v>
      </c>
    </row>
    <row r="4" spans="1:73" s="18" customFormat="1">
      <c r="A4" s="18" t="s">
        <v>72</v>
      </c>
      <c r="B4" s="19" t="s">
        <v>725</v>
      </c>
      <c r="C4" s="19" t="s">
        <v>265</v>
      </c>
      <c r="D4" s="19" t="s">
        <v>727</v>
      </c>
      <c r="E4" s="19" t="s">
        <v>265</v>
      </c>
      <c r="F4" s="19" t="s">
        <v>729</v>
      </c>
      <c r="G4" s="19" t="s">
        <v>265</v>
      </c>
      <c r="H4" s="19" t="s">
        <v>731</v>
      </c>
      <c r="I4" s="19" t="s">
        <v>265</v>
      </c>
      <c r="J4" s="19" t="s">
        <v>733</v>
      </c>
      <c r="K4" s="19" t="s">
        <v>265</v>
      </c>
      <c r="L4" s="19" t="s">
        <v>232</v>
      </c>
      <c r="M4" s="19" t="s">
        <v>265</v>
      </c>
      <c r="N4" s="19" t="s">
        <v>234</v>
      </c>
      <c r="O4" s="19" t="s">
        <v>265</v>
      </c>
      <c r="P4" s="19" t="s">
        <v>236</v>
      </c>
      <c r="Q4" s="19" t="s">
        <v>265</v>
      </c>
      <c r="R4" s="19" t="s">
        <v>238</v>
      </c>
      <c r="S4" s="19" t="s">
        <v>265</v>
      </c>
      <c r="T4" s="19" t="s">
        <v>240</v>
      </c>
      <c r="U4" s="19" t="s">
        <v>265</v>
      </c>
      <c r="V4" s="19" t="s">
        <v>242</v>
      </c>
      <c r="W4" s="19" t="s">
        <v>265</v>
      </c>
      <c r="X4" s="19" t="s">
        <v>244</v>
      </c>
      <c r="Y4" s="19" t="s">
        <v>265</v>
      </c>
      <c r="Z4" s="19" t="s">
        <v>246</v>
      </c>
      <c r="AA4" s="19" t="s">
        <v>265</v>
      </c>
      <c r="AB4" s="19" t="s">
        <v>248</v>
      </c>
      <c r="AC4" s="19" t="s">
        <v>265</v>
      </c>
      <c r="AD4" s="19" t="s">
        <v>250</v>
      </c>
      <c r="AE4" s="19" t="s">
        <v>265</v>
      </c>
      <c r="AF4" s="19" t="s">
        <v>252</v>
      </c>
      <c r="AG4" s="19" t="s">
        <v>265</v>
      </c>
      <c r="AH4" s="19" t="s">
        <v>254</v>
      </c>
      <c r="AI4" s="19" t="s">
        <v>265</v>
      </c>
      <c r="AJ4" s="19" t="s">
        <v>256</v>
      </c>
      <c r="AK4" s="19" t="s">
        <v>265</v>
      </c>
      <c r="AL4" s="19" t="s">
        <v>258</v>
      </c>
      <c r="AM4" s="19" t="s">
        <v>265</v>
      </c>
      <c r="AN4" s="19" t="s">
        <v>260</v>
      </c>
      <c r="AO4" s="19" t="s">
        <v>265</v>
      </c>
      <c r="AP4" s="19" t="s">
        <v>735</v>
      </c>
      <c r="AQ4" s="19" t="s">
        <v>265</v>
      </c>
      <c r="AR4" s="19" t="s">
        <v>262</v>
      </c>
      <c r="AS4" s="19" t="s">
        <v>265</v>
      </c>
      <c r="AT4" s="19" t="s">
        <v>264</v>
      </c>
      <c r="AU4" s="19" t="s">
        <v>265</v>
      </c>
      <c r="AV4" s="19" t="s">
        <v>14</v>
      </c>
      <c r="AX4" s="18" t="s">
        <v>737</v>
      </c>
      <c r="AY4" s="11" t="s">
        <v>0</v>
      </c>
      <c r="AZ4" s="11" t="s">
        <v>1</v>
      </c>
      <c r="BA4" s="11" t="s">
        <v>2</v>
      </c>
      <c r="BB4" s="11" t="s">
        <v>3</v>
      </c>
      <c r="BC4" s="11" t="s">
        <v>4</v>
      </c>
      <c r="BD4" s="11" t="s">
        <v>5</v>
      </c>
      <c r="BE4" s="11" t="s">
        <v>6</v>
      </c>
      <c r="BF4" s="11" t="s">
        <v>7</v>
      </c>
      <c r="BG4" s="11" t="s">
        <v>8</v>
      </c>
      <c r="BH4" s="11" t="s">
        <v>9</v>
      </c>
      <c r="BI4" s="11" t="s">
        <v>10</v>
      </c>
      <c r="BJ4" s="11" t="s">
        <v>11</v>
      </c>
      <c r="BK4" s="11" t="s">
        <v>12</v>
      </c>
      <c r="BL4" s="11" t="s">
        <v>13</v>
      </c>
      <c r="BN4" s="34" t="s">
        <v>49</v>
      </c>
      <c r="BO4" s="35" t="s">
        <v>50</v>
      </c>
      <c r="BP4" s="35" t="s">
        <v>51</v>
      </c>
      <c r="BQ4" s="35" t="s">
        <v>53</v>
      </c>
      <c r="BR4" s="36" t="s">
        <v>52</v>
      </c>
      <c r="BS4" s="63" t="s">
        <v>738</v>
      </c>
      <c r="BT4" s="42" t="s">
        <v>63</v>
      </c>
      <c r="BU4" s="42" t="s">
        <v>265</v>
      </c>
    </row>
    <row r="5" spans="1:73">
      <c r="A5" s="20" t="str">
        <f>'raw TE data'!B2</f>
        <v>P145_1.FIN2</v>
      </c>
      <c r="B5" s="12">
        <f>'raw TE data'!Z2</f>
        <v>24</v>
      </c>
      <c r="C5" s="12">
        <f>'raw TE data'!AA2</f>
        <v>15</v>
      </c>
      <c r="D5" s="12">
        <f>'raw TE data'!AB2</f>
        <v>1.31</v>
      </c>
      <c r="E5" s="12">
        <f>'raw TE data'!AC2</f>
        <v>0.47</v>
      </c>
      <c r="F5" s="12">
        <f>'raw TE data'!AD2</f>
        <v>1520</v>
      </c>
      <c r="G5" s="12">
        <f>'raw TE data'!AE2</f>
        <v>94</v>
      </c>
      <c r="H5" s="12">
        <f>'raw TE data'!AF2</f>
        <v>6.73</v>
      </c>
      <c r="I5" s="12">
        <f>'raw TE data'!AG2</f>
        <v>0.7</v>
      </c>
      <c r="J5" s="12">
        <f>'raw TE data'!AH2</f>
        <v>-0.55000000000000004</v>
      </c>
      <c r="K5" s="12">
        <f>'raw TE data'!AI2</f>
        <v>0.67</v>
      </c>
      <c r="L5" s="12">
        <f>'raw TE data'!AJ2</f>
        <v>6.0000000000000001E-3</v>
      </c>
      <c r="M5" s="12">
        <f>'raw TE data'!AK2</f>
        <v>1.2999999999999999E-2</v>
      </c>
      <c r="N5" s="12">
        <f>'raw TE data'!AL2</f>
        <v>2.5299999999999998</v>
      </c>
      <c r="O5" s="12">
        <f>'raw TE data'!AM2</f>
        <v>0.4</v>
      </c>
      <c r="P5" s="12">
        <f>'raw TE data'!AN2</f>
        <v>4.2000000000000003E-2</v>
      </c>
      <c r="Q5" s="12">
        <f>'raw TE data'!AO2</f>
        <v>2.3E-2</v>
      </c>
      <c r="R5" s="12">
        <f>'raw TE data'!AP2</f>
        <v>0.79</v>
      </c>
      <c r="S5" s="12">
        <f>'raw TE data'!AQ2</f>
        <v>0.38</v>
      </c>
      <c r="T5" s="12">
        <f>'raw TE data'!AR2</f>
        <v>2.68</v>
      </c>
      <c r="U5" s="12">
        <f>'raw TE data'!AS2</f>
        <v>0.63</v>
      </c>
      <c r="V5" s="12">
        <f>'raw TE data'!AT2</f>
        <v>8.7999999999999995E-2</v>
      </c>
      <c r="W5" s="12">
        <f>'raw TE data'!AU2</f>
        <v>9.5000000000000001E-2</v>
      </c>
      <c r="X5" s="12">
        <f>'raw TE data'!AV2</f>
        <v>19.3</v>
      </c>
      <c r="Y5" s="12">
        <f>'raw TE data'!AW2</f>
        <v>2.2999999999999998</v>
      </c>
      <c r="Z5" s="12">
        <f>'raw TE data'!AX2</f>
        <v>8.0399999999999991</v>
      </c>
      <c r="AA5" s="12">
        <f>'raw TE data'!AY2</f>
        <v>0.72</v>
      </c>
      <c r="AB5" s="12">
        <f>'raw TE data'!AZ2</f>
        <v>122.9</v>
      </c>
      <c r="AC5" s="12">
        <f>'raw TE data'!BA2</f>
        <v>8.3000000000000007</v>
      </c>
      <c r="AD5" s="12">
        <f>'raw TE data'!BB2</f>
        <v>52</v>
      </c>
      <c r="AE5" s="12">
        <f>'raw TE data'!BC2</f>
        <v>3.4</v>
      </c>
      <c r="AF5" s="12">
        <f>'raw TE data'!BD2</f>
        <v>262</v>
      </c>
      <c r="AG5" s="12">
        <f>'raw TE data'!BE2</f>
        <v>14</v>
      </c>
      <c r="AH5" s="12">
        <f>'raw TE data'!BF2</f>
        <v>63.8</v>
      </c>
      <c r="AI5" s="12">
        <f>'raw TE data'!BG2</f>
        <v>5</v>
      </c>
      <c r="AJ5" s="12">
        <f>'raw TE data'!BH2</f>
        <v>573</v>
      </c>
      <c r="AK5" s="12">
        <f>'raw TE data'!BI2</f>
        <v>38</v>
      </c>
      <c r="AL5" s="12">
        <f>'raw TE data'!BJ2</f>
        <v>119</v>
      </c>
      <c r="AM5" s="12">
        <f>'raw TE data'!BK2</f>
        <v>10</v>
      </c>
      <c r="AN5" s="12">
        <f>'raw TE data'!BL2</f>
        <v>15750</v>
      </c>
      <c r="AO5" s="12">
        <f>'raw TE data'!BM2</f>
        <v>600</v>
      </c>
      <c r="AP5" s="12">
        <f>'raw TE data'!BN2</f>
        <v>0.48</v>
      </c>
      <c r="AQ5" s="12">
        <f>'raw TE data'!BO2</f>
        <v>0.37</v>
      </c>
      <c r="AR5" s="12">
        <f>'raw TE data'!BP2</f>
        <v>101</v>
      </c>
      <c r="AS5" s="12">
        <f>'raw TE data'!BQ2</f>
        <v>7.1</v>
      </c>
      <c r="AT5" s="12">
        <f>'raw TE data'!BR2</f>
        <v>327</v>
      </c>
      <c r="AU5" s="12">
        <f>'raw TE data'!BS2</f>
        <v>28</v>
      </c>
      <c r="AV5" s="21">
        <f>AR5/AT5</f>
        <v>0.30886850152905199</v>
      </c>
      <c r="AX5" s="21" t="str">
        <f>'raw TE data'!B2</f>
        <v>P145_1.FIN2</v>
      </c>
      <c r="AY5" s="31">
        <f>L5/AY$2</f>
        <v>1.6348773841961855E-2</v>
      </c>
      <c r="AZ5" s="31">
        <f>N5/AZ$2</f>
        <v>2.6436781609195403</v>
      </c>
      <c r="BA5" s="31">
        <f>P5/BA$2</f>
        <v>0.30656934306569344</v>
      </c>
      <c r="BB5" s="31">
        <f>R5/BB$2</f>
        <v>1.1111111111111112</v>
      </c>
      <c r="BC5" s="31">
        <f>T5/BC$2</f>
        <v>11.601731601731602</v>
      </c>
      <c r="BD5" s="31">
        <f>V5/BD$2</f>
        <v>1.0114942528735633</v>
      </c>
      <c r="BE5" s="31">
        <f>X5/BE$2</f>
        <v>63.071895424836605</v>
      </c>
      <c r="BF5" s="31">
        <f>Z5/BF$2</f>
        <v>138.62068965517238</v>
      </c>
      <c r="BG5" s="31">
        <f>AB5/BG$2</f>
        <v>322.57217847769027</v>
      </c>
      <c r="BH5" s="31">
        <f>AD5/BH$2</f>
        <v>611.04582843713285</v>
      </c>
      <c r="BI5" s="31">
        <f>AF5/BI$2</f>
        <v>1052.2088353413656</v>
      </c>
      <c r="BJ5" s="31">
        <f>AH5/BJ$2</f>
        <v>1792.1348314606741</v>
      </c>
      <c r="BK5" s="31">
        <f>AJ5/BK$2</f>
        <v>2310.483870967742</v>
      </c>
      <c r="BL5" s="31">
        <f>AL5/BL$2</f>
        <v>3123.3595800524931</v>
      </c>
      <c r="BN5" s="37">
        <f>IF(AND(AZ5&gt;0,BA5&gt;0,AY5&gt;0),AZ5/(SQRT($AY5*$BA5)),"")</f>
        <v>37.342348585877431</v>
      </c>
      <c r="BO5" s="38">
        <f>IF(AND(BD5&gt;0,BE5&gt;0,BC5&gt;0),BD5/(SQRT($BC5*$BE5)),"")</f>
        <v>3.7392462880205576E-2</v>
      </c>
      <c r="BP5" s="39">
        <f>IF(AND(AY5&gt;0,BL5&gt;0),AY5/BL5,"")</f>
        <v>5.2343553225104768E-6</v>
      </c>
      <c r="BQ5" s="39">
        <f>IF(AND(BK5&gt;0,BG5&gt;0),BK5/BG5,"")</f>
        <v>7.1626879970602904</v>
      </c>
      <c r="BR5" s="52">
        <f>IF(AND(BL5&gt;0,BE5&gt;0),BL5/BE5,"")</f>
        <v>49.520623393578383</v>
      </c>
      <c r="BS5" s="41" t="str">
        <f>'raw UPb data'!B2</f>
        <v>P145_1.FIN2</v>
      </c>
      <c r="BT5" s="41">
        <f>IF('raw UPb data'!X2="no value", "", 'raw UPb data'!X2)</f>
        <v>79.989999999999995</v>
      </c>
      <c r="BU5" s="41">
        <f>'raw UPb data'!Y2</f>
        <v>0.83</v>
      </c>
    </row>
    <row r="6" spans="1:73">
      <c r="A6" s="20" t="str">
        <f>'raw TE data'!B3</f>
        <v>P145_3.FIN2</v>
      </c>
      <c r="B6" s="12">
        <f>'raw TE data'!Z3</f>
        <v>39</v>
      </c>
      <c r="C6" s="12">
        <f>'raw TE data'!AA3</f>
        <v>44</v>
      </c>
      <c r="D6" s="12">
        <f>'raw TE data'!AB3</f>
        <v>0.66</v>
      </c>
      <c r="E6" s="12">
        <f>'raw TE data'!AC3</f>
        <v>0.48</v>
      </c>
      <c r="F6" s="12">
        <f>'raw TE data'!AD3</f>
        <v>655</v>
      </c>
      <c r="G6" s="12">
        <f>'raw TE data'!AE3</f>
        <v>90</v>
      </c>
      <c r="H6" s="12">
        <f>'raw TE data'!AF3</f>
        <v>3.87</v>
      </c>
      <c r="I6" s="12">
        <f>'raw TE data'!AG3</f>
        <v>0.59</v>
      </c>
      <c r="J6" s="12">
        <f>'raw TE data'!AH3</f>
        <v>1.6</v>
      </c>
      <c r="K6" s="12">
        <f>'raw TE data'!AI3</f>
        <v>1.1000000000000001</v>
      </c>
      <c r="L6" s="12">
        <f>'raw TE data'!AJ3</f>
        <v>1.7999999999999999E-2</v>
      </c>
      <c r="M6" s="12">
        <f>'raw TE data'!AK3</f>
        <v>1.7999999999999999E-2</v>
      </c>
      <c r="N6" s="12">
        <f>'raw TE data'!AL3</f>
        <v>9.6999999999999993</v>
      </c>
      <c r="O6" s="12">
        <f>'raw TE data'!AM3</f>
        <v>2.1</v>
      </c>
      <c r="P6" s="12">
        <f>'raw TE data'!AN3</f>
        <v>2.7E-2</v>
      </c>
      <c r="Q6" s="12">
        <f>'raw TE data'!AO3</f>
        <v>1.7999999999999999E-2</v>
      </c>
      <c r="R6" s="12">
        <f>'raw TE data'!AP3</f>
        <v>0.46</v>
      </c>
      <c r="S6" s="12">
        <f>'raw TE data'!AQ3</f>
        <v>0.26</v>
      </c>
      <c r="T6" s="12">
        <f>'raw TE data'!AR3</f>
        <v>0.76</v>
      </c>
      <c r="U6" s="12">
        <f>'raw TE data'!AS3</f>
        <v>0.52</v>
      </c>
      <c r="V6" s="12">
        <f>'raw TE data'!AT3</f>
        <v>0.25</v>
      </c>
      <c r="W6" s="12">
        <f>'raw TE data'!AU3</f>
        <v>0.18</v>
      </c>
      <c r="X6" s="12">
        <f>'raw TE data'!AV3</f>
        <v>6.5</v>
      </c>
      <c r="Y6" s="12">
        <f>'raw TE data'!AW3</f>
        <v>1.5</v>
      </c>
      <c r="Z6" s="12">
        <f>'raw TE data'!AX3</f>
        <v>2.31</v>
      </c>
      <c r="AA6" s="12">
        <f>'raw TE data'!AY3</f>
        <v>0.51</v>
      </c>
      <c r="AB6" s="12">
        <f>'raw TE data'!AZ3</f>
        <v>39.299999999999997</v>
      </c>
      <c r="AC6" s="12">
        <f>'raw TE data'!BA3</f>
        <v>8</v>
      </c>
      <c r="AD6" s="12">
        <f>'raw TE data'!BB3</f>
        <v>18.8</v>
      </c>
      <c r="AE6" s="12">
        <f>'raw TE data'!BC3</f>
        <v>2.5</v>
      </c>
      <c r="AF6" s="12">
        <f>'raw TE data'!BD3</f>
        <v>117</v>
      </c>
      <c r="AG6" s="12">
        <f>'raw TE data'!BE3</f>
        <v>15</v>
      </c>
      <c r="AH6" s="12">
        <f>'raw TE data'!BF3</f>
        <v>33.4</v>
      </c>
      <c r="AI6" s="12">
        <f>'raw TE data'!BG3</f>
        <v>4.0999999999999996</v>
      </c>
      <c r="AJ6" s="12">
        <f>'raw TE data'!BH3</f>
        <v>379</v>
      </c>
      <c r="AK6" s="12">
        <f>'raw TE data'!BI3</f>
        <v>45</v>
      </c>
      <c r="AL6" s="12">
        <f>'raw TE data'!BJ3</f>
        <v>93</v>
      </c>
      <c r="AM6" s="12">
        <f>'raw TE data'!BK3</f>
        <v>14</v>
      </c>
      <c r="AN6" s="12">
        <f>'raw TE data'!BL3</f>
        <v>11790</v>
      </c>
      <c r="AO6" s="12">
        <f>'raw TE data'!BM3</f>
        <v>850</v>
      </c>
      <c r="AP6" s="12">
        <f>'raw TE data'!BN3</f>
        <v>3.5000000000000003E-2</v>
      </c>
      <c r="AQ6" s="12">
        <f>'raw TE data'!BO3</f>
        <v>7.0000000000000007E-2</v>
      </c>
      <c r="AR6" s="12">
        <f>'raw TE data'!BP3</f>
        <v>89</v>
      </c>
      <c r="AS6" s="12">
        <f>'raw TE data'!BQ3</f>
        <v>22</v>
      </c>
      <c r="AT6" s="12">
        <f>'raw TE data'!BR3</f>
        <v>830</v>
      </c>
      <c r="AU6" s="12">
        <f>'raw TE data'!BS3</f>
        <v>110</v>
      </c>
      <c r="AV6" s="21">
        <f t="shared" ref="AV6:AV69" si="0">AR6/AT6</f>
        <v>0.10722891566265061</v>
      </c>
      <c r="AX6" s="21" t="str">
        <f>'raw TE data'!B3</f>
        <v>P145_3.FIN2</v>
      </c>
      <c r="AY6" s="31">
        <f t="shared" ref="AY6:AY69" si="1">L6/AY$2</f>
        <v>4.9046321525885554E-2</v>
      </c>
      <c r="AZ6" s="31">
        <f t="shared" ref="AZ6:AZ69" si="2">N6/AZ$2</f>
        <v>10.135841170323928</v>
      </c>
      <c r="BA6" s="31">
        <f t="shared" ref="BA6:BA69" si="3">P6/BA$2</f>
        <v>0.1970802919708029</v>
      </c>
      <c r="BB6" s="31">
        <f t="shared" ref="BB6:BB69" si="4">R6/BB$2</f>
        <v>0.64697609001406475</v>
      </c>
      <c r="BC6" s="31">
        <f t="shared" ref="BC6:BC69" si="5">T6/BC$2</f>
        <v>3.2900432900432901</v>
      </c>
      <c r="BD6" s="31">
        <f t="shared" ref="BD6:BD69" si="6">V6/BD$2</f>
        <v>2.8735632183908049</v>
      </c>
      <c r="BE6" s="31">
        <f t="shared" ref="BE6:BE69" si="7">X6/BE$2</f>
        <v>21.241830065359476</v>
      </c>
      <c r="BF6" s="31">
        <f t="shared" ref="BF6:BF69" si="8">Z6/BF$2</f>
        <v>39.827586206896548</v>
      </c>
      <c r="BG6" s="31">
        <f t="shared" ref="BG6:BG69" si="9">AB6/BG$2</f>
        <v>103.14960629921259</v>
      </c>
      <c r="BH6" s="31">
        <f t="shared" ref="BH6:BH69" si="10">AD6/BH$2</f>
        <v>220.91656874265573</v>
      </c>
      <c r="BI6" s="31">
        <f t="shared" ref="BI6:BI69" si="11">AF6/BI$2</f>
        <v>469.87951807228916</v>
      </c>
      <c r="BJ6" s="31">
        <f t="shared" ref="BJ6:BJ69" si="12">AH6/BJ$2</f>
        <v>938.20224719101122</v>
      </c>
      <c r="BK6" s="31">
        <f t="shared" ref="BK6:BK69" si="13">AJ6/BK$2</f>
        <v>1528.2258064516129</v>
      </c>
      <c r="BL6" s="31">
        <f t="shared" ref="BL6:BL69" si="14">AL6/BL$2</f>
        <v>2440.9448818897636</v>
      </c>
      <c r="BN6" s="37">
        <f t="shared" ref="BN6:BN69" si="15">IF(AND(AZ6&gt;0,BA6&gt;0,AY6&gt;0),AZ6/(SQRT($AY6*$BA6)),"")</f>
        <v>103.09437677074671</v>
      </c>
      <c r="BO6" s="38">
        <f t="shared" ref="BO6:BO69" si="16">IF(AND(BD6&gt;0,BE6&gt;0,BC6&gt;0),BD6/(SQRT($BC6*$BE6)),"")</f>
        <v>0.34373518155392585</v>
      </c>
      <c r="BP6" s="39">
        <f t="shared" ref="BP6:BP69" si="17">IF(AND(AY6&gt;0,BL6&gt;0),AY6/BL6,"")</f>
        <v>2.0093170431572469E-5</v>
      </c>
      <c r="BQ6" s="39">
        <f t="shared" ref="BQ6:BQ69" si="18">IF(AND(BK6&gt;0,BG6&gt;0),BK6/BG6,"")</f>
        <v>14.815624230485103</v>
      </c>
      <c r="BR6" s="52">
        <f t="shared" ref="BR6:BR69" si="19">IF(AND(BL6&gt;0,BE6&gt;0),BL6/BE6,"")</f>
        <v>114.91217443973349</v>
      </c>
      <c r="BS6" s="41" t="str">
        <f>'raw UPb data'!B3</f>
        <v>P145_3.FIN2</v>
      </c>
      <c r="BT6" s="41">
        <f>IF('raw UPb data'!X3="no value", "", 'raw UPb data'!X3)</f>
        <v>62.3</v>
      </c>
      <c r="BU6" s="41">
        <f>'raw UPb data'!Y3</f>
        <v>1.3</v>
      </c>
    </row>
    <row r="7" spans="1:73">
      <c r="A7" s="20" t="str">
        <f>'raw TE data'!B4</f>
        <v>P145_4.FIN2</v>
      </c>
      <c r="B7" s="12">
        <f>'raw TE data'!Z4</f>
        <v>14.9</v>
      </c>
      <c r="C7" s="12">
        <f>'raw TE data'!AA4</f>
        <v>2.5</v>
      </c>
      <c r="D7" s="12">
        <f>'raw TE data'!AB4</f>
        <v>1.5</v>
      </c>
      <c r="E7" s="12">
        <f>'raw TE data'!AC4</f>
        <v>0.63</v>
      </c>
      <c r="F7" s="12">
        <f>'raw TE data'!AD4</f>
        <v>2540</v>
      </c>
      <c r="G7" s="12">
        <f>'raw TE data'!AE4</f>
        <v>170</v>
      </c>
      <c r="H7" s="12">
        <f>'raw TE data'!AF4</f>
        <v>7.57</v>
      </c>
      <c r="I7" s="12">
        <f>'raw TE data'!AG4</f>
        <v>0.99</v>
      </c>
      <c r="J7" s="12">
        <f>'raw TE data'!AH4</f>
        <v>0.3</v>
      </c>
      <c r="K7" s="12">
        <f>'raw TE data'!AI4</f>
        <v>1.4</v>
      </c>
      <c r="L7" s="12">
        <f>'raw TE data'!AJ4</f>
        <v>1.7000000000000001E-2</v>
      </c>
      <c r="M7" s="12">
        <f>'raw TE data'!AK4</f>
        <v>1.9E-2</v>
      </c>
      <c r="N7" s="12">
        <f>'raw TE data'!AL4</f>
        <v>13.82</v>
      </c>
      <c r="O7" s="12">
        <f>'raw TE data'!AM4</f>
        <v>0.87</v>
      </c>
      <c r="P7" s="12">
        <f>'raw TE data'!AN4</f>
        <v>0.13300000000000001</v>
      </c>
      <c r="Q7" s="12">
        <f>'raw TE data'!AO4</f>
        <v>4.2000000000000003E-2</v>
      </c>
      <c r="R7" s="12">
        <f>'raw TE data'!AP4</f>
        <v>1.83</v>
      </c>
      <c r="S7" s="12">
        <f>'raw TE data'!AQ4</f>
        <v>0.65</v>
      </c>
      <c r="T7" s="12">
        <f>'raw TE data'!AR4</f>
        <v>7.4</v>
      </c>
      <c r="U7" s="12">
        <f>'raw TE data'!AS4</f>
        <v>1.7</v>
      </c>
      <c r="V7" s="12">
        <f>'raw TE data'!AT4</f>
        <v>0.8</v>
      </c>
      <c r="W7" s="12">
        <f>'raw TE data'!AU4</f>
        <v>0.27</v>
      </c>
      <c r="X7" s="12">
        <f>'raw TE data'!AV4</f>
        <v>33.299999999999997</v>
      </c>
      <c r="Y7" s="12">
        <f>'raw TE data'!AW4</f>
        <v>4.5</v>
      </c>
      <c r="Z7" s="12">
        <f>'raw TE data'!AX4</f>
        <v>14.9</v>
      </c>
      <c r="AA7" s="12">
        <f>'raw TE data'!AY4</f>
        <v>1.5</v>
      </c>
      <c r="AB7" s="12">
        <f>'raw TE data'!AZ4</f>
        <v>222</v>
      </c>
      <c r="AC7" s="12">
        <f>'raw TE data'!BA4</f>
        <v>17</v>
      </c>
      <c r="AD7" s="12">
        <f>'raw TE data'!BB4</f>
        <v>90.5</v>
      </c>
      <c r="AE7" s="12">
        <f>'raw TE data'!BC4</f>
        <v>7.4</v>
      </c>
      <c r="AF7" s="12">
        <f>'raw TE data'!BD4</f>
        <v>434</v>
      </c>
      <c r="AG7" s="12">
        <f>'raw TE data'!BE4</f>
        <v>27</v>
      </c>
      <c r="AH7" s="12">
        <f>'raw TE data'!BF4</f>
        <v>106</v>
      </c>
      <c r="AI7" s="12">
        <f>'raw TE data'!BG4</f>
        <v>7.9</v>
      </c>
      <c r="AJ7" s="12">
        <f>'raw TE data'!BH4</f>
        <v>953</v>
      </c>
      <c r="AK7" s="12">
        <f>'raw TE data'!BI4</f>
        <v>63</v>
      </c>
      <c r="AL7" s="12">
        <f>'raw TE data'!BJ4</f>
        <v>184.9</v>
      </c>
      <c r="AM7" s="12">
        <f>'raw TE data'!BK4</f>
        <v>9.3000000000000007</v>
      </c>
      <c r="AN7" s="12">
        <f>'raw TE data'!BL4</f>
        <v>13130</v>
      </c>
      <c r="AO7" s="12">
        <f>'raw TE data'!BM4</f>
        <v>870</v>
      </c>
      <c r="AP7" s="12">
        <f>'raw TE data'!BN4</f>
        <v>2.2999999999999998</v>
      </c>
      <c r="AQ7" s="12">
        <f>'raw TE data'!BO4</f>
        <v>1.6</v>
      </c>
      <c r="AR7" s="12">
        <f>'raw TE data'!BP4</f>
        <v>166</v>
      </c>
      <c r="AS7" s="12">
        <f>'raw TE data'!BQ4</f>
        <v>13</v>
      </c>
      <c r="AT7" s="12">
        <f>'raw TE data'!BR4</f>
        <v>1040</v>
      </c>
      <c r="AU7" s="12">
        <f>'raw TE data'!BS4</f>
        <v>100</v>
      </c>
      <c r="AV7" s="21">
        <f t="shared" si="0"/>
        <v>0.1596153846153846</v>
      </c>
      <c r="AX7" s="21" t="str">
        <f>'raw TE data'!B4</f>
        <v>P145_4.FIN2</v>
      </c>
      <c r="AY7" s="31">
        <f t="shared" si="1"/>
        <v>4.6321525885558587E-2</v>
      </c>
      <c r="AZ7" s="31">
        <f t="shared" si="2"/>
        <v>14.440961337513063</v>
      </c>
      <c r="BA7" s="31">
        <f t="shared" si="3"/>
        <v>0.97080291970802912</v>
      </c>
      <c r="BB7" s="31">
        <f t="shared" si="4"/>
        <v>2.5738396624472575</v>
      </c>
      <c r="BC7" s="31">
        <f t="shared" si="5"/>
        <v>32.034632034632033</v>
      </c>
      <c r="BD7" s="31">
        <f t="shared" si="6"/>
        <v>9.1954022988505759</v>
      </c>
      <c r="BE7" s="31">
        <f t="shared" si="7"/>
        <v>108.8235294117647</v>
      </c>
      <c r="BF7" s="31">
        <f t="shared" si="8"/>
        <v>256.89655172413791</v>
      </c>
      <c r="BG7" s="31">
        <f t="shared" si="9"/>
        <v>582.67716535433067</v>
      </c>
      <c r="BH7" s="31">
        <f t="shared" si="10"/>
        <v>1063.4547591069331</v>
      </c>
      <c r="BI7" s="31">
        <f t="shared" si="11"/>
        <v>1742.9718875502008</v>
      </c>
      <c r="BJ7" s="31">
        <f t="shared" si="12"/>
        <v>2977.5280898876404</v>
      </c>
      <c r="BK7" s="31">
        <f t="shared" si="13"/>
        <v>3842.7419354838712</v>
      </c>
      <c r="BL7" s="31">
        <f t="shared" si="14"/>
        <v>4853.0183727034118</v>
      </c>
      <c r="BN7" s="37">
        <f t="shared" si="15"/>
        <v>68.098749934885973</v>
      </c>
      <c r="BO7" s="38">
        <f t="shared" si="16"/>
        <v>0.15573974559943637</v>
      </c>
      <c r="BP7" s="39">
        <f t="shared" si="17"/>
        <v>9.5448898660886007E-6</v>
      </c>
      <c r="BQ7" s="39">
        <f t="shared" si="18"/>
        <v>6.5949760244115092</v>
      </c>
      <c r="BR7" s="52">
        <f t="shared" si="19"/>
        <v>44.595303965382705</v>
      </c>
      <c r="BS7" s="41" t="str">
        <f>'raw UPb data'!B4</f>
        <v>P145_4.FIN2</v>
      </c>
      <c r="BT7" s="41">
        <f>IF('raw UPb data'!X4="no value", "", 'raw UPb data'!X4)</f>
        <v>1582</v>
      </c>
      <c r="BU7" s="41">
        <f>'raw UPb data'!Y4</f>
        <v>19</v>
      </c>
    </row>
    <row r="8" spans="1:73">
      <c r="A8" s="20" t="str">
        <f>'raw TE data'!B5</f>
        <v>P145_5.FIN2</v>
      </c>
      <c r="B8" s="12">
        <f>'raw TE data'!Z5</f>
        <v>5.4</v>
      </c>
      <c r="C8" s="12">
        <f>'raw TE data'!AA5</f>
        <v>1.6</v>
      </c>
      <c r="D8" s="12">
        <f>'raw TE data'!AB5</f>
        <v>0.82</v>
      </c>
      <c r="E8" s="12">
        <f>'raw TE data'!AC5</f>
        <v>0.45</v>
      </c>
      <c r="F8" s="12">
        <f>'raw TE data'!AD5</f>
        <v>983</v>
      </c>
      <c r="G8" s="12">
        <f>'raw TE data'!AE5</f>
        <v>93</v>
      </c>
      <c r="H8" s="12">
        <f>'raw TE data'!AF5</f>
        <v>3.94</v>
      </c>
      <c r="I8" s="12">
        <f>'raw TE data'!AG5</f>
        <v>0.64</v>
      </c>
      <c r="J8" s="12">
        <f>'raw TE data'!AH5</f>
        <v>-0.17</v>
      </c>
      <c r="K8" s="12">
        <f>'raw TE data'!AI5</f>
        <v>0.68</v>
      </c>
      <c r="L8" s="12">
        <f>'raw TE data'!AJ5</f>
        <v>0.3</v>
      </c>
      <c r="M8" s="12">
        <f>'raw TE data'!AK5</f>
        <v>0.33</v>
      </c>
      <c r="N8" s="12">
        <f>'raw TE data'!AL5</f>
        <v>29.8</v>
      </c>
      <c r="O8" s="12">
        <f>'raw TE data'!AM5</f>
        <v>3.5</v>
      </c>
      <c r="P8" s="12">
        <f>'raw TE data'!AN5</f>
        <v>0.12</v>
      </c>
      <c r="Q8" s="12">
        <f>'raw TE data'!AO5</f>
        <v>0.1</v>
      </c>
      <c r="R8" s="12">
        <f>'raw TE data'!AP5</f>
        <v>1.57</v>
      </c>
      <c r="S8" s="12">
        <f>'raw TE data'!AQ5</f>
        <v>0.75</v>
      </c>
      <c r="T8" s="12">
        <f>'raw TE data'!AR5</f>
        <v>2.27</v>
      </c>
      <c r="U8" s="12">
        <f>'raw TE data'!AS5</f>
        <v>0.62</v>
      </c>
      <c r="V8" s="12">
        <f>'raw TE data'!AT5</f>
        <v>0.67</v>
      </c>
      <c r="W8" s="12">
        <f>'raw TE data'!AU5</f>
        <v>0.18</v>
      </c>
      <c r="X8" s="12">
        <f>'raw TE data'!AV5</f>
        <v>13.9</v>
      </c>
      <c r="Y8" s="12">
        <f>'raw TE data'!AW5</f>
        <v>2.2999999999999998</v>
      </c>
      <c r="Z8" s="12">
        <f>'raw TE data'!AX5</f>
        <v>5.32</v>
      </c>
      <c r="AA8" s="12">
        <f>'raw TE data'!AY5</f>
        <v>0.65</v>
      </c>
      <c r="AB8" s="12">
        <f>'raw TE data'!AZ5</f>
        <v>74.3</v>
      </c>
      <c r="AC8" s="12">
        <f>'raw TE data'!BA5</f>
        <v>7.7</v>
      </c>
      <c r="AD8" s="12">
        <f>'raw TE data'!BB5</f>
        <v>32.700000000000003</v>
      </c>
      <c r="AE8" s="12">
        <f>'raw TE data'!BC5</f>
        <v>4</v>
      </c>
      <c r="AF8" s="12">
        <f>'raw TE data'!BD5</f>
        <v>154</v>
      </c>
      <c r="AG8" s="12">
        <f>'raw TE data'!BE5</f>
        <v>14</v>
      </c>
      <c r="AH8" s="12">
        <f>'raw TE data'!BF5</f>
        <v>40.299999999999997</v>
      </c>
      <c r="AI8" s="12">
        <f>'raw TE data'!BG5</f>
        <v>3.6</v>
      </c>
      <c r="AJ8" s="12">
        <f>'raw TE data'!BH5</f>
        <v>388</v>
      </c>
      <c r="AK8" s="12">
        <f>'raw TE data'!BI5</f>
        <v>35</v>
      </c>
      <c r="AL8" s="12">
        <f>'raw TE data'!BJ5</f>
        <v>77.3</v>
      </c>
      <c r="AM8" s="12">
        <f>'raw TE data'!BK5</f>
        <v>6.6</v>
      </c>
      <c r="AN8" s="12">
        <f>'raw TE data'!BL5</f>
        <v>10120</v>
      </c>
      <c r="AO8" s="12">
        <f>'raw TE data'!BM5</f>
        <v>500</v>
      </c>
      <c r="AP8" s="12">
        <f>'raw TE data'!BN5</f>
        <v>0.23</v>
      </c>
      <c r="AQ8" s="12">
        <f>'raw TE data'!BO5</f>
        <v>0.16</v>
      </c>
      <c r="AR8" s="12">
        <f>'raw TE data'!BP5</f>
        <v>220</v>
      </c>
      <c r="AS8" s="12">
        <f>'raw TE data'!BQ5</f>
        <v>23</v>
      </c>
      <c r="AT8" s="12">
        <f>'raw TE data'!BR5</f>
        <v>359</v>
      </c>
      <c r="AU8" s="12">
        <f>'raw TE data'!BS5</f>
        <v>51</v>
      </c>
      <c r="AV8" s="21">
        <f t="shared" si="0"/>
        <v>0.61281337047353757</v>
      </c>
      <c r="AX8" s="21" t="str">
        <f>'raw TE data'!B5</f>
        <v>P145_5.FIN2</v>
      </c>
      <c r="AY8" s="31">
        <f t="shared" si="1"/>
        <v>0.81743869209809261</v>
      </c>
      <c r="AZ8" s="31">
        <f t="shared" si="2"/>
        <v>31.138975966562175</v>
      </c>
      <c r="BA8" s="31">
        <f t="shared" si="3"/>
        <v>0.87591240875912402</v>
      </c>
      <c r="BB8" s="31">
        <f t="shared" si="4"/>
        <v>2.2081575246132208</v>
      </c>
      <c r="BC8" s="31">
        <f t="shared" si="5"/>
        <v>9.8268398268398265</v>
      </c>
      <c r="BD8" s="31">
        <f t="shared" si="6"/>
        <v>7.7011494252873574</v>
      </c>
      <c r="BE8" s="31">
        <f t="shared" si="7"/>
        <v>45.424836601307192</v>
      </c>
      <c r="BF8" s="31">
        <f t="shared" si="8"/>
        <v>91.724137931034477</v>
      </c>
      <c r="BG8" s="31">
        <f t="shared" si="9"/>
        <v>195.01312335958005</v>
      </c>
      <c r="BH8" s="31">
        <f t="shared" si="10"/>
        <v>384.25381903642779</v>
      </c>
      <c r="BI8" s="31">
        <f t="shared" si="11"/>
        <v>618.47389558232931</v>
      </c>
      <c r="BJ8" s="31">
        <f t="shared" si="12"/>
        <v>1132.0224719101122</v>
      </c>
      <c r="BK8" s="31">
        <f t="shared" si="13"/>
        <v>1564.516129032258</v>
      </c>
      <c r="BL8" s="31">
        <f t="shared" si="14"/>
        <v>2028.8713910761153</v>
      </c>
      <c r="BN8" s="37">
        <f t="shared" si="15"/>
        <v>36.799879078632671</v>
      </c>
      <c r="BO8" s="38">
        <f t="shared" si="16"/>
        <v>0.36450368609918193</v>
      </c>
      <c r="BP8" s="39">
        <f t="shared" si="17"/>
        <v>4.0290315871846483E-4</v>
      </c>
      <c r="BQ8" s="39">
        <f t="shared" si="18"/>
        <v>8.0226197195328446</v>
      </c>
      <c r="BR8" s="52">
        <f t="shared" si="19"/>
        <v>44.664362997790739</v>
      </c>
      <c r="BS8" s="41" t="str">
        <f>'raw UPb data'!B5</f>
        <v>P145_5.FIN2</v>
      </c>
      <c r="BT8" s="41">
        <f>IF('raw UPb data'!X5="no value", "", 'raw UPb data'!X5)</f>
        <v>165</v>
      </c>
      <c r="BU8" s="41">
        <f>'raw UPb data'!Y5</f>
        <v>2.2999999999999998</v>
      </c>
    </row>
    <row r="9" spans="1:73">
      <c r="A9" s="20" t="str">
        <f>'raw TE data'!B6</f>
        <v>P145_7.FIN2</v>
      </c>
      <c r="B9" s="12">
        <f>'raw TE data'!Z6</f>
        <v>30.2</v>
      </c>
      <c r="C9" s="12">
        <f>'raw TE data'!AA6</f>
        <v>3.3</v>
      </c>
      <c r="D9" s="12">
        <f>'raw TE data'!AB6</f>
        <v>0.55000000000000004</v>
      </c>
      <c r="E9" s="12">
        <f>'raw TE data'!AC6</f>
        <v>0.45</v>
      </c>
      <c r="F9" s="12">
        <f>'raw TE data'!AD6</f>
        <v>1244</v>
      </c>
      <c r="G9" s="12">
        <f>'raw TE data'!AE6</f>
        <v>60</v>
      </c>
      <c r="H9" s="12">
        <f>'raw TE data'!AF6</f>
        <v>2.75</v>
      </c>
      <c r="I9" s="12">
        <f>'raw TE data'!AG6</f>
        <v>0.36</v>
      </c>
      <c r="J9" s="12">
        <f>'raw TE data'!AH6</f>
        <v>0.5</v>
      </c>
      <c r="K9" s="12">
        <f>'raw TE data'!AI6</f>
        <v>1</v>
      </c>
      <c r="L9" s="12">
        <f>'raw TE data'!AJ6</f>
        <v>2.1000000000000001E-2</v>
      </c>
      <c r="M9" s="12">
        <f>'raw TE data'!AK6</f>
        <v>1.2E-2</v>
      </c>
      <c r="N9" s="12">
        <f>'raw TE data'!AL6</f>
        <v>39.700000000000003</v>
      </c>
      <c r="O9" s="12">
        <f>'raw TE data'!AM6</f>
        <v>2.4</v>
      </c>
      <c r="P9" s="12">
        <f>'raw TE data'!AN6</f>
        <v>0.253</v>
      </c>
      <c r="Q9" s="12">
        <f>'raw TE data'!AO6</f>
        <v>5.1999999999999998E-2</v>
      </c>
      <c r="R9" s="12">
        <f>'raw TE data'!AP6</f>
        <v>2.98</v>
      </c>
      <c r="S9" s="12">
        <f>'raw TE data'!AQ6</f>
        <v>0.59</v>
      </c>
      <c r="T9" s="12">
        <f>'raw TE data'!AR6</f>
        <v>7.15</v>
      </c>
      <c r="U9" s="12">
        <f>'raw TE data'!AS6</f>
        <v>0.96</v>
      </c>
      <c r="V9" s="12">
        <f>'raw TE data'!AT6</f>
        <v>1.31</v>
      </c>
      <c r="W9" s="12">
        <f>'raw TE data'!AU6</f>
        <v>0.3</v>
      </c>
      <c r="X9" s="12">
        <f>'raw TE data'!AV6</f>
        <v>30.1</v>
      </c>
      <c r="Y9" s="12">
        <f>'raw TE data'!AW6</f>
        <v>2.9</v>
      </c>
      <c r="Z9" s="12">
        <f>'raw TE data'!AX6</f>
        <v>9.4499999999999993</v>
      </c>
      <c r="AA9" s="12">
        <f>'raw TE data'!AY6</f>
        <v>0.57999999999999996</v>
      </c>
      <c r="AB9" s="12">
        <f>'raw TE data'!AZ6</f>
        <v>118.7</v>
      </c>
      <c r="AC9" s="12">
        <f>'raw TE data'!BA6</f>
        <v>5.6</v>
      </c>
      <c r="AD9" s="12">
        <f>'raw TE data'!BB6</f>
        <v>42.9</v>
      </c>
      <c r="AE9" s="12">
        <f>'raw TE data'!BC6</f>
        <v>2.4</v>
      </c>
      <c r="AF9" s="12">
        <f>'raw TE data'!BD6</f>
        <v>193</v>
      </c>
      <c r="AG9" s="12">
        <f>'raw TE data'!BE6</f>
        <v>9.6999999999999993</v>
      </c>
      <c r="AH9" s="12">
        <f>'raw TE data'!BF6</f>
        <v>42.5</v>
      </c>
      <c r="AI9" s="12">
        <f>'raw TE data'!BG6</f>
        <v>2.5</v>
      </c>
      <c r="AJ9" s="12">
        <f>'raw TE data'!BH6</f>
        <v>360</v>
      </c>
      <c r="AK9" s="12">
        <f>'raw TE data'!BI6</f>
        <v>17</v>
      </c>
      <c r="AL9" s="12">
        <f>'raw TE data'!BJ6</f>
        <v>69.099999999999994</v>
      </c>
      <c r="AM9" s="12">
        <f>'raw TE data'!BK6</f>
        <v>3.4</v>
      </c>
      <c r="AN9" s="12">
        <f>'raw TE data'!BL6</f>
        <v>9720</v>
      </c>
      <c r="AO9" s="12">
        <f>'raw TE data'!BM6</f>
        <v>420</v>
      </c>
      <c r="AP9" s="12">
        <f>'raw TE data'!BN6</f>
        <v>0.72</v>
      </c>
      <c r="AQ9" s="12">
        <f>'raw TE data'!BO6</f>
        <v>0.18</v>
      </c>
      <c r="AR9" s="12">
        <f>'raw TE data'!BP6</f>
        <v>151</v>
      </c>
      <c r="AS9" s="12">
        <f>'raw TE data'!BQ6</f>
        <v>11</v>
      </c>
      <c r="AT9" s="12">
        <f>'raw TE data'!BR6</f>
        <v>76.900000000000006</v>
      </c>
      <c r="AU9" s="12">
        <f>'raw TE data'!BS6</f>
        <v>4.9000000000000004</v>
      </c>
      <c r="AV9" s="21">
        <f t="shared" si="0"/>
        <v>1.9635890767230169</v>
      </c>
      <c r="AX9" s="21" t="str">
        <f>'raw TE data'!B6</f>
        <v>P145_7.FIN2</v>
      </c>
      <c r="AY9" s="31">
        <f t="shared" si="1"/>
        <v>5.722070844686649E-2</v>
      </c>
      <c r="AZ9" s="31">
        <f t="shared" si="2"/>
        <v>41.483803552769075</v>
      </c>
      <c r="BA9" s="31">
        <f t="shared" si="3"/>
        <v>1.8467153284671531</v>
      </c>
      <c r="BB9" s="31">
        <f t="shared" si="4"/>
        <v>4.1912798874824189</v>
      </c>
      <c r="BC9" s="31">
        <f t="shared" si="5"/>
        <v>30.952380952380953</v>
      </c>
      <c r="BD9" s="31">
        <f t="shared" si="6"/>
        <v>15.057471264367818</v>
      </c>
      <c r="BE9" s="31">
        <f t="shared" si="7"/>
        <v>98.366013071895438</v>
      </c>
      <c r="BF9" s="31">
        <f t="shared" si="8"/>
        <v>162.93103448275861</v>
      </c>
      <c r="BG9" s="31">
        <f t="shared" si="9"/>
        <v>311.54855643044618</v>
      </c>
      <c r="BH9" s="31">
        <f t="shared" si="10"/>
        <v>504.11280846063454</v>
      </c>
      <c r="BI9" s="31">
        <f t="shared" si="11"/>
        <v>775.10040160642575</v>
      </c>
      <c r="BJ9" s="31">
        <f t="shared" si="12"/>
        <v>1193.8202247191011</v>
      </c>
      <c r="BK9" s="31">
        <f t="shared" si="13"/>
        <v>1451.6129032258063</v>
      </c>
      <c r="BL9" s="31">
        <f t="shared" si="14"/>
        <v>1813.6482939632544</v>
      </c>
      <c r="BN9" s="37">
        <f t="shared" si="15"/>
        <v>127.61507402662581</v>
      </c>
      <c r="BO9" s="38">
        <f t="shared" si="16"/>
        <v>0.27288676790003791</v>
      </c>
      <c r="BP9" s="39">
        <f t="shared" si="17"/>
        <v>3.1550057768822191E-5</v>
      </c>
      <c r="BQ9" s="39">
        <f t="shared" si="18"/>
        <v>4.6593472293937008</v>
      </c>
      <c r="BR9" s="52">
        <f t="shared" si="19"/>
        <v>18.437753420357335</v>
      </c>
      <c r="BS9" s="41" t="str">
        <f>'raw UPb data'!B6</f>
        <v>P145_7.FIN2</v>
      </c>
      <c r="BT9" s="41">
        <f>IF('raw UPb data'!X6="no value", "", 'raw UPb data'!X6)</f>
        <v>161.4</v>
      </c>
      <c r="BU9" s="41">
        <f>'raw UPb data'!Y6</f>
        <v>2.2999999999999998</v>
      </c>
    </row>
    <row r="10" spans="1:73">
      <c r="A10" s="20" t="str">
        <f>'raw TE data'!B7</f>
        <v>P145_8.FIN2</v>
      </c>
      <c r="B10" s="12">
        <f>'raw TE data'!Z7</f>
        <v>9.6999999999999993</v>
      </c>
      <c r="C10" s="12">
        <f>'raw TE data'!AA7</f>
        <v>2.8</v>
      </c>
      <c r="D10" s="12">
        <f>'raw TE data'!AB7</f>
        <v>2.11</v>
      </c>
      <c r="E10" s="12">
        <f>'raw TE data'!AC7</f>
        <v>0.64</v>
      </c>
      <c r="F10" s="12">
        <f>'raw TE data'!AD7</f>
        <v>2290</v>
      </c>
      <c r="G10" s="12">
        <f>'raw TE data'!AE7</f>
        <v>260</v>
      </c>
      <c r="H10" s="12">
        <f>'raw TE data'!AF7</f>
        <v>57</v>
      </c>
      <c r="I10" s="12">
        <f>'raw TE data'!AG7</f>
        <v>10</v>
      </c>
      <c r="J10" s="12">
        <f>'raw TE data'!AH7</f>
        <v>-0.3</v>
      </c>
      <c r="K10" s="12">
        <f>'raw TE data'!AI7</f>
        <v>1.2</v>
      </c>
      <c r="L10" s="12">
        <f>'raw TE data'!AJ7</f>
        <v>1.46</v>
      </c>
      <c r="M10" s="12">
        <f>'raw TE data'!AK7</f>
        <v>0.54</v>
      </c>
      <c r="N10" s="12">
        <f>'raw TE data'!AL7</f>
        <v>12</v>
      </c>
      <c r="O10" s="12">
        <f>'raw TE data'!AM7</f>
        <v>1.9</v>
      </c>
      <c r="P10" s="12">
        <f>'raw TE data'!AN7</f>
        <v>0.37</v>
      </c>
      <c r="Q10" s="12">
        <f>'raw TE data'!AO7</f>
        <v>0.12</v>
      </c>
      <c r="R10" s="12">
        <f>'raw TE data'!AP7</f>
        <v>2.8</v>
      </c>
      <c r="S10" s="12">
        <f>'raw TE data'!AQ7</f>
        <v>1.1000000000000001</v>
      </c>
      <c r="T10" s="12">
        <f>'raw TE data'!AR7</f>
        <v>6.5</v>
      </c>
      <c r="U10" s="12">
        <f>'raw TE data'!AS7</f>
        <v>2.4</v>
      </c>
      <c r="V10" s="12">
        <f>'raw TE data'!AT7</f>
        <v>0.26</v>
      </c>
      <c r="W10" s="12">
        <f>'raw TE data'!AU7</f>
        <v>0.23</v>
      </c>
      <c r="X10" s="12">
        <f>'raw TE data'!AV7</f>
        <v>34.200000000000003</v>
      </c>
      <c r="Y10" s="12">
        <f>'raw TE data'!AW7</f>
        <v>7.5</v>
      </c>
      <c r="Z10" s="12">
        <f>'raw TE data'!AX7</f>
        <v>12.5</v>
      </c>
      <c r="AA10" s="12">
        <f>'raw TE data'!AY7</f>
        <v>2</v>
      </c>
      <c r="AB10" s="12">
        <f>'raw TE data'!AZ7</f>
        <v>193</v>
      </c>
      <c r="AC10" s="12">
        <f>'raw TE data'!BA7</f>
        <v>24</v>
      </c>
      <c r="AD10" s="12">
        <f>'raw TE data'!BB7</f>
        <v>81.099999999999994</v>
      </c>
      <c r="AE10" s="12">
        <f>'raw TE data'!BC7</f>
        <v>8.5</v>
      </c>
      <c r="AF10" s="12">
        <f>'raw TE data'!BD7</f>
        <v>420</v>
      </c>
      <c r="AG10" s="12">
        <f>'raw TE data'!BE7</f>
        <v>42</v>
      </c>
      <c r="AH10" s="12">
        <f>'raw TE data'!BF7</f>
        <v>97.2</v>
      </c>
      <c r="AI10" s="12">
        <f>'raw TE data'!BG7</f>
        <v>9</v>
      </c>
      <c r="AJ10" s="12">
        <f>'raw TE data'!BH7</f>
        <v>872</v>
      </c>
      <c r="AK10" s="12">
        <f>'raw TE data'!BI7</f>
        <v>70</v>
      </c>
      <c r="AL10" s="12">
        <f>'raw TE data'!BJ7</f>
        <v>177</v>
      </c>
      <c r="AM10" s="12">
        <f>'raw TE data'!BK7</f>
        <v>14</v>
      </c>
      <c r="AN10" s="12">
        <f>'raw TE data'!BL7</f>
        <v>18000</v>
      </c>
      <c r="AO10" s="12">
        <f>'raw TE data'!BM7</f>
        <v>2200</v>
      </c>
      <c r="AP10" s="12">
        <f>'raw TE data'!BN7</f>
        <v>20.100000000000001</v>
      </c>
      <c r="AQ10" s="12">
        <f>'raw TE data'!BO7</f>
        <v>6.8</v>
      </c>
      <c r="AR10" s="12">
        <f>'raw TE data'!BP7</f>
        <v>325</v>
      </c>
      <c r="AS10" s="12">
        <f>'raw TE data'!BQ7</f>
        <v>41</v>
      </c>
      <c r="AT10" s="12">
        <f>'raw TE data'!BR7</f>
        <v>892</v>
      </c>
      <c r="AU10" s="12">
        <f>'raw TE data'!BS7</f>
        <v>72</v>
      </c>
      <c r="AV10" s="21">
        <f t="shared" si="0"/>
        <v>0.36434977578475336</v>
      </c>
      <c r="AX10" s="21" t="str">
        <f>'raw TE data'!B7</f>
        <v>P145_8.FIN2</v>
      </c>
      <c r="AY10" s="31">
        <f t="shared" si="1"/>
        <v>3.9782016348773843</v>
      </c>
      <c r="AZ10" s="31">
        <f t="shared" si="2"/>
        <v>12.539184952978056</v>
      </c>
      <c r="BA10" s="31">
        <f t="shared" si="3"/>
        <v>2.7007299270072989</v>
      </c>
      <c r="BB10" s="31">
        <f t="shared" si="4"/>
        <v>3.938115330520394</v>
      </c>
      <c r="BC10" s="31">
        <f t="shared" si="5"/>
        <v>28.138528138528137</v>
      </c>
      <c r="BD10" s="31">
        <f t="shared" si="6"/>
        <v>2.9885057471264371</v>
      </c>
      <c r="BE10" s="31">
        <f t="shared" si="7"/>
        <v>111.76470588235296</v>
      </c>
      <c r="BF10" s="31">
        <f t="shared" si="8"/>
        <v>215.51724137931032</v>
      </c>
      <c r="BG10" s="31">
        <f t="shared" si="9"/>
        <v>506.56167979002623</v>
      </c>
      <c r="BH10" s="31">
        <f t="shared" si="10"/>
        <v>952.99647473560515</v>
      </c>
      <c r="BI10" s="31">
        <f t="shared" si="11"/>
        <v>1686.7469879518073</v>
      </c>
      <c r="BJ10" s="31">
        <f t="shared" si="12"/>
        <v>2730.3370786516857</v>
      </c>
      <c r="BK10" s="31">
        <f t="shared" si="13"/>
        <v>3516.1290322580644</v>
      </c>
      <c r="BL10" s="31">
        <f t="shared" si="14"/>
        <v>4645.6692913385823</v>
      </c>
      <c r="BN10" s="37">
        <f t="shared" si="15"/>
        <v>3.8254746997508766</v>
      </c>
      <c r="BO10" s="38">
        <f t="shared" si="16"/>
        <v>5.3290656100088159E-2</v>
      </c>
      <c r="BP10" s="39">
        <f t="shared" si="17"/>
        <v>8.5632475869394555E-4</v>
      </c>
      <c r="BQ10" s="39">
        <f t="shared" si="18"/>
        <v>6.9411666388099613</v>
      </c>
      <c r="BR10" s="52">
        <f t="shared" si="19"/>
        <v>41.566514711976787</v>
      </c>
      <c r="BS10" s="41" t="str">
        <f>'raw UPb data'!B7</f>
        <v>P145_8.FIN2</v>
      </c>
      <c r="BT10" s="41">
        <f>IF('raw UPb data'!X7="no value", "", 'raw UPb data'!X7)</f>
        <v>1342</v>
      </c>
      <c r="BU10" s="41">
        <f>'raw UPb data'!Y7</f>
        <v>18</v>
      </c>
    </row>
    <row r="11" spans="1:73">
      <c r="A11" s="20" t="str">
        <f>'raw TE data'!B8</f>
        <v>P145_9.FIN2</v>
      </c>
      <c r="B11" s="12">
        <f>'raw TE data'!Z8</f>
        <v>4.7</v>
      </c>
      <c r="C11" s="12">
        <f>'raw TE data'!AA8</f>
        <v>5.0999999999999996</v>
      </c>
      <c r="D11" s="12">
        <f>'raw TE data'!AB8</f>
        <v>3.4</v>
      </c>
      <c r="E11" s="12">
        <f>'raw TE data'!AC8</f>
        <v>2.1</v>
      </c>
      <c r="F11" s="12">
        <f>'raw TE data'!AD8</f>
        <v>204</v>
      </c>
      <c r="G11" s="12">
        <f>'raw TE data'!AE8</f>
        <v>53</v>
      </c>
      <c r="H11" s="12">
        <f>'raw TE data'!AF8</f>
        <v>2.14</v>
      </c>
      <c r="I11" s="12">
        <f>'raw TE data'!AG8</f>
        <v>0.89</v>
      </c>
      <c r="J11" s="12">
        <f>'raw TE data'!AH8</f>
        <v>2.7</v>
      </c>
      <c r="K11" s="12">
        <f>'raw TE data'!AI8</f>
        <v>2.8</v>
      </c>
      <c r="L11" s="12">
        <f>'raw TE data'!AJ8</f>
        <v>7.2999999999999995E-2</v>
      </c>
      <c r="M11" s="12">
        <f>'raw TE data'!AK8</f>
        <v>9.6000000000000002E-2</v>
      </c>
      <c r="N11" s="12">
        <f>'raw TE data'!AL8</f>
        <v>5</v>
      </c>
      <c r="O11" s="12">
        <f>'raw TE data'!AM8</f>
        <v>2.2000000000000002</v>
      </c>
      <c r="P11" s="12">
        <f>'raw TE data'!AN8</f>
        <v>8.4000000000000005E-2</v>
      </c>
      <c r="Q11" s="12">
        <f>'raw TE data'!AO8</f>
        <v>9.0999999999999998E-2</v>
      </c>
      <c r="R11" s="12">
        <f>'raw TE data'!AP8</f>
        <v>0.47</v>
      </c>
      <c r="S11" s="12">
        <f>'raw TE data'!AQ8</f>
        <v>0.55000000000000004</v>
      </c>
      <c r="T11" s="12">
        <f>'raw TE data'!AR8</f>
        <v>0.26</v>
      </c>
      <c r="U11" s="12">
        <f>'raw TE data'!AS8</f>
        <v>0.51</v>
      </c>
      <c r="V11" s="12">
        <f>'raw TE data'!AT8</f>
        <v>-0.03</v>
      </c>
      <c r="W11" s="12">
        <f>'raw TE data'!AU8</f>
        <v>0.16</v>
      </c>
      <c r="X11" s="12">
        <f>'raw TE data'!AV8</f>
        <v>4.8</v>
      </c>
      <c r="Y11" s="12">
        <f>'raw TE data'!AW8</f>
        <v>2.9</v>
      </c>
      <c r="Z11" s="12">
        <f>'raw TE data'!AX8</f>
        <v>0.97</v>
      </c>
      <c r="AA11" s="12">
        <f>'raw TE data'!AY8</f>
        <v>0.82</v>
      </c>
      <c r="AB11" s="12">
        <f>'raw TE data'!AZ8</f>
        <v>12</v>
      </c>
      <c r="AC11" s="12">
        <f>'raw TE data'!BA8</f>
        <v>4.0999999999999996</v>
      </c>
      <c r="AD11" s="12">
        <f>'raw TE data'!BB8</f>
        <v>5.9</v>
      </c>
      <c r="AE11" s="12">
        <f>'raw TE data'!BC8</f>
        <v>1.5</v>
      </c>
      <c r="AF11" s="12">
        <f>'raw TE data'!BD8</f>
        <v>42.7</v>
      </c>
      <c r="AG11" s="12">
        <f>'raw TE data'!BE8</f>
        <v>5.7</v>
      </c>
      <c r="AH11" s="12">
        <f>'raw TE data'!BF8</f>
        <v>13.5</v>
      </c>
      <c r="AI11" s="12">
        <f>'raw TE data'!BG8</f>
        <v>5.8</v>
      </c>
      <c r="AJ11" s="12">
        <f>'raw TE data'!BH8</f>
        <v>204</v>
      </c>
      <c r="AK11" s="12">
        <f>'raw TE data'!BI8</f>
        <v>60</v>
      </c>
      <c r="AL11" s="12">
        <f>'raw TE data'!BJ8</f>
        <v>37</v>
      </c>
      <c r="AM11" s="12">
        <f>'raw TE data'!BK8</f>
        <v>13</v>
      </c>
      <c r="AN11" s="12">
        <f>'raw TE data'!BL8</f>
        <v>10500</v>
      </c>
      <c r="AO11" s="12">
        <f>'raw TE data'!BM8</f>
        <v>3200</v>
      </c>
      <c r="AP11" s="12">
        <f>'raw TE data'!BN8</f>
        <v>0.8</v>
      </c>
      <c r="AQ11" s="12">
        <f>'raw TE data'!BO8</f>
        <v>1.7</v>
      </c>
      <c r="AR11" s="12">
        <f>'raw TE data'!BP8</f>
        <v>23</v>
      </c>
      <c r="AS11" s="12">
        <f>'raw TE data'!BQ8</f>
        <v>11</v>
      </c>
      <c r="AT11" s="12">
        <f>'raw TE data'!BR8</f>
        <v>272</v>
      </c>
      <c r="AU11" s="12">
        <f>'raw TE data'!BS8</f>
        <v>53</v>
      </c>
      <c r="AV11" s="21">
        <f t="shared" si="0"/>
        <v>8.455882352941177E-2</v>
      </c>
      <c r="AX11" s="21" t="str">
        <f>'raw TE data'!B8</f>
        <v>P145_9.FIN2</v>
      </c>
      <c r="AY11" s="31">
        <f t="shared" si="1"/>
        <v>0.1989100817438692</v>
      </c>
      <c r="AZ11" s="31">
        <f t="shared" si="2"/>
        <v>5.2246603970741905</v>
      </c>
      <c r="BA11" s="31">
        <f t="shared" si="3"/>
        <v>0.61313868613138689</v>
      </c>
      <c r="BB11" s="31">
        <f t="shared" si="4"/>
        <v>0.66104078762306606</v>
      </c>
      <c r="BC11" s="31">
        <f t="shared" si="5"/>
        <v>1.1255411255411256</v>
      </c>
      <c r="BD11" s="31">
        <f t="shared" si="6"/>
        <v>-0.34482758620689657</v>
      </c>
      <c r="BE11" s="31">
        <f t="shared" si="7"/>
        <v>15.686274509803921</v>
      </c>
      <c r="BF11" s="31">
        <f t="shared" si="8"/>
        <v>16.72413793103448</v>
      </c>
      <c r="BG11" s="31">
        <f t="shared" si="9"/>
        <v>31.496062992125985</v>
      </c>
      <c r="BH11" s="31">
        <f t="shared" si="10"/>
        <v>69.330199764982382</v>
      </c>
      <c r="BI11" s="31">
        <f t="shared" si="11"/>
        <v>171.48594377510042</v>
      </c>
      <c r="BJ11" s="31">
        <f t="shared" si="12"/>
        <v>379.2134831460674</v>
      </c>
      <c r="BK11" s="31">
        <f t="shared" si="13"/>
        <v>822.58064516129036</v>
      </c>
      <c r="BL11" s="31">
        <f t="shared" si="14"/>
        <v>971.12860892388449</v>
      </c>
      <c r="BN11" s="37">
        <f t="shared" si="15"/>
        <v>14.960644705553698</v>
      </c>
      <c r="BO11" s="38" t="str">
        <f t="shared" si="16"/>
        <v/>
      </c>
      <c r="BP11" s="39">
        <f t="shared" si="17"/>
        <v>2.0482362471463289E-4</v>
      </c>
      <c r="BQ11" s="39">
        <f t="shared" si="18"/>
        <v>26.116935483870968</v>
      </c>
      <c r="BR11" s="52">
        <f t="shared" si="19"/>
        <v>61.909448818897637</v>
      </c>
      <c r="BS11" s="41" t="str">
        <f>'raw UPb data'!B8</f>
        <v>P145_9.FIN2</v>
      </c>
      <c r="BT11" s="41">
        <f>IF('raw UPb data'!X8="no value", "", 'raw UPb data'!X8)</f>
        <v>34.9</v>
      </c>
      <c r="BU11" s="41">
        <f>'raw UPb data'!Y8</f>
        <v>4.3</v>
      </c>
    </row>
    <row r="12" spans="1:73">
      <c r="A12" s="20" t="str">
        <f>'raw TE data'!B9</f>
        <v>P145_9.FIN2</v>
      </c>
      <c r="B12" s="12">
        <f>'raw TE data'!Z9</f>
        <v>17.899999999999999</v>
      </c>
      <c r="C12" s="12">
        <f>'raw TE data'!AA9</f>
        <v>4.8</v>
      </c>
      <c r="D12" s="12">
        <f>'raw TE data'!AB9</f>
        <v>0.56999999999999995</v>
      </c>
      <c r="E12" s="12">
        <f>'raw TE data'!AC9</f>
        <v>0.89</v>
      </c>
      <c r="F12" s="12">
        <f>'raw TE data'!AD9</f>
        <v>557</v>
      </c>
      <c r="G12" s="12">
        <f>'raw TE data'!AE9</f>
        <v>80</v>
      </c>
      <c r="H12" s="12">
        <f>'raw TE data'!AF9</f>
        <v>2.31</v>
      </c>
      <c r="I12" s="12">
        <f>'raw TE data'!AG9</f>
        <v>0.92</v>
      </c>
      <c r="J12" s="12">
        <f>'raw TE data'!AH9</f>
        <v>1.3</v>
      </c>
      <c r="K12" s="12">
        <f>'raw TE data'!AI9</f>
        <v>2</v>
      </c>
      <c r="L12" s="12">
        <f>'raw TE data'!AJ9</f>
        <v>1.7000000000000001E-2</v>
      </c>
      <c r="M12" s="12">
        <f>'raw TE data'!AK9</f>
        <v>2.1000000000000001E-2</v>
      </c>
      <c r="N12" s="12">
        <f>'raw TE data'!AL9</f>
        <v>20.9</v>
      </c>
      <c r="O12" s="12">
        <f>'raw TE data'!AM9</f>
        <v>4.0999999999999996</v>
      </c>
      <c r="P12" s="12">
        <f>'raw TE data'!AN9</f>
        <v>7.9000000000000001E-2</v>
      </c>
      <c r="Q12" s="12">
        <f>'raw TE data'!AO9</f>
        <v>4.3999999999999997E-2</v>
      </c>
      <c r="R12" s="12">
        <f>'raw TE data'!AP9</f>
        <v>1.33</v>
      </c>
      <c r="S12" s="12">
        <f>'raw TE data'!AQ9</f>
        <v>0.86</v>
      </c>
      <c r="T12" s="12">
        <f>'raw TE data'!AR9</f>
        <v>2.9</v>
      </c>
      <c r="U12" s="12">
        <f>'raw TE data'!AS9</f>
        <v>1.3</v>
      </c>
      <c r="V12" s="12">
        <f>'raw TE data'!AT9</f>
        <v>0.18</v>
      </c>
      <c r="W12" s="12">
        <f>'raw TE data'!AU9</f>
        <v>0.26</v>
      </c>
      <c r="X12" s="12">
        <f>'raw TE data'!AV9</f>
        <v>13.8</v>
      </c>
      <c r="Y12" s="12">
        <f>'raw TE data'!AW9</f>
        <v>3.9</v>
      </c>
      <c r="Z12" s="12">
        <f>'raw TE data'!AX9</f>
        <v>3.52</v>
      </c>
      <c r="AA12" s="12">
        <f>'raw TE data'!AY9</f>
        <v>0.65</v>
      </c>
      <c r="AB12" s="12">
        <f>'raw TE data'!AZ9</f>
        <v>58</v>
      </c>
      <c r="AC12" s="12">
        <f>'raw TE data'!BA9</f>
        <v>10</v>
      </c>
      <c r="AD12" s="12">
        <f>'raw TE data'!BB9</f>
        <v>18.600000000000001</v>
      </c>
      <c r="AE12" s="12">
        <f>'raw TE data'!BC9</f>
        <v>3.8</v>
      </c>
      <c r="AF12" s="12">
        <f>'raw TE data'!BD9</f>
        <v>93</v>
      </c>
      <c r="AG12" s="12">
        <f>'raw TE data'!BE9</f>
        <v>14</v>
      </c>
      <c r="AH12" s="12">
        <f>'raw TE data'!BF9</f>
        <v>24.6</v>
      </c>
      <c r="AI12" s="12">
        <f>'raw TE data'!BG9</f>
        <v>4.9000000000000004</v>
      </c>
      <c r="AJ12" s="12">
        <f>'raw TE data'!BH9</f>
        <v>248</v>
      </c>
      <c r="AK12" s="12">
        <f>'raw TE data'!BI9</f>
        <v>39</v>
      </c>
      <c r="AL12" s="12">
        <f>'raw TE data'!BJ9</f>
        <v>42.4</v>
      </c>
      <c r="AM12" s="12">
        <f>'raw TE data'!BK9</f>
        <v>7.6</v>
      </c>
      <c r="AN12" s="12">
        <f>'raw TE data'!BL9</f>
        <v>9200</v>
      </c>
      <c r="AO12" s="12">
        <f>'raw TE data'!BM9</f>
        <v>1900</v>
      </c>
      <c r="AP12" s="12">
        <f>'raw TE data'!BN9</f>
        <v>0.77</v>
      </c>
      <c r="AQ12" s="12">
        <f>'raw TE data'!BO9</f>
        <v>0.4</v>
      </c>
      <c r="AR12" s="12">
        <f>'raw TE data'!BP9</f>
        <v>134</v>
      </c>
      <c r="AS12" s="12">
        <f>'raw TE data'!BQ9</f>
        <v>26</v>
      </c>
      <c r="AT12" s="12">
        <f>'raw TE data'!BR9</f>
        <v>245</v>
      </c>
      <c r="AU12" s="12">
        <f>'raw TE data'!BS9</f>
        <v>38</v>
      </c>
      <c r="AV12" s="21">
        <f t="shared" si="0"/>
        <v>0.54693877551020409</v>
      </c>
      <c r="AX12" s="21" t="str">
        <f>'raw TE data'!B9</f>
        <v>P145_9.FIN2</v>
      </c>
      <c r="AY12" s="31">
        <f t="shared" si="1"/>
        <v>4.6321525885558587E-2</v>
      </c>
      <c r="AZ12" s="31">
        <f t="shared" si="2"/>
        <v>21.839080459770113</v>
      </c>
      <c r="BA12" s="31">
        <f t="shared" si="3"/>
        <v>0.57664233576642332</v>
      </c>
      <c r="BB12" s="31">
        <f t="shared" si="4"/>
        <v>1.8706047819971872</v>
      </c>
      <c r="BC12" s="31">
        <f t="shared" si="5"/>
        <v>12.554112554112553</v>
      </c>
      <c r="BD12" s="31">
        <f t="shared" si="6"/>
        <v>2.0689655172413794</v>
      </c>
      <c r="BE12" s="31">
        <f t="shared" si="7"/>
        <v>45.098039215686278</v>
      </c>
      <c r="BF12" s="31">
        <f t="shared" si="8"/>
        <v>60.689655172413794</v>
      </c>
      <c r="BG12" s="31">
        <f t="shared" si="9"/>
        <v>152.23097112860893</v>
      </c>
      <c r="BH12" s="31">
        <f t="shared" si="10"/>
        <v>218.56639247943599</v>
      </c>
      <c r="BI12" s="31">
        <f t="shared" si="11"/>
        <v>373.49397590361446</v>
      </c>
      <c r="BJ12" s="31">
        <f t="shared" si="12"/>
        <v>691.01123595505624</v>
      </c>
      <c r="BK12" s="31">
        <f t="shared" si="13"/>
        <v>1000</v>
      </c>
      <c r="BL12" s="31">
        <f t="shared" si="14"/>
        <v>1112.8608923884512</v>
      </c>
      <c r="BN12" s="37">
        <f t="shared" si="15"/>
        <v>133.62559674846321</v>
      </c>
      <c r="BO12" s="38">
        <f t="shared" si="16"/>
        <v>8.6952367949821072E-2</v>
      </c>
      <c r="BP12" s="39">
        <f t="shared" si="17"/>
        <v>4.1623823967919398E-5</v>
      </c>
      <c r="BQ12" s="39">
        <f t="shared" si="18"/>
        <v>6.568965517241379</v>
      </c>
      <c r="BR12" s="52">
        <f t="shared" si="19"/>
        <v>24.676480657309135</v>
      </c>
      <c r="BS12" s="41" t="str">
        <f>'raw UPb data'!B9</f>
        <v>P145_9.FIN2</v>
      </c>
      <c r="BT12" s="41">
        <f>IF('raw UPb data'!X9="no value", "", 'raw UPb data'!X9)</f>
        <v>120.1</v>
      </c>
      <c r="BU12" s="41">
        <f>'raw UPb data'!Y9</f>
        <v>4.5</v>
      </c>
    </row>
    <row r="13" spans="1:73">
      <c r="A13" s="20" t="str">
        <f>'raw TE data'!B10</f>
        <v>P145_10.FIN2</v>
      </c>
      <c r="B13" s="12">
        <f>'raw TE data'!Z10</f>
        <v>4.3</v>
      </c>
      <c r="C13" s="12">
        <f>'raw TE data'!AA10</f>
        <v>1.9</v>
      </c>
      <c r="D13" s="12">
        <f>'raw TE data'!AB10</f>
        <v>0.89</v>
      </c>
      <c r="E13" s="12">
        <f>'raw TE data'!AC10</f>
        <v>0.46</v>
      </c>
      <c r="F13" s="12">
        <f>'raw TE data'!AD10</f>
        <v>1220</v>
      </c>
      <c r="G13" s="12">
        <f>'raw TE data'!AE10</f>
        <v>80</v>
      </c>
      <c r="H13" s="12">
        <f>'raw TE data'!AF10</f>
        <v>5.01</v>
      </c>
      <c r="I13" s="12">
        <f>'raw TE data'!AG10</f>
        <v>0.74</v>
      </c>
      <c r="J13" s="12">
        <f>'raw TE data'!AH10</f>
        <v>0.4</v>
      </c>
      <c r="K13" s="12">
        <f>'raw TE data'!AI10</f>
        <v>1</v>
      </c>
      <c r="L13" s="12">
        <f>'raw TE data'!AJ10</f>
        <v>1.0999999999999999E-2</v>
      </c>
      <c r="M13" s="12">
        <f>'raw TE data'!AK10</f>
        <v>1.7999999999999999E-2</v>
      </c>
      <c r="N13" s="12">
        <f>'raw TE data'!AL10</f>
        <v>36.5</v>
      </c>
      <c r="O13" s="12">
        <f>'raw TE data'!AM10</f>
        <v>2.9</v>
      </c>
      <c r="P13" s="12">
        <f>'raw TE data'!AN10</f>
        <v>0.109</v>
      </c>
      <c r="Q13" s="12">
        <f>'raw TE data'!AO10</f>
        <v>3.5999999999999997E-2</v>
      </c>
      <c r="R13" s="12">
        <f>'raw TE data'!AP10</f>
        <v>2.4</v>
      </c>
      <c r="S13" s="12">
        <f>'raw TE data'!AQ10</f>
        <v>0.96</v>
      </c>
      <c r="T13" s="12">
        <f>'raw TE data'!AR10</f>
        <v>5.2</v>
      </c>
      <c r="U13" s="12">
        <f>'raw TE data'!AS10</f>
        <v>1.5</v>
      </c>
      <c r="V13" s="12">
        <f>'raw TE data'!AT10</f>
        <v>1.57</v>
      </c>
      <c r="W13" s="12">
        <f>'raw TE data'!AU10</f>
        <v>0.47</v>
      </c>
      <c r="X13" s="12">
        <f>'raw TE data'!AV10</f>
        <v>21.7</v>
      </c>
      <c r="Y13" s="12">
        <f>'raw TE data'!AW10</f>
        <v>3.1</v>
      </c>
      <c r="Z13" s="12">
        <f>'raw TE data'!AX10</f>
        <v>8.08</v>
      </c>
      <c r="AA13" s="12">
        <f>'raw TE data'!AY10</f>
        <v>0.87</v>
      </c>
      <c r="AB13" s="12">
        <f>'raw TE data'!AZ10</f>
        <v>106.8</v>
      </c>
      <c r="AC13" s="12">
        <f>'raw TE data'!BA10</f>
        <v>9.6999999999999993</v>
      </c>
      <c r="AD13" s="12">
        <f>'raw TE data'!BB10</f>
        <v>41.3</v>
      </c>
      <c r="AE13" s="12">
        <f>'raw TE data'!BC10</f>
        <v>4.3</v>
      </c>
      <c r="AF13" s="12">
        <f>'raw TE data'!BD10</f>
        <v>201</v>
      </c>
      <c r="AG13" s="12">
        <f>'raw TE data'!BE10</f>
        <v>18</v>
      </c>
      <c r="AH13" s="12">
        <f>'raw TE data'!BF10</f>
        <v>48</v>
      </c>
      <c r="AI13" s="12">
        <f>'raw TE data'!BG10</f>
        <v>4</v>
      </c>
      <c r="AJ13" s="12">
        <f>'raw TE data'!BH10</f>
        <v>447</v>
      </c>
      <c r="AK13" s="12">
        <f>'raw TE data'!BI10</f>
        <v>32</v>
      </c>
      <c r="AL13" s="12">
        <f>'raw TE data'!BJ10</f>
        <v>93.7</v>
      </c>
      <c r="AM13" s="12">
        <f>'raw TE data'!BK10</f>
        <v>7.4</v>
      </c>
      <c r="AN13" s="12">
        <f>'raw TE data'!BL10</f>
        <v>10900</v>
      </c>
      <c r="AO13" s="12">
        <f>'raw TE data'!BM10</f>
        <v>700</v>
      </c>
      <c r="AP13" s="12">
        <f>'raw TE data'!BN10</f>
        <v>0.76</v>
      </c>
      <c r="AQ13" s="12">
        <f>'raw TE data'!BO10</f>
        <v>0.32</v>
      </c>
      <c r="AR13" s="12">
        <f>'raw TE data'!BP10</f>
        <v>192</v>
      </c>
      <c r="AS13" s="12">
        <f>'raw TE data'!BQ10</f>
        <v>20</v>
      </c>
      <c r="AT13" s="12">
        <f>'raw TE data'!BR10</f>
        <v>227</v>
      </c>
      <c r="AU13" s="12">
        <f>'raw TE data'!BS10</f>
        <v>21</v>
      </c>
      <c r="AV13" s="21">
        <f t="shared" si="0"/>
        <v>0.8458149779735683</v>
      </c>
      <c r="AX13" s="21" t="str">
        <f>'raw TE data'!B10</f>
        <v>P145_10.FIN2</v>
      </c>
      <c r="AY13" s="31">
        <f t="shared" si="1"/>
        <v>2.9972752043596729E-2</v>
      </c>
      <c r="AZ13" s="31">
        <f t="shared" si="2"/>
        <v>38.140020898641588</v>
      </c>
      <c r="BA13" s="31">
        <f t="shared" si="3"/>
        <v>0.7956204379562043</v>
      </c>
      <c r="BB13" s="31">
        <f t="shared" si="4"/>
        <v>3.3755274261603376</v>
      </c>
      <c r="BC13" s="31">
        <f t="shared" si="5"/>
        <v>22.510822510822511</v>
      </c>
      <c r="BD13" s="31">
        <f t="shared" si="6"/>
        <v>18.045977011494255</v>
      </c>
      <c r="BE13" s="31">
        <f t="shared" si="7"/>
        <v>70.915032679738559</v>
      </c>
      <c r="BF13" s="31">
        <f t="shared" si="8"/>
        <v>139.31034482758619</v>
      </c>
      <c r="BG13" s="31">
        <f t="shared" si="9"/>
        <v>280.31496062992125</v>
      </c>
      <c r="BH13" s="31">
        <f t="shared" si="10"/>
        <v>485.31139835487659</v>
      </c>
      <c r="BI13" s="31">
        <f t="shared" si="11"/>
        <v>807.22891566265059</v>
      </c>
      <c r="BJ13" s="31">
        <f t="shared" si="12"/>
        <v>1348.314606741573</v>
      </c>
      <c r="BK13" s="31">
        <f t="shared" si="13"/>
        <v>1802.4193548387098</v>
      </c>
      <c r="BL13" s="31">
        <f t="shared" si="14"/>
        <v>2459.3175853018374</v>
      </c>
      <c r="BN13" s="37">
        <f t="shared" si="15"/>
        <v>246.98162904977445</v>
      </c>
      <c r="BO13" s="38">
        <f t="shared" si="16"/>
        <v>0.45166409136654961</v>
      </c>
      <c r="BP13" s="39">
        <f t="shared" si="17"/>
        <v>1.2187426391259715E-5</v>
      </c>
      <c r="BQ13" s="39">
        <f t="shared" si="18"/>
        <v>6.4299791591156223</v>
      </c>
      <c r="BR13" s="52">
        <f t="shared" si="19"/>
        <v>34.679777930984436</v>
      </c>
      <c r="BS13" s="41" t="str">
        <f>'raw UPb data'!B10</f>
        <v>P145_10.FIN2</v>
      </c>
      <c r="BT13" s="41">
        <f>IF('raw UPb data'!X10="no value", "", 'raw UPb data'!X10)</f>
        <v>163.30000000000001</v>
      </c>
      <c r="BU13" s="41">
        <f>'raw UPb data'!Y10</f>
        <v>2</v>
      </c>
    </row>
    <row r="14" spans="1:73">
      <c r="A14" s="20" t="str">
        <f>'raw TE data'!B11</f>
        <v>P145_11.FIN2</v>
      </c>
      <c r="B14" s="12">
        <f>'raw TE data'!Z11</f>
        <v>225</v>
      </c>
      <c r="C14" s="12">
        <f>'raw TE data'!AA11</f>
        <v>49</v>
      </c>
      <c r="D14" s="12">
        <f>'raw TE data'!AB11</f>
        <v>3.5</v>
      </c>
      <c r="E14" s="12">
        <f>'raw TE data'!AC11</f>
        <v>1.2</v>
      </c>
      <c r="F14" s="12">
        <f>'raw TE data'!AD11</f>
        <v>845</v>
      </c>
      <c r="G14" s="12">
        <f>'raw TE data'!AE11</f>
        <v>94</v>
      </c>
      <c r="H14" s="12">
        <f>'raw TE data'!AF11</f>
        <v>5.2</v>
      </c>
      <c r="I14" s="12">
        <f>'raw TE data'!AG11</f>
        <v>1</v>
      </c>
      <c r="J14" s="12">
        <f>'raw TE data'!AH11</f>
        <v>10.5</v>
      </c>
      <c r="K14" s="12">
        <f>'raw TE data'!AI11</f>
        <v>3.3</v>
      </c>
      <c r="L14" s="12">
        <f>'raw TE data'!AJ11</f>
        <v>0.1</v>
      </c>
      <c r="M14" s="12">
        <f>'raw TE data'!AK11</f>
        <v>3.2000000000000001E-2</v>
      </c>
      <c r="N14" s="12">
        <f>'raw TE data'!AL11</f>
        <v>7.5</v>
      </c>
      <c r="O14" s="12">
        <f>'raw TE data'!AM11</f>
        <v>1.4</v>
      </c>
      <c r="P14" s="12">
        <f>'raw TE data'!AN11</f>
        <v>5.0999999999999997E-2</v>
      </c>
      <c r="Q14" s="12">
        <f>'raw TE data'!AO11</f>
        <v>2.5999999999999999E-2</v>
      </c>
      <c r="R14" s="12">
        <f>'raw TE data'!AP11</f>
        <v>0.3</v>
      </c>
      <c r="S14" s="12">
        <f>'raw TE data'!AQ11</f>
        <v>0.22</v>
      </c>
      <c r="T14" s="12">
        <f>'raw TE data'!AR11</f>
        <v>1.58</v>
      </c>
      <c r="U14" s="12">
        <f>'raw TE data'!AS11</f>
        <v>0.61</v>
      </c>
      <c r="V14" s="12">
        <f>'raw TE data'!AT11</f>
        <v>0.33</v>
      </c>
      <c r="W14" s="12">
        <f>'raw TE data'!AU11</f>
        <v>0.23</v>
      </c>
      <c r="X14" s="12">
        <f>'raw TE data'!AV11</f>
        <v>7.5</v>
      </c>
      <c r="Y14" s="12">
        <f>'raw TE data'!AW11</f>
        <v>2.1</v>
      </c>
      <c r="Z14" s="12">
        <f>'raw TE data'!AX11</f>
        <v>3.22</v>
      </c>
      <c r="AA14" s="12">
        <f>'raw TE data'!AY11</f>
        <v>0.52</v>
      </c>
      <c r="AB14" s="12">
        <f>'raw TE data'!AZ11</f>
        <v>55.3</v>
      </c>
      <c r="AC14" s="12">
        <f>'raw TE data'!BA11</f>
        <v>8.1</v>
      </c>
      <c r="AD14" s="12">
        <f>'raw TE data'!BB11</f>
        <v>26.4</v>
      </c>
      <c r="AE14" s="12">
        <f>'raw TE data'!BC11</f>
        <v>3.3</v>
      </c>
      <c r="AF14" s="12">
        <f>'raw TE data'!BD11</f>
        <v>161</v>
      </c>
      <c r="AG14" s="12">
        <f>'raw TE data'!BE11</f>
        <v>19</v>
      </c>
      <c r="AH14" s="12">
        <f>'raw TE data'!BF11</f>
        <v>51.2</v>
      </c>
      <c r="AI14" s="12">
        <f>'raw TE data'!BG11</f>
        <v>7.8</v>
      </c>
      <c r="AJ14" s="12">
        <f>'raw TE data'!BH11</f>
        <v>660</v>
      </c>
      <c r="AK14" s="12">
        <f>'raw TE data'!BI11</f>
        <v>77</v>
      </c>
      <c r="AL14" s="12">
        <f>'raw TE data'!BJ11</f>
        <v>133</v>
      </c>
      <c r="AM14" s="12">
        <f>'raw TE data'!BK11</f>
        <v>16</v>
      </c>
      <c r="AN14" s="12">
        <f>'raw TE data'!BL11</f>
        <v>9200</v>
      </c>
      <c r="AO14" s="12">
        <f>'raw TE data'!BM11</f>
        <v>1000</v>
      </c>
      <c r="AP14" s="12">
        <f>'raw TE data'!BN11</f>
        <v>1.41</v>
      </c>
      <c r="AQ14" s="12">
        <f>'raw TE data'!BO11</f>
        <v>0.43</v>
      </c>
      <c r="AR14" s="12">
        <f>'raw TE data'!BP11</f>
        <v>118</v>
      </c>
      <c r="AS14" s="12">
        <f>'raw TE data'!BQ11</f>
        <v>17</v>
      </c>
      <c r="AT14" s="12">
        <f>'raw TE data'!BR11</f>
        <v>1890</v>
      </c>
      <c r="AU14" s="12">
        <f>'raw TE data'!BS11</f>
        <v>370</v>
      </c>
      <c r="AV14" s="21">
        <f t="shared" si="0"/>
        <v>6.2433862433862432E-2</v>
      </c>
      <c r="AX14" s="21" t="str">
        <f>'raw TE data'!B11</f>
        <v>P145_11.FIN2</v>
      </c>
      <c r="AY14" s="31">
        <f t="shared" si="1"/>
        <v>0.27247956403269757</v>
      </c>
      <c r="AZ14" s="31">
        <f t="shared" si="2"/>
        <v>7.8369905956112857</v>
      </c>
      <c r="BA14" s="31">
        <f t="shared" si="3"/>
        <v>0.37226277372262767</v>
      </c>
      <c r="BB14" s="31">
        <f t="shared" si="4"/>
        <v>0.4219409282700422</v>
      </c>
      <c r="BC14" s="31">
        <f t="shared" si="5"/>
        <v>6.8398268398268396</v>
      </c>
      <c r="BD14" s="31">
        <f t="shared" si="6"/>
        <v>3.7931034482758625</v>
      </c>
      <c r="BE14" s="31">
        <f t="shared" si="7"/>
        <v>24.509803921568629</v>
      </c>
      <c r="BF14" s="31">
        <f t="shared" si="8"/>
        <v>55.517241379310349</v>
      </c>
      <c r="BG14" s="31">
        <f t="shared" si="9"/>
        <v>145.14435695538057</v>
      </c>
      <c r="BH14" s="31">
        <f t="shared" si="10"/>
        <v>310.2232667450059</v>
      </c>
      <c r="BI14" s="31">
        <f t="shared" si="11"/>
        <v>646.58634538152614</v>
      </c>
      <c r="BJ14" s="31">
        <f t="shared" si="12"/>
        <v>1438.2022471910113</v>
      </c>
      <c r="BK14" s="31">
        <f t="shared" si="13"/>
        <v>2661.2903225806454</v>
      </c>
      <c r="BL14" s="31">
        <f t="shared" si="14"/>
        <v>3490.8136482939631</v>
      </c>
      <c r="BN14" s="37">
        <f t="shared" si="15"/>
        <v>24.60693676870919</v>
      </c>
      <c r="BO14" s="38">
        <f t="shared" si="16"/>
        <v>0.29295587729850958</v>
      </c>
      <c r="BP14" s="39">
        <f t="shared" si="17"/>
        <v>7.805617586199833E-5</v>
      </c>
      <c r="BQ14" s="39">
        <f t="shared" si="18"/>
        <v>18.3354722043983</v>
      </c>
      <c r="BR14" s="52">
        <f t="shared" si="19"/>
        <v>142.42519685039369</v>
      </c>
      <c r="BS14" s="41" t="str">
        <f>'raw UPb data'!B11</f>
        <v>P145_11.FIN2</v>
      </c>
      <c r="BT14" s="41">
        <f>IF('raw UPb data'!X11="no value", "", 'raw UPb data'!X11)</f>
        <v>68.7</v>
      </c>
      <c r="BU14" s="41">
        <f>'raw UPb data'!Y11</f>
        <v>2.2000000000000002</v>
      </c>
    </row>
    <row r="15" spans="1:73">
      <c r="A15" s="20" t="str">
        <f>'raw TE data'!B12</f>
        <v>P145_13.FIN2</v>
      </c>
      <c r="B15" s="12">
        <f>'raw TE data'!Z12</f>
        <v>37.799999999999997</v>
      </c>
      <c r="C15" s="12">
        <f>'raw TE data'!AA12</f>
        <v>8.1999999999999993</v>
      </c>
      <c r="D15" s="12">
        <f>'raw TE data'!AB12</f>
        <v>1.5</v>
      </c>
      <c r="E15" s="12">
        <f>'raw TE data'!AC12</f>
        <v>1</v>
      </c>
      <c r="F15" s="12">
        <f>'raw TE data'!AD12</f>
        <v>1960</v>
      </c>
      <c r="G15" s="12">
        <f>'raw TE data'!AE12</f>
        <v>490</v>
      </c>
      <c r="H15" s="12">
        <f>'raw TE data'!AF12</f>
        <v>10.5</v>
      </c>
      <c r="I15" s="12">
        <f>'raw TE data'!AG12</f>
        <v>2</v>
      </c>
      <c r="J15" s="12">
        <f>'raw TE data'!AH12</f>
        <v>11.2</v>
      </c>
      <c r="K15" s="12">
        <f>'raw TE data'!AI12</f>
        <v>4.8</v>
      </c>
      <c r="L15" s="12">
        <f>'raw TE data'!AJ12</f>
        <v>0.41</v>
      </c>
      <c r="M15" s="12">
        <f>'raw TE data'!AK12</f>
        <v>0.19</v>
      </c>
      <c r="N15" s="12">
        <f>'raw TE data'!AL12</f>
        <v>9</v>
      </c>
      <c r="O15" s="12">
        <f>'raw TE data'!AM12</f>
        <v>2.1</v>
      </c>
      <c r="P15" s="12">
        <f>'raw TE data'!AN12</f>
        <v>0.54</v>
      </c>
      <c r="Q15" s="12">
        <f>'raw TE data'!AO12</f>
        <v>0.28000000000000003</v>
      </c>
      <c r="R15" s="12">
        <f>'raw TE data'!AP12</f>
        <v>2.6</v>
      </c>
      <c r="S15" s="12">
        <f>'raw TE data'!AQ12</f>
        <v>1.4</v>
      </c>
      <c r="T15" s="12">
        <f>'raw TE data'!AR12</f>
        <v>5</v>
      </c>
      <c r="U15" s="12">
        <f>'raw TE data'!AS12</f>
        <v>2.5</v>
      </c>
      <c r="V15" s="12">
        <f>'raw TE data'!AT12</f>
        <v>1.19</v>
      </c>
      <c r="W15" s="12">
        <f>'raw TE data'!AU12</f>
        <v>0.83</v>
      </c>
      <c r="X15" s="12">
        <f>'raw TE data'!AV12</f>
        <v>31</v>
      </c>
      <c r="Y15" s="12">
        <f>'raw TE data'!AW12</f>
        <v>11</v>
      </c>
      <c r="Z15" s="12">
        <f>'raw TE data'!AX12</f>
        <v>13.3</v>
      </c>
      <c r="AA15" s="12">
        <f>'raw TE data'!AY12</f>
        <v>3.4</v>
      </c>
      <c r="AB15" s="12">
        <f>'raw TE data'!AZ12</f>
        <v>166</v>
      </c>
      <c r="AC15" s="12">
        <f>'raw TE data'!BA12</f>
        <v>29</v>
      </c>
      <c r="AD15" s="12">
        <f>'raw TE data'!BB12</f>
        <v>63</v>
      </c>
      <c r="AE15" s="12">
        <f>'raw TE data'!BC12</f>
        <v>14</v>
      </c>
      <c r="AF15" s="12">
        <f>'raw TE data'!BD12</f>
        <v>309</v>
      </c>
      <c r="AG15" s="12">
        <f>'raw TE data'!BE12</f>
        <v>74</v>
      </c>
      <c r="AH15" s="12">
        <f>'raw TE data'!BF12</f>
        <v>61</v>
      </c>
      <c r="AI15" s="12">
        <f>'raw TE data'!BG12</f>
        <v>14</v>
      </c>
      <c r="AJ15" s="12">
        <f>'raw TE data'!BH12</f>
        <v>480</v>
      </c>
      <c r="AK15" s="12">
        <f>'raw TE data'!BI12</f>
        <v>120</v>
      </c>
      <c r="AL15" s="12">
        <f>'raw TE data'!BJ12</f>
        <v>90</v>
      </c>
      <c r="AM15" s="12">
        <f>'raw TE data'!BK12</f>
        <v>16</v>
      </c>
      <c r="AN15" s="12">
        <f>'raw TE data'!BL12</f>
        <v>10700</v>
      </c>
      <c r="AO15" s="12">
        <f>'raw TE data'!BM12</f>
        <v>3300</v>
      </c>
      <c r="AP15" s="12">
        <f>'raw TE data'!BN12</f>
        <v>5.4</v>
      </c>
      <c r="AQ15" s="12">
        <f>'raw TE data'!BO12</f>
        <v>2.6</v>
      </c>
      <c r="AR15" s="12">
        <f>'raw TE data'!BP12</f>
        <v>199</v>
      </c>
      <c r="AS15" s="12">
        <f>'raw TE data'!BQ12</f>
        <v>45</v>
      </c>
      <c r="AT15" s="12">
        <f>'raw TE data'!BR12</f>
        <v>1130</v>
      </c>
      <c r="AU15" s="12">
        <f>'raw TE data'!BS12</f>
        <v>490</v>
      </c>
      <c r="AV15" s="21">
        <f t="shared" si="0"/>
        <v>0.17610619469026548</v>
      </c>
      <c r="AX15" s="21" t="str">
        <f>'raw TE data'!B12</f>
        <v>P145_13.FIN2</v>
      </c>
      <c r="AY15" s="31">
        <f t="shared" si="1"/>
        <v>1.11716621253406</v>
      </c>
      <c r="AZ15" s="31">
        <f t="shared" si="2"/>
        <v>9.4043887147335425</v>
      </c>
      <c r="BA15" s="31">
        <f t="shared" si="3"/>
        <v>3.9416058394160585</v>
      </c>
      <c r="BB15" s="31">
        <f t="shared" si="4"/>
        <v>3.656821378340366</v>
      </c>
      <c r="BC15" s="31">
        <f t="shared" si="5"/>
        <v>21.645021645021643</v>
      </c>
      <c r="BD15" s="31">
        <f t="shared" si="6"/>
        <v>13.678160919540231</v>
      </c>
      <c r="BE15" s="31">
        <f t="shared" si="7"/>
        <v>101.30718954248366</v>
      </c>
      <c r="BF15" s="31">
        <f t="shared" si="8"/>
        <v>229.31034482758622</v>
      </c>
      <c r="BG15" s="31">
        <f t="shared" si="9"/>
        <v>435.69553805774279</v>
      </c>
      <c r="BH15" s="31">
        <f t="shared" si="10"/>
        <v>740.30552291421861</v>
      </c>
      <c r="BI15" s="31">
        <f t="shared" si="11"/>
        <v>1240.9638554216867</v>
      </c>
      <c r="BJ15" s="31">
        <f t="shared" si="12"/>
        <v>1713.4831460674156</v>
      </c>
      <c r="BK15" s="31">
        <f t="shared" si="13"/>
        <v>1935.483870967742</v>
      </c>
      <c r="BL15" s="31">
        <f t="shared" si="14"/>
        <v>2362.2047244094488</v>
      </c>
      <c r="BN15" s="37">
        <f t="shared" si="15"/>
        <v>4.4816205107826654</v>
      </c>
      <c r="BO15" s="38">
        <f t="shared" si="16"/>
        <v>0.29209798622127509</v>
      </c>
      <c r="BP15" s="39">
        <f t="shared" si="17"/>
        <v>4.7293369663941877E-4</v>
      </c>
      <c r="BQ15" s="39">
        <f t="shared" si="18"/>
        <v>4.4422852701127091</v>
      </c>
      <c r="BR15" s="52">
        <f t="shared" si="19"/>
        <v>23.317246634493269</v>
      </c>
      <c r="BS15" s="41" t="str">
        <f>'raw UPb data'!B12</f>
        <v>P145_13.FIN2</v>
      </c>
      <c r="BT15" s="41">
        <f>IF('raw UPb data'!X12="no value", "", 'raw UPb data'!X12)</f>
        <v>85.7</v>
      </c>
      <c r="BU15" s="41">
        <f>'raw UPb data'!Y12</f>
        <v>3.8</v>
      </c>
    </row>
    <row r="16" spans="1:73">
      <c r="A16" s="20" t="str">
        <f>'raw TE data'!B13</f>
        <v>P145_15.FIN2</v>
      </c>
      <c r="B16" s="12">
        <f>'raw TE data'!Z13</f>
        <v>12.3</v>
      </c>
      <c r="C16" s="12">
        <f>'raw TE data'!AA13</f>
        <v>4.5</v>
      </c>
      <c r="D16" s="12">
        <f>'raw TE data'!AB13</f>
        <v>1.1000000000000001</v>
      </c>
      <c r="E16" s="12">
        <f>'raw TE data'!AC13</f>
        <v>1.2</v>
      </c>
      <c r="F16" s="12">
        <f>'raw TE data'!AD13</f>
        <v>647</v>
      </c>
      <c r="G16" s="12">
        <f>'raw TE data'!AE13</f>
        <v>60</v>
      </c>
      <c r="H16" s="12">
        <f>'raw TE data'!AF13</f>
        <v>3.4</v>
      </c>
      <c r="I16" s="12">
        <f>'raw TE data'!AG13</f>
        <v>1.2</v>
      </c>
      <c r="J16" s="12">
        <f>'raw TE data'!AH13</f>
        <v>5</v>
      </c>
      <c r="K16" s="12">
        <f>'raw TE data'!AI13</f>
        <v>3.7</v>
      </c>
      <c r="L16" s="12">
        <f>'raw TE data'!AJ13</f>
        <v>3.7999999999999999E-2</v>
      </c>
      <c r="M16" s="12">
        <f>'raw TE data'!AK13</f>
        <v>4.1000000000000002E-2</v>
      </c>
      <c r="N16" s="12">
        <f>'raw TE data'!AL13</f>
        <v>15</v>
      </c>
      <c r="O16" s="12">
        <f>'raw TE data'!AM13</f>
        <v>1.5</v>
      </c>
      <c r="P16" s="12">
        <f>'raw TE data'!AN13</f>
        <v>0.16500000000000001</v>
      </c>
      <c r="Q16" s="12">
        <f>'raw TE data'!AO13</f>
        <v>0.08</v>
      </c>
      <c r="R16" s="12">
        <f>'raw TE data'!AP13</f>
        <v>3.5</v>
      </c>
      <c r="S16" s="12">
        <f>'raw TE data'!AQ13</f>
        <v>1.2</v>
      </c>
      <c r="T16" s="12">
        <f>'raw TE data'!AR13</f>
        <v>5.5</v>
      </c>
      <c r="U16" s="12">
        <f>'raw TE data'!AS13</f>
        <v>3.6</v>
      </c>
      <c r="V16" s="12">
        <f>'raw TE data'!AT13</f>
        <v>0.9</v>
      </c>
      <c r="W16" s="12">
        <f>'raw TE data'!AU13</f>
        <v>0.69</v>
      </c>
      <c r="X16" s="12">
        <f>'raw TE data'!AV13</f>
        <v>26.5</v>
      </c>
      <c r="Y16" s="12">
        <f>'raw TE data'!AW13</f>
        <v>5.0999999999999996</v>
      </c>
      <c r="Z16" s="12">
        <f>'raw TE data'!AX13</f>
        <v>5.93</v>
      </c>
      <c r="AA16" s="12">
        <f>'raw TE data'!AY13</f>
        <v>0.94</v>
      </c>
      <c r="AB16" s="12">
        <f>'raw TE data'!AZ13</f>
        <v>65.099999999999994</v>
      </c>
      <c r="AC16" s="12">
        <f>'raw TE data'!BA13</f>
        <v>8.3000000000000007</v>
      </c>
      <c r="AD16" s="12">
        <f>'raw TE data'!BB13</f>
        <v>21.4</v>
      </c>
      <c r="AE16" s="12">
        <f>'raw TE data'!BC13</f>
        <v>3.8</v>
      </c>
      <c r="AF16" s="12">
        <f>'raw TE data'!BD13</f>
        <v>80.900000000000006</v>
      </c>
      <c r="AG16" s="12">
        <f>'raw TE data'!BE13</f>
        <v>6.5</v>
      </c>
      <c r="AH16" s="12">
        <f>'raw TE data'!BF13</f>
        <v>18.100000000000001</v>
      </c>
      <c r="AI16" s="12">
        <f>'raw TE data'!BG13</f>
        <v>1.8</v>
      </c>
      <c r="AJ16" s="12">
        <f>'raw TE data'!BH13</f>
        <v>176</v>
      </c>
      <c r="AK16" s="12">
        <f>'raw TE data'!BI13</f>
        <v>12</v>
      </c>
      <c r="AL16" s="12">
        <f>'raw TE data'!BJ13</f>
        <v>34</v>
      </c>
      <c r="AM16" s="12">
        <f>'raw TE data'!BK13</f>
        <v>4.0999999999999996</v>
      </c>
      <c r="AN16" s="12">
        <f>'raw TE data'!BL13</f>
        <v>10000</v>
      </c>
      <c r="AO16" s="12">
        <f>'raw TE data'!BM13</f>
        <v>1100</v>
      </c>
      <c r="AP16" s="12">
        <f>'raw TE data'!BN13</f>
        <v>1.23</v>
      </c>
      <c r="AQ16" s="12">
        <f>'raw TE data'!BO13</f>
        <v>0.45</v>
      </c>
      <c r="AR16" s="12">
        <f>'raw TE data'!BP13</f>
        <v>215</v>
      </c>
      <c r="AS16" s="12">
        <f>'raw TE data'!BQ13</f>
        <v>37</v>
      </c>
      <c r="AT16" s="12">
        <f>'raw TE data'!BR13</f>
        <v>495</v>
      </c>
      <c r="AU16" s="12">
        <f>'raw TE data'!BS13</f>
        <v>80</v>
      </c>
      <c r="AV16" s="21">
        <f t="shared" si="0"/>
        <v>0.43434343434343436</v>
      </c>
      <c r="AX16" s="21" t="str">
        <f>'raw TE data'!B13</f>
        <v>P145_15.FIN2</v>
      </c>
      <c r="AY16" s="31">
        <f t="shared" si="1"/>
        <v>0.10354223433242507</v>
      </c>
      <c r="AZ16" s="31">
        <f t="shared" si="2"/>
        <v>15.673981191222571</v>
      </c>
      <c r="BA16" s="31">
        <f t="shared" si="3"/>
        <v>1.2043795620437956</v>
      </c>
      <c r="BB16" s="31">
        <f t="shared" si="4"/>
        <v>4.9226441631504922</v>
      </c>
      <c r="BC16" s="31">
        <f t="shared" si="5"/>
        <v>23.809523809523807</v>
      </c>
      <c r="BD16" s="31">
        <f t="shared" si="6"/>
        <v>10.344827586206897</v>
      </c>
      <c r="BE16" s="31">
        <f t="shared" si="7"/>
        <v>86.601307189542482</v>
      </c>
      <c r="BF16" s="31">
        <f t="shared" si="8"/>
        <v>102.24137931034481</v>
      </c>
      <c r="BG16" s="31">
        <f t="shared" si="9"/>
        <v>170.86614173228344</v>
      </c>
      <c r="BH16" s="31">
        <f t="shared" si="10"/>
        <v>251.46886016451234</v>
      </c>
      <c r="BI16" s="31">
        <f t="shared" si="11"/>
        <v>324.89959839357431</v>
      </c>
      <c r="BJ16" s="31">
        <f t="shared" si="12"/>
        <v>508.42696629213486</v>
      </c>
      <c r="BK16" s="31">
        <f t="shared" si="13"/>
        <v>709.67741935483866</v>
      </c>
      <c r="BL16" s="31">
        <f t="shared" si="14"/>
        <v>892.38845144356947</v>
      </c>
      <c r="BN16" s="37">
        <f t="shared" si="15"/>
        <v>44.385270049768415</v>
      </c>
      <c r="BO16" s="38">
        <f t="shared" si="16"/>
        <v>0.22781676379882032</v>
      </c>
      <c r="BP16" s="39">
        <f t="shared" si="17"/>
        <v>1.1602820964898222E-4</v>
      </c>
      <c r="BQ16" s="39">
        <f t="shared" si="18"/>
        <v>4.1534116247956003</v>
      </c>
      <c r="BR16" s="52">
        <f t="shared" si="19"/>
        <v>10.304560986480462</v>
      </c>
      <c r="BS16" s="41" t="str">
        <f>'raw UPb data'!B13</f>
        <v>P145_15.FIN2</v>
      </c>
      <c r="BT16" s="41">
        <f>IF('raw UPb data'!X13="no value", "", 'raw UPb data'!X13)</f>
        <v>1263</v>
      </c>
      <c r="BU16" s="41">
        <f>'raw UPb data'!Y13</f>
        <v>25</v>
      </c>
    </row>
    <row r="17" spans="1:73">
      <c r="A17" s="20" t="str">
        <f>'raw TE data'!B14</f>
        <v>P145_16.FIN2</v>
      </c>
      <c r="B17" s="12">
        <f>'raw TE data'!Z14</f>
        <v>7.2</v>
      </c>
      <c r="C17" s="12">
        <f>'raw TE data'!AA14</f>
        <v>5.0999999999999996</v>
      </c>
      <c r="D17" s="12">
        <f>'raw TE data'!AB14</f>
        <v>0.38</v>
      </c>
      <c r="E17" s="12">
        <f>'raw TE data'!AC14</f>
        <v>0.86</v>
      </c>
      <c r="F17" s="12">
        <f>'raw TE data'!AD14</f>
        <v>859</v>
      </c>
      <c r="G17" s="12">
        <f>'raw TE data'!AE14</f>
        <v>86</v>
      </c>
      <c r="H17" s="12">
        <f>'raw TE data'!AF14</f>
        <v>5.59</v>
      </c>
      <c r="I17" s="12">
        <f>'raw TE data'!AG14</f>
        <v>0.86</v>
      </c>
      <c r="J17" s="12">
        <f>'raw TE data'!AH14</f>
        <v>0.9</v>
      </c>
      <c r="K17" s="12">
        <f>'raw TE data'!AI14</f>
        <v>2.9</v>
      </c>
      <c r="L17" s="12">
        <f>'raw TE data'!AJ14</f>
        <v>3.1E-2</v>
      </c>
      <c r="M17" s="12">
        <f>'raw TE data'!AK14</f>
        <v>4.5999999999999999E-2</v>
      </c>
      <c r="N17" s="12">
        <f>'raw TE data'!AL14</f>
        <v>43</v>
      </c>
      <c r="O17" s="12">
        <f>'raw TE data'!AM14</f>
        <v>5.0999999999999996</v>
      </c>
      <c r="P17" s="12">
        <f>'raw TE data'!AN14</f>
        <v>6.0999999999999999E-2</v>
      </c>
      <c r="Q17" s="12">
        <f>'raw TE data'!AO14</f>
        <v>4.8000000000000001E-2</v>
      </c>
      <c r="R17" s="12">
        <f>'raw TE data'!AP14</f>
        <v>0.59</v>
      </c>
      <c r="S17" s="12">
        <f>'raw TE data'!AQ14</f>
        <v>0.5</v>
      </c>
      <c r="T17" s="12">
        <f>'raw TE data'!AR14</f>
        <v>0.49</v>
      </c>
      <c r="U17" s="12">
        <f>'raw TE data'!AS14</f>
        <v>0.53</v>
      </c>
      <c r="V17" s="12">
        <f>'raw TE data'!AT14</f>
        <v>0.32</v>
      </c>
      <c r="W17" s="12">
        <f>'raw TE data'!AU14</f>
        <v>0.24</v>
      </c>
      <c r="X17" s="12">
        <f>'raw TE data'!AV14</f>
        <v>9.5</v>
      </c>
      <c r="Y17" s="12">
        <f>'raw TE data'!AW14</f>
        <v>4.9000000000000004</v>
      </c>
      <c r="Z17" s="12">
        <f>'raw TE data'!AX14</f>
        <v>3.78</v>
      </c>
      <c r="AA17" s="12">
        <f>'raw TE data'!AY14</f>
        <v>0.53</v>
      </c>
      <c r="AB17" s="12">
        <f>'raw TE data'!AZ14</f>
        <v>56.2</v>
      </c>
      <c r="AC17" s="12">
        <f>'raw TE data'!BA14</f>
        <v>9.6999999999999993</v>
      </c>
      <c r="AD17" s="12">
        <f>'raw TE data'!BB14</f>
        <v>25.2</v>
      </c>
      <c r="AE17" s="12">
        <f>'raw TE data'!BC14</f>
        <v>2.2999999999999998</v>
      </c>
      <c r="AF17" s="12">
        <f>'raw TE data'!BD14</f>
        <v>147</v>
      </c>
      <c r="AG17" s="12">
        <f>'raw TE data'!BE14</f>
        <v>13</v>
      </c>
      <c r="AH17" s="12">
        <f>'raw TE data'!BF14</f>
        <v>39.5</v>
      </c>
      <c r="AI17" s="12">
        <f>'raw TE data'!BG14</f>
        <v>3.5</v>
      </c>
      <c r="AJ17" s="12">
        <f>'raw TE data'!BH14</f>
        <v>420</v>
      </c>
      <c r="AK17" s="12">
        <f>'raw TE data'!BI14</f>
        <v>40</v>
      </c>
      <c r="AL17" s="12">
        <f>'raw TE data'!BJ14</f>
        <v>106.6</v>
      </c>
      <c r="AM17" s="12">
        <f>'raw TE data'!BK14</f>
        <v>6.5</v>
      </c>
      <c r="AN17" s="12">
        <f>'raw TE data'!BL14</f>
        <v>12620</v>
      </c>
      <c r="AO17" s="12">
        <f>'raw TE data'!BM14</f>
        <v>600</v>
      </c>
      <c r="AP17" s="12">
        <f>'raw TE data'!BN14</f>
        <v>1.4</v>
      </c>
      <c r="AQ17" s="12">
        <f>'raw TE data'!BO14</f>
        <v>0.55000000000000004</v>
      </c>
      <c r="AR17" s="12">
        <f>'raw TE data'!BP14</f>
        <v>509</v>
      </c>
      <c r="AS17" s="12">
        <f>'raw TE data'!BQ14</f>
        <v>34</v>
      </c>
      <c r="AT17" s="12">
        <f>'raw TE data'!BR14</f>
        <v>888</v>
      </c>
      <c r="AU17" s="12">
        <f>'raw TE data'!BS14</f>
        <v>62</v>
      </c>
      <c r="AV17" s="21">
        <f t="shared" si="0"/>
        <v>0.57319819819819817</v>
      </c>
      <c r="AX17" s="21" t="str">
        <f>'raw TE data'!B14</f>
        <v>P145_16.FIN2</v>
      </c>
      <c r="AY17" s="31">
        <f t="shared" si="1"/>
        <v>8.4468664850136238E-2</v>
      </c>
      <c r="AZ17" s="31">
        <f t="shared" si="2"/>
        <v>44.932079414838036</v>
      </c>
      <c r="BA17" s="31">
        <f t="shared" si="3"/>
        <v>0.4452554744525547</v>
      </c>
      <c r="BB17" s="31">
        <f t="shared" si="4"/>
        <v>0.82981715893108299</v>
      </c>
      <c r="BC17" s="31">
        <f t="shared" si="5"/>
        <v>2.1212121212121211</v>
      </c>
      <c r="BD17" s="31">
        <f t="shared" si="6"/>
        <v>3.6781609195402303</v>
      </c>
      <c r="BE17" s="31">
        <f t="shared" si="7"/>
        <v>31.045751633986928</v>
      </c>
      <c r="BF17" s="31">
        <f t="shared" si="8"/>
        <v>65.172413793103445</v>
      </c>
      <c r="BG17" s="31">
        <f t="shared" si="9"/>
        <v>147.50656167979002</v>
      </c>
      <c r="BH17" s="31">
        <f t="shared" si="10"/>
        <v>296.12220916568742</v>
      </c>
      <c r="BI17" s="31">
        <f t="shared" si="11"/>
        <v>590.36144578313258</v>
      </c>
      <c r="BJ17" s="31">
        <f t="shared" si="12"/>
        <v>1109.5505617977528</v>
      </c>
      <c r="BK17" s="31">
        <f t="shared" si="13"/>
        <v>1693.5483870967741</v>
      </c>
      <c r="BL17" s="31">
        <f t="shared" si="14"/>
        <v>2797.9002624671912</v>
      </c>
      <c r="BN17" s="37">
        <f t="shared" si="15"/>
        <v>231.68828192900361</v>
      </c>
      <c r="BO17" s="38">
        <f t="shared" si="16"/>
        <v>0.45324976357434638</v>
      </c>
      <c r="BP17" s="39">
        <f t="shared" si="17"/>
        <v>3.019001998865095E-5</v>
      </c>
      <c r="BQ17" s="39">
        <f t="shared" si="18"/>
        <v>11.481173229250373</v>
      </c>
      <c r="BR17" s="52">
        <f t="shared" si="19"/>
        <v>90.121840033153731</v>
      </c>
      <c r="BS17" s="41" t="str">
        <f>'raw UPb data'!B14</f>
        <v>P145_16.FIN2</v>
      </c>
      <c r="BT17" s="41">
        <f>IF('raw UPb data'!X14="no value", "", 'raw UPb data'!X14)</f>
        <v>159.4</v>
      </c>
      <c r="BU17" s="41">
        <f>'raw UPb data'!Y14</f>
        <v>4.8</v>
      </c>
    </row>
    <row r="18" spans="1:73">
      <c r="A18" s="20" t="str">
        <f>'raw TE data'!B15</f>
        <v>P145_17.FIN2</v>
      </c>
      <c r="B18" s="12">
        <f>'raw TE data'!Z15</f>
        <v>210</v>
      </c>
      <c r="C18" s="12">
        <f>'raw TE data'!AA15</f>
        <v>100</v>
      </c>
      <c r="D18" s="12">
        <f>'raw TE data'!AB15</f>
        <v>0.51</v>
      </c>
      <c r="E18" s="12">
        <f>'raw TE data'!AC15</f>
        <v>0.51</v>
      </c>
      <c r="F18" s="12">
        <f>'raw TE data'!AD15</f>
        <v>1206</v>
      </c>
      <c r="G18" s="12">
        <f>'raw TE data'!AE15</f>
        <v>58</v>
      </c>
      <c r="H18" s="12">
        <f>'raw TE data'!AF15</f>
        <v>6.32</v>
      </c>
      <c r="I18" s="12">
        <f>'raw TE data'!AG15</f>
        <v>0.84</v>
      </c>
      <c r="J18" s="12">
        <f>'raw TE data'!AH15</f>
        <v>2.8</v>
      </c>
      <c r="K18" s="12">
        <f>'raw TE data'!AI15</f>
        <v>1.9</v>
      </c>
      <c r="L18" s="12">
        <f>'raw TE data'!AJ15</f>
        <v>6.0999999999999999E-2</v>
      </c>
      <c r="M18" s="12">
        <f>'raw TE data'!AK15</f>
        <v>5.1999999999999998E-2</v>
      </c>
      <c r="N18" s="12">
        <f>'raw TE data'!AL15</f>
        <v>28.2</v>
      </c>
      <c r="O18" s="12">
        <f>'raw TE data'!AM15</f>
        <v>2.5</v>
      </c>
      <c r="P18" s="12">
        <f>'raw TE data'!AN15</f>
        <v>9.2999999999999999E-2</v>
      </c>
      <c r="Q18" s="12">
        <f>'raw TE data'!AO15</f>
        <v>3.3000000000000002E-2</v>
      </c>
      <c r="R18" s="12">
        <f>'raw TE data'!AP15</f>
        <v>1.08</v>
      </c>
      <c r="S18" s="12">
        <f>'raw TE data'!AQ15</f>
        <v>0.56999999999999995</v>
      </c>
      <c r="T18" s="12">
        <f>'raw TE data'!AR15</f>
        <v>2.2400000000000002</v>
      </c>
      <c r="U18" s="12">
        <f>'raw TE data'!AS15</f>
        <v>0.61</v>
      </c>
      <c r="V18" s="12">
        <f>'raw TE data'!AT15</f>
        <v>0.34</v>
      </c>
      <c r="W18" s="12">
        <f>'raw TE data'!AU15</f>
        <v>0.13</v>
      </c>
      <c r="X18" s="12">
        <f>'raw TE data'!AV15</f>
        <v>14.2</v>
      </c>
      <c r="Y18" s="12">
        <f>'raw TE data'!AW15</f>
        <v>2</v>
      </c>
      <c r="Z18" s="12">
        <f>'raw TE data'!AX15</f>
        <v>5.37</v>
      </c>
      <c r="AA18" s="12">
        <f>'raw TE data'!AY15</f>
        <v>0.55000000000000004</v>
      </c>
      <c r="AB18" s="12">
        <f>'raw TE data'!AZ15</f>
        <v>87.9</v>
      </c>
      <c r="AC18" s="12">
        <f>'raw TE data'!BA15</f>
        <v>7.5</v>
      </c>
      <c r="AD18" s="12">
        <f>'raw TE data'!BB15</f>
        <v>37.6</v>
      </c>
      <c r="AE18" s="12">
        <f>'raw TE data'!BC15</f>
        <v>2.2000000000000002</v>
      </c>
      <c r="AF18" s="12">
        <f>'raw TE data'!BD15</f>
        <v>206.4</v>
      </c>
      <c r="AG18" s="12">
        <f>'raw TE data'!BE15</f>
        <v>9.3000000000000007</v>
      </c>
      <c r="AH18" s="12">
        <f>'raw TE data'!BF15</f>
        <v>53.5</v>
      </c>
      <c r="AI18" s="12">
        <f>'raw TE data'!BG15</f>
        <v>3.6</v>
      </c>
      <c r="AJ18" s="12">
        <f>'raw TE data'!BH15</f>
        <v>556</v>
      </c>
      <c r="AK18" s="12">
        <f>'raw TE data'!BI15</f>
        <v>32</v>
      </c>
      <c r="AL18" s="12">
        <f>'raw TE data'!BJ15</f>
        <v>133</v>
      </c>
      <c r="AM18" s="12">
        <f>'raw TE data'!BK15</f>
        <v>9</v>
      </c>
      <c r="AN18" s="12">
        <f>'raw TE data'!BL15</f>
        <v>12990</v>
      </c>
      <c r="AO18" s="12">
        <f>'raw TE data'!BM15</f>
        <v>680</v>
      </c>
      <c r="AP18" s="12">
        <f>'raw TE data'!BN15</f>
        <v>0.89</v>
      </c>
      <c r="AQ18" s="12">
        <f>'raw TE data'!BO15</f>
        <v>0.42</v>
      </c>
      <c r="AR18" s="12">
        <f>'raw TE data'!BP15</f>
        <v>229</v>
      </c>
      <c r="AS18" s="12">
        <f>'raw TE data'!BQ15</f>
        <v>20</v>
      </c>
      <c r="AT18" s="12">
        <f>'raw TE data'!BR15</f>
        <v>1146</v>
      </c>
      <c r="AU18" s="12">
        <f>'raw TE data'!BS15</f>
        <v>72</v>
      </c>
      <c r="AV18" s="21">
        <f t="shared" si="0"/>
        <v>0.19982547993019198</v>
      </c>
      <c r="AX18" s="21" t="str">
        <f>'raw TE data'!B15</f>
        <v>P145_17.FIN2</v>
      </c>
      <c r="AY18" s="31">
        <f t="shared" si="1"/>
        <v>0.16621253405994552</v>
      </c>
      <c r="AZ18" s="31">
        <f t="shared" si="2"/>
        <v>29.467084639498434</v>
      </c>
      <c r="BA18" s="31">
        <f t="shared" si="3"/>
        <v>0.67883211678832112</v>
      </c>
      <c r="BB18" s="31">
        <f t="shared" si="4"/>
        <v>1.518987341772152</v>
      </c>
      <c r="BC18" s="31">
        <f t="shared" si="5"/>
        <v>9.6969696969696972</v>
      </c>
      <c r="BD18" s="31">
        <f t="shared" si="6"/>
        <v>3.9080459770114948</v>
      </c>
      <c r="BE18" s="31">
        <f t="shared" si="7"/>
        <v>46.405228758169933</v>
      </c>
      <c r="BF18" s="31">
        <f t="shared" si="8"/>
        <v>92.586206896551715</v>
      </c>
      <c r="BG18" s="31">
        <f t="shared" si="9"/>
        <v>230.70866141732284</v>
      </c>
      <c r="BH18" s="31">
        <f t="shared" si="10"/>
        <v>441.83313748531145</v>
      </c>
      <c r="BI18" s="31">
        <f t="shared" si="11"/>
        <v>828.91566265060248</v>
      </c>
      <c r="BJ18" s="31">
        <f t="shared" si="12"/>
        <v>1502.8089887640449</v>
      </c>
      <c r="BK18" s="31">
        <f t="shared" si="13"/>
        <v>2241.9354838709678</v>
      </c>
      <c r="BL18" s="31">
        <f t="shared" si="14"/>
        <v>3490.8136482939631</v>
      </c>
      <c r="BN18" s="37">
        <f t="shared" si="15"/>
        <v>87.725144946561358</v>
      </c>
      <c r="BO18" s="38">
        <f t="shared" si="16"/>
        <v>0.1842290812373715</v>
      </c>
      <c r="BP18" s="39">
        <f t="shared" si="17"/>
        <v>4.7614267275818978E-5</v>
      </c>
      <c r="BQ18" s="39">
        <f t="shared" si="18"/>
        <v>9.7176043157547056</v>
      </c>
      <c r="BR18" s="52">
        <f t="shared" si="19"/>
        <v>75.22457580126428</v>
      </c>
      <c r="BS18" s="41" t="str">
        <f>'raw UPb data'!B15</f>
        <v>P145_17.FIN2</v>
      </c>
      <c r="BT18" s="41">
        <f>IF('raw UPb data'!X15="no value", "", 'raw UPb data'!X15)</f>
        <v>81.7</v>
      </c>
      <c r="BU18" s="41">
        <f>'raw UPb data'!Y15</f>
        <v>1</v>
      </c>
    </row>
    <row r="19" spans="1:73">
      <c r="A19" s="20" t="str">
        <f>'raw TE data'!B16</f>
        <v>P145_18.FIN2</v>
      </c>
      <c r="B19" s="12">
        <f>'raw TE data'!Z16</f>
        <v>6</v>
      </c>
      <c r="C19" s="12">
        <f>'raw TE data'!AA16</f>
        <v>5.2</v>
      </c>
      <c r="D19" s="12">
        <f>'raw TE data'!AB16</f>
        <v>1.9</v>
      </c>
      <c r="E19" s="12">
        <f>'raw TE data'!AC16</f>
        <v>1.3</v>
      </c>
      <c r="F19" s="12">
        <f>'raw TE data'!AD16</f>
        <v>630</v>
      </c>
      <c r="G19" s="12">
        <f>'raw TE data'!AE16</f>
        <v>140</v>
      </c>
      <c r="H19" s="12">
        <f>'raw TE data'!AF16</f>
        <v>3.5</v>
      </c>
      <c r="I19" s="12">
        <f>'raw TE data'!AG16</f>
        <v>1.6</v>
      </c>
      <c r="J19" s="12">
        <f>'raw TE data'!AH16</f>
        <v>2.2000000000000002</v>
      </c>
      <c r="K19" s="12">
        <f>'raw TE data'!AI16</f>
        <v>1.4</v>
      </c>
      <c r="L19" s="12">
        <f>'raw TE data'!AJ16</f>
        <v>4.7E-2</v>
      </c>
      <c r="M19" s="12">
        <f>'raw TE data'!AK16</f>
        <v>0.01</v>
      </c>
      <c r="N19" s="12">
        <f>'raw TE data'!AL16</f>
        <v>3.3</v>
      </c>
      <c r="O19" s="12">
        <f>'raw TE data'!AM16</f>
        <v>1.4</v>
      </c>
      <c r="P19" s="12">
        <f>'raw TE data'!AN16</f>
        <v>2.3E-2</v>
      </c>
      <c r="Q19" s="12">
        <f>'raw TE data'!AO16</f>
        <v>6.3E-2</v>
      </c>
      <c r="R19" s="12">
        <f>'raw TE data'!AP16</f>
        <v>-2.9E-4</v>
      </c>
      <c r="S19" s="12">
        <f>'raw TE data'!AQ16</f>
        <v>3.4999999999999997E-5</v>
      </c>
      <c r="T19" s="12">
        <f>'raw TE data'!AR16</f>
        <v>0.47</v>
      </c>
      <c r="U19" s="12">
        <f>'raw TE data'!AS16</f>
        <v>0.94</v>
      </c>
      <c r="V19" s="12">
        <f>'raw TE data'!AT16</f>
        <v>-0.01</v>
      </c>
      <c r="W19" s="12">
        <f>'raw TE data'!AU16</f>
        <v>0.26</v>
      </c>
      <c r="X19" s="12">
        <f>'raw TE data'!AV16</f>
        <v>3.1</v>
      </c>
      <c r="Y19" s="12">
        <f>'raw TE data'!AW16</f>
        <v>2.5</v>
      </c>
      <c r="Z19" s="12">
        <f>'raw TE data'!AX16</f>
        <v>1.49</v>
      </c>
      <c r="AA19" s="12">
        <f>'raw TE data'!AY16</f>
        <v>0.56000000000000005</v>
      </c>
      <c r="AB19" s="12">
        <f>'raw TE data'!AZ16</f>
        <v>29.3</v>
      </c>
      <c r="AC19" s="12">
        <f>'raw TE data'!BA16</f>
        <v>7.9</v>
      </c>
      <c r="AD19" s="12">
        <f>'raw TE data'!BB16</f>
        <v>17.2</v>
      </c>
      <c r="AE19" s="12">
        <f>'raw TE data'!BC16</f>
        <v>1.2</v>
      </c>
      <c r="AF19" s="12">
        <f>'raw TE data'!BD16</f>
        <v>131</v>
      </c>
      <c r="AG19" s="12">
        <f>'raw TE data'!BE16</f>
        <v>19</v>
      </c>
      <c r="AH19" s="12">
        <f>'raw TE data'!BF16</f>
        <v>48</v>
      </c>
      <c r="AI19" s="12">
        <f>'raw TE data'!BG16</f>
        <v>15</v>
      </c>
      <c r="AJ19" s="12">
        <f>'raw TE data'!BH16</f>
        <v>609</v>
      </c>
      <c r="AK19" s="12">
        <f>'raw TE data'!BI16</f>
        <v>38</v>
      </c>
      <c r="AL19" s="12">
        <f>'raw TE data'!BJ16</f>
        <v>139</v>
      </c>
      <c r="AM19" s="12">
        <f>'raw TE data'!BK16</f>
        <v>44</v>
      </c>
      <c r="AN19" s="12">
        <f>'raw TE data'!BL16</f>
        <v>12300</v>
      </c>
      <c r="AO19" s="12">
        <f>'raw TE data'!BM16</f>
        <v>2400</v>
      </c>
      <c r="AP19" s="12">
        <f>'raw TE data'!BN16</f>
        <v>-5.31E-4</v>
      </c>
      <c r="AQ19" s="12">
        <f>'raw TE data'!BO16</f>
        <v>6.4999999999999994E-5</v>
      </c>
      <c r="AR19" s="12">
        <f>'raw TE data'!BP16</f>
        <v>47</v>
      </c>
      <c r="AS19" s="12">
        <f>'raw TE data'!BQ16</f>
        <v>11</v>
      </c>
      <c r="AT19" s="12">
        <f>'raw TE data'!BR16</f>
        <v>1460</v>
      </c>
      <c r="AU19" s="12">
        <f>'raw TE data'!BS16</f>
        <v>580</v>
      </c>
      <c r="AV19" s="21">
        <f t="shared" si="0"/>
        <v>3.2191780821917808E-2</v>
      </c>
      <c r="AX19" s="21" t="str">
        <f>'raw TE data'!B16</f>
        <v>P145_18.FIN2</v>
      </c>
      <c r="AY19" s="31">
        <f t="shared" si="1"/>
        <v>0.12806539509536785</v>
      </c>
      <c r="AZ19" s="31">
        <f t="shared" si="2"/>
        <v>3.4482758620689653</v>
      </c>
      <c r="BA19" s="31">
        <f t="shared" si="3"/>
        <v>0.16788321167883211</v>
      </c>
      <c r="BB19" s="31">
        <f t="shared" si="4"/>
        <v>-4.0787623066104083E-4</v>
      </c>
      <c r="BC19" s="31">
        <f t="shared" si="5"/>
        <v>2.0346320346320343</v>
      </c>
      <c r="BD19" s="31">
        <f t="shared" si="6"/>
        <v>-0.1149425287356322</v>
      </c>
      <c r="BE19" s="31">
        <f t="shared" si="7"/>
        <v>10.130718954248367</v>
      </c>
      <c r="BF19" s="31">
        <f t="shared" si="8"/>
        <v>25.68965517241379</v>
      </c>
      <c r="BG19" s="31">
        <f t="shared" si="9"/>
        <v>76.902887139107619</v>
      </c>
      <c r="BH19" s="31">
        <f t="shared" si="10"/>
        <v>202.11515863689777</v>
      </c>
      <c r="BI19" s="31">
        <f t="shared" si="11"/>
        <v>526.10441767068278</v>
      </c>
      <c r="BJ19" s="31">
        <f t="shared" si="12"/>
        <v>1348.314606741573</v>
      </c>
      <c r="BK19" s="31">
        <f t="shared" si="13"/>
        <v>2455.6451612903224</v>
      </c>
      <c r="BL19" s="31">
        <f t="shared" si="14"/>
        <v>3648.2939632545931</v>
      </c>
      <c r="BN19" s="37">
        <f t="shared" si="15"/>
        <v>23.517029872456849</v>
      </c>
      <c r="BO19" s="38" t="str">
        <f t="shared" si="16"/>
        <v/>
      </c>
      <c r="BP19" s="39">
        <f t="shared" si="17"/>
        <v>3.5102816929018095E-5</v>
      </c>
      <c r="BQ19" s="39">
        <f t="shared" si="18"/>
        <v>31.931768138280297</v>
      </c>
      <c r="BR19" s="52">
        <f t="shared" si="19"/>
        <v>360.12192024384041</v>
      </c>
      <c r="BS19" s="41" t="str">
        <f>'raw UPb data'!B16</f>
        <v>P145_18.FIN2</v>
      </c>
      <c r="BT19" s="41">
        <f>IF('raw UPb data'!X16="no value", "", 'raw UPb data'!X16)</f>
        <v>62.4</v>
      </c>
      <c r="BU19" s="41">
        <f>'raw UPb data'!Y16</f>
        <v>3.5</v>
      </c>
    </row>
    <row r="20" spans="1:73">
      <c r="A20" s="20" t="str">
        <f>'raw TE data'!B17</f>
        <v>P145_18.FIN2</v>
      </c>
      <c r="B20" s="12">
        <f>'raw TE data'!Z17</f>
        <v>2.9</v>
      </c>
      <c r="C20" s="12">
        <f>'raw TE data'!AA17</f>
        <v>2.1</v>
      </c>
      <c r="D20" s="12">
        <f>'raw TE data'!AB17</f>
        <v>-0.17</v>
      </c>
      <c r="E20" s="12">
        <f>'raw TE data'!AC17</f>
        <v>0.33</v>
      </c>
      <c r="F20" s="12">
        <f>'raw TE data'!AD17</f>
        <v>234</v>
      </c>
      <c r="G20" s="12">
        <f>'raw TE data'!AE17</f>
        <v>21</v>
      </c>
      <c r="H20" s="12">
        <f>'raw TE data'!AF17</f>
        <v>1.1200000000000001</v>
      </c>
      <c r="I20" s="12">
        <f>'raw TE data'!AG17</f>
        <v>0.28000000000000003</v>
      </c>
      <c r="J20" s="12">
        <f>'raw TE data'!AH17</f>
        <v>-0.65</v>
      </c>
      <c r="K20" s="12">
        <f>'raw TE data'!AI17</f>
        <v>0.89</v>
      </c>
      <c r="L20" s="12">
        <f>'raw TE data'!AJ17</f>
        <v>-3.5000000000000001E-3</v>
      </c>
      <c r="M20" s="12">
        <f>'raw TE data'!AK17</f>
        <v>6.7000000000000002E-3</v>
      </c>
      <c r="N20" s="12">
        <f>'raw TE data'!AL17</f>
        <v>6.5</v>
      </c>
      <c r="O20" s="12">
        <f>'raw TE data'!AM17</f>
        <v>1.4</v>
      </c>
      <c r="P20" s="12">
        <f>'raw TE data'!AN17</f>
        <v>1.2E-2</v>
      </c>
      <c r="Q20" s="12">
        <f>'raw TE data'!AO17</f>
        <v>1.4E-2</v>
      </c>
      <c r="R20" s="12">
        <f>'raw TE data'!AP17</f>
        <v>0.14000000000000001</v>
      </c>
      <c r="S20" s="12">
        <f>'raw TE data'!AQ17</f>
        <v>0.14000000000000001</v>
      </c>
      <c r="T20" s="12">
        <f>'raw TE data'!AR17</f>
        <v>0.33</v>
      </c>
      <c r="U20" s="12">
        <f>'raw TE data'!AS17</f>
        <v>0.26</v>
      </c>
      <c r="V20" s="12">
        <f>'raw TE data'!AT17</f>
        <v>0.24</v>
      </c>
      <c r="W20" s="12">
        <f>'raw TE data'!AU17</f>
        <v>0.15</v>
      </c>
      <c r="X20" s="12">
        <f>'raw TE data'!AV17</f>
        <v>3.2</v>
      </c>
      <c r="Y20" s="12">
        <f>'raw TE data'!AW17</f>
        <v>1</v>
      </c>
      <c r="Z20" s="12">
        <f>'raw TE data'!AX17</f>
        <v>0.81</v>
      </c>
      <c r="AA20" s="12">
        <f>'raw TE data'!AY17</f>
        <v>0.18</v>
      </c>
      <c r="AB20" s="12">
        <f>'raw TE data'!AZ17</f>
        <v>12.2</v>
      </c>
      <c r="AC20" s="12">
        <f>'raw TE data'!BA17</f>
        <v>1.4</v>
      </c>
      <c r="AD20" s="12">
        <f>'raw TE data'!BB17</f>
        <v>5.72</v>
      </c>
      <c r="AE20" s="12">
        <f>'raw TE data'!BC17</f>
        <v>0.72</v>
      </c>
      <c r="AF20" s="12">
        <f>'raw TE data'!BD17</f>
        <v>35.1</v>
      </c>
      <c r="AG20" s="12">
        <f>'raw TE data'!BE17</f>
        <v>2.9</v>
      </c>
      <c r="AH20" s="12">
        <f>'raw TE data'!BF17</f>
        <v>11.18</v>
      </c>
      <c r="AI20" s="12">
        <f>'raw TE data'!BG17</f>
        <v>0.87</v>
      </c>
      <c r="AJ20" s="12">
        <f>'raw TE data'!BH17</f>
        <v>139</v>
      </c>
      <c r="AK20" s="12">
        <f>'raw TE data'!BI17</f>
        <v>10</v>
      </c>
      <c r="AL20" s="12">
        <f>'raw TE data'!BJ17</f>
        <v>43.5</v>
      </c>
      <c r="AM20" s="12">
        <f>'raw TE data'!BK17</f>
        <v>2.7</v>
      </c>
      <c r="AN20" s="12">
        <f>'raw TE data'!BL17</f>
        <v>14390</v>
      </c>
      <c r="AO20" s="12">
        <f>'raw TE data'!BM17</f>
        <v>910</v>
      </c>
      <c r="AP20" s="12">
        <f>'raw TE data'!BN17</f>
        <v>1.7999999999999999E-2</v>
      </c>
      <c r="AQ20" s="12">
        <f>'raw TE data'!BO17</f>
        <v>2.1000000000000001E-2</v>
      </c>
      <c r="AR20" s="12">
        <f>'raw TE data'!BP17</f>
        <v>111</v>
      </c>
      <c r="AS20" s="12">
        <f>'raw TE data'!BQ17</f>
        <v>16</v>
      </c>
      <c r="AT20" s="12">
        <f>'raw TE data'!BR17</f>
        <v>389</v>
      </c>
      <c r="AU20" s="12">
        <f>'raw TE data'!BS17</f>
        <v>52</v>
      </c>
      <c r="AV20" s="21">
        <f t="shared" si="0"/>
        <v>0.28534704370179947</v>
      </c>
      <c r="AX20" s="21" t="str">
        <f>'raw TE data'!B17</f>
        <v>P145_18.FIN2</v>
      </c>
      <c r="AY20" s="31">
        <f t="shared" si="1"/>
        <v>-9.5367847411444145E-3</v>
      </c>
      <c r="AZ20" s="31">
        <f t="shared" si="2"/>
        <v>6.7920585161964473</v>
      </c>
      <c r="BA20" s="31">
        <f t="shared" si="3"/>
        <v>8.7591240875912399E-2</v>
      </c>
      <c r="BB20" s="31">
        <f t="shared" si="4"/>
        <v>0.19690576652601971</v>
      </c>
      <c r="BC20" s="31">
        <f t="shared" si="5"/>
        <v>1.4285714285714286</v>
      </c>
      <c r="BD20" s="31">
        <f t="shared" si="6"/>
        <v>2.7586206896551726</v>
      </c>
      <c r="BE20" s="31">
        <f t="shared" si="7"/>
        <v>10.457516339869281</v>
      </c>
      <c r="BF20" s="31">
        <f t="shared" si="8"/>
        <v>13.965517241379311</v>
      </c>
      <c r="BG20" s="31">
        <f t="shared" si="9"/>
        <v>32.020997375328079</v>
      </c>
      <c r="BH20" s="31">
        <f t="shared" si="10"/>
        <v>67.215041128084607</v>
      </c>
      <c r="BI20" s="31">
        <f t="shared" si="11"/>
        <v>140.96385542168676</v>
      </c>
      <c r="BJ20" s="31">
        <f t="shared" si="12"/>
        <v>314.04494382022472</v>
      </c>
      <c r="BK20" s="31">
        <f t="shared" si="13"/>
        <v>560.48387096774195</v>
      </c>
      <c r="BL20" s="31">
        <f t="shared" si="14"/>
        <v>1141.7322834645668</v>
      </c>
      <c r="BN20" s="37" t="str">
        <f t="shared" si="15"/>
        <v/>
      </c>
      <c r="BO20" s="38">
        <f t="shared" si="16"/>
        <v>0.7137181369928417</v>
      </c>
      <c r="BP20" s="39" t="str">
        <f t="shared" si="17"/>
        <v/>
      </c>
      <c r="BQ20" s="39">
        <f t="shared" si="18"/>
        <v>17.503635642517189</v>
      </c>
      <c r="BR20" s="52">
        <f t="shared" si="19"/>
        <v>109.1781496062992</v>
      </c>
      <c r="BS20" s="41" t="str">
        <f>'raw UPb data'!B17</f>
        <v>P145_18.FIN2</v>
      </c>
      <c r="BT20" s="41">
        <f>IF('raw UPb data'!X17="no value", "", 'raw UPb data'!X17)</f>
        <v>83.8</v>
      </c>
      <c r="BU20" s="41">
        <f>'raw UPb data'!Y17</f>
        <v>1.2</v>
      </c>
    </row>
    <row r="21" spans="1:73">
      <c r="A21" s="20" t="str">
        <f>'raw TE data'!B18</f>
        <v>P145_19.FIN2</v>
      </c>
      <c r="B21" s="12">
        <f>'raw TE data'!Z18</f>
        <v>900</v>
      </c>
      <c r="C21" s="12">
        <f>'raw TE data'!AA18</f>
        <v>440</v>
      </c>
      <c r="D21" s="12">
        <f>'raw TE data'!AB18</f>
        <v>0.96</v>
      </c>
      <c r="E21" s="12">
        <f>'raw TE data'!AC18</f>
        <v>0.61</v>
      </c>
      <c r="F21" s="12">
        <f>'raw TE data'!AD18</f>
        <v>757</v>
      </c>
      <c r="G21" s="12">
        <f>'raw TE data'!AE18</f>
        <v>75</v>
      </c>
      <c r="H21" s="12">
        <f>'raw TE data'!AF18</f>
        <v>7.5</v>
      </c>
      <c r="I21" s="12">
        <f>'raw TE data'!AG18</f>
        <v>1.9</v>
      </c>
      <c r="J21" s="12">
        <f>'raw TE data'!AH18</f>
        <v>5.6</v>
      </c>
      <c r="K21" s="12">
        <f>'raw TE data'!AI18</f>
        <v>3.3</v>
      </c>
      <c r="L21" s="12">
        <f>'raw TE data'!AJ18</f>
        <v>6.7000000000000004E-2</v>
      </c>
      <c r="M21" s="12">
        <f>'raw TE data'!AK18</f>
        <v>2.9000000000000001E-2</v>
      </c>
      <c r="N21" s="12">
        <f>'raw TE data'!AL18</f>
        <v>8.8000000000000007</v>
      </c>
      <c r="O21" s="12">
        <f>'raw TE data'!AM18</f>
        <v>1.6</v>
      </c>
      <c r="P21" s="12">
        <f>'raw TE data'!AN18</f>
        <v>8.8999999999999996E-2</v>
      </c>
      <c r="Q21" s="12">
        <f>'raw TE data'!AO18</f>
        <v>4.2000000000000003E-2</v>
      </c>
      <c r="R21" s="12">
        <f>'raw TE data'!AP18</f>
        <v>1.62</v>
      </c>
      <c r="S21" s="12">
        <f>'raw TE data'!AQ18</f>
        <v>0.89</v>
      </c>
      <c r="T21" s="12">
        <f>'raw TE data'!AR18</f>
        <v>1.72</v>
      </c>
      <c r="U21" s="12">
        <f>'raw TE data'!AS18</f>
        <v>0.88</v>
      </c>
      <c r="V21" s="12">
        <f>'raw TE data'!AT18</f>
        <v>0.56999999999999995</v>
      </c>
      <c r="W21" s="12">
        <f>'raw TE data'!AU18</f>
        <v>0.26</v>
      </c>
      <c r="X21" s="12">
        <f>'raw TE data'!AV18</f>
        <v>12.3</v>
      </c>
      <c r="Y21" s="12">
        <f>'raw TE data'!AW18</f>
        <v>3.5</v>
      </c>
      <c r="Z21" s="12">
        <f>'raw TE data'!AX18</f>
        <v>4.16</v>
      </c>
      <c r="AA21" s="12">
        <f>'raw TE data'!AY18</f>
        <v>0.98</v>
      </c>
      <c r="AB21" s="12">
        <f>'raw TE data'!AZ18</f>
        <v>64</v>
      </c>
      <c r="AC21" s="12">
        <f>'raw TE data'!BA18</f>
        <v>14</v>
      </c>
      <c r="AD21" s="12">
        <f>'raw TE data'!BB18</f>
        <v>25</v>
      </c>
      <c r="AE21" s="12">
        <f>'raw TE data'!BC18</f>
        <v>3.1</v>
      </c>
      <c r="AF21" s="12">
        <f>'raw TE data'!BD18</f>
        <v>150</v>
      </c>
      <c r="AG21" s="12">
        <f>'raw TE data'!BE18</f>
        <v>19</v>
      </c>
      <c r="AH21" s="12">
        <f>'raw TE data'!BF18</f>
        <v>41.7</v>
      </c>
      <c r="AI21" s="12">
        <f>'raw TE data'!BG18</f>
        <v>6.1</v>
      </c>
      <c r="AJ21" s="12">
        <f>'raw TE data'!BH18</f>
        <v>491</v>
      </c>
      <c r="AK21" s="12">
        <f>'raw TE data'!BI18</f>
        <v>59</v>
      </c>
      <c r="AL21" s="12">
        <f>'raw TE data'!BJ18</f>
        <v>107</v>
      </c>
      <c r="AM21" s="12">
        <f>'raw TE data'!BK18</f>
        <v>12</v>
      </c>
      <c r="AN21" s="12">
        <f>'raw TE data'!BL18</f>
        <v>10700</v>
      </c>
      <c r="AO21" s="12">
        <f>'raw TE data'!BM18</f>
        <v>1500</v>
      </c>
      <c r="AP21" s="12">
        <f>'raw TE data'!BN18</f>
        <v>0.18</v>
      </c>
      <c r="AQ21" s="12">
        <f>'raw TE data'!BO18</f>
        <v>0.25</v>
      </c>
      <c r="AR21" s="12">
        <f>'raw TE data'!BP18</f>
        <v>224</v>
      </c>
      <c r="AS21" s="12">
        <f>'raw TE data'!BQ18</f>
        <v>61</v>
      </c>
      <c r="AT21" s="12">
        <f>'raw TE data'!BR18</f>
        <v>1670</v>
      </c>
      <c r="AU21" s="12">
        <f>'raw TE data'!BS18</f>
        <v>220</v>
      </c>
      <c r="AV21" s="21">
        <f t="shared" si="0"/>
        <v>0.1341317365269461</v>
      </c>
      <c r="AX21" s="21" t="str">
        <f>'raw TE data'!B18</f>
        <v>P145_19.FIN2</v>
      </c>
      <c r="AY21" s="31">
        <f t="shared" si="1"/>
        <v>0.18256130790190736</v>
      </c>
      <c r="AZ21" s="31">
        <f t="shared" si="2"/>
        <v>9.1954022988505759</v>
      </c>
      <c r="BA21" s="31">
        <f t="shared" si="3"/>
        <v>0.64963503649635024</v>
      </c>
      <c r="BB21" s="31">
        <f t="shared" si="4"/>
        <v>2.278481012658228</v>
      </c>
      <c r="BC21" s="31">
        <f t="shared" si="5"/>
        <v>7.4458874458874451</v>
      </c>
      <c r="BD21" s="31">
        <f t="shared" si="6"/>
        <v>6.5517241379310347</v>
      </c>
      <c r="BE21" s="31">
        <f t="shared" si="7"/>
        <v>40.196078431372555</v>
      </c>
      <c r="BF21" s="31">
        <f t="shared" si="8"/>
        <v>71.724137931034477</v>
      </c>
      <c r="BG21" s="31">
        <f t="shared" si="9"/>
        <v>167.97900262467192</v>
      </c>
      <c r="BH21" s="31">
        <f t="shared" si="10"/>
        <v>293.77203290246769</v>
      </c>
      <c r="BI21" s="31">
        <f t="shared" si="11"/>
        <v>602.40963855421683</v>
      </c>
      <c r="BJ21" s="31">
        <f t="shared" si="12"/>
        <v>1171.3483146067417</v>
      </c>
      <c r="BK21" s="31">
        <f t="shared" si="13"/>
        <v>1979.8387096774193</v>
      </c>
      <c r="BL21" s="31">
        <f t="shared" si="14"/>
        <v>2808.3989501312335</v>
      </c>
      <c r="BN21" s="37">
        <f t="shared" si="15"/>
        <v>26.701253220261489</v>
      </c>
      <c r="BO21" s="38">
        <f t="shared" si="16"/>
        <v>0.37870891352948977</v>
      </c>
      <c r="BP21" s="39">
        <f t="shared" si="17"/>
        <v>6.5005475056660478E-5</v>
      </c>
      <c r="BQ21" s="39">
        <f t="shared" si="18"/>
        <v>11.786227318548386</v>
      </c>
      <c r="BR21" s="52">
        <f t="shared" si="19"/>
        <v>69.867486076435554</v>
      </c>
      <c r="BS21" s="41" t="str">
        <f>'raw UPb data'!B18</f>
        <v>P145_19.FIN2</v>
      </c>
      <c r="BT21" s="41">
        <f>IF('raw UPb data'!X18="no value", "", 'raw UPb data'!X18)</f>
        <v>75.3</v>
      </c>
      <c r="BU21" s="41">
        <f>'raw UPb data'!Y18</f>
        <v>1.9</v>
      </c>
    </row>
    <row r="22" spans="1:73">
      <c r="A22" s="20" t="str">
        <f>'raw TE data'!B19</f>
        <v>P145_20.FIN2</v>
      </c>
      <c r="B22" s="12">
        <f>'raw TE data'!Z19</f>
        <v>9.3000000000000007</v>
      </c>
      <c r="C22" s="12">
        <f>'raw TE data'!AA19</f>
        <v>4.0999999999999996</v>
      </c>
      <c r="D22" s="12">
        <f>'raw TE data'!AB19</f>
        <v>0.56000000000000005</v>
      </c>
      <c r="E22" s="12">
        <f>'raw TE data'!AC19</f>
        <v>0.56000000000000005</v>
      </c>
      <c r="F22" s="12">
        <f>'raw TE data'!AD19</f>
        <v>940</v>
      </c>
      <c r="G22" s="12">
        <f>'raw TE data'!AE19</f>
        <v>80</v>
      </c>
      <c r="H22" s="12">
        <f>'raw TE data'!AF19</f>
        <v>2.5499999999999998</v>
      </c>
      <c r="I22" s="12">
        <f>'raw TE data'!AG19</f>
        <v>0.67</v>
      </c>
      <c r="J22" s="12">
        <f>'raw TE data'!AH19</f>
        <v>1.2</v>
      </c>
      <c r="K22" s="12">
        <f>'raw TE data'!AI19</f>
        <v>1.6</v>
      </c>
      <c r="L22" s="12">
        <f>'raw TE data'!AJ19</f>
        <v>0.06</v>
      </c>
      <c r="M22" s="12">
        <f>'raw TE data'!AK19</f>
        <v>2.9000000000000001E-2</v>
      </c>
      <c r="N22" s="12">
        <f>'raw TE data'!AL19</f>
        <v>11.6</v>
      </c>
      <c r="O22" s="12">
        <f>'raw TE data'!AM19</f>
        <v>1.5</v>
      </c>
      <c r="P22" s="12">
        <f>'raw TE data'!AN19</f>
        <v>0.113</v>
      </c>
      <c r="Q22" s="12">
        <f>'raw TE data'!AO19</f>
        <v>4.9000000000000002E-2</v>
      </c>
      <c r="R22" s="12">
        <f>'raw TE data'!AP19</f>
        <v>3</v>
      </c>
      <c r="S22" s="12">
        <f>'raw TE data'!AQ19</f>
        <v>1</v>
      </c>
      <c r="T22" s="12">
        <f>'raw TE data'!AR19</f>
        <v>3.6</v>
      </c>
      <c r="U22" s="12">
        <f>'raw TE data'!AS19</f>
        <v>1</v>
      </c>
      <c r="V22" s="12">
        <f>'raw TE data'!AT19</f>
        <v>1.37</v>
      </c>
      <c r="W22" s="12">
        <f>'raw TE data'!AU19</f>
        <v>0.45</v>
      </c>
      <c r="X22" s="12">
        <f>'raw TE data'!AV19</f>
        <v>22.1</v>
      </c>
      <c r="Y22" s="12">
        <f>'raw TE data'!AW19</f>
        <v>3.4</v>
      </c>
      <c r="Z22" s="12">
        <f>'raw TE data'!AX19</f>
        <v>6.1</v>
      </c>
      <c r="AA22" s="12">
        <f>'raw TE data'!AY19</f>
        <v>0.84</v>
      </c>
      <c r="AB22" s="12">
        <f>'raw TE data'!AZ19</f>
        <v>78.400000000000006</v>
      </c>
      <c r="AC22" s="12">
        <f>'raw TE data'!BA19</f>
        <v>8.4</v>
      </c>
      <c r="AD22" s="12">
        <f>'raw TE data'!BB19</f>
        <v>31.5</v>
      </c>
      <c r="AE22" s="12">
        <f>'raw TE data'!BC19</f>
        <v>3.7</v>
      </c>
      <c r="AF22" s="12">
        <f>'raw TE data'!BD19</f>
        <v>153</v>
      </c>
      <c r="AG22" s="12">
        <f>'raw TE data'!BE19</f>
        <v>14</v>
      </c>
      <c r="AH22" s="12">
        <f>'raw TE data'!BF19</f>
        <v>38.5</v>
      </c>
      <c r="AI22" s="12">
        <f>'raw TE data'!BG19</f>
        <v>4.0999999999999996</v>
      </c>
      <c r="AJ22" s="12">
        <f>'raw TE data'!BH19</f>
        <v>374</v>
      </c>
      <c r="AK22" s="12">
        <f>'raw TE data'!BI19</f>
        <v>34</v>
      </c>
      <c r="AL22" s="12">
        <f>'raw TE data'!BJ19</f>
        <v>77.8</v>
      </c>
      <c r="AM22" s="12">
        <f>'raw TE data'!BK19</f>
        <v>8.5</v>
      </c>
      <c r="AN22" s="12">
        <f>'raw TE data'!BL19</f>
        <v>11300</v>
      </c>
      <c r="AO22" s="12">
        <f>'raw TE data'!BM19</f>
        <v>1200</v>
      </c>
      <c r="AP22" s="12">
        <f>'raw TE data'!BN19</f>
        <v>0.48</v>
      </c>
      <c r="AQ22" s="12">
        <f>'raw TE data'!BO19</f>
        <v>0.23</v>
      </c>
      <c r="AR22" s="12">
        <f>'raw TE data'!BP19</f>
        <v>135</v>
      </c>
      <c r="AS22" s="12">
        <f>'raw TE data'!BQ19</f>
        <v>16</v>
      </c>
      <c r="AT22" s="12">
        <f>'raw TE data'!BR19</f>
        <v>376</v>
      </c>
      <c r="AU22" s="12">
        <f>'raw TE data'!BS19</f>
        <v>31</v>
      </c>
      <c r="AV22" s="21">
        <f t="shared" si="0"/>
        <v>0.35904255319148937</v>
      </c>
      <c r="AX22" s="21" t="str">
        <f>'raw TE data'!B19</f>
        <v>P145_20.FIN2</v>
      </c>
      <c r="AY22" s="31">
        <f t="shared" si="1"/>
        <v>0.16348773841961853</v>
      </c>
      <c r="AZ22" s="31">
        <f t="shared" si="2"/>
        <v>12.121212121212121</v>
      </c>
      <c r="BA22" s="31">
        <f t="shared" si="3"/>
        <v>0.82481751824817517</v>
      </c>
      <c r="BB22" s="31">
        <f t="shared" si="4"/>
        <v>4.2194092827004219</v>
      </c>
      <c r="BC22" s="31">
        <f t="shared" si="5"/>
        <v>15.584415584415584</v>
      </c>
      <c r="BD22" s="31">
        <f t="shared" si="6"/>
        <v>15.747126436781612</v>
      </c>
      <c r="BE22" s="31">
        <f t="shared" si="7"/>
        <v>72.222222222222229</v>
      </c>
      <c r="BF22" s="31">
        <f t="shared" si="8"/>
        <v>105.17241379310343</v>
      </c>
      <c r="BG22" s="31">
        <f t="shared" si="9"/>
        <v>205.77427821522312</v>
      </c>
      <c r="BH22" s="31">
        <f t="shared" si="10"/>
        <v>370.15276145710931</v>
      </c>
      <c r="BI22" s="31">
        <f t="shared" si="11"/>
        <v>614.45783132530119</v>
      </c>
      <c r="BJ22" s="31">
        <f t="shared" si="12"/>
        <v>1081.4606741573034</v>
      </c>
      <c r="BK22" s="31">
        <f t="shared" si="13"/>
        <v>1508.0645161290322</v>
      </c>
      <c r="BL22" s="31">
        <f t="shared" si="14"/>
        <v>2041.9947506561678</v>
      </c>
      <c r="BN22" s="37">
        <f t="shared" si="15"/>
        <v>33.008403551235332</v>
      </c>
      <c r="BO22" s="38">
        <f t="shared" si="16"/>
        <v>0.46937573076740341</v>
      </c>
      <c r="BP22" s="39">
        <f t="shared" si="17"/>
        <v>8.0062761359736074E-5</v>
      </c>
      <c r="BQ22" s="39">
        <f t="shared" si="18"/>
        <v>7.3287318959841992</v>
      </c>
      <c r="BR22" s="52">
        <f t="shared" si="19"/>
        <v>28.273773470623858</v>
      </c>
      <c r="BS22" s="41" t="str">
        <f>'raw UPb data'!B19</f>
        <v>P145_20.FIN2</v>
      </c>
      <c r="BT22" s="41">
        <f>IF('raw UPb data'!X19="no value", "", 'raw UPb data'!X19)</f>
        <v>123.6</v>
      </c>
      <c r="BU22" s="41">
        <f>'raw UPb data'!Y19</f>
        <v>2.9</v>
      </c>
    </row>
    <row r="23" spans="1:73">
      <c r="A23" s="20" t="str">
        <f>'raw TE data'!B20</f>
        <v>P145_21.FIN2</v>
      </c>
      <c r="B23" s="12">
        <f>'raw TE data'!Z20</f>
        <v>12.6</v>
      </c>
      <c r="C23" s="12">
        <f>'raw TE data'!AA20</f>
        <v>6</v>
      </c>
      <c r="D23" s="12">
        <f>'raw TE data'!AB20</f>
        <v>1.1000000000000001</v>
      </c>
      <c r="E23" s="12">
        <f>'raw TE data'!AC20</f>
        <v>1.5</v>
      </c>
      <c r="F23" s="12">
        <f>'raw TE data'!AD20</f>
        <v>810</v>
      </c>
      <c r="G23" s="12">
        <f>'raw TE data'!AE20</f>
        <v>110</v>
      </c>
      <c r="H23" s="12">
        <f>'raw TE data'!AF20</f>
        <v>3.6</v>
      </c>
      <c r="I23" s="12">
        <f>'raw TE data'!AG20</f>
        <v>1.3</v>
      </c>
      <c r="J23" s="12">
        <f>'raw TE data'!AH20</f>
        <v>2.4</v>
      </c>
      <c r="K23" s="12">
        <f>'raw TE data'!AI20</f>
        <v>3.5</v>
      </c>
      <c r="L23" s="12">
        <f>'raw TE data'!AJ20</f>
        <v>4.2</v>
      </c>
      <c r="M23" s="12">
        <f>'raw TE data'!AK20</f>
        <v>2</v>
      </c>
      <c r="N23" s="12">
        <f>'raw TE data'!AL20</f>
        <v>7.11</v>
      </c>
      <c r="O23" s="12">
        <f>'raw TE data'!AM20</f>
        <v>0.88</v>
      </c>
      <c r="P23" s="12">
        <f>'raw TE data'!AN20</f>
        <v>3</v>
      </c>
      <c r="Q23" s="12">
        <f>'raw TE data'!AO20</f>
        <v>1.6</v>
      </c>
      <c r="R23" s="12">
        <f>'raw TE data'!AP20</f>
        <v>13.7</v>
      </c>
      <c r="S23" s="12">
        <f>'raw TE data'!AQ20</f>
        <v>7.8</v>
      </c>
      <c r="T23" s="12">
        <f>'raw TE data'!AR20</f>
        <v>5.0999999999999996</v>
      </c>
      <c r="U23" s="12">
        <f>'raw TE data'!AS20</f>
        <v>4.5</v>
      </c>
      <c r="V23" s="12">
        <f>'raw TE data'!AT20</f>
        <v>2.5</v>
      </c>
      <c r="W23" s="12">
        <f>'raw TE data'!AU20</f>
        <v>1.9</v>
      </c>
      <c r="X23" s="12">
        <f>'raw TE data'!AV20</f>
        <v>7.8</v>
      </c>
      <c r="Y23" s="12">
        <f>'raw TE data'!AW20</f>
        <v>4.3</v>
      </c>
      <c r="Z23" s="12">
        <f>'raw TE data'!AX20</f>
        <v>3.21</v>
      </c>
      <c r="AA23" s="12">
        <f>'raw TE data'!AY20</f>
        <v>0.69</v>
      </c>
      <c r="AB23" s="12">
        <f>'raw TE data'!AZ20</f>
        <v>48.3</v>
      </c>
      <c r="AC23" s="12">
        <f>'raw TE data'!BA20</f>
        <v>4</v>
      </c>
      <c r="AD23" s="12">
        <f>'raw TE data'!BB20</f>
        <v>24.5</v>
      </c>
      <c r="AE23" s="12">
        <f>'raw TE data'!BC20</f>
        <v>4</v>
      </c>
      <c r="AF23" s="12">
        <f>'raw TE data'!BD20</f>
        <v>145.19999999999999</v>
      </c>
      <c r="AG23" s="12">
        <f>'raw TE data'!BE20</f>
        <v>7.9</v>
      </c>
      <c r="AH23" s="12">
        <f>'raw TE data'!BF20</f>
        <v>38.799999999999997</v>
      </c>
      <c r="AI23" s="12">
        <f>'raw TE data'!BG20</f>
        <v>3.2</v>
      </c>
      <c r="AJ23" s="12">
        <f>'raw TE data'!BH20</f>
        <v>491</v>
      </c>
      <c r="AK23" s="12">
        <f>'raw TE data'!BI20</f>
        <v>76</v>
      </c>
      <c r="AL23" s="12">
        <f>'raw TE data'!BJ20</f>
        <v>104</v>
      </c>
      <c r="AM23" s="12">
        <f>'raw TE data'!BK20</f>
        <v>12</v>
      </c>
      <c r="AN23" s="12">
        <f>'raw TE data'!BL20</f>
        <v>14830</v>
      </c>
      <c r="AO23" s="12">
        <f>'raw TE data'!BM20</f>
        <v>920</v>
      </c>
      <c r="AP23" s="12">
        <f>'raw TE data'!BN20</f>
        <v>0.26</v>
      </c>
      <c r="AQ23" s="12">
        <f>'raw TE data'!BO20</f>
        <v>0.51</v>
      </c>
      <c r="AR23" s="12">
        <f>'raw TE data'!BP20</f>
        <v>25.3</v>
      </c>
      <c r="AS23" s="12">
        <f>'raw TE data'!BQ20</f>
        <v>4.0999999999999996</v>
      </c>
      <c r="AT23" s="12">
        <f>'raw TE data'!BR20</f>
        <v>990</v>
      </c>
      <c r="AU23" s="12">
        <f>'raw TE data'!BS20</f>
        <v>160</v>
      </c>
      <c r="AV23" s="21">
        <f t="shared" si="0"/>
        <v>2.5555555555555557E-2</v>
      </c>
      <c r="AX23" s="21" t="str">
        <f>'raw TE data'!B20</f>
        <v>P145_21.FIN2</v>
      </c>
      <c r="AY23" s="31">
        <f t="shared" si="1"/>
        <v>11.444141689373298</v>
      </c>
      <c r="AZ23" s="31">
        <f t="shared" si="2"/>
        <v>7.4294670846394988</v>
      </c>
      <c r="BA23" s="31">
        <f t="shared" si="3"/>
        <v>21.897810218978101</v>
      </c>
      <c r="BB23" s="31">
        <f t="shared" si="4"/>
        <v>19.268635724331926</v>
      </c>
      <c r="BC23" s="31">
        <f t="shared" si="5"/>
        <v>22.077922077922075</v>
      </c>
      <c r="BD23" s="31">
        <f t="shared" si="6"/>
        <v>28.735632183908049</v>
      </c>
      <c r="BE23" s="31">
        <f t="shared" si="7"/>
        <v>25.490196078431371</v>
      </c>
      <c r="BF23" s="31">
        <f t="shared" si="8"/>
        <v>55.34482758620689</v>
      </c>
      <c r="BG23" s="31">
        <f t="shared" si="9"/>
        <v>126.77165354330708</v>
      </c>
      <c r="BH23" s="31">
        <f t="shared" si="10"/>
        <v>287.89659224441834</v>
      </c>
      <c r="BI23" s="31">
        <f t="shared" si="11"/>
        <v>583.13253012048187</v>
      </c>
      <c r="BJ23" s="31">
        <f t="shared" si="12"/>
        <v>1089.8876404494381</v>
      </c>
      <c r="BK23" s="31">
        <f t="shared" si="13"/>
        <v>1979.8387096774193</v>
      </c>
      <c r="BL23" s="31">
        <f t="shared" si="14"/>
        <v>2729.6587926509187</v>
      </c>
      <c r="BN23" s="37">
        <f t="shared" si="15"/>
        <v>0.46931637346176469</v>
      </c>
      <c r="BO23" s="38">
        <f t="shared" si="16"/>
        <v>1.2113093509124899</v>
      </c>
      <c r="BP23" s="39">
        <f t="shared" si="17"/>
        <v>4.1925172919723332E-3</v>
      </c>
      <c r="BQ23" s="39">
        <f t="shared" si="18"/>
        <v>15.61736125025045</v>
      </c>
      <c r="BR23" s="52">
        <f t="shared" si="19"/>
        <v>107.08661417322836</v>
      </c>
      <c r="BS23" s="41" t="str">
        <f>'raw UPb data'!B20</f>
        <v>P145_21.FIN2</v>
      </c>
      <c r="BT23" s="41">
        <f>IF('raw UPb data'!X20="no value", "", 'raw UPb data'!X20)</f>
        <v>82.2</v>
      </c>
      <c r="BU23" s="41">
        <f>'raw UPb data'!Y20</f>
        <v>4.3</v>
      </c>
    </row>
    <row r="24" spans="1:73">
      <c r="A24" s="20" t="str">
        <f>'raw TE data'!B21</f>
        <v>P145_21.FIN2</v>
      </c>
      <c r="B24" s="12">
        <f>'raw TE data'!Z21</f>
        <v>8.3000000000000007</v>
      </c>
      <c r="C24" s="12">
        <f>'raw TE data'!AA21</f>
        <v>3</v>
      </c>
      <c r="D24" s="12">
        <f>'raw TE data'!AB21</f>
        <v>-0.14000000000000001</v>
      </c>
      <c r="E24" s="12">
        <f>'raw TE data'!AC21</f>
        <v>0.95</v>
      </c>
      <c r="F24" s="12">
        <f>'raw TE data'!AD21</f>
        <v>504</v>
      </c>
      <c r="G24" s="12">
        <f>'raw TE data'!AE21</f>
        <v>39</v>
      </c>
      <c r="H24" s="12">
        <f>'raw TE data'!AF21</f>
        <v>2.59</v>
      </c>
      <c r="I24" s="12">
        <f>'raw TE data'!AG21</f>
        <v>0.73</v>
      </c>
      <c r="J24" s="12">
        <f>'raw TE data'!AH21</f>
        <v>1.1000000000000001</v>
      </c>
      <c r="K24" s="12">
        <f>'raw TE data'!AI21</f>
        <v>1.5</v>
      </c>
      <c r="L24" s="12">
        <f>'raw TE data'!AJ21</f>
        <v>1.55</v>
      </c>
      <c r="M24" s="12">
        <f>'raw TE data'!AK21</f>
        <v>0.34</v>
      </c>
      <c r="N24" s="12">
        <f>'raw TE data'!AL21</f>
        <v>8.5</v>
      </c>
      <c r="O24" s="12">
        <f>'raw TE data'!AM21</f>
        <v>1.1000000000000001</v>
      </c>
      <c r="P24" s="12">
        <f>'raw TE data'!AN21</f>
        <v>0.9</v>
      </c>
      <c r="Q24" s="12">
        <f>'raw TE data'!AO21</f>
        <v>0.26</v>
      </c>
      <c r="R24" s="12">
        <f>'raw TE data'!AP21</f>
        <v>4.5</v>
      </c>
      <c r="S24" s="12">
        <f>'raw TE data'!AQ21</f>
        <v>1.2</v>
      </c>
      <c r="T24" s="12">
        <f>'raw TE data'!AR21</f>
        <v>4.4000000000000004</v>
      </c>
      <c r="U24" s="12">
        <f>'raw TE data'!AS21</f>
        <v>1.7</v>
      </c>
      <c r="V24" s="12">
        <f>'raw TE data'!AT21</f>
        <v>0.93</v>
      </c>
      <c r="W24" s="12">
        <f>'raw TE data'!AU21</f>
        <v>0.35</v>
      </c>
      <c r="X24" s="12">
        <f>'raw TE data'!AV21</f>
        <v>12</v>
      </c>
      <c r="Y24" s="12">
        <f>'raw TE data'!AW21</f>
        <v>3.5</v>
      </c>
      <c r="Z24" s="12">
        <f>'raw TE data'!AX21</f>
        <v>3.9</v>
      </c>
      <c r="AA24" s="12">
        <f>'raw TE data'!AY21</f>
        <v>0.87</v>
      </c>
      <c r="AB24" s="12">
        <f>'raw TE data'!AZ21</f>
        <v>47.8</v>
      </c>
      <c r="AC24" s="12">
        <f>'raw TE data'!BA21</f>
        <v>5.0999999999999996</v>
      </c>
      <c r="AD24" s="12">
        <f>'raw TE data'!BB21</f>
        <v>17.2</v>
      </c>
      <c r="AE24" s="12">
        <f>'raw TE data'!BC21</f>
        <v>1.6</v>
      </c>
      <c r="AF24" s="12">
        <f>'raw TE data'!BD21</f>
        <v>83.1</v>
      </c>
      <c r="AG24" s="12">
        <f>'raw TE data'!BE21</f>
        <v>8.6999999999999993</v>
      </c>
      <c r="AH24" s="12">
        <f>'raw TE data'!BF21</f>
        <v>19.3</v>
      </c>
      <c r="AI24" s="12">
        <f>'raw TE data'!BG21</f>
        <v>1.8</v>
      </c>
      <c r="AJ24" s="12">
        <f>'raw TE data'!BH21</f>
        <v>169</v>
      </c>
      <c r="AK24" s="12">
        <f>'raw TE data'!BI21</f>
        <v>17</v>
      </c>
      <c r="AL24" s="12">
        <f>'raw TE data'!BJ21</f>
        <v>36.799999999999997</v>
      </c>
      <c r="AM24" s="12">
        <f>'raw TE data'!BK21</f>
        <v>4.5</v>
      </c>
      <c r="AN24" s="12">
        <f>'raw TE data'!BL21</f>
        <v>11220</v>
      </c>
      <c r="AO24" s="12">
        <f>'raw TE data'!BM21</f>
        <v>980</v>
      </c>
      <c r="AP24" s="12">
        <f>'raw TE data'!BN21</f>
        <v>0.61</v>
      </c>
      <c r="AQ24" s="12">
        <f>'raw TE data'!BO21</f>
        <v>0.28000000000000003</v>
      </c>
      <c r="AR24" s="12">
        <f>'raw TE data'!BP21</f>
        <v>27.3</v>
      </c>
      <c r="AS24" s="12">
        <f>'raw TE data'!BQ21</f>
        <v>3.5</v>
      </c>
      <c r="AT24" s="12">
        <f>'raw TE data'!BR21</f>
        <v>69</v>
      </c>
      <c r="AU24" s="12">
        <f>'raw TE data'!BS21</f>
        <v>12</v>
      </c>
      <c r="AV24" s="21">
        <f t="shared" si="0"/>
        <v>0.39565217391304347</v>
      </c>
      <c r="AX24" s="21" t="str">
        <f>'raw TE data'!B21</f>
        <v>P145_21.FIN2</v>
      </c>
      <c r="AY24" s="31">
        <f t="shared" si="1"/>
        <v>4.223433242506812</v>
      </c>
      <c r="AZ24" s="31">
        <f t="shared" si="2"/>
        <v>8.8819226750261233</v>
      </c>
      <c r="BA24" s="31">
        <f t="shared" si="3"/>
        <v>6.5693430656934302</v>
      </c>
      <c r="BB24" s="31">
        <f t="shared" si="4"/>
        <v>6.3291139240506329</v>
      </c>
      <c r="BC24" s="31">
        <f t="shared" si="5"/>
        <v>19.047619047619047</v>
      </c>
      <c r="BD24" s="31">
        <f t="shared" si="6"/>
        <v>10.689655172413794</v>
      </c>
      <c r="BE24" s="31">
        <f t="shared" si="7"/>
        <v>39.215686274509807</v>
      </c>
      <c r="BF24" s="31">
        <f t="shared" si="8"/>
        <v>67.241379310344826</v>
      </c>
      <c r="BG24" s="31">
        <f t="shared" si="9"/>
        <v>125.45931758530183</v>
      </c>
      <c r="BH24" s="31">
        <f t="shared" si="10"/>
        <v>202.11515863689777</v>
      </c>
      <c r="BI24" s="31">
        <f t="shared" si="11"/>
        <v>333.73493975903614</v>
      </c>
      <c r="BJ24" s="31">
        <f t="shared" si="12"/>
        <v>542.13483146067415</v>
      </c>
      <c r="BK24" s="31">
        <f t="shared" si="13"/>
        <v>681.45161290322585</v>
      </c>
      <c r="BL24" s="31">
        <f t="shared" si="14"/>
        <v>965.87926509186343</v>
      </c>
      <c r="BN24" s="37">
        <f t="shared" si="15"/>
        <v>1.6862159765535285</v>
      </c>
      <c r="BO24" s="38">
        <f t="shared" si="16"/>
        <v>0.39112307425568743</v>
      </c>
      <c r="BP24" s="39">
        <f t="shared" si="17"/>
        <v>4.3726306124866722E-3</v>
      </c>
      <c r="BQ24" s="39">
        <f t="shared" si="18"/>
        <v>5.4316540693750852</v>
      </c>
      <c r="BR24" s="52">
        <f t="shared" si="19"/>
        <v>24.629921259842515</v>
      </c>
      <c r="BS24" s="41" t="str">
        <f>'raw UPb data'!B21</f>
        <v>P145_21.FIN2</v>
      </c>
      <c r="BT24" s="41">
        <f>IF('raw UPb data'!X21="no value", "", 'raw UPb data'!X21)</f>
        <v>816</v>
      </c>
      <c r="BU24" s="41">
        <f>'raw UPb data'!Y21</f>
        <v>23</v>
      </c>
    </row>
    <row r="25" spans="1:73">
      <c r="A25" s="20" t="str">
        <f>'raw TE data'!B22</f>
        <v>P145_22.FIN2</v>
      </c>
      <c r="B25" s="12">
        <f>'raw TE data'!Z22</f>
        <v>3</v>
      </c>
      <c r="C25" s="12">
        <f>'raw TE data'!AA22</f>
        <v>3.1</v>
      </c>
      <c r="D25" s="12">
        <f>'raw TE data'!AB22</f>
        <v>0.7</v>
      </c>
      <c r="E25" s="12">
        <f>'raw TE data'!AC22</f>
        <v>1.3</v>
      </c>
      <c r="F25" s="12">
        <f>'raw TE data'!AD22</f>
        <v>890</v>
      </c>
      <c r="G25" s="12">
        <f>'raw TE data'!AE22</f>
        <v>120</v>
      </c>
      <c r="H25" s="12">
        <f>'raw TE data'!AF22</f>
        <v>3.05</v>
      </c>
      <c r="I25" s="12">
        <f>'raw TE data'!AG22</f>
        <v>0.92</v>
      </c>
      <c r="J25" s="12">
        <f>'raw TE data'!AH22</f>
        <v>1.3</v>
      </c>
      <c r="K25" s="12">
        <f>'raw TE data'!AI22</f>
        <v>2.1</v>
      </c>
      <c r="L25" s="12">
        <f>'raw TE data'!AJ22</f>
        <v>1.4999999999999999E-2</v>
      </c>
      <c r="M25" s="12">
        <f>'raw TE data'!AK22</f>
        <v>2.3E-2</v>
      </c>
      <c r="N25" s="12">
        <f>'raw TE data'!AL22</f>
        <v>0.33</v>
      </c>
      <c r="O25" s="12">
        <f>'raw TE data'!AM22</f>
        <v>0.45</v>
      </c>
      <c r="P25" s="12">
        <f>'raw TE data'!AN22</f>
        <v>6.0000000000000001E-3</v>
      </c>
      <c r="Q25" s="12">
        <f>'raw TE data'!AO22</f>
        <v>1.2999999999999999E-2</v>
      </c>
      <c r="R25" s="12">
        <f>'raw TE data'!AP22</f>
        <v>0.18</v>
      </c>
      <c r="S25" s="12">
        <f>'raw TE data'!AQ22</f>
        <v>0.23</v>
      </c>
      <c r="T25" s="12">
        <f>'raw TE data'!AR22</f>
        <v>0.11</v>
      </c>
      <c r="U25" s="12">
        <f>'raw TE data'!AS22</f>
        <v>0.22</v>
      </c>
      <c r="V25" s="12">
        <f>'raw TE data'!AT22</f>
        <v>0.22</v>
      </c>
      <c r="W25" s="12">
        <f>'raw TE data'!AU22</f>
        <v>0.31</v>
      </c>
      <c r="X25" s="12">
        <f>'raw TE data'!AV22</f>
        <v>3.9</v>
      </c>
      <c r="Y25" s="12">
        <f>'raw TE data'!AW22</f>
        <v>1.8</v>
      </c>
      <c r="Z25" s="12">
        <f>'raw TE data'!AX22</f>
        <v>2.25</v>
      </c>
      <c r="AA25" s="12">
        <f>'raw TE data'!AY22</f>
        <v>0.51</v>
      </c>
      <c r="AB25" s="12">
        <f>'raw TE data'!AZ22</f>
        <v>41.9</v>
      </c>
      <c r="AC25" s="12">
        <f>'raw TE data'!BA22</f>
        <v>5.8</v>
      </c>
      <c r="AD25" s="12">
        <f>'raw TE data'!BB22</f>
        <v>25.3</v>
      </c>
      <c r="AE25" s="12">
        <f>'raw TE data'!BC22</f>
        <v>3.4</v>
      </c>
      <c r="AF25" s="12">
        <f>'raw TE data'!BD22</f>
        <v>172</v>
      </c>
      <c r="AG25" s="12">
        <f>'raw TE data'!BE22</f>
        <v>22</v>
      </c>
      <c r="AH25" s="12">
        <f>'raw TE data'!BF22</f>
        <v>50.8</v>
      </c>
      <c r="AI25" s="12">
        <f>'raw TE data'!BG22</f>
        <v>7.7</v>
      </c>
      <c r="AJ25" s="12">
        <f>'raw TE data'!BH22</f>
        <v>630</v>
      </c>
      <c r="AK25" s="12">
        <f>'raw TE data'!BI22</f>
        <v>100</v>
      </c>
      <c r="AL25" s="12">
        <f>'raw TE data'!BJ22</f>
        <v>157</v>
      </c>
      <c r="AM25" s="12">
        <f>'raw TE data'!BK22</f>
        <v>27</v>
      </c>
      <c r="AN25" s="12">
        <f>'raw TE data'!BL22</f>
        <v>16600</v>
      </c>
      <c r="AO25" s="12">
        <f>'raw TE data'!BM22</f>
        <v>1100</v>
      </c>
      <c r="AP25" s="12">
        <f>'raw TE data'!BN22</f>
        <v>-4.7699999999999999E-4</v>
      </c>
      <c r="AQ25" s="12">
        <f>'raw TE data'!BO22</f>
        <v>2.0000000000000002E-5</v>
      </c>
      <c r="AR25" s="12">
        <f>'raw TE data'!BP22</f>
        <v>18.399999999999999</v>
      </c>
      <c r="AS25" s="12">
        <f>'raw TE data'!BQ22</f>
        <v>6.3</v>
      </c>
      <c r="AT25" s="12">
        <f>'raw TE data'!BR22</f>
        <v>1720</v>
      </c>
      <c r="AU25" s="12">
        <f>'raw TE data'!BS22</f>
        <v>260</v>
      </c>
      <c r="AV25" s="21">
        <f t="shared" si="0"/>
        <v>1.069767441860465E-2</v>
      </c>
      <c r="AX25" s="21" t="str">
        <f>'raw TE data'!B22</f>
        <v>P145_22.FIN2</v>
      </c>
      <c r="AY25" s="31">
        <f t="shared" si="1"/>
        <v>4.0871934604904632E-2</v>
      </c>
      <c r="AZ25" s="31">
        <f t="shared" si="2"/>
        <v>0.34482758620689657</v>
      </c>
      <c r="BA25" s="31">
        <f t="shared" si="3"/>
        <v>4.3795620437956199E-2</v>
      </c>
      <c r="BB25" s="31">
        <f t="shared" si="4"/>
        <v>0.25316455696202533</v>
      </c>
      <c r="BC25" s="31">
        <f t="shared" si="5"/>
        <v>0.47619047619047616</v>
      </c>
      <c r="BD25" s="31">
        <f t="shared" si="6"/>
        <v>2.5287356321839081</v>
      </c>
      <c r="BE25" s="31">
        <f t="shared" si="7"/>
        <v>12.745098039215685</v>
      </c>
      <c r="BF25" s="31">
        <f t="shared" si="8"/>
        <v>38.793103448275858</v>
      </c>
      <c r="BG25" s="31">
        <f t="shared" si="9"/>
        <v>109.97375328083989</v>
      </c>
      <c r="BH25" s="31">
        <f t="shared" si="10"/>
        <v>297.29729729729735</v>
      </c>
      <c r="BI25" s="31">
        <f t="shared" si="11"/>
        <v>690.76305220883535</v>
      </c>
      <c r="BJ25" s="31">
        <f t="shared" si="12"/>
        <v>1426.9662921348313</v>
      </c>
      <c r="BK25" s="31">
        <f t="shared" si="13"/>
        <v>2540.3225806451615</v>
      </c>
      <c r="BL25" s="31">
        <f t="shared" si="14"/>
        <v>4120.7349081364828</v>
      </c>
      <c r="BN25" s="37">
        <f t="shared" si="15"/>
        <v>8.1503087892273705</v>
      </c>
      <c r="BO25" s="38">
        <f t="shared" si="16"/>
        <v>1.0264587124371147</v>
      </c>
      <c r="BP25" s="39">
        <f t="shared" si="17"/>
        <v>9.9186032385150743E-6</v>
      </c>
      <c r="BQ25" s="39">
        <f t="shared" si="18"/>
        <v>23.099353298945264</v>
      </c>
      <c r="BR25" s="52">
        <f t="shared" si="19"/>
        <v>323.31920048455481</v>
      </c>
      <c r="BS25" s="41" t="str">
        <f>'raw UPb data'!B22</f>
        <v>P145_22.FIN2</v>
      </c>
      <c r="BT25" s="41">
        <f>IF('raw UPb data'!X22="no value", "", 'raw UPb data'!X22)</f>
        <v>67.5</v>
      </c>
      <c r="BU25" s="41">
        <f>'raw UPb data'!Y22</f>
        <v>2.1</v>
      </c>
    </row>
    <row r="26" spans="1:73">
      <c r="A26" s="20" t="str">
        <f>'raw TE data'!B23</f>
        <v>P145_22.FIN2</v>
      </c>
      <c r="B26" s="12">
        <f>'raw TE data'!Z23</f>
        <v>18.600000000000001</v>
      </c>
      <c r="C26" s="12">
        <f>'raw TE data'!AA23</f>
        <v>4.5</v>
      </c>
      <c r="D26" s="12">
        <f>'raw TE data'!AB23</f>
        <v>0.44</v>
      </c>
      <c r="E26" s="12">
        <f>'raw TE data'!AC23</f>
        <v>0.96</v>
      </c>
      <c r="F26" s="12">
        <f>'raw TE data'!AD23</f>
        <v>1240</v>
      </c>
      <c r="G26" s="12">
        <f>'raw TE data'!AE23</f>
        <v>84</v>
      </c>
      <c r="H26" s="12">
        <f>'raw TE data'!AF23</f>
        <v>6.5</v>
      </c>
      <c r="I26" s="12">
        <f>'raw TE data'!AG23</f>
        <v>1.9</v>
      </c>
      <c r="J26" s="12">
        <f>'raw TE data'!AH23</f>
        <v>0.6</v>
      </c>
      <c r="K26" s="12">
        <f>'raw TE data'!AI23</f>
        <v>2.5</v>
      </c>
      <c r="L26" s="12">
        <f>'raw TE data'!AJ23</f>
        <v>2.5000000000000001E-2</v>
      </c>
      <c r="M26" s="12">
        <f>'raw TE data'!AK23</f>
        <v>2.9000000000000001E-2</v>
      </c>
      <c r="N26" s="12">
        <f>'raw TE data'!AL23</f>
        <v>63.9</v>
      </c>
      <c r="O26" s="12">
        <f>'raw TE data'!AM23</f>
        <v>6</v>
      </c>
      <c r="P26" s="12">
        <f>'raw TE data'!AN23</f>
        <v>0.28999999999999998</v>
      </c>
      <c r="Q26" s="12">
        <f>'raw TE data'!AO23</f>
        <v>0.12</v>
      </c>
      <c r="R26" s="12">
        <f>'raw TE data'!AP23</f>
        <v>2.27</v>
      </c>
      <c r="S26" s="12">
        <f>'raw TE data'!AQ23</f>
        <v>0.68</v>
      </c>
      <c r="T26" s="12">
        <f>'raw TE data'!AR23</f>
        <v>6.4</v>
      </c>
      <c r="U26" s="12">
        <f>'raw TE data'!AS23</f>
        <v>1.7</v>
      </c>
      <c r="V26" s="12">
        <f>'raw TE data'!AT23</f>
        <v>1.5</v>
      </c>
      <c r="W26" s="12">
        <f>'raw TE data'!AU23</f>
        <v>0.66</v>
      </c>
      <c r="X26" s="12">
        <f>'raw TE data'!AV23</f>
        <v>29.1</v>
      </c>
      <c r="Y26" s="12">
        <f>'raw TE data'!AW23</f>
        <v>3.1</v>
      </c>
      <c r="Z26" s="12">
        <f>'raw TE data'!AX23</f>
        <v>9.6999999999999993</v>
      </c>
      <c r="AA26" s="12">
        <f>'raw TE data'!AY23</f>
        <v>1.4</v>
      </c>
      <c r="AB26" s="12">
        <f>'raw TE data'!AZ23</f>
        <v>128</v>
      </c>
      <c r="AC26" s="12">
        <f>'raw TE data'!BA23</f>
        <v>17</v>
      </c>
      <c r="AD26" s="12">
        <f>'raw TE data'!BB23</f>
        <v>42.8</v>
      </c>
      <c r="AE26" s="12">
        <f>'raw TE data'!BC23</f>
        <v>2.4</v>
      </c>
      <c r="AF26" s="12">
        <f>'raw TE data'!BD23</f>
        <v>199</v>
      </c>
      <c r="AG26" s="12">
        <f>'raw TE data'!BE23</f>
        <v>31</v>
      </c>
      <c r="AH26" s="12">
        <f>'raw TE data'!BF23</f>
        <v>41.4</v>
      </c>
      <c r="AI26" s="12">
        <f>'raw TE data'!BG23</f>
        <v>2.8</v>
      </c>
      <c r="AJ26" s="12">
        <f>'raw TE data'!BH23</f>
        <v>387</v>
      </c>
      <c r="AK26" s="12">
        <f>'raw TE data'!BI23</f>
        <v>36</v>
      </c>
      <c r="AL26" s="12">
        <f>'raw TE data'!BJ23</f>
        <v>73.900000000000006</v>
      </c>
      <c r="AM26" s="12">
        <f>'raw TE data'!BK23</f>
        <v>8</v>
      </c>
      <c r="AN26" s="12">
        <f>'raw TE data'!BL23</f>
        <v>10470</v>
      </c>
      <c r="AO26" s="12">
        <f>'raw TE data'!BM23</f>
        <v>690</v>
      </c>
      <c r="AP26" s="12">
        <f>'raw TE data'!BN23</f>
        <v>1.93</v>
      </c>
      <c r="AQ26" s="12">
        <f>'raw TE data'!BO23</f>
        <v>0.61</v>
      </c>
      <c r="AR26" s="12">
        <f>'raw TE data'!BP23</f>
        <v>203</v>
      </c>
      <c r="AS26" s="12">
        <f>'raw TE data'!BQ23</f>
        <v>27</v>
      </c>
      <c r="AT26" s="12">
        <f>'raw TE data'!BR23</f>
        <v>281</v>
      </c>
      <c r="AU26" s="12">
        <f>'raw TE data'!BS23</f>
        <v>23</v>
      </c>
      <c r="AV26" s="21">
        <f t="shared" si="0"/>
        <v>0.72241992882562278</v>
      </c>
      <c r="AX26" s="21" t="str">
        <f>'raw TE data'!B23</f>
        <v>P145_22.FIN2</v>
      </c>
      <c r="AY26" s="31">
        <f t="shared" si="1"/>
        <v>6.8119891008174394E-2</v>
      </c>
      <c r="AZ26" s="31">
        <f t="shared" si="2"/>
        <v>66.771159874608145</v>
      </c>
      <c r="BA26" s="31">
        <f t="shared" si="3"/>
        <v>2.1167883211678831</v>
      </c>
      <c r="BB26" s="31">
        <f t="shared" si="4"/>
        <v>3.1926863572433195</v>
      </c>
      <c r="BC26" s="31">
        <f t="shared" si="5"/>
        <v>27.705627705627705</v>
      </c>
      <c r="BD26" s="31">
        <f t="shared" si="6"/>
        <v>17.241379310344829</v>
      </c>
      <c r="BE26" s="31">
        <f t="shared" si="7"/>
        <v>95.098039215686285</v>
      </c>
      <c r="BF26" s="31">
        <f t="shared" si="8"/>
        <v>167.2413793103448</v>
      </c>
      <c r="BG26" s="31">
        <f t="shared" si="9"/>
        <v>335.95800524934384</v>
      </c>
      <c r="BH26" s="31">
        <f t="shared" si="10"/>
        <v>502.93772032902467</v>
      </c>
      <c r="BI26" s="31">
        <f t="shared" si="11"/>
        <v>799.19678714859435</v>
      </c>
      <c r="BJ26" s="31">
        <f t="shared" si="12"/>
        <v>1162.9213483146068</v>
      </c>
      <c r="BK26" s="31">
        <f t="shared" si="13"/>
        <v>1560.483870967742</v>
      </c>
      <c r="BL26" s="31">
        <f t="shared" si="14"/>
        <v>1939.6325459317586</v>
      </c>
      <c r="BN26" s="37">
        <f t="shared" si="15"/>
        <v>175.83820139008012</v>
      </c>
      <c r="BO26" s="38">
        <f t="shared" si="16"/>
        <v>0.33589398602735476</v>
      </c>
      <c r="BP26" s="39">
        <f t="shared" si="17"/>
        <v>3.511999793520222E-5</v>
      </c>
      <c r="BQ26" s="39">
        <f t="shared" si="18"/>
        <v>4.644877772177419</v>
      </c>
      <c r="BR26" s="52">
        <f t="shared" si="19"/>
        <v>20.396136050004056</v>
      </c>
      <c r="BS26" s="41" t="str">
        <f>'raw UPb data'!B23</f>
        <v>P145_22.FIN2</v>
      </c>
      <c r="BT26" s="41">
        <f>IF('raw UPb data'!X23="no value", "", 'raw UPb data'!X23)</f>
        <v>688</v>
      </c>
      <c r="BU26" s="41">
        <f>'raw UPb data'!Y23</f>
        <v>19</v>
      </c>
    </row>
    <row r="27" spans="1:73">
      <c r="A27" s="20" t="str">
        <f>'raw TE data'!B24</f>
        <v>P145_23.FIN2</v>
      </c>
      <c r="B27" s="12">
        <f>'raw TE data'!Z24</f>
        <v>24.7</v>
      </c>
      <c r="C27" s="12">
        <f>'raw TE data'!AA24</f>
        <v>7.2</v>
      </c>
      <c r="D27" s="12">
        <f>'raw TE data'!AB24</f>
        <v>0.83</v>
      </c>
      <c r="E27" s="12">
        <f>'raw TE data'!AC24</f>
        <v>0.49</v>
      </c>
      <c r="F27" s="12">
        <f>'raw TE data'!AD24</f>
        <v>403</v>
      </c>
      <c r="G27" s="12">
        <f>'raw TE data'!AE24</f>
        <v>36</v>
      </c>
      <c r="H27" s="12">
        <f>'raw TE data'!AF24</f>
        <v>2.02</v>
      </c>
      <c r="I27" s="12">
        <f>'raw TE data'!AG24</f>
        <v>0.37</v>
      </c>
      <c r="J27" s="12">
        <f>'raw TE data'!AH24</f>
        <v>2.2999999999999998</v>
      </c>
      <c r="K27" s="12">
        <f>'raw TE data'!AI24</f>
        <v>1.4</v>
      </c>
      <c r="L27" s="12">
        <f>'raw TE data'!AJ24</f>
        <v>4.3E-3</v>
      </c>
      <c r="M27" s="12">
        <f>'raw TE data'!AK24</f>
        <v>7.7000000000000002E-3</v>
      </c>
      <c r="N27" s="12">
        <f>'raw TE data'!AL24</f>
        <v>8.06</v>
      </c>
      <c r="O27" s="12">
        <f>'raw TE data'!AM24</f>
        <v>0.75</v>
      </c>
      <c r="P27" s="12">
        <f>'raw TE data'!AN24</f>
        <v>8.9999999999999993E-3</v>
      </c>
      <c r="Q27" s="12">
        <f>'raw TE data'!AO24</f>
        <v>1.2E-2</v>
      </c>
      <c r="R27" s="12">
        <f>'raw TE data'!AP24</f>
        <v>0.16</v>
      </c>
      <c r="S27" s="12">
        <f>'raw TE data'!AQ24</f>
        <v>0.16</v>
      </c>
      <c r="T27" s="12">
        <f>'raw TE data'!AR24</f>
        <v>0.52</v>
      </c>
      <c r="U27" s="12">
        <f>'raw TE data'!AS24</f>
        <v>0.33</v>
      </c>
      <c r="V27" s="12">
        <f>'raw TE data'!AT24</f>
        <v>0.3</v>
      </c>
      <c r="W27" s="12">
        <f>'raw TE data'!AU24</f>
        <v>0.13</v>
      </c>
      <c r="X27" s="12">
        <f>'raw TE data'!AV24</f>
        <v>3.57</v>
      </c>
      <c r="Y27" s="12">
        <f>'raw TE data'!AW24</f>
        <v>0.9</v>
      </c>
      <c r="Z27" s="12">
        <f>'raw TE data'!AX24</f>
        <v>1.74</v>
      </c>
      <c r="AA27" s="12">
        <f>'raw TE data'!AY24</f>
        <v>0.23</v>
      </c>
      <c r="AB27" s="12">
        <f>'raw TE data'!AZ24</f>
        <v>25.2</v>
      </c>
      <c r="AC27" s="12">
        <f>'raw TE data'!BA24</f>
        <v>3.2</v>
      </c>
      <c r="AD27" s="12">
        <f>'raw TE data'!BB24</f>
        <v>12</v>
      </c>
      <c r="AE27" s="12">
        <f>'raw TE data'!BC24</f>
        <v>1.3</v>
      </c>
      <c r="AF27" s="12">
        <f>'raw TE data'!BD24</f>
        <v>72.5</v>
      </c>
      <c r="AG27" s="12">
        <f>'raw TE data'!BE24</f>
        <v>7.2</v>
      </c>
      <c r="AH27" s="12">
        <f>'raw TE data'!BF24</f>
        <v>20.7</v>
      </c>
      <c r="AI27" s="12">
        <f>'raw TE data'!BG24</f>
        <v>2</v>
      </c>
      <c r="AJ27" s="12">
        <f>'raw TE data'!BH24</f>
        <v>249</v>
      </c>
      <c r="AK27" s="12">
        <f>'raw TE data'!BI24</f>
        <v>23</v>
      </c>
      <c r="AL27" s="12">
        <f>'raw TE data'!BJ24</f>
        <v>65.5</v>
      </c>
      <c r="AM27" s="12">
        <f>'raw TE data'!BK24</f>
        <v>4.4000000000000004</v>
      </c>
      <c r="AN27" s="12">
        <f>'raw TE data'!BL24</f>
        <v>12060</v>
      </c>
      <c r="AO27" s="12">
        <f>'raw TE data'!BM24</f>
        <v>670</v>
      </c>
      <c r="AP27" s="12">
        <f>'raw TE data'!BN24</f>
        <v>0.21</v>
      </c>
      <c r="AQ27" s="12">
        <f>'raw TE data'!BO24</f>
        <v>0.14000000000000001</v>
      </c>
      <c r="AR27" s="12">
        <f>'raw TE data'!BP24</f>
        <v>131</v>
      </c>
      <c r="AS27" s="12">
        <f>'raw TE data'!BQ24</f>
        <v>17</v>
      </c>
      <c r="AT27" s="12">
        <f>'raw TE data'!BR24</f>
        <v>448</v>
      </c>
      <c r="AU27" s="12">
        <f>'raw TE data'!BS24</f>
        <v>26</v>
      </c>
      <c r="AV27" s="21">
        <f t="shared" si="0"/>
        <v>0.2924107142857143</v>
      </c>
      <c r="AX27" s="21" t="str">
        <f>'raw TE data'!B24</f>
        <v>P145_23.FIN2</v>
      </c>
      <c r="AY27" s="31">
        <f t="shared" si="1"/>
        <v>1.1716621253405994E-2</v>
      </c>
      <c r="AZ27" s="31">
        <f t="shared" si="2"/>
        <v>8.422152560083596</v>
      </c>
      <c r="BA27" s="31">
        <f t="shared" si="3"/>
        <v>6.5693430656934296E-2</v>
      </c>
      <c r="BB27" s="31">
        <f t="shared" si="4"/>
        <v>0.22503516174402252</v>
      </c>
      <c r="BC27" s="31">
        <f t="shared" si="5"/>
        <v>2.2510822510822512</v>
      </c>
      <c r="BD27" s="31">
        <f t="shared" si="6"/>
        <v>3.4482758620689657</v>
      </c>
      <c r="BE27" s="31">
        <f t="shared" si="7"/>
        <v>11.666666666666666</v>
      </c>
      <c r="BF27" s="31">
        <f t="shared" si="8"/>
        <v>30</v>
      </c>
      <c r="BG27" s="31">
        <f t="shared" si="9"/>
        <v>66.141732283464563</v>
      </c>
      <c r="BH27" s="31">
        <f t="shared" si="10"/>
        <v>141.0105757931845</v>
      </c>
      <c r="BI27" s="31">
        <f t="shared" si="11"/>
        <v>291.16465863453817</v>
      </c>
      <c r="BJ27" s="31">
        <f t="shared" si="12"/>
        <v>581.4606741573034</v>
      </c>
      <c r="BK27" s="31">
        <f t="shared" si="13"/>
        <v>1004.0322580645161</v>
      </c>
      <c r="BL27" s="31">
        <f t="shared" si="14"/>
        <v>1719.1601049868766</v>
      </c>
      <c r="BN27" s="37">
        <f t="shared" si="15"/>
        <v>303.57145852421445</v>
      </c>
      <c r="BO27" s="38">
        <f t="shared" si="16"/>
        <v>0.67287272647033547</v>
      </c>
      <c r="BP27" s="39">
        <f t="shared" si="17"/>
        <v>6.8153170954926467E-6</v>
      </c>
      <c r="BQ27" s="39">
        <f t="shared" si="18"/>
        <v>15.180011520737327</v>
      </c>
      <c r="BR27" s="52">
        <f t="shared" si="19"/>
        <v>147.35658042744657</v>
      </c>
      <c r="BS27" s="41" t="str">
        <f>'raw UPb data'!B24</f>
        <v>P145_23.FIN2</v>
      </c>
      <c r="BT27" s="41">
        <f>IF('raw UPb data'!X24="no value", "", 'raw UPb data'!X24)</f>
        <v>218.5</v>
      </c>
      <c r="BU27" s="41">
        <f>'raw UPb data'!Y24</f>
        <v>2.6</v>
      </c>
    </row>
    <row r="28" spans="1:73">
      <c r="A28" s="20" t="str">
        <f>'raw TE data'!B25</f>
        <v>P145_24.FIN2</v>
      </c>
      <c r="B28" s="12">
        <f>'raw TE data'!Z25</f>
        <v>8.5</v>
      </c>
      <c r="C28" s="12">
        <f>'raw TE data'!AA25</f>
        <v>2.5</v>
      </c>
      <c r="D28" s="12">
        <f>'raw TE data'!AB25</f>
        <v>0.71</v>
      </c>
      <c r="E28" s="12">
        <f>'raw TE data'!AC25</f>
        <v>0.48</v>
      </c>
      <c r="F28" s="12">
        <f>'raw TE data'!AD25</f>
        <v>839</v>
      </c>
      <c r="G28" s="12">
        <f>'raw TE data'!AE25</f>
        <v>79</v>
      </c>
      <c r="H28" s="12">
        <f>'raw TE data'!AF25</f>
        <v>4.66</v>
      </c>
      <c r="I28" s="12">
        <f>'raw TE data'!AG25</f>
        <v>0.78</v>
      </c>
      <c r="J28" s="12">
        <f>'raw TE data'!AH25</f>
        <v>0.9</v>
      </c>
      <c r="K28" s="12">
        <f>'raw TE data'!AI25</f>
        <v>2.1</v>
      </c>
      <c r="L28" s="12">
        <f>'raw TE data'!AJ25</f>
        <v>0.10299999999999999</v>
      </c>
      <c r="M28" s="12">
        <f>'raw TE data'!AK25</f>
        <v>3.2000000000000001E-2</v>
      </c>
      <c r="N28" s="12">
        <f>'raw TE data'!AL25</f>
        <v>30.3</v>
      </c>
      <c r="O28" s="12">
        <f>'raw TE data'!AM25</f>
        <v>4</v>
      </c>
      <c r="P28" s="12">
        <f>'raw TE data'!AN25</f>
        <v>0.13500000000000001</v>
      </c>
      <c r="Q28" s="12">
        <f>'raw TE data'!AO25</f>
        <v>4.5999999999999999E-2</v>
      </c>
      <c r="R28" s="12">
        <f>'raw TE data'!AP25</f>
        <v>1.2</v>
      </c>
      <c r="S28" s="12">
        <f>'raw TE data'!AQ25</f>
        <v>0.61</v>
      </c>
      <c r="T28" s="12">
        <f>'raw TE data'!AR25</f>
        <v>2.11</v>
      </c>
      <c r="U28" s="12">
        <f>'raw TE data'!AS25</f>
        <v>0.63</v>
      </c>
      <c r="V28" s="12">
        <f>'raw TE data'!AT25</f>
        <v>0.61</v>
      </c>
      <c r="W28" s="12">
        <f>'raw TE data'!AU25</f>
        <v>0.24</v>
      </c>
      <c r="X28" s="12">
        <f>'raw TE data'!AV25</f>
        <v>11.2</v>
      </c>
      <c r="Y28" s="12">
        <f>'raw TE data'!AW25</f>
        <v>2.6</v>
      </c>
      <c r="Z28" s="12">
        <f>'raw TE data'!AX25</f>
        <v>3.94</v>
      </c>
      <c r="AA28" s="12">
        <f>'raw TE data'!AY25</f>
        <v>0.65</v>
      </c>
      <c r="AB28" s="12">
        <f>'raw TE data'!AZ25</f>
        <v>56.7</v>
      </c>
      <c r="AC28" s="12">
        <f>'raw TE data'!BA25</f>
        <v>7.7</v>
      </c>
      <c r="AD28" s="12">
        <f>'raw TE data'!BB25</f>
        <v>26.1</v>
      </c>
      <c r="AE28" s="12">
        <f>'raw TE data'!BC25</f>
        <v>2.7</v>
      </c>
      <c r="AF28" s="12">
        <f>'raw TE data'!BD25</f>
        <v>153</v>
      </c>
      <c r="AG28" s="12">
        <f>'raw TE data'!BE25</f>
        <v>13</v>
      </c>
      <c r="AH28" s="12">
        <f>'raw TE data'!BF25</f>
        <v>40.6</v>
      </c>
      <c r="AI28" s="12">
        <f>'raw TE data'!BG25</f>
        <v>3</v>
      </c>
      <c r="AJ28" s="12">
        <f>'raw TE data'!BH25</f>
        <v>467</v>
      </c>
      <c r="AK28" s="12">
        <f>'raw TE data'!BI25</f>
        <v>36</v>
      </c>
      <c r="AL28" s="12">
        <f>'raw TE data'!BJ25</f>
        <v>116.1</v>
      </c>
      <c r="AM28" s="12">
        <f>'raw TE data'!BK25</f>
        <v>9.8000000000000007</v>
      </c>
      <c r="AN28" s="12">
        <f>'raw TE data'!BL25</f>
        <v>12900</v>
      </c>
      <c r="AO28" s="12">
        <f>'raw TE data'!BM25</f>
        <v>660</v>
      </c>
      <c r="AP28" s="12">
        <f>'raw TE data'!BN25</f>
        <v>1.18</v>
      </c>
      <c r="AQ28" s="12">
        <f>'raw TE data'!BO25</f>
        <v>0.68</v>
      </c>
      <c r="AR28" s="12">
        <f>'raw TE data'!BP25</f>
        <v>399</v>
      </c>
      <c r="AS28" s="12">
        <f>'raw TE data'!BQ25</f>
        <v>36</v>
      </c>
      <c r="AT28" s="12">
        <f>'raw TE data'!BR25</f>
        <v>1810</v>
      </c>
      <c r="AU28" s="12">
        <f>'raw TE data'!BS25</f>
        <v>350</v>
      </c>
      <c r="AV28" s="21">
        <f t="shared" si="0"/>
        <v>0.22044198895027625</v>
      </c>
      <c r="AX28" s="21" t="str">
        <f>'raw TE data'!B25</f>
        <v>P145_24.FIN2</v>
      </c>
      <c r="AY28" s="31">
        <f t="shared" si="1"/>
        <v>0.28065395095367845</v>
      </c>
      <c r="AZ28" s="31">
        <f t="shared" si="2"/>
        <v>31.661442006269596</v>
      </c>
      <c r="BA28" s="31">
        <f t="shared" si="3"/>
        <v>0.98540145985401462</v>
      </c>
      <c r="BB28" s="31">
        <f t="shared" si="4"/>
        <v>1.6877637130801688</v>
      </c>
      <c r="BC28" s="31">
        <f t="shared" si="5"/>
        <v>9.1341991341991324</v>
      </c>
      <c r="BD28" s="31">
        <f t="shared" si="6"/>
        <v>7.0114942528735638</v>
      </c>
      <c r="BE28" s="31">
        <f t="shared" si="7"/>
        <v>36.601307189542482</v>
      </c>
      <c r="BF28" s="31">
        <f t="shared" si="8"/>
        <v>67.931034482758619</v>
      </c>
      <c r="BG28" s="31">
        <f t="shared" si="9"/>
        <v>148.81889763779529</v>
      </c>
      <c r="BH28" s="31">
        <f t="shared" si="10"/>
        <v>306.6980023501763</v>
      </c>
      <c r="BI28" s="31">
        <f t="shared" si="11"/>
        <v>614.45783132530119</v>
      </c>
      <c r="BJ28" s="31">
        <f t="shared" si="12"/>
        <v>1140.4494382022472</v>
      </c>
      <c r="BK28" s="31">
        <f t="shared" si="13"/>
        <v>1883.0645161290322</v>
      </c>
      <c r="BL28" s="31">
        <f t="shared" si="14"/>
        <v>3047.2440944881887</v>
      </c>
      <c r="BN28" s="37">
        <f t="shared" si="15"/>
        <v>60.205824712259975</v>
      </c>
      <c r="BO28" s="38">
        <f t="shared" si="16"/>
        <v>0.38346616185486571</v>
      </c>
      <c r="BP28" s="39">
        <f t="shared" si="17"/>
        <v>9.2100908969295004E-5</v>
      </c>
      <c r="BQ28" s="39">
        <f t="shared" si="18"/>
        <v>12.653396484041643</v>
      </c>
      <c r="BR28" s="52">
        <f t="shared" si="19"/>
        <v>83.255061867266591</v>
      </c>
      <c r="BS28" s="41" t="str">
        <f>'raw UPb data'!B25</f>
        <v>P145_25.FIN2</v>
      </c>
      <c r="BT28" s="41">
        <f>IF('raw UPb data'!X25="no value", "", 'raw UPb data'!X25)</f>
        <v>79.7</v>
      </c>
      <c r="BU28" s="41">
        <f>'raw UPb data'!Y25</f>
        <v>2</v>
      </c>
    </row>
    <row r="29" spans="1:73">
      <c r="A29" s="20" t="str">
        <f>'raw TE data'!B26</f>
        <v>P145_26.FIN2</v>
      </c>
      <c r="B29" s="12">
        <f>'raw TE data'!Z26</f>
        <v>76</v>
      </c>
      <c r="C29" s="12">
        <f>'raw TE data'!AA26</f>
        <v>14</v>
      </c>
      <c r="D29" s="12">
        <f>'raw TE data'!AB26</f>
        <v>6.7</v>
      </c>
      <c r="E29" s="12">
        <f>'raw TE data'!AC26</f>
        <v>3</v>
      </c>
      <c r="F29" s="12">
        <f>'raw TE data'!AD26</f>
        <v>1910</v>
      </c>
      <c r="G29" s="12">
        <f>'raw TE data'!AE26</f>
        <v>230</v>
      </c>
      <c r="H29" s="12">
        <f>'raw TE data'!AF26</f>
        <v>4.1399999999999997</v>
      </c>
      <c r="I29" s="12">
        <f>'raw TE data'!AG26</f>
        <v>0.91</v>
      </c>
      <c r="J29" s="12">
        <f>'raw TE data'!AH26</f>
        <v>14.3</v>
      </c>
      <c r="K29" s="12">
        <f>'raw TE data'!AI26</f>
        <v>5.2</v>
      </c>
      <c r="L29" s="12">
        <f>'raw TE data'!AJ26</f>
        <v>12.9</v>
      </c>
      <c r="M29" s="12">
        <f>'raw TE data'!AK26</f>
        <v>4.8</v>
      </c>
      <c r="N29" s="12">
        <f>'raw TE data'!AL26</f>
        <v>45</v>
      </c>
      <c r="O29" s="12">
        <f>'raw TE data'!AM26</f>
        <v>11</v>
      </c>
      <c r="P29" s="12">
        <f>'raw TE data'!AN26</f>
        <v>5.2</v>
      </c>
      <c r="Q29" s="12">
        <f>'raw TE data'!AO26</f>
        <v>1.6</v>
      </c>
      <c r="R29" s="12">
        <f>'raw TE data'!AP26</f>
        <v>26.5</v>
      </c>
      <c r="S29" s="12">
        <f>'raw TE data'!AQ26</f>
        <v>9.3000000000000007</v>
      </c>
      <c r="T29" s="12">
        <f>'raw TE data'!AR26</f>
        <v>14.8</v>
      </c>
      <c r="U29" s="12">
        <f>'raw TE data'!AS26</f>
        <v>6</v>
      </c>
      <c r="V29" s="12">
        <f>'raw TE data'!AT26</f>
        <v>1.02</v>
      </c>
      <c r="W29" s="12">
        <f>'raw TE data'!AU26</f>
        <v>0.5</v>
      </c>
      <c r="X29" s="12">
        <f>'raw TE data'!AV26</f>
        <v>43</v>
      </c>
      <c r="Y29" s="12">
        <f>'raw TE data'!AW26</f>
        <v>10</v>
      </c>
      <c r="Z29" s="12">
        <f>'raw TE data'!AX26</f>
        <v>12.9</v>
      </c>
      <c r="AA29" s="12">
        <f>'raw TE data'!AY26</f>
        <v>1.4</v>
      </c>
      <c r="AB29" s="12">
        <f>'raw TE data'!AZ26</f>
        <v>166</v>
      </c>
      <c r="AC29" s="12">
        <f>'raw TE data'!BA26</f>
        <v>24</v>
      </c>
      <c r="AD29" s="12">
        <f>'raw TE data'!BB26</f>
        <v>59.8</v>
      </c>
      <c r="AE29" s="12">
        <f>'raw TE data'!BC26</f>
        <v>9.4</v>
      </c>
      <c r="AF29" s="12">
        <f>'raw TE data'!BD26</f>
        <v>322</v>
      </c>
      <c r="AG29" s="12">
        <f>'raw TE data'!BE26</f>
        <v>39</v>
      </c>
      <c r="AH29" s="12">
        <f>'raw TE data'!BF26</f>
        <v>67</v>
      </c>
      <c r="AI29" s="12">
        <f>'raw TE data'!BG26</f>
        <v>10</v>
      </c>
      <c r="AJ29" s="12">
        <f>'raw TE data'!BH26</f>
        <v>586</v>
      </c>
      <c r="AK29" s="12">
        <f>'raw TE data'!BI26</f>
        <v>50</v>
      </c>
      <c r="AL29" s="12">
        <f>'raw TE data'!BJ26</f>
        <v>126.5</v>
      </c>
      <c r="AM29" s="12">
        <f>'raw TE data'!BK26</f>
        <v>9.4</v>
      </c>
      <c r="AN29" s="12">
        <f>'raw TE data'!BL26</f>
        <v>14200</v>
      </c>
      <c r="AO29" s="12">
        <f>'raw TE data'!BM26</f>
        <v>1900</v>
      </c>
      <c r="AP29" s="12">
        <f>'raw TE data'!BN26</f>
        <v>0.43</v>
      </c>
      <c r="AQ29" s="12">
        <f>'raw TE data'!BO26</f>
        <v>0.6</v>
      </c>
      <c r="AR29" s="12">
        <f>'raw TE data'!BP26</f>
        <v>370</v>
      </c>
      <c r="AS29" s="12">
        <f>'raw TE data'!BQ26</f>
        <v>38</v>
      </c>
      <c r="AT29" s="12">
        <f>'raw TE data'!BR26</f>
        <v>729</v>
      </c>
      <c r="AU29" s="12">
        <f>'raw TE data'!BS26</f>
        <v>98</v>
      </c>
      <c r="AV29" s="21">
        <f t="shared" si="0"/>
        <v>0.50754458161865568</v>
      </c>
      <c r="AX29" s="21" t="str">
        <f>'raw TE data'!B26</f>
        <v>P145_26.FIN2</v>
      </c>
      <c r="AY29" s="31">
        <f t="shared" si="1"/>
        <v>35.149863760217983</v>
      </c>
      <c r="AZ29" s="31">
        <f t="shared" si="2"/>
        <v>47.021943573667713</v>
      </c>
      <c r="BA29" s="31">
        <f t="shared" si="3"/>
        <v>37.956204379562045</v>
      </c>
      <c r="BB29" s="31">
        <f t="shared" si="4"/>
        <v>37.271448663853732</v>
      </c>
      <c r="BC29" s="31">
        <f t="shared" si="5"/>
        <v>64.069264069264065</v>
      </c>
      <c r="BD29" s="31">
        <f t="shared" si="6"/>
        <v>11.724137931034484</v>
      </c>
      <c r="BE29" s="31">
        <f t="shared" si="7"/>
        <v>140.52287581699346</v>
      </c>
      <c r="BF29" s="31">
        <f t="shared" si="8"/>
        <v>222.41379310344828</v>
      </c>
      <c r="BG29" s="31">
        <f t="shared" si="9"/>
        <v>435.69553805774279</v>
      </c>
      <c r="BH29" s="31">
        <f t="shared" si="10"/>
        <v>702.70270270270271</v>
      </c>
      <c r="BI29" s="31">
        <f t="shared" si="11"/>
        <v>1293.1726907630523</v>
      </c>
      <c r="BJ29" s="31">
        <f t="shared" si="12"/>
        <v>1882.0224719101125</v>
      </c>
      <c r="BK29" s="31">
        <f t="shared" si="13"/>
        <v>2362.9032258064517</v>
      </c>
      <c r="BL29" s="31">
        <f t="shared" si="14"/>
        <v>3320.2099737532808</v>
      </c>
      <c r="BN29" s="37">
        <f t="shared" si="15"/>
        <v>1.2873521561418915</v>
      </c>
      <c r="BO29" s="38">
        <f t="shared" si="16"/>
        <v>0.12356131932865833</v>
      </c>
      <c r="BP29" s="39">
        <f t="shared" si="17"/>
        <v>1.0586638808413479E-2</v>
      </c>
      <c r="BQ29" s="39">
        <f t="shared" si="18"/>
        <v>5.4232899339292651</v>
      </c>
      <c r="BR29" s="52">
        <f t="shared" si="19"/>
        <v>23.627540743453579</v>
      </c>
      <c r="BS29" s="41" t="str">
        <f>'raw UPb data'!B26</f>
        <v>P145_26.FIN2</v>
      </c>
      <c r="BT29" s="41">
        <f>IF('raw UPb data'!X26="no value", "", 'raw UPb data'!X26)</f>
        <v>1655</v>
      </c>
      <c r="BU29" s="41">
        <f>'raw UPb data'!Y26</f>
        <v>22</v>
      </c>
    </row>
    <row r="30" spans="1:73">
      <c r="A30" s="20" t="str">
        <f>'raw TE data'!B27</f>
        <v>P145_27.FIN2</v>
      </c>
      <c r="B30" s="12">
        <f>'raw TE data'!Z27</f>
        <v>3.9</v>
      </c>
      <c r="C30" s="12">
        <f>'raw TE data'!AA27</f>
        <v>2.2999999999999998</v>
      </c>
      <c r="D30" s="12">
        <f>'raw TE data'!AB27</f>
        <v>1.37</v>
      </c>
      <c r="E30" s="12">
        <f>'raw TE data'!AC27</f>
        <v>0.66</v>
      </c>
      <c r="F30" s="12">
        <f>'raw TE data'!AD27</f>
        <v>2150</v>
      </c>
      <c r="G30" s="12">
        <f>'raw TE data'!AE27</f>
        <v>640</v>
      </c>
      <c r="H30" s="12">
        <f>'raw TE data'!AF27</f>
        <v>8.5</v>
      </c>
      <c r="I30" s="12">
        <f>'raw TE data'!AG27</f>
        <v>3</v>
      </c>
      <c r="J30" s="12">
        <f>'raw TE data'!AH27</f>
        <v>1</v>
      </c>
      <c r="K30" s="12">
        <f>'raw TE data'!AI27</f>
        <v>1.2</v>
      </c>
      <c r="L30" s="12">
        <f>'raw TE data'!AJ27</f>
        <v>-5.1999999999999998E-3</v>
      </c>
      <c r="M30" s="12">
        <f>'raw TE data'!AK27</f>
        <v>4.8999999999999998E-3</v>
      </c>
      <c r="N30" s="12">
        <f>'raw TE data'!AL27</f>
        <v>35</v>
      </c>
      <c r="O30" s="12">
        <f>'raw TE data'!AM27</f>
        <v>11</v>
      </c>
      <c r="P30" s="12">
        <f>'raw TE data'!AN27</f>
        <v>7.0000000000000007E-2</v>
      </c>
      <c r="Q30" s="12">
        <f>'raw TE data'!AO27</f>
        <v>3.3000000000000002E-2</v>
      </c>
      <c r="R30" s="12">
        <f>'raw TE data'!AP27</f>
        <v>1.46</v>
      </c>
      <c r="S30" s="12">
        <f>'raw TE data'!AQ27</f>
        <v>0.7</v>
      </c>
      <c r="T30" s="12">
        <f>'raw TE data'!AR27</f>
        <v>3.9</v>
      </c>
      <c r="U30" s="12">
        <f>'raw TE data'!AS27</f>
        <v>1.8</v>
      </c>
      <c r="V30" s="12">
        <f>'raw TE data'!AT27</f>
        <v>2.2000000000000002</v>
      </c>
      <c r="W30" s="12">
        <f>'raw TE data'!AU27</f>
        <v>0.79</v>
      </c>
      <c r="X30" s="12">
        <f>'raw TE data'!AV27</f>
        <v>25.1</v>
      </c>
      <c r="Y30" s="12">
        <f>'raw TE data'!AW27</f>
        <v>8</v>
      </c>
      <c r="Z30" s="12">
        <f>'raw TE data'!AX27</f>
        <v>8.8000000000000007</v>
      </c>
      <c r="AA30" s="12">
        <f>'raw TE data'!AY27</f>
        <v>2.7</v>
      </c>
      <c r="AB30" s="12">
        <f>'raw TE data'!AZ27</f>
        <v>147</v>
      </c>
      <c r="AC30" s="12">
        <f>'raw TE data'!BA27</f>
        <v>42</v>
      </c>
      <c r="AD30" s="12">
        <f>'raw TE data'!BB27</f>
        <v>61</v>
      </c>
      <c r="AE30" s="12">
        <f>'raw TE data'!BC27</f>
        <v>17</v>
      </c>
      <c r="AF30" s="12">
        <f>'raw TE data'!BD27</f>
        <v>352</v>
      </c>
      <c r="AG30" s="12">
        <f>'raw TE data'!BE27</f>
        <v>89</v>
      </c>
      <c r="AH30" s="12">
        <f>'raw TE data'!BF27</f>
        <v>90</v>
      </c>
      <c r="AI30" s="12">
        <f>'raw TE data'!BG27</f>
        <v>23</v>
      </c>
      <c r="AJ30" s="12">
        <f>'raw TE data'!BH27</f>
        <v>890</v>
      </c>
      <c r="AK30" s="12">
        <f>'raw TE data'!BI27</f>
        <v>210</v>
      </c>
      <c r="AL30" s="12">
        <f>'raw TE data'!BJ27</f>
        <v>198</v>
      </c>
      <c r="AM30" s="12">
        <f>'raw TE data'!BK27</f>
        <v>44</v>
      </c>
      <c r="AN30" s="12">
        <f>'raw TE data'!BL27</f>
        <v>8510</v>
      </c>
      <c r="AO30" s="12">
        <f>'raw TE data'!BM27</f>
        <v>520</v>
      </c>
      <c r="AP30" s="12">
        <f>'raw TE data'!BN27</f>
        <v>0.99</v>
      </c>
      <c r="AQ30" s="12">
        <f>'raw TE data'!BO27</f>
        <v>0.34</v>
      </c>
      <c r="AR30" s="12">
        <f>'raw TE data'!BP27</f>
        <v>176</v>
      </c>
      <c r="AS30" s="12">
        <f>'raw TE data'!BQ27</f>
        <v>85</v>
      </c>
      <c r="AT30" s="12">
        <f>'raw TE data'!BR27</f>
        <v>547</v>
      </c>
      <c r="AU30" s="12">
        <f>'raw TE data'!BS27</f>
        <v>69</v>
      </c>
      <c r="AV30" s="21">
        <f t="shared" si="0"/>
        <v>0.3217550274223035</v>
      </c>
      <c r="AX30" s="21" t="str">
        <f>'raw TE data'!B27</f>
        <v>P145_27.FIN2</v>
      </c>
      <c r="AY30" s="31">
        <f t="shared" si="1"/>
        <v>-1.4168937329700272E-2</v>
      </c>
      <c r="AZ30" s="31">
        <f t="shared" si="2"/>
        <v>36.572622779519335</v>
      </c>
      <c r="BA30" s="31">
        <f t="shared" si="3"/>
        <v>0.51094890510948909</v>
      </c>
      <c r="BB30" s="31">
        <f t="shared" si="4"/>
        <v>2.0534458509142053</v>
      </c>
      <c r="BC30" s="31">
        <f t="shared" si="5"/>
        <v>16.88311688311688</v>
      </c>
      <c r="BD30" s="31">
        <f t="shared" si="6"/>
        <v>25.287356321839084</v>
      </c>
      <c r="BE30" s="31">
        <f t="shared" si="7"/>
        <v>82.026143790849673</v>
      </c>
      <c r="BF30" s="31">
        <f t="shared" si="8"/>
        <v>151.72413793103448</v>
      </c>
      <c r="BG30" s="31">
        <f t="shared" si="9"/>
        <v>385.82677165354329</v>
      </c>
      <c r="BH30" s="31">
        <f t="shared" si="10"/>
        <v>716.80376028202124</v>
      </c>
      <c r="BI30" s="31">
        <f t="shared" si="11"/>
        <v>1413.6546184738957</v>
      </c>
      <c r="BJ30" s="31">
        <f t="shared" si="12"/>
        <v>2528.0898876404494</v>
      </c>
      <c r="BK30" s="31">
        <f t="shared" si="13"/>
        <v>3588.7096774193546</v>
      </c>
      <c r="BL30" s="31">
        <f t="shared" si="14"/>
        <v>5196.8503937007872</v>
      </c>
      <c r="BN30" s="37" t="str">
        <f t="shared" si="15"/>
        <v/>
      </c>
      <c r="BO30" s="38">
        <f t="shared" si="16"/>
        <v>0.67951800270833673</v>
      </c>
      <c r="BP30" s="39" t="str">
        <f t="shared" si="17"/>
        <v/>
      </c>
      <c r="BQ30" s="39">
        <f t="shared" si="18"/>
        <v>9.3013495720868988</v>
      </c>
      <c r="BR30" s="52">
        <f t="shared" si="19"/>
        <v>63.356024720017565</v>
      </c>
      <c r="BS30" s="41" t="str">
        <f>'raw UPb data'!B27</f>
        <v>P145_27.FIN2</v>
      </c>
      <c r="BT30" s="41">
        <f>IF('raw UPb data'!X27="no value", "", 'raw UPb data'!X27)</f>
        <v>194.3</v>
      </c>
      <c r="BU30" s="41">
        <f>'raw UPb data'!Y27</f>
        <v>2.5</v>
      </c>
    </row>
    <row r="31" spans="1:73">
      <c r="A31" s="20" t="str">
        <f>'raw TE data'!B28</f>
        <v>P145_28.FIN2</v>
      </c>
      <c r="B31" s="12">
        <f>'raw TE data'!Z28</f>
        <v>415</v>
      </c>
      <c r="C31" s="12">
        <f>'raw TE data'!AA28</f>
        <v>98</v>
      </c>
      <c r="D31" s="12">
        <f>'raw TE data'!AB28</f>
        <v>6.4</v>
      </c>
      <c r="E31" s="12">
        <f>'raw TE data'!AC28</f>
        <v>2.5</v>
      </c>
      <c r="F31" s="12">
        <f>'raw TE data'!AD28</f>
        <v>436</v>
      </c>
      <c r="G31" s="12">
        <f>'raw TE data'!AE28</f>
        <v>60</v>
      </c>
      <c r="H31" s="12">
        <f>'raw TE data'!AF28</f>
        <v>3.51</v>
      </c>
      <c r="I31" s="12">
        <f>'raw TE data'!AG28</f>
        <v>0.74</v>
      </c>
      <c r="J31" s="12">
        <f>'raw TE data'!AH28</f>
        <v>41</v>
      </c>
      <c r="K31" s="12">
        <f>'raw TE data'!AI28</f>
        <v>10</v>
      </c>
      <c r="L31" s="12">
        <f>'raw TE data'!AJ28</f>
        <v>9.5000000000000001E-2</v>
      </c>
      <c r="M31" s="12">
        <f>'raw TE data'!AK28</f>
        <v>4.9000000000000002E-2</v>
      </c>
      <c r="N31" s="12">
        <f>'raw TE data'!AL28</f>
        <v>9.9</v>
      </c>
      <c r="O31" s="12">
        <f>'raw TE data'!AM28</f>
        <v>1.6</v>
      </c>
      <c r="P31" s="12">
        <f>'raw TE data'!AN28</f>
        <v>8.3000000000000004E-2</v>
      </c>
      <c r="Q31" s="12">
        <f>'raw TE data'!AO28</f>
        <v>5.3999999999999999E-2</v>
      </c>
      <c r="R31" s="12">
        <f>'raw TE data'!AP28</f>
        <v>0.54</v>
      </c>
      <c r="S31" s="12">
        <f>'raw TE data'!AQ28</f>
        <v>0.48</v>
      </c>
      <c r="T31" s="12">
        <f>'raw TE data'!AR28</f>
        <v>2.1</v>
      </c>
      <c r="U31" s="12">
        <f>'raw TE data'!AS28</f>
        <v>1.2</v>
      </c>
      <c r="V31" s="12">
        <f>'raw TE data'!AT28</f>
        <v>0.37</v>
      </c>
      <c r="W31" s="12">
        <f>'raw TE data'!AU28</f>
        <v>0.39</v>
      </c>
      <c r="X31" s="12">
        <f>'raw TE data'!AV28</f>
        <v>6.6</v>
      </c>
      <c r="Y31" s="12">
        <f>'raw TE data'!AW28</f>
        <v>2.2999999999999998</v>
      </c>
      <c r="Z31" s="12">
        <f>'raw TE data'!AX28</f>
        <v>2.76</v>
      </c>
      <c r="AA31" s="12">
        <f>'raw TE data'!AY28</f>
        <v>0.54</v>
      </c>
      <c r="AB31" s="12">
        <f>'raw TE data'!AZ28</f>
        <v>38.299999999999997</v>
      </c>
      <c r="AC31" s="12">
        <f>'raw TE data'!BA28</f>
        <v>5.0999999999999996</v>
      </c>
      <c r="AD31" s="12">
        <f>'raw TE data'!BB28</f>
        <v>14.7</v>
      </c>
      <c r="AE31" s="12">
        <f>'raw TE data'!BC28</f>
        <v>1.7</v>
      </c>
      <c r="AF31" s="12">
        <f>'raw TE data'!BD28</f>
        <v>75.599999999999994</v>
      </c>
      <c r="AG31" s="12">
        <f>'raw TE data'!BE28</f>
        <v>8.8000000000000007</v>
      </c>
      <c r="AH31" s="12">
        <f>'raw TE data'!BF28</f>
        <v>19.100000000000001</v>
      </c>
      <c r="AI31" s="12">
        <f>'raw TE data'!BG28</f>
        <v>2.7</v>
      </c>
      <c r="AJ31" s="12">
        <f>'raw TE data'!BH28</f>
        <v>179</v>
      </c>
      <c r="AK31" s="12">
        <f>'raw TE data'!BI28</f>
        <v>13</v>
      </c>
      <c r="AL31" s="12">
        <f>'raw TE data'!BJ28</f>
        <v>36.6</v>
      </c>
      <c r="AM31" s="12">
        <f>'raw TE data'!BK28</f>
        <v>2.8</v>
      </c>
      <c r="AN31" s="12">
        <f>'raw TE data'!BL28</f>
        <v>9700</v>
      </c>
      <c r="AO31" s="12">
        <f>'raw TE data'!BM28</f>
        <v>1000</v>
      </c>
      <c r="AP31" s="12">
        <f>'raw TE data'!BN28</f>
        <v>1.44</v>
      </c>
      <c r="AQ31" s="12">
        <f>'raw TE data'!BO28</f>
        <v>0.51</v>
      </c>
      <c r="AR31" s="12">
        <f>'raw TE data'!BP28</f>
        <v>98.5</v>
      </c>
      <c r="AS31" s="12">
        <f>'raw TE data'!BQ28</f>
        <v>9.4</v>
      </c>
      <c r="AT31" s="12">
        <f>'raw TE data'!BR28</f>
        <v>242</v>
      </c>
      <c r="AU31" s="12">
        <f>'raw TE data'!BS28</f>
        <v>21</v>
      </c>
      <c r="AV31" s="21">
        <f t="shared" si="0"/>
        <v>0.40702479338842973</v>
      </c>
      <c r="AX31" s="21" t="str">
        <f>'raw TE data'!B28</f>
        <v>P145_28.FIN2</v>
      </c>
      <c r="AY31" s="31">
        <f t="shared" si="1"/>
        <v>0.25885558583106266</v>
      </c>
      <c r="AZ31" s="31">
        <f t="shared" si="2"/>
        <v>10.344827586206897</v>
      </c>
      <c r="BA31" s="31">
        <f t="shared" si="3"/>
        <v>0.6058394160583942</v>
      </c>
      <c r="BB31" s="31">
        <f t="shared" si="4"/>
        <v>0.759493670886076</v>
      </c>
      <c r="BC31" s="31">
        <f t="shared" si="5"/>
        <v>9.0909090909090917</v>
      </c>
      <c r="BD31" s="31">
        <f t="shared" si="6"/>
        <v>4.2528735632183912</v>
      </c>
      <c r="BE31" s="31">
        <f t="shared" si="7"/>
        <v>21.56862745098039</v>
      </c>
      <c r="BF31" s="31">
        <f t="shared" si="8"/>
        <v>47.586206896551715</v>
      </c>
      <c r="BG31" s="31">
        <f t="shared" si="9"/>
        <v>100.52493438320209</v>
      </c>
      <c r="BH31" s="31">
        <f t="shared" si="10"/>
        <v>172.73795534665101</v>
      </c>
      <c r="BI31" s="31">
        <f t="shared" si="11"/>
        <v>303.6144578313253</v>
      </c>
      <c r="BJ31" s="31">
        <f t="shared" si="12"/>
        <v>536.51685393258435</v>
      </c>
      <c r="BK31" s="31">
        <f t="shared" si="13"/>
        <v>721.77419354838707</v>
      </c>
      <c r="BL31" s="31">
        <f t="shared" si="14"/>
        <v>960.62992125984249</v>
      </c>
      <c r="BN31" s="37">
        <f t="shared" si="15"/>
        <v>26.122559297786417</v>
      </c>
      <c r="BO31" s="38">
        <f t="shared" si="16"/>
        <v>0.30371592167366152</v>
      </c>
      <c r="BP31" s="39">
        <f t="shared" si="17"/>
        <v>2.6946442131594228E-4</v>
      </c>
      <c r="BQ31" s="39">
        <f t="shared" si="18"/>
        <v>7.180051377074034</v>
      </c>
      <c r="BR31" s="52">
        <f t="shared" si="19"/>
        <v>44.538296349319971</v>
      </c>
      <c r="BS31" s="41" t="str">
        <f>'raw UPb data'!B28</f>
        <v>P145_28.FIN2</v>
      </c>
      <c r="BT31" s="41">
        <f>IF('raw UPb data'!X28="no value", "", 'raw UPb data'!X28)</f>
        <v>86.3</v>
      </c>
      <c r="BU31" s="41">
        <f>'raw UPb data'!Y28</f>
        <v>2.2999999999999998</v>
      </c>
    </row>
    <row r="32" spans="1:73">
      <c r="A32" s="20" t="str">
        <f>'raw TE data'!B29</f>
        <v>P145_29.FIN2</v>
      </c>
      <c r="B32" s="12">
        <f>'raw TE data'!Z29</f>
        <v>10</v>
      </c>
      <c r="C32" s="12">
        <f>'raw TE data'!AA29</f>
        <v>2.9</v>
      </c>
      <c r="D32" s="12">
        <f>'raw TE data'!AB29</f>
        <v>0.72</v>
      </c>
      <c r="E32" s="12">
        <f>'raw TE data'!AC29</f>
        <v>0.45</v>
      </c>
      <c r="F32" s="12">
        <f>'raw TE data'!AD29</f>
        <v>1203</v>
      </c>
      <c r="G32" s="12">
        <f>'raw TE data'!AE29</f>
        <v>61</v>
      </c>
      <c r="H32" s="12">
        <f>'raw TE data'!AF29</f>
        <v>4.72</v>
      </c>
      <c r="I32" s="12">
        <f>'raw TE data'!AG29</f>
        <v>0.81</v>
      </c>
      <c r="J32" s="12">
        <f>'raw TE data'!AH29</f>
        <v>0.5</v>
      </c>
      <c r="K32" s="12">
        <f>'raw TE data'!AI29</f>
        <v>1.3</v>
      </c>
      <c r="L32" s="12">
        <f>'raw TE data'!AJ29</f>
        <v>2E-3</v>
      </c>
      <c r="M32" s="12">
        <f>'raw TE data'!AK29</f>
        <v>1.2E-2</v>
      </c>
      <c r="N32" s="12">
        <f>'raw TE data'!AL29</f>
        <v>27</v>
      </c>
      <c r="O32" s="12">
        <f>'raw TE data'!AM29</f>
        <v>2.2999999999999998</v>
      </c>
      <c r="P32" s="12">
        <f>'raw TE data'!AN29</f>
        <v>0.108</v>
      </c>
      <c r="Q32" s="12">
        <f>'raw TE data'!AO29</f>
        <v>4.4999999999999998E-2</v>
      </c>
      <c r="R32" s="12">
        <f>'raw TE data'!AP29</f>
        <v>2.2000000000000002</v>
      </c>
      <c r="S32" s="12">
        <f>'raw TE data'!AQ29</f>
        <v>0.76</v>
      </c>
      <c r="T32" s="12">
        <f>'raw TE data'!AR29</f>
        <v>3.7</v>
      </c>
      <c r="U32" s="12">
        <f>'raw TE data'!AS29</f>
        <v>1.2</v>
      </c>
      <c r="V32" s="12">
        <f>'raw TE data'!AT29</f>
        <v>0.93</v>
      </c>
      <c r="W32" s="12">
        <f>'raw TE data'!AU29</f>
        <v>0.31</v>
      </c>
      <c r="X32" s="12">
        <f>'raw TE data'!AV29</f>
        <v>21.8</v>
      </c>
      <c r="Y32" s="12">
        <f>'raw TE data'!AW29</f>
        <v>2.7</v>
      </c>
      <c r="Z32" s="12">
        <f>'raw TE data'!AX29</f>
        <v>6.62</v>
      </c>
      <c r="AA32" s="12">
        <f>'raw TE data'!AY29</f>
        <v>0.68</v>
      </c>
      <c r="AB32" s="12">
        <f>'raw TE data'!AZ29</f>
        <v>99</v>
      </c>
      <c r="AC32" s="12">
        <f>'raw TE data'!BA29</f>
        <v>6.1</v>
      </c>
      <c r="AD32" s="12">
        <f>'raw TE data'!BB29</f>
        <v>39.200000000000003</v>
      </c>
      <c r="AE32" s="12">
        <f>'raw TE data'!BC29</f>
        <v>2.4</v>
      </c>
      <c r="AF32" s="12">
        <f>'raw TE data'!BD29</f>
        <v>200</v>
      </c>
      <c r="AG32" s="12">
        <f>'raw TE data'!BE29</f>
        <v>14</v>
      </c>
      <c r="AH32" s="12">
        <f>'raw TE data'!BF29</f>
        <v>46.8</v>
      </c>
      <c r="AI32" s="12">
        <f>'raw TE data'!BG29</f>
        <v>3</v>
      </c>
      <c r="AJ32" s="12">
        <f>'raw TE data'!BH29</f>
        <v>461</v>
      </c>
      <c r="AK32" s="12">
        <f>'raw TE data'!BI29</f>
        <v>22</v>
      </c>
      <c r="AL32" s="12">
        <f>'raw TE data'!BJ29</f>
        <v>102.4</v>
      </c>
      <c r="AM32" s="12">
        <f>'raw TE data'!BK29</f>
        <v>4.7</v>
      </c>
      <c r="AN32" s="12">
        <f>'raw TE data'!BL29</f>
        <v>10760</v>
      </c>
      <c r="AO32" s="12">
        <f>'raw TE data'!BM29</f>
        <v>630</v>
      </c>
      <c r="AP32" s="12">
        <f>'raw TE data'!BN29</f>
        <v>1.89</v>
      </c>
      <c r="AQ32" s="12">
        <f>'raw TE data'!BO29</f>
        <v>0.42</v>
      </c>
      <c r="AR32" s="12">
        <f>'raw TE data'!BP29</f>
        <v>243</v>
      </c>
      <c r="AS32" s="12">
        <f>'raw TE data'!BQ29</f>
        <v>21</v>
      </c>
      <c r="AT32" s="12">
        <f>'raw TE data'!BR29</f>
        <v>355</v>
      </c>
      <c r="AU32" s="12">
        <f>'raw TE data'!BS29</f>
        <v>30</v>
      </c>
      <c r="AV32" s="21">
        <f t="shared" si="0"/>
        <v>0.6845070422535211</v>
      </c>
      <c r="AX32" s="21" t="str">
        <f>'raw TE data'!B29</f>
        <v>P145_29.FIN2</v>
      </c>
      <c r="AY32" s="31">
        <f t="shared" si="1"/>
        <v>5.4495912806539508E-3</v>
      </c>
      <c r="AZ32" s="31">
        <f t="shared" si="2"/>
        <v>28.213166144200628</v>
      </c>
      <c r="BA32" s="31">
        <f t="shared" si="3"/>
        <v>0.7883211678832116</v>
      </c>
      <c r="BB32" s="31">
        <f t="shared" si="4"/>
        <v>3.0942334739803097</v>
      </c>
      <c r="BC32" s="31">
        <f t="shared" si="5"/>
        <v>16.017316017316016</v>
      </c>
      <c r="BD32" s="31">
        <f t="shared" si="6"/>
        <v>10.689655172413794</v>
      </c>
      <c r="BE32" s="31">
        <f t="shared" si="7"/>
        <v>71.24183006535948</v>
      </c>
      <c r="BF32" s="31">
        <f t="shared" si="8"/>
        <v>114.13793103448276</v>
      </c>
      <c r="BG32" s="31">
        <f t="shared" si="9"/>
        <v>259.84251968503935</v>
      </c>
      <c r="BH32" s="31">
        <f t="shared" si="10"/>
        <v>460.63454759106941</v>
      </c>
      <c r="BI32" s="31">
        <f t="shared" si="11"/>
        <v>803.21285140562247</v>
      </c>
      <c r="BJ32" s="31">
        <f t="shared" si="12"/>
        <v>1314.6067415730336</v>
      </c>
      <c r="BK32" s="31">
        <f t="shared" si="13"/>
        <v>1858.8709677419356</v>
      </c>
      <c r="BL32" s="31">
        <f t="shared" si="14"/>
        <v>2687.6640419947507</v>
      </c>
      <c r="BN32" s="37">
        <f t="shared" si="15"/>
        <v>430.44559373353013</v>
      </c>
      <c r="BO32" s="38">
        <f t="shared" si="16"/>
        <v>0.31644722404501729</v>
      </c>
      <c r="BP32" s="39">
        <f t="shared" si="17"/>
        <v>2.0276311307901906E-6</v>
      </c>
      <c r="BQ32" s="39">
        <f t="shared" si="18"/>
        <v>7.1538367546432076</v>
      </c>
      <c r="BR32" s="52">
        <f t="shared" si="19"/>
        <v>37.725926461027235</v>
      </c>
      <c r="BS32" s="41" t="str">
        <f>'raw UPb data'!B29</f>
        <v>P145_29.FIN2</v>
      </c>
      <c r="BT32" s="41">
        <f>IF('raw UPb data'!X29="no value", "", 'raw UPb data'!X29)</f>
        <v>176.2</v>
      </c>
      <c r="BU32" s="41">
        <f>'raw UPb data'!Y29</f>
        <v>1.9</v>
      </c>
    </row>
    <row r="33" spans="1:73">
      <c r="A33" s="20" t="str">
        <f>'raw TE data'!B30</f>
        <v>P145_30.FIN2</v>
      </c>
      <c r="B33" s="12">
        <f>'raw TE data'!Z30</f>
        <v>16</v>
      </c>
      <c r="C33" s="12">
        <f>'raw TE data'!AA30</f>
        <v>11</v>
      </c>
      <c r="D33" s="12">
        <f>'raw TE data'!AB30</f>
        <v>0</v>
      </c>
      <c r="E33" s="12">
        <f>'raw TE data'!AC30</f>
        <v>0.43</v>
      </c>
      <c r="F33" s="12">
        <f>'raw TE data'!AD30</f>
        <v>570</v>
      </c>
      <c r="G33" s="12">
        <f>'raw TE data'!AE30</f>
        <v>110</v>
      </c>
      <c r="H33" s="12">
        <f>'raw TE data'!AF30</f>
        <v>2.12</v>
      </c>
      <c r="I33" s="12">
        <f>'raw TE data'!AG30</f>
        <v>0.37</v>
      </c>
      <c r="J33" s="12">
        <f>'raw TE data'!AH30</f>
        <v>0.2</v>
      </c>
      <c r="K33" s="12">
        <f>'raw TE data'!AI30</f>
        <v>1</v>
      </c>
      <c r="L33" s="12">
        <f>'raw TE data'!AJ30</f>
        <v>1.7999999999999999E-2</v>
      </c>
      <c r="M33" s="12">
        <f>'raw TE data'!AK30</f>
        <v>1.7000000000000001E-2</v>
      </c>
      <c r="N33" s="12">
        <f>'raw TE data'!AL30</f>
        <v>1.29</v>
      </c>
      <c r="O33" s="12">
        <f>'raw TE data'!AM30</f>
        <v>0.44</v>
      </c>
      <c r="P33" s="12">
        <f>'raw TE data'!AN30</f>
        <v>4.0000000000000001E-3</v>
      </c>
      <c r="Q33" s="12">
        <f>'raw TE data'!AO30</f>
        <v>0.01</v>
      </c>
      <c r="R33" s="12">
        <f>'raw TE data'!AP30</f>
        <v>6.9000000000000006E-2</v>
      </c>
      <c r="S33" s="12">
        <f>'raw TE data'!AQ30</f>
        <v>9.5000000000000001E-2</v>
      </c>
      <c r="T33" s="12">
        <f>'raw TE data'!AR30</f>
        <v>0.6</v>
      </c>
      <c r="U33" s="12">
        <f>'raw TE data'!AS30</f>
        <v>0.4</v>
      </c>
      <c r="V33" s="12">
        <f>'raw TE data'!AT30</f>
        <v>0.27</v>
      </c>
      <c r="W33" s="12">
        <f>'raw TE data'!AU30</f>
        <v>0.17</v>
      </c>
      <c r="X33" s="12">
        <f>'raw TE data'!AV30</f>
        <v>4.2</v>
      </c>
      <c r="Y33" s="12">
        <f>'raw TE data'!AW30</f>
        <v>2</v>
      </c>
      <c r="Z33" s="12">
        <f>'raw TE data'!AX30</f>
        <v>1.75</v>
      </c>
      <c r="AA33" s="12">
        <f>'raw TE data'!AY30</f>
        <v>0.65</v>
      </c>
      <c r="AB33" s="12">
        <f>'raw TE data'!AZ30</f>
        <v>35.4</v>
      </c>
      <c r="AC33" s="12">
        <f>'raw TE data'!BA30</f>
        <v>8.5</v>
      </c>
      <c r="AD33" s="12">
        <f>'raw TE data'!BB30</f>
        <v>17.100000000000001</v>
      </c>
      <c r="AE33" s="12">
        <f>'raw TE data'!BC30</f>
        <v>3.7</v>
      </c>
      <c r="AF33" s="12">
        <f>'raw TE data'!BD30</f>
        <v>104</v>
      </c>
      <c r="AG33" s="12">
        <f>'raw TE data'!BE30</f>
        <v>26</v>
      </c>
      <c r="AH33" s="12">
        <f>'raw TE data'!BF30</f>
        <v>26.8</v>
      </c>
      <c r="AI33" s="12">
        <f>'raw TE data'!BG30</f>
        <v>5.8</v>
      </c>
      <c r="AJ33" s="12">
        <f>'raw TE data'!BH30</f>
        <v>269</v>
      </c>
      <c r="AK33" s="12">
        <f>'raw TE data'!BI30</f>
        <v>57</v>
      </c>
      <c r="AL33" s="12">
        <f>'raw TE data'!BJ30</f>
        <v>61</v>
      </c>
      <c r="AM33" s="12">
        <f>'raw TE data'!BK30</f>
        <v>13</v>
      </c>
      <c r="AN33" s="12">
        <f>'raw TE data'!BL30</f>
        <v>13200</v>
      </c>
      <c r="AO33" s="12">
        <f>'raw TE data'!BM30</f>
        <v>1200</v>
      </c>
      <c r="AP33" s="12">
        <f>'raw TE data'!BN30</f>
        <v>-4.3399999999999998E-4</v>
      </c>
      <c r="AQ33" s="12">
        <f>'raw TE data'!BO30</f>
        <v>2.9E-5</v>
      </c>
      <c r="AR33" s="12">
        <f>'raw TE data'!BP30</f>
        <v>8.8000000000000007</v>
      </c>
      <c r="AS33" s="12">
        <f>'raw TE data'!BQ30</f>
        <v>1</v>
      </c>
      <c r="AT33" s="12">
        <f>'raw TE data'!BR30</f>
        <v>134</v>
      </c>
      <c r="AU33" s="12">
        <f>'raw TE data'!BS30</f>
        <v>17</v>
      </c>
      <c r="AV33" s="21">
        <f t="shared" si="0"/>
        <v>6.5671641791044788E-2</v>
      </c>
      <c r="AX33" s="21" t="str">
        <f>'raw TE data'!B30</f>
        <v>P145_30.FIN2</v>
      </c>
      <c r="AY33" s="31">
        <f t="shared" si="1"/>
        <v>4.9046321525885554E-2</v>
      </c>
      <c r="AZ33" s="31">
        <f t="shared" si="2"/>
        <v>1.3479623824451412</v>
      </c>
      <c r="BA33" s="31">
        <f t="shared" si="3"/>
        <v>2.9197080291970802E-2</v>
      </c>
      <c r="BB33" s="31">
        <f t="shared" si="4"/>
        <v>9.7046413502109713E-2</v>
      </c>
      <c r="BC33" s="31">
        <f t="shared" si="5"/>
        <v>2.5974025974025974</v>
      </c>
      <c r="BD33" s="31">
        <f t="shared" si="6"/>
        <v>3.1034482758620694</v>
      </c>
      <c r="BE33" s="31">
        <f t="shared" si="7"/>
        <v>13.725490196078432</v>
      </c>
      <c r="BF33" s="31">
        <f t="shared" si="8"/>
        <v>30.172413793103448</v>
      </c>
      <c r="BG33" s="31">
        <f t="shared" si="9"/>
        <v>92.913385826771645</v>
      </c>
      <c r="BH33" s="31">
        <f t="shared" si="10"/>
        <v>200.94007050528793</v>
      </c>
      <c r="BI33" s="31">
        <f t="shared" si="11"/>
        <v>417.67068273092372</v>
      </c>
      <c r="BJ33" s="31">
        <f t="shared" si="12"/>
        <v>752.80898876404501</v>
      </c>
      <c r="BK33" s="31">
        <f t="shared" si="13"/>
        <v>1084.6774193548388</v>
      </c>
      <c r="BL33" s="31">
        <f t="shared" si="14"/>
        <v>1601.0498687664042</v>
      </c>
      <c r="BN33" s="37">
        <f t="shared" si="15"/>
        <v>35.620896049274343</v>
      </c>
      <c r="BO33" s="38">
        <f t="shared" si="16"/>
        <v>0.51976968282757952</v>
      </c>
      <c r="BP33" s="39">
        <f t="shared" si="17"/>
        <v>3.0633850002233438E-5</v>
      </c>
      <c r="BQ33" s="39">
        <f t="shared" si="18"/>
        <v>11.674070530344453</v>
      </c>
      <c r="BR33" s="52">
        <f t="shared" si="19"/>
        <v>116.64791901012373</v>
      </c>
      <c r="BS33" s="41" t="str">
        <f>'raw UPb data'!B30</f>
        <v>P145_30.FIN2</v>
      </c>
      <c r="BT33" s="41">
        <f>IF('raw UPb data'!X30="no value", "", 'raw UPb data'!X30)</f>
        <v>76.7</v>
      </c>
      <c r="BU33" s="41">
        <f>'raw UPb data'!Y30</f>
        <v>2.2000000000000002</v>
      </c>
    </row>
    <row r="34" spans="1:73">
      <c r="A34" s="20" t="str">
        <f>'raw TE data'!B31</f>
        <v>P145_30.FIN2</v>
      </c>
      <c r="B34" s="12">
        <f>'raw TE data'!Z31</f>
        <v>6.3</v>
      </c>
      <c r="C34" s="12">
        <f>'raw TE data'!AA31</f>
        <v>3.2</v>
      </c>
      <c r="D34" s="12">
        <f>'raw TE data'!AB31</f>
        <v>0.62</v>
      </c>
      <c r="E34" s="12">
        <f>'raw TE data'!AC31</f>
        <v>0.47</v>
      </c>
      <c r="F34" s="12">
        <f>'raw TE data'!AD31</f>
        <v>1188</v>
      </c>
      <c r="G34" s="12">
        <f>'raw TE data'!AE31</f>
        <v>81</v>
      </c>
      <c r="H34" s="12">
        <f>'raw TE data'!AF31</f>
        <v>1.43</v>
      </c>
      <c r="I34" s="12">
        <f>'raw TE data'!AG31</f>
        <v>0.25</v>
      </c>
      <c r="J34" s="12">
        <f>'raw TE data'!AH31</f>
        <v>0.2</v>
      </c>
      <c r="K34" s="12">
        <f>'raw TE data'!AI31</f>
        <v>1.4</v>
      </c>
      <c r="L34" s="12">
        <f>'raw TE data'!AJ31</f>
        <v>3.3000000000000002E-2</v>
      </c>
      <c r="M34" s="12">
        <f>'raw TE data'!AK31</f>
        <v>3.2000000000000001E-2</v>
      </c>
      <c r="N34" s="12">
        <f>'raw TE data'!AL31</f>
        <v>3.31</v>
      </c>
      <c r="O34" s="12">
        <f>'raw TE data'!AM31</f>
        <v>0.69</v>
      </c>
      <c r="P34" s="12">
        <f>'raw TE data'!AN31</f>
        <v>-2.9999999999999997E-4</v>
      </c>
      <c r="Q34" s="12">
        <f>'raw TE data'!AO31</f>
        <v>7.7999999999999996E-3</v>
      </c>
      <c r="R34" s="12">
        <f>'raw TE data'!AP31</f>
        <v>0.24</v>
      </c>
      <c r="S34" s="12">
        <f>'raw TE data'!AQ31</f>
        <v>0.23</v>
      </c>
      <c r="T34" s="12">
        <f>'raw TE data'!AR31</f>
        <v>1.24</v>
      </c>
      <c r="U34" s="12">
        <f>'raw TE data'!AS31</f>
        <v>0.62</v>
      </c>
      <c r="V34" s="12">
        <f>'raw TE data'!AT31</f>
        <v>0.77</v>
      </c>
      <c r="W34" s="12">
        <f>'raw TE data'!AU31</f>
        <v>0.32</v>
      </c>
      <c r="X34" s="12">
        <f>'raw TE data'!AV31</f>
        <v>12.2</v>
      </c>
      <c r="Y34" s="12">
        <f>'raw TE data'!AW31</f>
        <v>2.5</v>
      </c>
      <c r="Z34" s="12">
        <f>'raw TE data'!AX31</f>
        <v>5.0599999999999996</v>
      </c>
      <c r="AA34" s="12">
        <f>'raw TE data'!AY31</f>
        <v>0.74</v>
      </c>
      <c r="AB34" s="12">
        <f>'raw TE data'!AZ31</f>
        <v>82</v>
      </c>
      <c r="AC34" s="12">
        <f>'raw TE data'!BA31</f>
        <v>6.1</v>
      </c>
      <c r="AD34" s="12">
        <f>'raw TE data'!BB31</f>
        <v>39.700000000000003</v>
      </c>
      <c r="AE34" s="12">
        <f>'raw TE data'!BC31</f>
        <v>3</v>
      </c>
      <c r="AF34" s="12">
        <f>'raw TE data'!BD31</f>
        <v>229</v>
      </c>
      <c r="AG34" s="12">
        <f>'raw TE data'!BE31</f>
        <v>19</v>
      </c>
      <c r="AH34" s="12">
        <f>'raw TE data'!BF31</f>
        <v>56.8</v>
      </c>
      <c r="AI34" s="12">
        <f>'raw TE data'!BG31</f>
        <v>4.7</v>
      </c>
      <c r="AJ34" s="12">
        <f>'raw TE data'!BH31</f>
        <v>614</v>
      </c>
      <c r="AK34" s="12">
        <f>'raw TE data'!BI31</f>
        <v>49</v>
      </c>
      <c r="AL34" s="12">
        <f>'raw TE data'!BJ31</f>
        <v>149</v>
      </c>
      <c r="AM34" s="12">
        <f>'raw TE data'!BK31</f>
        <v>13</v>
      </c>
      <c r="AN34" s="12">
        <f>'raw TE data'!BL31</f>
        <v>10700</v>
      </c>
      <c r="AO34" s="12">
        <f>'raw TE data'!BM31</f>
        <v>1000</v>
      </c>
      <c r="AP34" s="12">
        <f>'raw TE data'!BN31</f>
        <v>0.13700000000000001</v>
      </c>
      <c r="AQ34" s="12">
        <f>'raw TE data'!BO31</f>
        <v>8.5999999999999993E-2</v>
      </c>
      <c r="AR34" s="12">
        <f>'raw TE data'!BP31</f>
        <v>14.4</v>
      </c>
      <c r="AS34" s="12">
        <f>'raw TE data'!BQ31</f>
        <v>1.3</v>
      </c>
      <c r="AT34" s="12">
        <f>'raw TE data'!BR31</f>
        <v>54.6</v>
      </c>
      <c r="AU34" s="12">
        <f>'raw TE data'!BS31</f>
        <v>5.8</v>
      </c>
      <c r="AV34" s="21">
        <f t="shared" si="0"/>
        <v>0.26373626373626374</v>
      </c>
      <c r="AX34" s="21" t="str">
        <f>'raw TE data'!B31</f>
        <v>P145_30.FIN2</v>
      </c>
      <c r="AY34" s="31">
        <f t="shared" si="1"/>
        <v>8.99182561307902E-2</v>
      </c>
      <c r="AZ34" s="31">
        <f t="shared" si="2"/>
        <v>3.4587251828631143</v>
      </c>
      <c r="BA34" s="31">
        <f t="shared" si="3"/>
        <v>-2.18978102189781E-3</v>
      </c>
      <c r="BB34" s="31">
        <f t="shared" si="4"/>
        <v>0.33755274261603374</v>
      </c>
      <c r="BC34" s="31">
        <f t="shared" si="5"/>
        <v>5.3679653679653674</v>
      </c>
      <c r="BD34" s="31">
        <f t="shared" si="6"/>
        <v>8.8505747126436791</v>
      </c>
      <c r="BE34" s="31">
        <f t="shared" si="7"/>
        <v>39.869281045751634</v>
      </c>
      <c r="BF34" s="31">
        <f t="shared" si="8"/>
        <v>87.241379310344811</v>
      </c>
      <c r="BG34" s="31">
        <f t="shared" si="9"/>
        <v>215.2230971128609</v>
      </c>
      <c r="BH34" s="31">
        <f t="shared" si="10"/>
        <v>466.50998824911875</v>
      </c>
      <c r="BI34" s="31">
        <f t="shared" si="11"/>
        <v>919.67871485943772</v>
      </c>
      <c r="BJ34" s="31">
        <f t="shared" si="12"/>
        <v>1595.5056179775281</v>
      </c>
      <c r="BK34" s="31">
        <f t="shared" si="13"/>
        <v>2475.8064516129034</v>
      </c>
      <c r="BL34" s="31">
        <f t="shared" si="14"/>
        <v>3910.7611548556429</v>
      </c>
      <c r="BN34" s="37" t="str">
        <f t="shared" si="15"/>
        <v/>
      </c>
      <c r="BO34" s="38">
        <f t="shared" si="16"/>
        <v>0.60498891572793401</v>
      </c>
      <c r="BP34" s="39">
        <f t="shared" si="17"/>
        <v>2.29925205274034E-5</v>
      </c>
      <c r="BQ34" s="39">
        <f t="shared" si="18"/>
        <v>11.50344217151849</v>
      </c>
      <c r="BR34" s="52">
        <f t="shared" si="19"/>
        <v>98.089583064412025</v>
      </c>
      <c r="BS34" s="41" t="str">
        <f>'raw UPb data'!B31</f>
        <v>P145_30.FIN2</v>
      </c>
      <c r="BT34" s="41">
        <f>IF('raw UPb data'!X31="no value", "", 'raw UPb data'!X31)</f>
        <v>131.19999999999999</v>
      </c>
      <c r="BU34" s="41">
        <f>'raw UPb data'!Y31</f>
        <v>3.3</v>
      </c>
    </row>
    <row r="35" spans="1:73">
      <c r="A35" s="20" t="str">
        <f>'raw TE data'!B32</f>
        <v>P145_31.FIN2</v>
      </c>
      <c r="B35" s="12">
        <f>'raw TE data'!Z32</f>
        <v>7.7</v>
      </c>
      <c r="C35" s="12">
        <f>'raw TE data'!AA32</f>
        <v>2.2000000000000002</v>
      </c>
      <c r="D35" s="12">
        <f>'raw TE data'!AB32</f>
        <v>0.98</v>
      </c>
      <c r="E35" s="12">
        <f>'raw TE data'!AC32</f>
        <v>0.49</v>
      </c>
      <c r="F35" s="12">
        <f>'raw TE data'!AD32</f>
        <v>3250</v>
      </c>
      <c r="G35" s="12">
        <f>'raw TE data'!AE32</f>
        <v>170</v>
      </c>
      <c r="H35" s="12">
        <f>'raw TE data'!AF32</f>
        <v>6.43</v>
      </c>
      <c r="I35" s="12">
        <f>'raw TE data'!AG32</f>
        <v>0.88</v>
      </c>
      <c r="J35" s="12">
        <f>'raw TE data'!AH32</f>
        <v>-1.1299999999999999</v>
      </c>
      <c r="K35" s="12">
        <f>'raw TE data'!AI32</f>
        <v>0.85</v>
      </c>
      <c r="L35" s="12">
        <f>'raw TE data'!AJ32</f>
        <v>3.1E-2</v>
      </c>
      <c r="M35" s="12">
        <f>'raw TE data'!AK32</f>
        <v>0.02</v>
      </c>
      <c r="N35" s="12">
        <f>'raw TE data'!AL32</f>
        <v>109.6</v>
      </c>
      <c r="O35" s="12">
        <f>'raw TE data'!AM32</f>
        <v>6.9</v>
      </c>
      <c r="P35" s="12">
        <f>'raw TE data'!AN32</f>
        <v>0.47</v>
      </c>
      <c r="Q35" s="12">
        <f>'raw TE data'!AO32</f>
        <v>0.11</v>
      </c>
      <c r="R35" s="12">
        <f>'raw TE data'!AP32</f>
        <v>7.2</v>
      </c>
      <c r="S35" s="12">
        <f>'raw TE data'!AQ32</f>
        <v>1.1000000000000001</v>
      </c>
      <c r="T35" s="12">
        <f>'raw TE data'!AR32</f>
        <v>15.3</v>
      </c>
      <c r="U35" s="12">
        <f>'raw TE data'!AS32</f>
        <v>2.4</v>
      </c>
      <c r="V35" s="12">
        <f>'raw TE data'!AT32</f>
        <v>3.82</v>
      </c>
      <c r="W35" s="12">
        <f>'raw TE data'!AU32</f>
        <v>0.43</v>
      </c>
      <c r="X35" s="12">
        <f>'raw TE data'!AV32</f>
        <v>79</v>
      </c>
      <c r="Y35" s="12">
        <f>'raw TE data'!AW32</f>
        <v>6.4</v>
      </c>
      <c r="Z35" s="12">
        <f>'raw TE data'!AX32</f>
        <v>23.8</v>
      </c>
      <c r="AA35" s="12">
        <f>'raw TE data'!AY32</f>
        <v>1.9</v>
      </c>
      <c r="AB35" s="12">
        <f>'raw TE data'!AZ32</f>
        <v>308</v>
      </c>
      <c r="AC35" s="12">
        <f>'raw TE data'!BA32</f>
        <v>20</v>
      </c>
      <c r="AD35" s="12">
        <f>'raw TE data'!BB32</f>
        <v>110.8</v>
      </c>
      <c r="AE35" s="12">
        <f>'raw TE data'!BC32</f>
        <v>6.4</v>
      </c>
      <c r="AF35" s="12">
        <f>'raw TE data'!BD32</f>
        <v>523</v>
      </c>
      <c r="AG35" s="12">
        <f>'raw TE data'!BE32</f>
        <v>25</v>
      </c>
      <c r="AH35" s="12">
        <f>'raw TE data'!BF32</f>
        <v>108.8</v>
      </c>
      <c r="AI35" s="12">
        <f>'raw TE data'!BG32</f>
        <v>5.5</v>
      </c>
      <c r="AJ35" s="12">
        <f>'raw TE data'!BH32</f>
        <v>947</v>
      </c>
      <c r="AK35" s="12">
        <f>'raw TE data'!BI32</f>
        <v>50</v>
      </c>
      <c r="AL35" s="12">
        <f>'raw TE data'!BJ32</f>
        <v>185.9</v>
      </c>
      <c r="AM35" s="12">
        <f>'raw TE data'!BK32</f>
        <v>9.5</v>
      </c>
      <c r="AN35" s="12">
        <f>'raw TE data'!BL32</f>
        <v>10900</v>
      </c>
      <c r="AO35" s="12">
        <f>'raw TE data'!BM32</f>
        <v>540</v>
      </c>
      <c r="AP35" s="12">
        <f>'raw TE data'!BN32</f>
        <v>1.49</v>
      </c>
      <c r="AQ35" s="12">
        <f>'raw TE data'!BO32</f>
        <v>0.33</v>
      </c>
      <c r="AR35" s="12">
        <f>'raw TE data'!BP32</f>
        <v>831</v>
      </c>
      <c r="AS35" s="12">
        <f>'raw TE data'!BQ32</f>
        <v>45</v>
      </c>
      <c r="AT35" s="12">
        <f>'raw TE data'!BR32</f>
        <v>584</v>
      </c>
      <c r="AU35" s="12">
        <f>'raw TE data'!BS32</f>
        <v>21</v>
      </c>
      <c r="AV35" s="21">
        <f t="shared" si="0"/>
        <v>1.422945205479452</v>
      </c>
      <c r="AX35" s="21" t="str">
        <f>'raw TE data'!B32</f>
        <v>P145_31.FIN2</v>
      </c>
      <c r="AY35" s="31">
        <f t="shared" si="1"/>
        <v>8.4468664850136238E-2</v>
      </c>
      <c r="AZ35" s="31">
        <f t="shared" si="2"/>
        <v>114.52455590386624</v>
      </c>
      <c r="BA35" s="31">
        <f t="shared" si="3"/>
        <v>3.4306569343065689</v>
      </c>
      <c r="BB35" s="31">
        <f t="shared" si="4"/>
        <v>10.126582278481013</v>
      </c>
      <c r="BC35" s="31">
        <f t="shared" si="5"/>
        <v>66.233766233766232</v>
      </c>
      <c r="BD35" s="31">
        <f t="shared" si="6"/>
        <v>43.908045977011497</v>
      </c>
      <c r="BE35" s="31">
        <f t="shared" si="7"/>
        <v>258.16993464052285</v>
      </c>
      <c r="BF35" s="31">
        <f t="shared" si="8"/>
        <v>410.34482758620686</v>
      </c>
      <c r="BG35" s="31">
        <f t="shared" si="9"/>
        <v>808.39895013123362</v>
      </c>
      <c r="BH35" s="31">
        <f t="shared" si="10"/>
        <v>1301.9976498237368</v>
      </c>
      <c r="BI35" s="31">
        <f t="shared" si="11"/>
        <v>2100.401606425703</v>
      </c>
      <c r="BJ35" s="31">
        <f t="shared" si="12"/>
        <v>3056.1797752808989</v>
      </c>
      <c r="BK35" s="31">
        <f t="shared" si="13"/>
        <v>3818.5483870967741</v>
      </c>
      <c r="BL35" s="31">
        <f t="shared" si="14"/>
        <v>4879.2650918635172</v>
      </c>
      <c r="BN35" s="37">
        <f t="shared" si="15"/>
        <v>212.74636880044451</v>
      </c>
      <c r="BO35" s="38">
        <f t="shared" si="16"/>
        <v>0.33577746995496849</v>
      </c>
      <c r="BP35" s="39">
        <f t="shared" si="17"/>
        <v>1.731175971377187E-5</v>
      </c>
      <c r="BQ35" s="39">
        <f t="shared" si="18"/>
        <v>4.7235939463762042</v>
      </c>
      <c r="BR35" s="52">
        <f t="shared" si="19"/>
        <v>18.899431874813118</v>
      </c>
      <c r="BS35" s="41" t="str">
        <f>'raw UPb data'!B32</f>
        <v>P145_31.FIN2</v>
      </c>
      <c r="BT35" s="41">
        <f>IF('raw UPb data'!X32="no value", "", 'raw UPb data'!X32)</f>
        <v>168.8</v>
      </c>
      <c r="BU35" s="41">
        <f>'raw UPb data'!Y32</f>
        <v>1.5</v>
      </c>
    </row>
    <row r="36" spans="1:73">
      <c r="A36" s="20" t="str">
        <f>'raw TE data'!B33</f>
        <v>P145_32.FIN2</v>
      </c>
      <c r="B36" s="12">
        <f>'raw TE data'!Z33</f>
        <v>3.4</v>
      </c>
      <c r="C36" s="12">
        <f>'raw TE data'!AA33</f>
        <v>1.3</v>
      </c>
      <c r="D36" s="12">
        <f>'raw TE data'!AB33</f>
        <v>0.54</v>
      </c>
      <c r="E36" s="12">
        <f>'raw TE data'!AC33</f>
        <v>0.36</v>
      </c>
      <c r="F36" s="12">
        <f>'raw TE data'!AD33</f>
        <v>810</v>
      </c>
      <c r="G36" s="12">
        <f>'raw TE data'!AE33</f>
        <v>190</v>
      </c>
      <c r="H36" s="12">
        <f>'raw TE data'!AF33</f>
        <v>3.53</v>
      </c>
      <c r="I36" s="12">
        <f>'raw TE data'!AG33</f>
        <v>0.44</v>
      </c>
      <c r="J36" s="12">
        <f>'raw TE data'!AH33</f>
        <v>0.28000000000000003</v>
      </c>
      <c r="K36" s="12">
        <f>'raw TE data'!AI33</f>
        <v>0.78</v>
      </c>
      <c r="L36" s="12">
        <f>'raw TE data'!AJ33</f>
        <v>0.01</v>
      </c>
      <c r="M36" s="12">
        <f>'raw TE data'!AK33</f>
        <v>0.01</v>
      </c>
      <c r="N36" s="12">
        <f>'raw TE data'!AL33</f>
        <v>22.6</v>
      </c>
      <c r="O36" s="12">
        <f>'raw TE data'!AM33</f>
        <v>5.8</v>
      </c>
      <c r="P36" s="12">
        <f>'raw TE data'!AN33</f>
        <v>5.3999999999999999E-2</v>
      </c>
      <c r="Q36" s="12">
        <f>'raw TE data'!AO33</f>
        <v>2.5000000000000001E-2</v>
      </c>
      <c r="R36" s="12">
        <f>'raw TE data'!AP33</f>
        <v>0.44</v>
      </c>
      <c r="S36" s="12">
        <f>'raw TE data'!AQ33</f>
        <v>0.23</v>
      </c>
      <c r="T36" s="12">
        <f>'raw TE data'!AR33</f>
        <v>2.09</v>
      </c>
      <c r="U36" s="12">
        <f>'raw TE data'!AS33</f>
        <v>0.9</v>
      </c>
      <c r="V36" s="12">
        <f>'raw TE data'!AT33</f>
        <v>0.94</v>
      </c>
      <c r="W36" s="12">
        <f>'raw TE data'!AU33</f>
        <v>0.38</v>
      </c>
      <c r="X36" s="12">
        <f>'raw TE data'!AV33</f>
        <v>16.2</v>
      </c>
      <c r="Y36" s="12">
        <f>'raw TE data'!AW33</f>
        <v>5</v>
      </c>
      <c r="Z36" s="12">
        <f>'raw TE data'!AX33</f>
        <v>5.3</v>
      </c>
      <c r="AA36" s="12">
        <f>'raw TE data'!AY33</f>
        <v>1.5</v>
      </c>
      <c r="AB36" s="12">
        <f>'raw TE data'!AZ33</f>
        <v>67</v>
      </c>
      <c r="AC36" s="12">
        <f>'raw TE data'!BA33</f>
        <v>17</v>
      </c>
      <c r="AD36" s="12">
        <f>'raw TE data'!BB33</f>
        <v>25.6</v>
      </c>
      <c r="AE36" s="12">
        <f>'raw TE data'!BC33</f>
        <v>6.2</v>
      </c>
      <c r="AF36" s="12">
        <f>'raw TE data'!BD33</f>
        <v>132</v>
      </c>
      <c r="AG36" s="12">
        <f>'raw TE data'!BE33</f>
        <v>29</v>
      </c>
      <c r="AH36" s="12">
        <f>'raw TE data'!BF33</f>
        <v>30.7</v>
      </c>
      <c r="AI36" s="12">
        <f>'raw TE data'!BG33</f>
        <v>6</v>
      </c>
      <c r="AJ36" s="12">
        <f>'raw TE data'!BH33</f>
        <v>308</v>
      </c>
      <c r="AK36" s="12">
        <f>'raw TE data'!BI33</f>
        <v>53</v>
      </c>
      <c r="AL36" s="12">
        <f>'raw TE data'!BJ33</f>
        <v>69</v>
      </c>
      <c r="AM36" s="12">
        <f>'raw TE data'!BK33</f>
        <v>12</v>
      </c>
      <c r="AN36" s="12">
        <f>'raw TE data'!BL33</f>
        <v>12220</v>
      </c>
      <c r="AO36" s="12">
        <f>'raw TE data'!BM33</f>
        <v>670</v>
      </c>
      <c r="AP36" s="12">
        <f>'raw TE data'!BN33</f>
        <v>0.38</v>
      </c>
      <c r="AQ36" s="12">
        <f>'raw TE data'!BO33</f>
        <v>0.22</v>
      </c>
      <c r="AR36" s="12">
        <f>'raw TE data'!BP33</f>
        <v>258</v>
      </c>
      <c r="AS36" s="12">
        <f>'raw TE data'!BQ33</f>
        <v>72</v>
      </c>
      <c r="AT36" s="12">
        <f>'raw TE data'!BR33</f>
        <v>452</v>
      </c>
      <c r="AU36" s="12">
        <f>'raw TE data'!BS33</f>
        <v>87</v>
      </c>
      <c r="AV36" s="21">
        <f t="shared" si="0"/>
        <v>0.57079646017699115</v>
      </c>
      <c r="AX36" s="21" t="str">
        <f>'raw TE data'!B33</f>
        <v>P145_32.FIN2</v>
      </c>
      <c r="AY36" s="31">
        <f t="shared" si="1"/>
        <v>2.7247956403269755E-2</v>
      </c>
      <c r="AZ36" s="31">
        <f t="shared" si="2"/>
        <v>23.615464994775341</v>
      </c>
      <c r="BA36" s="31">
        <f t="shared" si="3"/>
        <v>0.3941605839416058</v>
      </c>
      <c r="BB36" s="31">
        <f t="shared" si="4"/>
        <v>0.61884669479606191</v>
      </c>
      <c r="BC36" s="31">
        <f t="shared" si="5"/>
        <v>9.0476190476190474</v>
      </c>
      <c r="BD36" s="31">
        <f t="shared" si="6"/>
        <v>10.804597701149426</v>
      </c>
      <c r="BE36" s="31">
        <f t="shared" si="7"/>
        <v>52.941176470588232</v>
      </c>
      <c r="BF36" s="31">
        <f t="shared" si="8"/>
        <v>91.379310344827573</v>
      </c>
      <c r="BG36" s="31">
        <f t="shared" si="9"/>
        <v>175.85301837270342</v>
      </c>
      <c r="BH36" s="31">
        <f t="shared" si="10"/>
        <v>300.82256169212695</v>
      </c>
      <c r="BI36" s="31">
        <f t="shared" si="11"/>
        <v>530.1204819277109</v>
      </c>
      <c r="BJ36" s="31">
        <f t="shared" si="12"/>
        <v>862.35955056179773</v>
      </c>
      <c r="BK36" s="31">
        <f t="shared" si="13"/>
        <v>1241.9354838709678</v>
      </c>
      <c r="BL36" s="31">
        <f t="shared" si="14"/>
        <v>1811.0236220472441</v>
      </c>
      <c r="BN36" s="37">
        <f t="shared" si="15"/>
        <v>227.87303526356234</v>
      </c>
      <c r="BO36" s="38">
        <f t="shared" si="16"/>
        <v>0.49367900016384914</v>
      </c>
      <c r="BP36" s="39">
        <f t="shared" si="17"/>
        <v>1.504561070963156E-5</v>
      </c>
      <c r="BQ36" s="39">
        <f t="shared" si="18"/>
        <v>7.0623495426095335</v>
      </c>
      <c r="BR36" s="52">
        <f t="shared" si="19"/>
        <v>34.208223972003502</v>
      </c>
      <c r="BS36" s="41" t="str">
        <f>'raw UPb data'!B33</f>
        <v>P145_32.FIN2</v>
      </c>
      <c r="BT36" s="41">
        <f>IF('raw UPb data'!X33="no value", "", 'raw UPb data'!X33)</f>
        <v>78.7</v>
      </c>
      <c r="BU36" s="41">
        <f>'raw UPb data'!Y33</f>
        <v>1.2</v>
      </c>
    </row>
    <row r="37" spans="1:73">
      <c r="A37" s="20" t="str">
        <f>'raw TE data'!B34</f>
        <v>P145_33.FIN2</v>
      </c>
      <c r="B37" s="12">
        <f>'raw TE data'!Z34</f>
        <v>4.3</v>
      </c>
      <c r="C37" s="12">
        <f>'raw TE data'!AA34</f>
        <v>1.6</v>
      </c>
      <c r="D37" s="12">
        <f>'raw TE data'!AB34</f>
        <v>0.88</v>
      </c>
      <c r="E37" s="12">
        <f>'raw TE data'!AC34</f>
        <v>0.45</v>
      </c>
      <c r="F37" s="12">
        <f>'raw TE data'!AD34</f>
        <v>712</v>
      </c>
      <c r="G37" s="12">
        <f>'raw TE data'!AE34</f>
        <v>39</v>
      </c>
      <c r="H37" s="12">
        <f>'raw TE data'!AF34</f>
        <v>2.52</v>
      </c>
      <c r="I37" s="12">
        <f>'raw TE data'!AG34</f>
        <v>0.34</v>
      </c>
      <c r="J37" s="12">
        <f>'raw TE data'!AH34</f>
        <v>-0.79</v>
      </c>
      <c r="K37" s="12">
        <f>'raw TE data'!AI34</f>
        <v>0.81</v>
      </c>
      <c r="L37" s="12">
        <f>'raw TE data'!AJ34</f>
        <v>4.3E-3</v>
      </c>
      <c r="M37" s="12">
        <f>'raw TE data'!AK34</f>
        <v>9.2999999999999992E-3</v>
      </c>
      <c r="N37" s="12">
        <f>'raw TE data'!AL34</f>
        <v>16.899999999999999</v>
      </c>
      <c r="O37" s="12">
        <f>'raw TE data'!AM34</f>
        <v>1.6</v>
      </c>
      <c r="P37" s="12">
        <f>'raw TE data'!AN34</f>
        <v>2.1000000000000001E-2</v>
      </c>
      <c r="Q37" s="12">
        <f>'raw TE data'!AO34</f>
        <v>1.4999999999999999E-2</v>
      </c>
      <c r="R37" s="12">
        <f>'raw TE data'!AP34</f>
        <v>0.96</v>
      </c>
      <c r="S37" s="12">
        <f>'raw TE data'!AQ34</f>
        <v>0.42</v>
      </c>
      <c r="T37" s="12">
        <f>'raw TE data'!AR34</f>
        <v>1.69</v>
      </c>
      <c r="U37" s="12">
        <f>'raw TE data'!AS34</f>
        <v>0.55000000000000004</v>
      </c>
      <c r="V37" s="12">
        <f>'raw TE data'!AT34</f>
        <v>0.54</v>
      </c>
      <c r="W37" s="12">
        <f>'raw TE data'!AU34</f>
        <v>0.15</v>
      </c>
      <c r="X37" s="12">
        <f>'raw TE data'!AV34</f>
        <v>10.8</v>
      </c>
      <c r="Y37" s="12">
        <f>'raw TE data'!AW34</f>
        <v>1.8</v>
      </c>
      <c r="Z37" s="12">
        <f>'raw TE data'!AX34</f>
        <v>3.16</v>
      </c>
      <c r="AA37" s="12">
        <f>'raw TE data'!AY34</f>
        <v>0.32</v>
      </c>
      <c r="AB37" s="12">
        <f>'raw TE data'!AZ34</f>
        <v>52.4</v>
      </c>
      <c r="AC37" s="12">
        <f>'raw TE data'!BA34</f>
        <v>4.3</v>
      </c>
      <c r="AD37" s="12">
        <f>'raw TE data'!BB34</f>
        <v>22.2</v>
      </c>
      <c r="AE37" s="12">
        <f>'raw TE data'!BC34</f>
        <v>1.7</v>
      </c>
      <c r="AF37" s="12">
        <f>'raw TE data'!BD34</f>
        <v>115.8</v>
      </c>
      <c r="AG37" s="12">
        <f>'raw TE data'!BE34</f>
        <v>8.1999999999999993</v>
      </c>
      <c r="AH37" s="12">
        <f>'raw TE data'!BF34</f>
        <v>28.6</v>
      </c>
      <c r="AI37" s="12">
        <f>'raw TE data'!BG34</f>
        <v>1.6</v>
      </c>
      <c r="AJ37" s="12">
        <f>'raw TE data'!BH34</f>
        <v>292</v>
      </c>
      <c r="AK37" s="12">
        <f>'raw TE data'!BI34</f>
        <v>18</v>
      </c>
      <c r="AL37" s="12">
        <f>'raw TE data'!BJ34</f>
        <v>66.5</v>
      </c>
      <c r="AM37" s="12">
        <f>'raw TE data'!BK34</f>
        <v>4.2</v>
      </c>
      <c r="AN37" s="12">
        <f>'raw TE data'!BL34</f>
        <v>12440</v>
      </c>
      <c r="AO37" s="12">
        <f>'raw TE data'!BM34</f>
        <v>540</v>
      </c>
      <c r="AP37" s="12">
        <f>'raw TE data'!BN34</f>
        <v>0.42</v>
      </c>
      <c r="AQ37" s="12">
        <f>'raw TE data'!BO34</f>
        <v>0.23</v>
      </c>
      <c r="AR37" s="12">
        <f>'raw TE data'!BP34</f>
        <v>157</v>
      </c>
      <c r="AS37" s="12">
        <f>'raw TE data'!BQ34</f>
        <v>12</v>
      </c>
      <c r="AT37" s="12">
        <f>'raw TE data'!BR34</f>
        <v>276</v>
      </c>
      <c r="AU37" s="12">
        <f>'raw TE data'!BS34</f>
        <v>24</v>
      </c>
      <c r="AV37" s="21">
        <f t="shared" si="0"/>
        <v>0.5688405797101449</v>
      </c>
      <c r="AX37" s="21" t="str">
        <f>'raw TE data'!B34</f>
        <v>P145_33.FIN2</v>
      </c>
      <c r="AY37" s="31">
        <f t="shared" si="1"/>
        <v>1.1716621253405994E-2</v>
      </c>
      <c r="AZ37" s="31">
        <f t="shared" si="2"/>
        <v>17.659352142110762</v>
      </c>
      <c r="BA37" s="31">
        <f t="shared" si="3"/>
        <v>0.15328467153284672</v>
      </c>
      <c r="BB37" s="31">
        <f t="shared" si="4"/>
        <v>1.350210970464135</v>
      </c>
      <c r="BC37" s="31">
        <f t="shared" si="5"/>
        <v>7.3160173160173159</v>
      </c>
      <c r="BD37" s="31">
        <f t="shared" si="6"/>
        <v>6.2068965517241388</v>
      </c>
      <c r="BE37" s="31">
        <f t="shared" si="7"/>
        <v>35.294117647058826</v>
      </c>
      <c r="BF37" s="31">
        <f t="shared" si="8"/>
        <v>54.482758620689658</v>
      </c>
      <c r="BG37" s="31">
        <f t="shared" si="9"/>
        <v>137.53280839895012</v>
      </c>
      <c r="BH37" s="31">
        <f t="shared" si="10"/>
        <v>260.86956521739131</v>
      </c>
      <c r="BI37" s="31">
        <f t="shared" si="11"/>
        <v>465.06024096385539</v>
      </c>
      <c r="BJ37" s="31">
        <f t="shared" si="12"/>
        <v>803.37078651685397</v>
      </c>
      <c r="BK37" s="31">
        <f t="shared" si="13"/>
        <v>1177.4193548387098</v>
      </c>
      <c r="BL37" s="31">
        <f t="shared" si="14"/>
        <v>1745.4068241469815</v>
      </c>
      <c r="BN37" s="37">
        <f t="shared" si="15"/>
        <v>416.70067828801092</v>
      </c>
      <c r="BO37" s="38">
        <f t="shared" si="16"/>
        <v>0.38626555359496645</v>
      </c>
      <c r="BP37" s="39">
        <f t="shared" si="17"/>
        <v>6.7128311241318552E-6</v>
      </c>
      <c r="BQ37" s="39">
        <f t="shared" si="18"/>
        <v>8.5610071410982531</v>
      </c>
      <c r="BR37" s="52">
        <f t="shared" si="19"/>
        <v>49.453193350831143</v>
      </c>
      <c r="BS37" s="41" t="str">
        <f>'raw UPb data'!B34</f>
        <v>P145_33.FIN2</v>
      </c>
      <c r="BT37" s="41">
        <f>IF('raw UPb data'!X34="no value", "", 'raw UPb data'!X34)</f>
        <v>79.87</v>
      </c>
      <c r="BU37" s="41">
        <f>'raw UPb data'!Y34</f>
        <v>0.88</v>
      </c>
    </row>
    <row r="38" spans="1:73">
      <c r="A38" s="20" t="str">
        <f>'raw TE data'!B35</f>
        <v>P145_35.FIN2</v>
      </c>
      <c r="B38" s="12">
        <f>'raw TE data'!Z35</f>
        <v>2.1</v>
      </c>
      <c r="C38" s="12">
        <f>'raw TE data'!AA35</f>
        <v>1.8</v>
      </c>
      <c r="D38" s="12">
        <f>'raw TE data'!AB35</f>
        <v>-0.21</v>
      </c>
      <c r="E38" s="12">
        <f>'raw TE data'!AC35</f>
        <v>0.76</v>
      </c>
      <c r="F38" s="12">
        <f>'raw TE data'!AD35</f>
        <v>199</v>
      </c>
      <c r="G38" s="12">
        <f>'raw TE data'!AE35</f>
        <v>57</v>
      </c>
      <c r="H38" s="12">
        <f>'raw TE data'!AF35</f>
        <v>1.56</v>
      </c>
      <c r="I38" s="12">
        <f>'raw TE data'!AG35</f>
        <v>0.55000000000000004</v>
      </c>
      <c r="J38" s="12">
        <f>'raw TE data'!AH35</f>
        <v>0.4</v>
      </c>
      <c r="K38" s="12">
        <f>'raw TE data'!AI35</f>
        <v>3.9</v>
      </c>
      <c r="L38" s="12">
        <f>'raw TE data'!AJ35</f>
        <v>-6.2599999999999999E-3</v>
      </c>
      <c r="M38" s="12">
        <f>'raw TE data'!AK35</f>
        <v>5.5000000000000003E-4</v>
      </c>
      <c r="N38" s="12">
        <f>'raw TE data'!AL35</f>
        <v>0.88</v>
      </c>
      <c r="O38" s="12">
        <f>'raw TE data'!AM35</f>
        <v>0.25</v>
      </c>
      <c r="P38" s="12">
        <f>'raw TE data'!AN35</f>
        <v>-5.7299999999999999E-3</v>
      </c>
      <c r="Q38" s="12">
        <f>'raw TE data'!AO35</f>
        <v>5.0000000000000001E-4</v>
      </c>
      <c r="R38" s="12">
        <f>'raw TE data'!AP35</f>
        <v>0.23</v>
      </c>
      <c r="S38" s="12">
        <f>'raw TE data'!AQ35</f>
        <v>0.47</v>
      </c>
      <c r="T38" s="12">
        <f>'raw TE data'!AR35</f>
        <v>0.54700000000000004</v>
      </c>
      <c r="U38" s="12">
        <f>'raw TE data'!AS35</f>
        <v>4.8000000000000001E-2</v>
      </c>
      <c r="V38" s="12">
        <f>'raw TE data'!AT35</f>
        <v>0.13</v>
      </c>
      <c r="W38" s="12">
        <f>'raw TE data'!AU35</f>
        <v>0.14000000000000001</v>
      </c>
      <c r="X38" s="12">
        <f>'raw TE data'!AV35</f>
        <v>-2.3E-3</v>
      </c>
      <c r="Y38" s="12">
        <f>'raw TE data'!AW35</f>
        <v>2.0000000000000001E-4</v>
      </c>
      <c r="Z38" s="12">
        <f>'raw TE data'!AX35</f>
        <v>0.85</v>
      </c>
      <c r="AA38" s="12">
        <f>'raw TE data'!AY35</f>
        <v>0.39</v>
      </c>
      <c r="AB38" s="12">
        <f>'raw TE data'!AZ35</f>
        <v>11.1</v>
      </c>
      <c r="AC38" s="12">
        <f>'raw TE data'!BA35</f>
        <v>3.1</v>
      </c>
      <c r="AD38" s="12">
        <f>'raw TE data'!BB35</f>
        <v>5.7370000000000001</v>
      </c>
      <c r="AE38" s="12">
        <f>'raw TE data'!BC35</f>
        <v>3.1E-2</v>
      </c>
      <c r="AF38" s="12">
        <f>'raw TE data'!BD35</f>
        <v>42</v>
      </c>
      <c r="AG38" s="12">
        <f>'raw TE data'!BE35</f>
        <v>13</v>
      </c>
      <c r="AH38" s="12">
        <f>'raw TE data'!BF35</f>
        <v>10.62</v>
      </c>
      <c r="AI38" s="12">
        <f>'raw TE data'!BG35</f>
        <v>0.19</v>
      </c>
      <c r="AJ38" s="12">
        <f>'raw TE data'!BH35</f>
        <v>108</v>
      </c>
      <c r="AK38" s="12">
        <f>'raw TE data'!BI35</f>
        <v>14</v>
      </c>
      <c r="AL38" s="12">
        <f>'raw TE data'!BJ35</f>
        <v>26.4</v>
      </c>
      <c r="AM38" s="12">
        <f>'raw TE data'!BK35</f>
        <v>6.1</v>
      </c>
      <c r="AN38" s="12">
        <f>'raw TE data'!BL35</f>
        <v>10310</v>
      </c>
      <c r="AO38" s="12">
        <f>'raw TE data'!BM35</f>
        <v>740</v>
      </c>
      <c r="AP38" s="12">
        <f>'raw TE data'!BN35</f>
        <v>7.7</v>
      </c>
      <c r="AQ38" s="12">
        <f>'raw TE data'!BO35</f>
        <v>0.67</v>
      </c>
      <c r="AR38" s="12">
        <f>'raw TE data'!BP35</f>
        <v>10.7</v>
      </c>
      <c r="AS38" s="12">
        <f>'raw TE data'!BQ35</f>
        <v>2.8</v>
      </c>
      <c r="AT38" s="12">
        <f>'raw TE data'!BR35</f>
        <v>168</v>
      </c>
      <c r="AU38" s="12">
        <f>'raw TE data'!BS35</f>
        <v>30</v>
      </c>
      <c r="AV38" s="21">
        <f t="shared" si="0"/>
        <v>6.3690476190476186E-2</v>
      </c>
      <c r="AX38" s="21" t="str">
        <f>'raw TE data'!B35</f>
        <v>P145_35.FIN2</v>
      </c>
      <c r="AY38" s="31">
        <f t="shared" si="1"/>
        <v>-1.7057220708446865E-2</v>
      </c>
      <c r="AZ38" s="31">
        <f t="shared" si="2"/>
        <v>0.91954022988505746</v>
      </c>
      <c r="BA38" s="31">
        <f t="shared" si="3"/>
        <v>-4.1824817518248174E-2</v>
      </c>
      <c r="BB38" s="31">
        <f t="shared" si="4"/>
        <v>0.32348804500703238</v>
      </c>
      <c r="BC38" s="31">
        <f t="shared" si="5"/>
        <v>2.3679653679653678</v>
      </c>
      <c r="BD38" s="31">
        <f t="shared" si="6"/>
        <v>1.4942528735632186</v>
      </c>
      <c r="BE38" s="31">
        <f t="shared" si="7"/>
        <v>-7.5163398692810459E-3</v>
      </c>
      <c r="BF38" s="31">
        <f t="shared" si="8"/>
        <v>14.655172413793103</v>
      </c>
      <c r="BG38" s="31">
        <f t="shared" si="9"/>
        <v>29.133858267716533</v>
      </c>
      <c r="BH38" s="31">
        <f t="shared" si="10"/>
        <v>67.414806110458287</v>
      </c>
      <c r="BI38" s="31">
        <f t="shared" si="11"/>
        <v>168.67469879518072</v>
      </c>
      <c r="BJ38" s="31">
        <f t="shared" si="12"/>
        <v>298.31460674157302</v>
      </c>
      <c r="BK38" s="31">
        <f t="shared" si="13"/>
        <v>435.48387096774195</v>
      </c>
      <c r="BL38" s="31">
        <f t="shared" si="14"/>
        <v>692.91338582677156</v>
      </c>
      <c r="BN38" s="37" t="str">
        <f t="shared" si="15"/>
        <v/>
      </c>
      <c r="BO38" s="38" t="str">
        <f t="shared" si="16"/>
        <v/>
      </c>
      <c r="BP38" s="39" t="str">
        <f t="shared" si="17"/>
        <v/>
      </c>
      <c r="BQ38" s="39">
        <f t="shared" si="18"/>
        <v>14.947689625108982</v>
      </c>
      <c r="BR38" s="52" t="str">
        <f t="shared" si="19"/>
        <v/>
      </c>
      <c r="BS38" s="41" t="str">
        <f>'raw UPb data'!B35</f>
        <v>P145_35.FIN2</v>
      </c>
      <c r="BT38" s="41">
        <f>IF('raw UPb data'!X35="no value", "", 'raw UPb data'!X35)</f>
        <v>29</v>
      </c>
      <c r="BU38" s="41">
        <f>'raw UPb data'!Y35</f>
        <v>2</v>
      </c>
    </row>
    <row r="39" spans="1:73">
      <c r="A39" s="20" t="str">
        <f>'raw TE data'!B36</f>
        <v>P145_35.FIN2</v>
      </c>
      <c r="B39" s="12">
        <f>'raw TE data'!Z36</f>
        <v>3.6</v>
      </c>
      <c r="C39" s="12">
        <f>'raw TE data'!AA36</f>
        <v>1.9</v>
      </c>
      <c r="D39" s="12">
        <f>'raw TE data'!AB36</f>
        <v>0.3</v>
      </c>
      <c r="E39" s="12">
        <f>'raw TE data'!AC36</f>
        <v>0.42</v>
      </c>
      <c r="F39" s="12">
        <f>'raw TE data'!AD36</f>
        <v>570</v>
      </c>
      <c r="G39" s="12">
        <f>'raw TE data'!AE36</f>
        <v>120</v>
      </c>
      <c r="H39" s="12">
        <f>'raw TE data'!AF36</f>
        <v>2.35</v>
      </c>
      <c r="I39" s="12">
        <f>'raw TE data'!AG36</f>
        <v>0.47</v>
      </c>
      <c r="J39" s="12">
        <f>'raw TE data'!AH36</f>
        <v>-0.85</v>
      </c>
      <c r="K39" s="12">
        <f>'raw TE data'!AI36</f>
        <v>0.9</v>
      </c>
      <c r="L39" s="12">
        <f>'raw TE data'!AJ36</f>
        <v>1.4999999999999999E-2</v>
      </c>
      <c r="M39" s="12">
        <f>'raw TE data'!AK36</f>
        <v>1.2E-2</v>
      </c>
      <c r="N39" s="12">
        <f>'raw TE data'!AL36</f>
        <v>16.399999999999999</v>
      </c>
      <c r="O39" s="12">
        <f>'raw TE data'!AM36</f>
        <v>4.5</v>
      </c>
      <c r="P39" s="12">
        <f>'raw TE data'!AN36</f>
        <v>2.7E-2</v>
      </c>
      <c r="Q39" s="12">
        <f>'raw TE data'!AO36</f>
        <v>1.7000000000000001E-2</v>
      </c>
      <c r="R39" s="12">
        <f>'raw TE data'!AP36</f>
        <v>1.01</v>
      </c>
      <c r="S39" s="12">
        <f>'raw TE data'!AQ36</f>
        <v>0.59</v>
      </c>
      <c r="T39" s="12">
        <f>'raw TE data'!AR36</f>
        <v>2.0299999999999998</v>
      </c>
      <c r="U39" s="12">
        <f>'raw TE data'!AS36</f>
        <v>0.94</v>
      </c>
      <c r="V39" s="12">
        <f>'raw TE data'!AT36</f>
        <v>0.59</v>
      </c>
      <c r="W39" s="12">
        <f>'raw TE data'!AU36</f>
        <v>0.28999999999999998</v>
      </c>
      <c r="X39" s="12">
        <f>'raw TE data'!AV36</f>
        <v>12.4</v>
      </c>
      <c r="Y39" s="12">
        <f>'raw TE data'!AW36</f>
        <v>4</v>
      </c>
      <c r="Z39" s="12">
        <f>'raw TE data'!AX36</f>
        <v>3.56</v>
      </c>
      <c r="AA39" s="12">
        <f>'raw TE data'!AY36</f>
        <v>0.95</v>
      </c>
      <c r="AB39" s="12">
        <f>'raw TE data'!AZ36</f>
        <v>48</v>
      </c>
      <c r="AC39" s="12">
        <f>'raw TE data'!BA36</f>
        <v>12</v>
      </c>
      <c r="AD39" s="12">
        <f>'raw TE data'!BB36</f>
        <v>17.600000000000001</v>
      </c>
      <c r="AE39" s="12">
        <f>'raw TE data'!BC36</f>
        <v>4.3</v>
      </c>
      <c r="AF39" s="12">
        <f>'raw TE data'!BD36</f>
        <v>93</v>
      </c>
      <c r="AG39" s="12">
        <f>'raw TE data'!BE36</f>
        <v>21</v>
      </c>
      <c r="AH39" s="12">
        <f>'raw TE data'!BF36</f>
        <v>21.4</v>
      </c>
      <c r="AI39" s="12">
        <f>'raw TE data'!BG36</f>
        <v>4</v>
      </c>
      <c r="AJ39" s="12">
        <f>'raw TE data'!BH36</f>
        <v>213</v>
      </c>
      <c r="AK39" s="12">
        <f>'raw TE data'!BI36</f>
        <v>38</v>
      </c>
      <c r="AL39" s="12">
        <f>'raw TE data'!BJ36</f>
        <v>48.2</v>
      </c>
      <c r="AM39" s="12">
        <f>'raw TE data'!BK36</f>
        <v>8.4</v>
      </c>
      <c r="AN39" s="12">
        <f>'raw TE data'!BL36</f>
        <v>11950</v>
      </c>
      <c r="AO39" s="12">
        <f>'raw TE data'!BM36</f>
        <v>580</v>
      </c>
      <c r="AP39" s="12">
        <f>'raw TE data'!BN36</f>
        <v>0.25</v>
      </c>
      <c r="AQ39" s="12">
        <f>'raw TE data'!BO36</f>
        <v>0.2</v>
      </c>
      <c r="AR39" s="12">
        <f>'raw TE data'!BP36</f>
        <v>168</v>
      </c>
      <c r="AS39" s="12">
        <f>'raw TE data'!BQ36</f>
        <v>54</v>
      </c>
      <c r="AT39" s="12">
        <f>'raw TE data'!BR36</f>
        <v>336</v>
      </c>
      <c r="AU39" s="12">
        <f>'raw TE data'!BS36</f>
        <v>52</v>
      </c>
      <c r="AV39" s="21">
        <f t="shared" si="0"/>
        <v>0.5</v>
      </c>
      <c r="AX39" s="21" t="str">
        <f>'raw TE data'!B36</f>
        <v>P145_35.FIN2</v>
      </c>
      <c r="AY39" s="31">
        <f t="shared" si="1"/>
        <v>4.0871934604904632E-2</v>
      </c>
      <c r="AZ39" s="31">
        <f t="shared" si="2"/>
        <v>17.136886102403341</v>
      </c>
      <c r="BA39" s="31">
        <f t="shared" si="3"/>
        <v>0.1970802919708029</v>
      </c>
      <c r="BB39" s="31">
        <f t="shared" si="4"/>
        <v>1.4205344585091422</v>
      </c>
      <c r="BC39" s="31">
        <f t="shared" si="5"/>
        <v>8.7878787878787872</v>
      </c>
      <c r="BD39" s="31">
        <f t="shared" si="6"/>
        <v>6.7816091954022992</v>
      </c>
      <c r="BE39" s="31">
        <f t="shared" si="7"/>
        <v>40.522875816993469</v>
      </c>
      <c r="BF39" s="31">
        <f t="shared" si="8"/>
        <v>61.379310344827587</v>
      </c>
      <c r="BG39" s="31">
        <f t="shared" si="9"/>
        <v>125.98425196850394</v>
      </c>
      <c r="BH39" s="31">
        <f t="shared" si="10"/>
        <v>206.81551116333728</v>
      </c>
      <c r="BI39" s="31">
        <f t="shared" si="11"/>
        <v>373.49397590361446</v>
      </c>
      <c r="BJ39" s="31">
        <f t="shared" si="12"/>
        <v>601.12359550561791</v>
      </c>
      <c r="BK39" s="31">
        <f t="shared" si="13"/>
        <v>858.87096774193549</v>
      </c>
      <c r="BL39" s="31">
        <f t="shared" si="14"/>
        <v>1265.0918635170603</v>
      </c>
      <c r="BN39" s="37">
        <f t="shared" si="15"/>
        <v>190.94035002723771</v>
      </c>
      <c r="BO39" s="38">
        <f t="shared" si="16"/>
        <v>0.35936899133556249</v>
      </c>
      <c r="BP39" s="39">
        <f t="shared" si="17"/>
        <v>3.2307483577735819E-5</v>
      </c>
      <c r="BQ39" s="39">
        <f t="shared" si="18"/>
        <v>6.817288306451613</v>
      </c>
      <c r="BR39" s="52">
        <f t="shared" si="19"/>
        <v>31.219202438404871</v>
      </c>
      <c r="BS39" s="41" t="str">
        <f>'raw UPb data'!B36</f>
        <v>P145_35.FIN2</v>
      </c>
      <c r="BT39" s="41">
        <f>IF('raw UPb data'!X36="no value", "", 'raw UPb data'!X36)</f>
        <v>83.6</v>
      </c>
      <c r="BU39" s="41">
        <f>'raw UPb data'!Y36</f>
        <v>1.2</v>
      </c>
    </row>
    <row r="40" spans="1:73">
      <c r="A40" s="20" t="str">
        <f>'raw TE data'!B37</f>
        <v>P145_36.FIN2</v>
      </c>
      <c r="B40" s="12">
        <f>'raw TE data'!Z37</f>
        <v>170</v>
      </c>
      <c r="C40" s="12">
        <f>'raw TE data'!AA37</f>
        <v>120</v>
      </c>
      <c r="D40" s="12">
        <f>'raw TE data'!AB37</f>
        <v>-0.2</v>
      </c>
      <c r="E40" s="12">
        <f>'raw TE data'!AC37</f>
        <v>0.83</v>
      </c>
      <c r="F40" s="12">
        <f>'raw TE data'!AD37</f>
        <v>690</v>
      </c>
      <c r="G40" s="12">
        <f>'raw TE data'!AE37</f>
        <v>55</v>
      </c>
      <c r="H40" s="12">
        <f>'raw TE data'!AF37</f>
        <v>2.5</v>
      </c>
      <c r="I40" s="12">
        <f>'raw TE data'!AG37</f>
        <v>1.6</v>
      </c>
      <c r="J40" s="12">
        <f>'raw TE data'!AH37</f>
        <v>-1</v>
      </c>
      <c r="K40" s="12">
        <f>'raw TE data'!AI37</f>
        <v>2.1</v>
      </c>
      <c r="L40" s="12">
        <f>'raw TE data'!AJ37</f>
        <v>5.6000000000000001E-2</v>
      </c>
      <c r="M40" s="12">
        <f>'raw TE data'!AK37</f>
        <v>9.7000000000000003E-2</v>
      </c>
      <c r="N40" s="12">
        <f>'raw TE data'!AL37</f>
        <v>19.2</v>
      </c>
      <c r="O40" s="12">
        <f>'raw TE data'!AM37</f>
        <v>2.9</v>
      </c>
      <c r="P40" s="12">
        <f>'raw TE data'!AN37</f>
        <v>4.5999999999999999E-2</v>
      </c>
      <c r="Q40" s="12">
        <f>'raw TE data'!AO37</f>
        <v>2.3E-2</v>
      </c>
      <c r="R40" s="12">
        <f>'raw TE data'!AP37</f>
        <v>1.01</v>
      </c>
      <c r="S40" s="12">
        <f>'raw TE data'!AQ37</f>
        <v>0.69</v>
      </c>
      <c r="T40" s="12">
        <f>'raw TE data'!AR37</f>
        <v>1.9</v>
      </c>
      <c r="U40" s="12">
        <f>'raw TE data'!AS37</f>
        <v>1.5</v>
      </c>
      <c r="V40" s="12">
        <f>'raw TE data'!AT37</f>
        <v>0.46</v>
      </c>
      <c r="W40" s="12">
        <f>'raw TE data'!AU37</f>
        <v>0.38</v>
      </c>
      <c r="X40" s="12">
        <f>'raw TE data'!AV37</f>
        <v>8.4</v>
      </c>
      <c r="Y40" s="12">
        <f>'raw TE data'!AW37</f>
        <v>2.2000000000000002</v>
      </c>
      <c r="Z40" s="12">
        <f>'raw TE data'!AX37</f>
        <v>3.47</v>
      </c>
      <c r="AA40" s="12">
        <f>'raw TE data'!AY37</f>
        <v>0.79</v>
      </c>
      <c r="AB40" s="12">
        <f>'raw TE data'!AZ37</f>
        <v>52</v>
      </c>
      <c r="AC40" s="12">
        <f>'raw TE data'!BA37</f>
        <v>11</v>
      </c>
      <c r="AD40" s="12">
        <f>'raw TE data'!BB37</f>
        <v>23</v>
      </c>
      <c r="AE40" s="12">
        <f>'raw TE data'!BC37</f>
        <v>2.2999999999999998</v>
      </c>
      <c r="AF40" s="12">
        <f>'raw TE data'!BD37</f>
        <v>141</v>
      </c>
      <c r="AG40" s="12">
        <f>'raw TE data'!BE37</f>
        <v>12</v>
      </c>
      <c r="AH40" s="12">
        <f>'raw TE data'!BF37</f>
        <v>33.799999999999997</v>
      </c>
      <c r="AI40" s="12">
        <f>'raw TE data'!BG37</f>
        <v>1.1000000000000001</v>
      </c>
      <c r="AJ40" s="12">
        <f>'raw TE data'!BH37</f>
        <v>336</v>
      </c>
      <c r="AK40" s="12">
        <f>'raw TE data'!BI37</f>
        <v>30</v>
      </c>
      <c r="AL40" s="12">
        <f>'raw TE data'!BJ37</f>
        <v>77.900000000000006</v>
      </c>
      <c r="AM40" s="12">
        <f>'raw TE data'!BK37</f>
        <v>2.7</v>
      </c>
      <c r="AN40" s="12">
        <f>'raw TE data'!BL37</f>
        <v>11900</v>
      </c>
      <c r="AO40" s="12">
        <f>'raw TE data'!BM37</f>
        <v>1500</v>
      </c>
      <c r="AP40" s="12">
        <f>'raw TE data'!BN37</f>
        <v>0.33</v>
      </c>
      <c r="AQ40" s="12">
        <f>'raw TE data'!BO37</f>
        <v>0.4</v>
      </c>
      <c r="AR40" s="12">
        <f>'raw TE data'!BP37</f>
        <v>119</v>
      </c>
      <c r="AS40" s="12">
        <f>'raw TE data'!BQ37</f>
        <v>24</v>
      </c>
      <c r="AT40" s="12">
        <f>'raw TE data'!BR37</f>
        <v>385</v>
      </c>
      <c r="AU40" s="12">
        <f>'raw TE data'!BS37</f>
        <v>58</v>
      </c>
      <c r="AV40" s="21">
        <f t="shared" si="0"/>
        <v>0.30909090909090908</v>
      </c>
      <c r="AX40" s="21" t="str">
        <f>'raw TE data'!B37</f>
        <v>P145_36.FIN2</v>
      </c>
      <c r="AY40" s="31">
        <f t="shared" si="1"/>
        <v>0.15258855585831063</v>
      </c>
      <c r="AZ40" s="31">
        <f t="shared" si="2"/>
        <v>20.062695924764892</v>
      </c>
      <c r="BA40" s="31">
        <f t="shared" si="3"/>
        <v>0.33576642335766421</v>
      </c>
      <c r="BB40" s="31">
        <f t="shared" si="4"/>
        <v>1.4205344585091422</v>
      </c>
      <c r="BC40" s="31">
        <f t="shared" si="5"/>
        <v>8.2251082251082241</v>
      </c>
      <c r="BD40" s="31">
        <f t="shared" si="6"/>
        <v>5.2873563218390807</v>
      </c>
      <c r="BE40" s="31">
        <f t="shared" si="7"/>
        <v>27.450980392156865</v>
      </c>
      <c r="BF40" s="31">
        <f t="shared" si="8"/>
        <v>59.827586206896555</v>
      </c>
      <c r="BG40" s="31">
        <f t="shared" si="9"/>
        <v>136.48293963254594</v>
      </c>
      <c r="BH40" s="31">
        <f t="shared" si="10"/>
        <v>270.27027027027026</v>
      </c>
      <c r="BI40" s="31">
        <f t="shared" si="11"/>
        <v>566.26506024096386</v>
      </c>
      <c r="BJ40" s="31">
        <f t="shared" si="12"/>
        <v>949.43820224719093</v>
      </c>
      <c r="BK40" s="31">
        <f t="shared" si="13"/>
        <v>1354.8387096774193</v>
      </c>
      <c r="BL40" s="31">
        <f t="shared" si="14"/>
        <v>2044.6194225721786</v>
      </c>
      <c r="BN40" s="37">
        <f t="shared" si="15"/>
        <v>88.63590376486124</v>
      </c>
      <c r="BO40" s="38">
        <f t="shared" si="16"/>
        <v>0.35187534559802164</v>
      </c>
      <c r="BP40" s="39">
        <f t="shared" si="17"/>
        <v>7.4629319360739859E-5</v>
      </c>
      <c r="BQ40" s="39">
        <f t="shared" si="18"/>
        <v>9.926799007444167</v>
      </c>
      <c r="BR40" s="52">
        <f t="shared" si="19"/>
        <v>74.482564679415077</v>
      </c>
      <c r="BS40" s="41" t="str">
        <f>'raw UPb data'!B37</f>
        <v>P145_36.FIN2</v>
      </c>
      <c r="BT40" s="41">
        <f>IF('raw UPb data'!X37="no value", "", 'raw UPb data'!X37)</f>
        <v>120.4</v>
      </c>
      <c r="BU40" s="41">
        <f>'raw UPb data'!Y37</f>
        <v>2.5</v>
      </c>
    </row>
    <row r="41" spans="1:73">
      <c r="A41" s="20" t="str">
        <f>'raw TE data'!B38</f>
        <v>P145_36.FIN2</v>
      </c>
      <c r="B41" s="12">
        <f>'raw TE data'!Z38</f>
        <v>10.7</v>
      </c>
      <c r="C41" s="12">
        <f>'raw TE data'!AA38</f>
        <v>2.8</v>
      </c>
      <c r="D41" s="12">
        <f>'raw TE data'!AB38</f>
        <v>0.48</v>
      </c>
      <c r="E41" s="12">
        <f>'raw TE data'!AC38</f>
        <v>0.54</v>
      </c>
      <c r="F41" s="12">
        <f>'raw TE data'!AD38</f>
        <v>878</v>
      </c>
      <c r="G41" s="12">
        <f>'raw TE data'!AE38</f>
        <v>42</v>
      </c>
      <c r="H41" s="12">
        <f>'raw TE data'!AF38</f>
        <v>1.56</v>
      </c>
      <c r="I41" s="12">
        <f>'raw TE data'!AG38</f>
        <v>0.34</v>
      </c>
      <c r="J41" s="12">
        <f>'raw TE data'!AH38</f>
        <v>0.3</v>
      </c>
      <c r="K41" s="12">
        <f>'raw TE data'!AI38</f>
        <v>1.2</v>
      </c>
      <c r="L41" s="12">
        <f>'raw TE data'!AJ38</f>
        <v>8.0000000000000002E-3</v>
      </c>
      <c r="M41" s="12">
        <f>'raw TE data'!AK38</f>
        <v>1.0999999999999999E-2</v>
      </c>
      <c r="N41" s="12">
        <f>'raw TE data'!AL38</f>
        <v>19.2</v>
      </c>
      <c r="O41" s="12">
        <f>'raw TE data'!AM38</f>
        <v>1.1000000000000001</v>
      </c>
      <c r="P41" s="12">
        <f>'raw TE data'!AN38</f>
        <v>9.2999999999999999E-2</v>
      </c>
      <c r="Q41" s="12">
        <f>'raw TE data'!AO38</f>
        <v>3.5999999999999997E-2</v>
      </c>
      <c r="R41" s="12">
        <f>'raw TE data'!AP38</f>
        <v>1.08</v>
      </c>
      <c r="S41" s="12">
        <f>'raw TE data'!AQ38</f>
        <v>0.39</v>
      </c>
      <c r="T41" s="12">
        <f>'raw TE data'!AR38</f>
        <v>2.5499999999999998</v>
      </c>
      <c r="U41" s="12">
        <f>'raw TE data'!AS38</f>
        <v>0.81</v>
      </c>
      <c r="V41" s="12">
        <f>'raw TE data'!AT38</f>
        <v>1.18</v>
      </c>
      <c r="W41" s="12">
        <f>'raw TE data'!AU38</f>
        <v>0.31</v>
      </c>
      <c r="X41" s="12">
        <f>'raw TE data'!AV38</f>
        <v>14.8</v>
      </c>
      <c r="Y41" s="12">
        <f>'raw TE data'!AW38</f>
        <v>2</v>
      </c>
      <c r="Z41" s="12">
        <f>'raw TE data'!AX38</f>
        <v>5.34</v>
      </c>
      <c r="AA41" s="12">
        <f>'raw TE data'!AY38</f>
        <v>0.56000000000000005</v>
      </c>
      <c r="AB41" s="12">
        <f>'raw TE data'!AZ38</f>
        <v>70.900000000000006</v>
      </c>
      <c r="AC41" s="12">
        <f>'raw TE data'!BA38</f>
        <v>4.3</v>
      </c>
      <c r="AD41" s="12">
        <f>'raw TE data'!BB38</f>
        <v>28.5</v>
      </c>
      <c r="AE41" s="12">
        <f>'raw TE data'!BC38</f>
        <v>1.6</v>
      </c>
      <c r="AF41" s="12">
        <f>'raw TE data'!BD38</f>
        <v>149.9</v>
      </c>
      <c r="AG41" s="12">
        <f>'raw TE data'!BE38</f>
        <v>7</v>
      </c>
      <c r="AH41" s="12">
        <f>'raw TE data'!BF38</f>
        <v>35</v>
      </c>
      <c r="AI41" s="12">
        <f>'raw TE data'!BG38</f>
        <v>2.1</v>
      </c>
      <c r="AJ41" s="12">
        <f>'raw TE data'!BH38</f>
        <v>350</v>
      </c>
      <c r="AK41" s="12">
        <f>'raw TE data'!BI38</f>
        <v>20</v>
      </c>
      <c r="AL41" s="12">
        <f>'raw TE data'!BJ38</f>
        <v>80.5</v>
      </c>
      <c r="AM41" s="12">
        <f>'raw TE data'!BK38</f>
        <v>4.5</v>
      </c>
      <c r="AN41" s="12">
        <f>'raw TE data'!BL38</f>
        <v>9580</v>
      </c>
      <c r="AO41" s="12">
        <f>'raw TE data'!BM38</f>
        <v>570</v>
      </c>
      <c r="AP41" s="12">
        <f>'raw TE data'!BN38</f>
        <v>0.64</v>
      </c>
      <c r="AQ41" s="12">
        <f>'raw TE data'!BO38</f>
        <v>0.19</v>
      </c>
      <c r="AR41" s="12">
        <f>'raw TE data'!BP38</f>
        <v>154.9</v>
      </c>
      <c r="AS41" s="12">
        <f>'raw TE data'!BQ38</f>
        <v>9.8000000000000007</v>
      </c>
      <c r="AT41" s="12">
        <f>'raw TE data'!BR38</f>
        <v>195</v>
      </c>
      <c r="AU41" s="12">
        <f>'raw TE data'!BS38</f>
        <v>11</v>
      </c>
      <c r="AV41" s="21">
        <f t="shared" si="0"/>
        <v>0.7943589743589744</v>
      </c>
      <c r="AX41" s="21" t="str">
        <f>'raw TE data'!B38</f>
        <v>P145_36.FIN2</v>
      </c>
      <c r="AY41" s="31">
        <f t="shared" si="1"/>
        <v>2.1798365122615803E-2</v>
      </c>
      <c r="AZ41" s="31">
        <f t="shared" si="2"/>
        <v>20.062695924764892</v>
      </c>
      <c r="BA41" s="31">
        <f t="shared" si="3"/>
        <v>0.67883211678832112</v>
      </c>
      <c r="BB41" s="31">
        <f t="shared" si="4"/>
        <v>1.518987341772152</v>
      </c>
      <c r="BC41" s="31">
        <f t="shared" si="5"/>
        <v>11.038961038961038</v>
      </c>
      <c r="BD41" s="31">
        <f t="shared" si="6"/>
        <v>13.563218390804598</v>
      </c>
      <c r="BE41" s="31">
        <f t="shared" si="7"/>
        <v>48.366013071895431</v>
      </c>
      <c r="BF41" s="31">
        <f t="shared" si="8"/>
        <v>92.068965517241367</v>
      </c>
      <c r="BG41" s="31">
        <f t="shared" si="9"/>
        <v>186.08923884514437</v>
      </c>
      <c r="BH41" s="31">
        <f t="shared" si="10"/>
        <v>334.9001175088132</v>
      </c>
      <c r="BI41" s="31">
        <f t="shared" si="11"/>
        <v>602.00803212851406</v>
      </c>
      <c r="BJ41" s="31">
        <f t="shared" si="12"/>
        <v>983.14606741573039</v>
      </c>
      <c r="BK41" s="31">
        <f t="shared" si="13"/>
        <v>1411.2903225806451</v>
      </c>
      <c r="BL41" s="31">
        <f t="shared" si="14"/>
        <v>2112.8608923884512</v>
      </c>
      <c r="BN41" s="37">
        <f t="shared" si="15"/>
        <v>164.9286631863576</v>
      </c>
      <c r="BO41" s="38">
        <f t="shared" si="16"/>
        <v>0.58698703639132799</v>
      </c>
      <c r="BP41" s="39">
        <f t="shared" si="17"/>
        <v>1.0316990200890214E-5</v>
      </c>
      <c r="BQ41" s="39">
        <f t="shared" si="18"/>
        <v>7.5839437645024788</v>
      </c>
      <c r="BR41" s="52">
        <f t="shared" si="19"/>
        <v>43.684826558842296</v>
      </c>
      <c r="BS41" s="41" t="str">
        <f>'raw UPb data'!B38</f>
        <v>P145_36.FIN2</v>
      </c>
      <c r="BT41" s="41">
        <f>IF('raw UPb data'!X38="no value", "", 'raw UPb data'!X38)</f>
        <v>165.6</v>
      </c>
      <c r="BU41" s="41">
        <f>'raw UPb data'!Y38</f>
        <v>2.1</v>
      </c>
    </row>
    <row r="42" spans="1:73">
      <c r="A42" s="20" t="str">
        <f>'raw TE data'!B39</f>
        <v>P145_37.FIN2</v>
      </c>
      <c r="B42" s="12">
        <f>'raw TE data'!Z39</f>
        <v>96</v>
      </c>
      <c r="C42" s="12">
        <f>'raw TE data'!AA39</f>
        <v>23</v>
      </c>
      <c r="D42" s="12">
        <f>'raw TE data'!AB39</f>
        <v>1.72</v>
      </c>
      <c r="E42" s="12">
        <f>'raw TE data'!AC39</f>
        <v>0.63</v>
      </c>
      <c r="F42" s="12">
        <f>'raw TE data'!AD39</f>
        <v>1320</v>
      </c>
      <c r="G42" s="12">
        <f>'raw TE data'!AE39</f>
        <v>290</v>
      </c>
      <c r="H42" s="12">
        <f>'raw TE data'!AF39</f>
        <v>2.5</v>
      </c>
      <c r="I42" s="12">
        <f>'raw TE data'!AG39</f>
        <v>1.3</v>
      </c>
      <c r="J42" s="12">
        <f>'raw TE data'!AH39</f>
        <v>-1.3</v>
      </c>
      <c r="K42" s="12">
        <f>'raw TE data'!AI39</f>
        <v>1.7</v>
      </c>
      <c r="L42" s="12">
        <f>'raw TE data'!AJ39</f>
        <v>3.51</v>
      </c>
      <c r="M42" s="12">
        <f>'raw TE data'!AK39</f>
        <v>0.59</v>
      </c>
      <c r="N42" s="12">
        <f>'raw TE data'!AL39</f>
        <v>44.8</v>
      </c>
      <c r="O42" s="12">
        <f>'raw TE data'!AM39</f>
        <v>6.2</v>
      </c>
      <c r="P42" s="12">
        <f>'raw TE data'!AN39</f>
        <v>2.41</v>
      </c>
      <c r="Q42" s="12">
        <f>'raw TE data'!AO39</f>
        <v>0.61</v>
      </c>
      <c r="R42" s="12">
        <f>'raw TE data'!AP39</f>
        <v>11.9</v>
      </c>
      <c r="S42" s="12">
        <f>'raw TE data'!AQ39</f>
        <v>4.5999999999999996</v>
      </c>
      <c r="T42" s="12">
        <f>'raw TE data'!AR39</f>
        <v>8.1</v>
      </c>
      <c r="U42" s="12">
        <f>'raw TE data'!AS39</f>
        <v>4.3</v>
      </c>
      <c r="V42" s="12">
        <f>'raw TE data'!AT39</f>
        <v>2.12</v>
      </c>
      <c r="W42" s="12">
        <f>'raw TE data'!AU39</f>
        <v>0.69</v>
      </c>
      <c r="X42" s="12">
        <f>'raw TE data'!AV39</f>
        <v>29.4</v>
      </c>
      <c r="Y42" s="12">
        <f>'raw TE data'!AW39</f>
        <v>6.6</v>
      </c>
      <c r="Z42" s="12">
        <f>'raw TE data'!AX39</f>
        <v>10.1</v>
      </c>
      <c r="AA42" s="12">
        <f>'raw TE data'!AY39</f>
        <v>1.6</v>
      </c>
      <c r="AB42" s="12">
        <f>'raw TE data'!AZ39</f>
        <v>110</v>
      </c>
      <c r="AC42" s="12">
        <f>'raw TE data'!BA39</f>
        <v>22</v>
      </c>
      <c r="AD42" s="12">
        <f>'raw TE data'!BB39</f>
        <v>45.9</v>
      </c>
      <c r="AE42" s="12">
        <f>'raw TE data'!BC39</f>
        <v>7.5</v>
      </c>
      <c r="AF42" s="12">
        <f>'raw TE data'!BD39</f>
        <v>273</v>
      </c>
      <c r="AG42" s="12">
        <f>'raw TE data'!BE39</f>
        <v>34</v>
      </c>
      <c r="AH42" s="12">
        <f>'raw TE data'!BF39</f>
        <v>59.7</v>
      </c>
      <c r="AI42" s="12">
        <f>'raw TE data'!BG39</f>
        <v>9.4</v>
      </c>
      <c r="AJ42" s="12">
        <f>'raw TE data'!BH39</f>
        <v>730</v>
      </c>
      <c r="AK42" s="12">
        <f>'raw TE data'!BI39</f>
        <v>100</v>
      </c>
      <c r="AL42" s="12">
        <f>'raw TE data'!BJ39</f>
        <v>139</v>
      </c>
      <c r="AM42" s="12">
        <f>'raw TE data'!BK39</f>
        <v>21</v>
      </c>
      <c r="AN42" s="12">
        <f>'raw TE data'!BL39</f>
        <v>15100</v>
      </c>
      <c r="AO42" s="12">
        <f>'raw TE data'!BM39</f>
        <v>3700</v>
      </c>
      <c r="AP42" s="12">
        <f>'raw TE data'!BN39</f>
        <v>-5.5599999999999996E-4</v>
      </c>
      <c r="AQ42" s="12">
        <f>'raw TE data'!BO39</f>
        <v>5.5999999999999999E-5</v>
      </c>
      <c r="AR42" s="12">
        <f>'raw TE data'!BP39</f>
        <v>380</v>
      </c>
      <c r="AS42" s="12">
        <f>'raw TE data'!BQ39</f>
        <v>170</v>
      </c>
      <c r="AT42" s="12">
        <f>'raw TE data'!BR39</f>
        <v>710</v>
      </c>
      <c r="AU42" s="12">
        <f>'raw TE data'!BS39</f>
        <v>230</v>
      </c>
      <c r="AV42" s="21">
        <f t="shared" si="0"/>
        <v>0.53521126760563376</v>
      </c>
      <c r="AX42" s="21" t="str">
        <f>'raw TE data'!B39</f>
        <v>P145_37.FIN2</v>
      </c>
      <c r="AY42" s="31">
        <f t="shared" si="1"/>
        <v>9.5640326975476828</v>
      </c>
      <c r="AZ42" s="31">
        <f t="shared" si="2"/>
        <v>46.812957157784744</v>
      </c>
      <c r="BA42" s="31">
        <f t="shared" si="3"/>
        <v>17.591240875912408</v>
      </c>
      <c r="BB42" s="31">
        <f t="shared" si="4"/>
        <v>16.736990154711673</v>
      </c>
      <c r="BC42" s="31">
        <f t="shared" si="5"/>
        <v>35.064935064935064</v>
      </c>
      <c r="BD42" s="31">
        <f t="shared" si="6"/>
        <v>24.367816091954026</v>
      </c>
      <c r="BE42" s="31">
        <f t="shared" si="7"/>
        <v>96.078431372549019</v>
      </c>
      <c r="BF42" s="31">
        <f t="shared" si="8"/>
        <v>174.13793103448273</v>
      </c>
      <c r="BG42" s="31">
        <f t="shared" si="9"/>
        <v>288.71391076115486</v>
      </c>
      <c r="BH42" s="31">
        <f t="shared" si="10"/>
        <v>539.36545240893065</v>
      </c>
      <c r="BI42" s="31">
        <f t="shared" si="11"/>
        <v>1096.3855421686746</v>
      </c>
      <c r="BJ42" s="31">
        <f t="shared" si="12"/>
        <v>1676.9662921348315</v>
      </c>
      <c r="BK42" s="31">
        <f t="shared" si="13"/>
        <v>2943.5483870967741</v>
      </c>
      <c r="BL42" s="31">
        <f t="shared" si="14"/>
        <v>3648.2939632545931</v>
      </c>
      <c r="BN42" s="37">
        <f t="shared" si="15"/>
        <v>3.6090866775223236</v>
      </c>
      <c r="BO42" s="38">
        <f t="shared" si="16"/>
        <v>0.41982387884035199</v>
      </c>
      <c r="BP42" s="39">
        <f t="shared" si="17"/>
        <v>2.6215082429968829E-3</v>
      </c>
      <c r="BQ42" s="39">
        <f t="shared" si="18"/>
        <v>10.195381231671554</v>
      </c>
      <c r="BR42" s="52">
        <f t="shared" si="19"/>
        <v>37.97203920938454</v>
      </c>
      <c r="BS42" s="41" t="str">
        <f>'raw UPb data'!B39</f>
        <v>P145_37.FIN2</v>
      </c>
      <c r="BT42" s="41">
        <f>IF('raw UPb data'!X39="no value", "", 'raw UPb data'!X39)</f>
        <v>103.6</v>
      </c>
      <c r="BU42" s="41">
        <f>'raw UPb data'!Y39</f>
        <v>3.9</v>
      </c>
    </row>
    <row r="43" spans="1:73">
      <c r="A43" s="20" t="str">
        <f>'raw TE data'!B40</f>
        <v>P145_37.FIN2</v>
      </c>
      <c r="B43" s="12">
        <f>'raw TE data'!Z40</f>
        <v>142</v>
      </c>
      <c r="C43" s="12">
        <f>'raw TE data'!AA40</f>
        <v>19</v>
      </c>
      <c r="D43" s="12">
        <f>'raw TE data'!AB40</f>
        <v>2</v>
      </c>
      <c r="E43" s="12">
        <f>'raw TE data'!AC40</f>
        <v>1.1000000000000001</v>
      </c>
      <c r="F43" s="12">
        <f>'raw TE data'!AD40</f>
        <v>2370</v>
      </c>
      <c r="G43" s="12">
        <f>'raw TE data'!AE40</f>
        <v>300</v>
      </c>
      <c r="H43" s="12">
        <f>'raw TE data'!AF40</f>
        <v>5.8</v>
      </c>
      <c r="I43" s="12">
        <f>'raw TE data'!AG40</f>
        <v>1.4</v>
      </c>
      <c r="J43" s="12">
        <f>'raw TE data'!AH40</f>
        <v>0.5</v>
      </c>
      <c r="K43" s="12">
        <f>'raw TE data'!AI40</f>
        <v>1.6</v>
      </c>
      <c r="L43" s="12">
        <f>'raw TE data'!AJ40</f>
        <v>0.87</v>
      </c>
      <c r="M43" s="12">
        <f>'raw TE data'!AK40</f>
        <v>0.2</v>
      </c>
      <c r="N43" s="12">
        <f>'raw TE data'!AL40</f>
        <v>82</v>
      </c>
      <c r="O43" s="12">
        <f>'raw TE data'!AM40</f>
        <v>13</v>
      </c>
      <c r="P43" s="12">
        <f>'raw TE data'!AN40</f>
        <v>0.88</v>
      </c>
      <c r="Q43" s="12">
        <f>'raw TE data'!AO40</f>
        <v>0.15</v>
      </c>
      <c r="R43" s="12">
        <f>'raw TE data'!AP40</f>
        <v>8.8000000000000007</v>
      </c>
      <c r="S43" s="12">
        <f>'raw TE data'!AQ40</f>
        <v>1.6</v>
      </c>
      <c r="T43" s="12">
        <f>'raw TE data'!AR40</f>
        <v>12.9</v>
      </c>
      <c r="U43" s="12">
        <f>'raw TE data'!AS40</f>
        <v>2.9</v>
      </c>
      <c r="V43" s="12">
        <f>'raw TE data'!AT40</f>
        <v>4.5999999999999996</v>
      </c>
      <c r="W43" s="12">
        <f>'raw TE data'!AU40</f>
        <v>1</v>
      </c>
      <c r="X43" s="12">
        <f>'raw TE data'!AV40</f>
        <v>57</v>
      </c>
      <c r="Y43" s="12">
        <f>'raw TE data'!AW40</f>
        <v>12</v>
      </c>
      <c r="Z43" s="12">
        <f>'raw TE data'!AX40</f>
        <v>17.100000000000001</v>
      </c>
      <c r="AA43" s="12">
        <f>'raw TE data'!AY40</f>
        <v>3</v>
      </c>
      <c r="AB43" s="12">
        <f>'raw TE data'!AZ40</f>
        <v>212</v>
      </c>
      <c r="AC43" s="12">
        <f>'raw TE data'!BA40</f>
        <v>28</v>
      </c>
      <c r="AD43" s="12">
        <f>'raw TE data'!BB40</f>
        <v>81</v>
      </c>
      <c r="AE43" s="12">
        <f>'raw TE data'!BC40</f>
        <v>14</v>
      </c>
      <c r="AF43" s="12">
        <f>'raw TE data'!BD40</f>
        <v>376</v>
      </c>
      <c r="AG43" s="12">
        <f>'raw TE data'!BE40</f>
        <v>51</v>
      </c>
      <c r="AH43" s="12">
        <f>'raw TE data'!BF40</f>
        <v>82</v>
      </c>
      <c r="AI43" s="12">
        <f>'raw TE data'!BG40</f>
        <v>11</v>
      </c>
      <c r="AJ43" s="12">
        <f>'raw TE data'!BH40</f>
        <v>726</v>
      </c>
      <c r="AK43" s="12">
        <f>'raw TE data'!BI40</f>
        <v>83</v>
      </c>
      <c r="AL43" s="12">
        <f>'raw TE data'!BJ40</f>
        <v>131</v>
      </c>
      <c r="AM43" s="12">
        <f>'raw TE data'!BK40</f>
        <v>17</v>
      </c>
      <c r="AN43" s="12">
        <f>'raw TE data'!BL40</f>
        <v>11000</v>
      </c>
      <c r="AO43" s="12">
        <f>'raw TE data'!BM40</f>
        <v>760</v>
      </c>
      <c r="AP43" s="12">
        <f>'raw TE data'!BN40</f>
        <v>1.08</v>
      </c>
      <c r="AQ43" s="12">
        <f>'raw TE data'!BO40</f>
        <v>0.41</v>
      </c>
      <c r="AR43" s="12">
        <f>'raw TE data'!BP40</f>
        <v>326</v>
      </c>
      <c r="AS43" s="12">
        <f>'raw TE data'!BQ40</f>
        <v>76</v>
      </c>
      <c r="AT43" s="12">
        <f>'raw TE data'!BR40</f>
        <v>217</v>
      </c>
      <c r="AU43" s="12">
        <f>'raw TE data'!BS40</f>
        <v>39</v>
      </c>
      <c r="AV43" s="21">
        <f t="shared" si="0"/>
        <v>1.5023041474654377</v>
      </c>
      <c r="AX43" s="21" t="str">
        <f>'raw TE data'!B40</f>
        <v>P145_37.FIN2</v>
      </c>
      <c r="AY43" s="31">
        <f t="shared" si="1"/>
        <v>2.3705722070844688</v>
      </c>
      <c r="AZ43" s="31">
        <f t="shared" si="2"/>
        <v>85.684430512016718</v>
      </c>
      <c r="BA43" s="31">
        <f t="shared" si="3"/>
        <v>6.4233576642335759</v>
      </c>
      <c r="BB43" s="31">
        <f t="shared" si="4"/>
        <v>12.376933895921239</v>
      </c>
      <c r="BC43" s="31">
        <f t="shared" si="5"/>
        <v>55.844155844155843</v>
      </c>
      <c r="BD43" s="31">
        <f t="shared" si="6"/>
        <v>52.873563218390807</v>
      </c>
      <c r="BE43" s="31">
        <f t="shared" si="7"/>
        <v>186.27450980392157</v>
      </c>
      <c r="BF43" s="31">
        <f t="shared" si="8"/>
        <v>294.82758620689657</v>
      </c>
      <c r="BG43" s="31">
        <f t="shared" si="9"/>
        <v>556.43044619422574</v>
      </c>
      <c r="BH43" s="31">
        <f t="shared" si="10"/>
        <v>951.82138660399539</v>
      </c>
      <c r="BI43" s="31">
        <f t="shared" si="11"/>
        <v>1510.0401606425703</v>
      </c>
      <c r="BJ43" s="31">
        <f t="shared" si="12"/>
        <v>2303.370786516854</v>
      </c>
      <c r="BK43" s="31">
        <f t="shared" si="13"/>
        <v>2927.4193548387098</v>
      </c>
      <c r="BL43" s="31">
        <f t="shared" si="14"/>
        <v>3438.3202099737532</v>
      </c>
      <c r="BN43" s="37">
        <f t="shared" si="15"/>
        <v>21.958075192265191</v>
      </c>
      <c r="BO43" s="38">
        <f t="shared" si="16"/>
        <v>0.51840955701009961</v>
      </c>
      <c r="BP43" s="39">
        <f t="shared" si="17"/>
        <v>6.8945649686960511E-4</v>
      </c>
      <c r="BQ43" s="39">
        <f t="shared" si="18"/>
        <v>5.2610696895922091</v>
      </c>
      <c r="BR43" s="52">
        <f t="shared" si="19"/>
        <v>18.458350600911729</v>
      </c>
      <c r="BS43" s="41" t="str">
        <f>'raw UPb data'!B40</f>
        <v>P145_37.FIN2</v>
      </c>
      <c r="BT43" s="41">
        <f>IF('raw UPb data'!X40="no value", "", 'raw UPb data'!X40)</f>
        <v>165.1</v>
      </c>
      <c r="BU43" s="41">
        <f>'raw UPb data'!Y40</f>
        <v>3.1</v>
      </c>
    </row>
    <row r="44" spans="1:73">
      <c r="A44" s="20" t="str">
        <f>'raw TE data'!B41</f>
        <v>P145_38.FIN2</v>
      </c>
      <c r="B44" s="12">
        <f>'raw TE data'!Z41</f>
        <v>8.5</v>
      </c>
      <c r="C44" s="12">
        <f>'raw TE data'!AA41</f>
        <v>1.7</v>
      </c>
      <c r="D44" s="12">
        <f>'raw TE data'!AB41</f>
        <v>0.9</v>
      </c>
      <c r="E44" s="12">
        <f>'raw TE data'!AC41</f>
        <v>0.51</v>
      </c>
      <c r="F44" s="12">
        <f>'raw TE data'!AD41</f>
        <v>1610</v>
      </c>
      <c r="G44" s="12">
        <f>'raw TE data'!AE41</f>
        <v>130</v>
      </c>
      <c r="H44" s="12">
        <f>'raw TE data'!AF41</f>
        <v>14</v>
      </c>
      <c r="I44" s="12">
        <f>'raw TE data'!AG41</f>
        <v>1.5</v>
      </c>
      <c r="J44" s="12">
        <f>'raw TE data'!AH41</f>
        <v>0.2</v>
      </c>
      <c r="K44" s="12">
        <f>'raw TE data'!AI41</f>
        <v>1.4</v>
      </c>
      <c r="L44" s="12">
        <f>'raw TE data'!AJ41</f>
        <v>3.8999999999999998E-3</v>
      </c>
      <c r="M44" s="12">
        <f>'raw TE data'!AK41</f>
        <v>9.4999999999999998E-3</v>
      </c>
      <c r="N44" s="12">
        <f>'raw TE data'!AL41</f>
        <v>12.6</v>
      </c>
      <c r="O44" s="12">
        <f>'raw TE data'!AM41</f>
        <v>1.1000000000000001</v>
      </c>
      <c r="P44" s="12">
        <f>'raw TE data'!AN41</f>
        <v>5.5E-2</v>
      </c>
      <c r="Q44" s="12">
        <f>'raw TE data'!AO41</f>
        <v>2.5999999999999999E-2</v>
      </c>
      <c r="R44" s="12">
        <f>'raw TE data'!AP41</f>
        <v>1.18</v>
      </c>
      <c r="S44" s="12">
        <f>'raw TE data'!AQ41</f>
        <v>0.49</v>
      </c>
      <c r="T44" s="12">
        <f>'raw TE data'!AR41</f>
        <v>3.14</v>
      </c>
      <c r="U44" s="12">
        <f>'raw TE data'!AS41</f>
        <v>0.88</v>
      </c>
      <c r="V44" s="12">
        <f>'raw TE data'!AT41</f>
        <v>0.2</v>
      </c>
      <c r="W44" s="12">
        <f>'raw TE data'!AU41</f>
        <v>0.12</v>
      </c>
      <c r="X44" s="12">
        <f>'raw TE data'!AV41</f>
        <v>28</v>
      </c>
      <c r="Y44" s="12">
        <f>'raw TE data'!AW41</f>
        <v>4.2</v>
      </c>
      <c r="Z44" s="12">
        <f>'raw TE data'!AX41</f>
        <v>9.6999999999999993</v>
      </c>
      <c r="AA44" s="12">
        <f>'raw TE data'!AY41</f>
        <v>1.1000000000000001</v>
      </c>
      <c r="AB44" s="12">
        <f>'raw TE data'!AZ41</f>
        <v>149</v>
      </c>
      <c r="AC44" s="12">
        <f>'raw TE data'!BA41</f>
        <v>15</v>
      </c>
      <c r="AD44" s="12">
        <f>'raw TE data'!BB41</f>
        <v>60.6</v>
      </c>
      <c r="AE44" s="12">
        <f>'raw TE data'!BC41</f>
        <v>4.5</v>
      </c>
      <c r="AF44" s="12">
        <f>'raw TE data'!BD41</f>
        <v>298</v>
      </c>
      <c r="AG44" s="12">
        <f>'raw TE data'!BE41</f>
        <v>22</v>
      </c>
      <c r="AH44" s="12">
        <f>'raw TE data'!BF41</f>
        <v>67.599999999999994</v>
      </c>
      <c r="AI44" s="12">
        <f>'raw TE data'!BG41</f>
        <v>5</v>
      </c>
      <c r="AJ44" s="12">
        <f>'raw TE data'!BH41</f>
        <v>601</v>
      </c>
      <c r="AK44" s="12">
        <f>'raw TE data'!BI41</f>
        <v>41</v>
      </c>
      <c r="AL44" s="12">
        <f>'raw TE data'!BJ41</f>
        <v>114.5</v>
      </c>
      <c r="AM44" s="12">
        <f>'raw TE data'!BK41</f>
        <v>6.3</v>
      </c>
      <c r="AN44" s="12">
        <f>'raw TE data'!BL41</f>
        <v>13360</v>
      </c>
      <c r="AO44" s="12">
        <f>'raw TE data'!BM41</f>
        <v>710</v>
      </c>
      <c r="AP44" s="12">
        <f>'raw TE data'!BN41</f>
        <v>6.7</v>
      </c>
      <c r="AQ44" s="12">
        <f>'raw TE data'!BO41</f>
        <v>2.7</v>
      </c>
      <c r="AR44" s="12">
        <f>'raw TE data'!BP41</f>
        <v>135</v>
      </c>
      <c r="AS44" s="12">
        <f>'raw TE data'!BQ41</f>
        <v>15</v>
      </c>
      <c r="AT44" s="12">
        <f>'raw TE data'!BR41</f>
        <v>754</v>
      </c>
      <c r="AU44" s="12">
        <f>'raw TE data'!BS41</f>
        <v>84</v>
      </c>
      <c r="AV44" s="21">
        <f t="shared" si="0"/>
        <v>0.17904509283819628</v>
      </c>
      <c r="AX44" s="21" t="str">
        <f>'raw TE data'!B41</f>
        <v>P145_38.FIN2</v>
      </c>
      <c r="AY44" s="31">
        <f t="shared" si="1"/>
        <v>1.0626702997275203E-2</v>
      </c>
      <c r="AZ44" s="31">
        <f t="shared" si="2"/>
        <v>13.16614420062696</v>
      </c>
      <c r="BA44" s="31">
        <f t="shared" si="3"/>
        <v>0.40145985401459849</v>
      </c>
      <c r="BB44" s="31">
        <f t="shared" si="4"/>
        <v>1.659634317862166</v>
      </c>
      <c r="BC44" s="31">
        <f t="shared" si="5"/>
        <v>13.593073593073592</v>
      </c>
      <c r="BD44" s="31">
        <f t="shared" si="6"/>
        <v>2.298850574712644</v>
      </c>
      <c r="BE44" s="31">
        <f t="shared" si="7"/>
        <v>91.503267973856211</v>
      </c>
      <c r="BF44" s="31">
        <f t="shared" si="8"/>
        <v>167.2413793103448</v>
      </c>
      <c r="BG44" s="31">
        <f t="shared" si="9"/>
        <v>391.07611548556429</v>
      </c>
      <c r="BH44" s="31">
        <f t="shared" si="10"/>
        <v>712.10340775558177</v>
      </c>
      <c r="BI44" s="31">
        <f t="shared" si="11"/>
        <v>1196.7871485943774</v>
      </c>
      <c r="BJ44" s="31">
        <f t="shared" si="12"/>
        <v>1898.8764044943819</v>
      </c>
      <c r="BK44" s="31">
        <f t="shared" si="13"/>
        <v>2423.3870967741937</v>
      </c>
      <c r="BL44" s="31">
        <f t="shared" si="14"/>
        <v>3005.2493438320207</v>
      </c>
      <c r="BN44" s="37">
        <f t="shared" si="15"/>
        <v>201.5757455613568</v>
      </c>
      <c r="BO44" s="38">
        <f t="shared" si="16"/>
        <v>6.5182889211427592E-2</v>
      </c>
      <c r="BP44" s="39">
        <f t="shared" si="17"/>
        <v>3.5360470235474697E-6</v>
      </c>
      <c r="BQ44" s="39">
        <f t="shared" si="18"/>
        <v>6.1967146568521327</v>
      </c>
      <c r="BR44" s="52">
        <f t="shared" si="19"/>
        <v>32.843082114735651</v>
      </c>
      <c r="BS44" s="41" t="str">
        <f>'raw UPb data'!B41</f>
        <v>P145_38.FIN2</v>
      </c>
      <c r="BT44" s="41">
        <f>IF('raw UPb data'!X41="no value", "", 'raw UPb data'!X41)</f>
        <v>1715</v>
      </c>
      <c r="BU44" s="41">
        <f>'raw UPb data'!Y41</f>
        <v>21</v>
      </c>
    </row>
    <row r="45" spans="1:73">
      <c r="A45" s="20" t="str">
        <f>'raw TE data'!B42</f>
        <v>P145_39.FIN2</v>
      </c>
      <c r="B45" s="12">
        <f>'raw TE data'!Z42</f>
        <v>5.0999999999999996</v>
      </c>
      <c r="C45" s="12">
        <f>'raw TE data'!AA42</f>
        <v>1.4</v>
      </c>
      <c r="D45" s="12">
        <f>'raw TE data'!AB42</f>
        <v>0.69</v>
      </c>
      <c r="E45" s="12">
        <f>'raw TE data'!AC42</f>
        <v>0.47</v>
      </c>
      <c r="F45" s="12">
        <f>'raw TE data'!AD42</f>
        <v>770</v>
      </c>
      <c r="G45" s="12">
        <f>'raw TE data'!AE42</f>
        <v>140</v>
      </c>
      <c r="H45" s="12">
        <f>'raw TE data'!AF42</f>
        <v>1.47</v>
      </c>
      <c r="I45" s="12">
        <f>'raw TE data'!AG42</f>
        <v>0.25</v>
      </c>
      <c r="J45" s="12">
        <f>'raw TE data'!AH42</f>
        <v>-0.27</v>
      </c>
      <c r="K45" s="12">
        <f>'raw TE data'!AI42</f>
        <v>0.92</v>
      </c>
      <c r="L45" s="12">
        <f>'raw TE data'!AJ42</f>
        <v>1.5E-3</v>
      </c>
      <c r="M45" s="12">
        <f>'raw TE data'!AK42</f>
        <v>8.3000000000000001E-3</v>
      </c>
      <c r="N45" s="12">
        <f>'raw TE data'!AL42</f>
        <v>6.91</v>
      </c>
      <c r="O45" s="12">
        <f>'raw TE data'!AM42</f>
        <v>0.66</v>
      </c>
      <c r="P45" s="12">
        <f>'raw TE data'!AN42</f>
        <v>4.4999999999999998E-2</v>
      </c>
      <c r="Q45" s="12">
        <f>'raw TE data'!AO42</f>
        <v>2.5999999999999999E-2</v>
      </c>
      <c r="R45" s="12">
        <f>'raw TE data'!AP42</f>
        <v>0.89</v>
      </c>
      <c r="S45" s="12">
        <f>'raw TE data'!AQ42</f>
        <v>0.51</v>
      </c>
      <c r="T45" s="12">
        <f>'raw TE data'!AR42</f>
        <v>1.82</v>
      </c>
      <c r="U45" s="12">
        <f>'raw TE data'!AS42</f>
        <v>0.89</v>
      </c>
      <c r="V45" s="12">
        <f>'raw TE data'!AT42</f>
        <v>0.27</v>
      </c>
      <c r="W45" s="12">
        <f>'raw TE data'!AU42</f>
        <v>0.19</v>
      </c>
      <c r="X45" s="12">
        <f>'raw TE data'!AV42</f>
        <v>15.7</v>
      </c>
      <c r="Y45" s="12">
        <f>'raw TE data'!AW42</f>
        <v>4.8</v>
      </c>
      <c r="Z45" s="12">
        <f>'raw TE data'!AX42</f>
        <v>4.5999999999999996</v>
      </c>
      <c r="AA45" s="12">
        <f>'raw TE data'!AY42</f>
        <v>1.3</v>
      </c>
      <c r="AB45" s="12">
        <f>'raw TE data'!AZ42</f>
        <v>63</v>
      </c>
      <c r="AC45" s="12">
        <f>'raw TE data'!BA42</f>
        <v>14</v>
      </c>
      <c r="AD45" s="12">
        <f>'raw TE data'!BB42</f>
        <v>25.2</v>
      </c>
      <c r="AE45" s="12">
        <f>'raw TE data'!BC42</f>
        <v>4.9000000000000004</v>
      </c>
      <c r="AF45" s="12">
        <f>'raw TE data'!BD42</f>
        <v>128</v>
      </c>
      <c r="AG45" s="12">
        <f>'raw TE data'!BE42</f>
        <v>21</v>
      </c>
      <c r="AH45" s="12">
        <f>'raw TE data'!BF42</f>
        <v>30.7</v>
      </c>
      <c r="AI45" s="12">
        <f>'raw TE data'!BG42</f>
        <v>4.9000000000000004</v>
      </c>
      <c r="AJ45" s="12">
        <f>'raw TE data'!BH42</f>
        <v>301</v>
      </c>
      <c r="AK45" s="12">
        <f>'raw TE data'!BI42</f>
        <v>37</v>
      </c>
      <c r="AL45" s="12">
        <f>'raw TE data'!BJ42</f>
        <v>65.900000000000006</v>
      </c>
      <c r="AM45" s="12">
        <f>'raw TE data'!BK42</f>
        <v>6.7</v>
      </c>
      <c r="AN45" s="12">
        <f>'raw TE data'!BL42</f>
        <v>14640</v>
      </c>
      <c r="AO45" s="12">
        <f>'raw TE data'!BM42</f>
        <v>890</v>
      </c>
      <c r="AP45" s="12">
        <f>'raw TE data'!BN42</f>
        <v>0.73</v>
      </c>
      <c r="AQ45" s="12">
        <f>'raw TE data'!BO42</f>
        <v>0.66</v>
      </c>
      <c r="AR45" s="12">
        <f>'raw TE data'!BP42</f>
        <v>98</v>
      </c>
      <c r="AS45" s="12">
        <f>'raw TE data'!BQ42</f>
        <v>13</v>
      </c>
      <c r="AT45" s="12">
        <f>'raw TE data'!BR42</f>
        <v>935</v>
      </c>
      <c r="AU45" s="12">
        <f>'raw TE data'!BS42</f>
        <v>88</v>
      </c>
      <c r="AV45" s="21">
        <f t="shared" si="0"/>
        <v>0.10481283422459893</v>
      </c>
      <c r="AX45" s="21" t="str">
        <f>'raw TE data'!B42</f>
        <v>P145_39.FIN2</v>
      </c>
      <c r="AY45" s="31">
        <f t="shared" si="1"/>
        <v>4.0871934604904637E-3</v>
      </c>
      <c r="AZ45" s="31">
        <f t="shared" si="2"/>
        <v>7.2204806687565313</v>
      </c>
      <c r="BA45" s="31">
        <f t="shared" si="3"/>
        <v>0.32846715328467152</v>
      </c>
      <c r="BB45" s="31">
        <f t="shared" si="4"/>
        <v>1.2517580872011254</v>
      </c>
      <c r="BC45" s="31">
        <f t="shared" si="5"/>
        <v>7.8787878787878789</v>
      </c>
      <c r="BD45" s="31">
        <f t="shared" si="6"/>
        <v>3.1034482758620694</v>
      </c>
      <c r="BE45" s="31">
        <f t="shared" si="7"/>
        <v>51.307189542483655</v>
      </c>
      <c r="BF45" s="31">
        <f t="shared" si="8"/>
        <v>79.310344827586192</v>
      </c>
      <c r="BG45" s="31">
        <f t="shared" si="9"/>
        <v>165.35433070866142</v>
      </c>
      <c r="BH45" s="31">
        <f t="shared" si="10"/>
        <v>296.12220916568742</v>
      </c>
      <c r="BI45" s="31">
        <f t="shared" si="11"/>
        <v>514.05622489959842</v>
      </c>
      <c r="BJ45" s="31">
        <f t="shared" si="12"/>
        <v>862.35955056179773</v>
      </c>
      <c r="BK45" s="31">
        <f t="shared" si="13"/>
        <v>1213.7096774193549</v>
      </c>
      <c r="BL45" s="31">
        <f t="shared" si="14"/>
        <v>1729.6587926509187</v>
      </c>
      <c r="BN45" s="37">
        <f t="shared" si="15"/>
        <v>197.06411119068758</v>
      </c>
      <c r="BO45" s="38">
        <f t="shared" si="16"/>
        <v>0.15435677440210735</v>
      </c>
      <c r="BP45" s="39">
        <f t="shared" si="17"/>
        <v>2.36300562738523E-6</v>
      </c>
      <c r="BQ45" s="39">
        <f t="shared" si="18"/>
        <v>7.34005376344086</v>
      </c>
      <c r="BR45" s="52">
        <f t="shared" si="19"/>
        <v>33.711821054215363</v>
      </c>
      <c r="BS45" s="41" t="str">
        <f>'raw UPb data'!B42</f>
        <v>P145_39.FIN2</v>
      </c>
      <c r="BT45" s="41">
        <f>IF('raw UPb data'!X42="no value", "", 'raw UPb data'!X42)</f>
        <v>127.4</v>
      </c>
      <c r="BU45" s="41">
        <f>'raw UPb data'!Y42</f>
        <v>1.3</v>
      </c>
    </row>
    <row r="46" spans="1:73">
      <c r="A46" s="20" t="str">
        <f>'raw TE data'!B43</f>
        <v>P145_42.FIN2</v>
      </c>
      <c r="B46" s="12">
        <f>'raw TE data'!Z43</f>
        <v>11.8</v>
      </c>
      <c r="C46" s="12">
        <f>'raw TE data'!AA43</f>
        <v>2.5</v>
      </c>
      <c r="D46" s="12">
        <f>'raw TE data'!AB43</f>
        <v>0.74</v>
      </c>
      <c r="E46" s="12">
        <f>'raw TE data'!AC43</f>
        <v>0.78</v>
      </c>
      <c r="F46" s="12">
        <f>'raw TE data'!AD43</f>
        <v>1660</v>
      </c>
      <c r="G46" s="12">
        <f>'raw TE data'!AE43</f>
        <v>270</v>
      </c>
      <c r="H46" s="12">
        <f>'raw TE data'!AF43</f>
        <v>10.6</v>
      </c>
      <c r="I46" s="12">
        <f>'raw TE data'!AG43</f>
        <v>2.5</v>
      </c>
      <c r="J46" s="12">
        <f>'raw TE data'!AH43</f>
        <v>-1.5</v>
      </c>
      <c r="K46" s="12">
        <f>'raw TE data'!AI43</f>
        <v>1.7</v>
      </c>
      <c r="L46" s="12">
        <f>'raw TE data'!AJ43</f>
        <v>3.7999999999999999E-2</v>
      </c>
      <c r="M46" s="12">
        <f>'raw TE data'!AK43</f>
        <v>2.5000000000000001E-2</v>
      </c>
      <c r="N46" s="12">
        <f>'raw TE data'!AL43</f>
        <v>12.4</v>
      </c>
      <c r="O46" s="12">
        <f>'raw TE data'!AM43</f>
        <v>2.4</v>
      </c>
      <c r="P46" s="12">
        <f>'raw TE data'!AN43</f>
        <v>0.125</v>
      </c>
      <c r="Q46" s="12">
        <f>'raw TE data'!AO43</f>
        <v>5.0999999999999997E-2</v>
      </c>
      <c r="R46" s="12">
        <f>'raw TE data'!AP43</f>
        <v>3</v>
      </c>
      <c r="S46" s="12">
        <f>'raw TE data'!AQ43</f>
        <v>1.4</v>
      </c>
      <c r="T46" s="12">
        <f>'raw TE data'!AR43</f>
        <v>6.2</v>
      </c>
      <c r="U46" s="12">
        <f>'raw TE data'!AS43</f>
        <v>1.6</v>
      </c>
      <c r="V46" s="12">
        <f>'raw TE data'!AT43</f>
        <v>0.8</v>
      </c>
      <c r="W46" s="12">
        <f>'raw TE data'!AU43</f>
        <v>0.51</v>
      </c>
      <c r="X46" s="12">
        <f>'raw TE data'!AV43</f>
        <v>35.1</v>
      </c>
      <c r="Y46" s="12">
        <f>'raw TE data'!AW43</f>
        <v>9.1999999999999993</v>
      </c>
      <c r="Z46" s="12">
        <f>'raw TE data'!AX43</f>
        <v>11.1</v>
      </c>
      <c r="AA46" s="12">
        <f>'raw TE data'!AY43</f>
        <v>2.5</v>
      </c>
      <c r="AB46" s="12">
        <f>'raw TE data'!AZ43</f>
        <v>154</v>
      </c>
      <c r="AC46" s="12">
        <f>'raw TE data'!BA43</f>
        <v>31</v>
      </c>
      <c r="AD46" s="12">
        <f>'raw TE data'!BB43</f>
        <v>61</v>
      </c>
      <c r="AE46" s="12">
        <f>'raw TE data'!BC43</f>
        <v>11</v>
      </c>
      <c r="AF46" s="12">
        <f>'raw TE data'!BD43</f>
        <v>298</v>
      </c>
      <c r="AG46" s="12">
        <f>'raw TE data'!BE43</f>
        <v>43</v>
      </c>
      <c r="AH46" s="12">
        <f>'raw TE data'!BF43</f>
        <v>65.400000000000006</v>
      </c>
      <c r="AI46" s="12">
        <f>'raw TE data'!BG43</f>
        <v>6.9</v>
      </c>
      <c r="AJ46" s="12">
        <f>'raw TE data'!BH43</f>
        <v>622</v>
      </c>
      <c r="AK46" s="12">
        <f>'raw TE data'!BI43</f>
        <v>41</v>
      </c>
      <c r="AL46" s="12">
        <f>'raw TE data'!BJ43</f>
        <v>145</v>
      </c>
      <c r="AM46" s="12">
        <f>'raw TE data'!BK43</f>
        <v>7</v>
      </c>
      <c r="AN46" s="12">
        <f>'raw TE data'!BL43</f>
        <v>12700</v>
      </c>
      <c r="AO46" s="12">
        <f>'raw TE data'!BM43</f>
        <v>1200</v>
      </c>
      <c r="AP46" s="12">
        <f>'raw TE data'!BN43</f>
        <v>29</v>
      </c>
      <c r="AQ46" s="12">
        <f>'raw TE data'!BO43</f>
        <v>15</v>
      </c>
      <c r="AR46" s="12">
        <f>'raw TE data'!BP43</f>
        <v>220</v>
      </c>
      <c r="AS46" s="12">
        <f>'raw TE data'!BQ43</f>
        <v>34</v>
      </c>
      <c r="AT46" s="12">
        <f>'raw TE data'!BR43</f>
        <v>870</v>
      </c>
      <c r="AU46" s="12">
        <f>'raw TE data'!BS43</f>
        <v>150</v>
      </c>
      <c r="AV46" s="21">
        <f t="shared" si="0"/>
        <v>0.25287356321839083</v>
      </c>
      <c r="AX46" s="21" t="str">
        <f>'raw TE data'!B43</f>
        <v>P145_42.FIN2</v>
      </c>
      <c r="AY46" s="31">
        <f t="shared" si="1"/>
        <v>0.10354223433242507</v>
      </c>
      <c r="AZ46" s="31">
        <f t="shared" si="2"/>
        <v>12.957157784743993</v>
      </c>
      <c r="BA46" s="31">
        <f t="shared" si="3"/>
        <v>0.91240875912408748</v>
      </c>
      <c r="BB46" s="31">
        <f t="shared" si="4"/>
        <v>4.2194092827004219</v>
      </c>
      <c r="BC46" s="31">
        <f t="shared" si="5"/>
        <v>26.839826839826838</v>
      </c>
      <c r="BD46" s="31">
        <f t="shared" si="6"/>
        <v>9.1954022988505759</v>
      </c>
      <c r="BE46" s="31">
        <f t="shared" si="7"/>
        <v>114.70588235294119</v>
      </c>
      <c r="BF46" s="31">
        <f t="shared" si="8"/>
        <v>191.37931034482756</v>
      </c>
      <c r="BG46" s="31">
        <f t="shared" si="9"/>
        <v>404.19947506561681</v>
      </c>
      <c r="BH46" s="31">
        <f t="shared" si="10"/>
        <v>716.80376028202124</v>
      </c>
      <c r="BI46" s="31">
        <f t="shared" si="11"/>
        <v>1196.7871485943774</v>
      </c>
      <c r="BJ46" s="31">
        <f t="shared" si="12"/>
        <v>1837.0786516853934</v>
      </c>
      <c r="BK46" s="31">
        <f t="shared" si="13"/>
        <v>2508.0645161290322</v>
      </c>
      <c r="BL46" s="31">
        <f t="shared" si="14"/>
        <v>3805.7742782152227</v>
      </c>
      <c r="BN46" s="37">
        <f t="shared" si="15"/>
        <v>42.155695444887925</v>
      </c>
      <c r="BO46" s="38">
        <f t="shared" si="16"/>
        <v>0.16572500262865417</v>
      </c>
      <c r="BP46" s="39">
        <f t="shared" si="17"/>
        <v>2.7206614676313074E-5</v>
      </c>
      <c r="BQ46" s="39">
        <f t="shared" si="18"/>
        <v>6.2050167574361117</v>
      </c>
      <c r="BR46" s="52">
        <f t="shared" si="19"/>
        <v>33.178544989568607</v>
      </c>
      <c r="BS46" s="41" t="str">
        <f>'raw UPb data'!B43</f>
        <v>P145_42.FIN2</v>
      </c>
      <c r="BT46" s="41">
        <f>IF('raw UPb data'!X43="no value", "", 'raw UPb data'!X43)</f>
        <v>1515</v>
      </c>
      <c r="BU46" s="41">
        <f>'raw UPb data'!Y43</f>
        <v>20</v>
      </c>
    </row>
    <row r="47" spans="1:73">
      <c r="A47" s="20" t="str">
        <f>'raw TE data'!B44</f>
        <v>P145_44.FIN2</v>
      </c>
      <c r="B47" s="12">
        <f>'raw TE data'!Z44</f>
        <v>0.5</v>
      </c>
      <c r="C47" s="12">
        <f>'raw TE data'!AA44</f>
        <v>3.5</v>
      </c>
      <c r="D47" s="12">
        <f>'raw TE data'!AB44</f>
        <v>0.32</v>
      </c>
      <c r="E47" s="12">
        <f>'raw TE data'!AC44</f>
        <v>0.9</v>
      </c>
      <c r="F47" s="12">
        <f>'raw TE data'!AD44</f>
        <v>840</v>
      </c>
      <c r="G47" s="12">
        <f>'raw TE data'!AE44</f>
        <v>230</v>
      </c>
      <c r="H47" s="12">
        <f>'raw TE data'!AF44</f>
        <v>3.9</v>
      </c>
      <c r="I47" s="12">
        <f>'raw TE data'!AG44</f>
        <v>1.5</v>
      </c>
      <c r="J47" s="12">
        <f>'raw TE data'!AH44</f>
        <v>-1.3</v>
      </c>
      <c r="K47" s="12">
        <f>'raw TE data'!AI44</f>
        <v>2.8</v>
      </c>
      <c r="L47" s="12">
        <f>'raw TE data'!AJ44</f>
        <v>0.28999999999999998</v>
      </c>
      <c r="M47" s="12">
        <f>'raw TE data'!AK44</f>
        <v>0.52</v>
      </c>
      <c r="N47" s="12">
        <f>'raw TE data'!AL44</f>
        <v>15.4</v>
      </c>
      <c r="O47" s="12">
        <f>'raw TE data'!AM44</f>
        <v>5.5</v>
      </c>
      <c r="P47" s="12">
        <f>'raw TE data'!AN44</f>
        <v>0.11</v>
      </c>
      <c r="Q47" s="12">
        <f>'raw TE data'!AO44</f>
        <v>0.1</v>
      </c>
      <c r="R47" s="12">
        <f>'raw TE data'!AP44</f>
        <v>1.07</v>
      </c>
      <c r="S47" s="12">
        <f>'raw TE data'!AQ44</f>
        <v>0.98</v>
      </c>
      <c r="T47" s="12">
        <f>'raw TE data'!AR44</f>
        <v>3.2</v>
      </c>
      <c r="U47" s="12">
        <f>'raw TE data'!AS44</f>
        <v>1.8</v>
      </c>
      <c r="V47" s="12">
        <f>'raw TE data'!AT44</f>
        <v>0.22</v>
      </c>
      <c r="W47" s="12">
        <f>'raw TE data'!AU44</f>
        <v>0.41</v>
      </c>
      <c r="X47" s="12">
        <f>'raw TE data'!AV44</f>
        <v>9.4</v>
      </c>
      <c r="Y47" s="12">
        <f>'raw TE data'!AW44</f>
        <v>5.0999999999999996</v>
      </c>
      <c r="Z47" s="12">
        <f>'raw TE data'!AX44</f>
        <v>4.4000000000000004</v>
      </c>
      <c r="AA47" s="12">
        <f>'raw TE data'!AY44</f>
        <v>1.3</v>
      </c>
      <c r="AB47" s="12">
        <f>'raw TE data'!AZ44</f>
        <v>67</v>
      </c>
      <c r="AC47" s="12">
        <f>'raw TE data'!BA44</f>
        <v>21</v>
      </c>
      <c r="AD47" s="12">
        <f>'raw TE data'!BB44</f>
        <v>29.9</v>
      </c>
      <c r="AE47" s="12">
        <f>'raw TE data'!BC44</f>
        <v>8.8000000000000007</v>
      </c>
      <c r="AF47" s="12">
        <f>'raw TE data'!BD44</f>
        <v>170</v>
      </c>
      <c r="AG47" s="12">
        <f>'raw TE data'!BE44</f>
        <v>58</v>
      </c>
      <c r="AH47" s="12">
        <f>'raw TE data'!BF44</f>
        <v>45</v>
      </c>
      <c r="AI47" s="12">
        <f>'raw TE data'!BG44</f>
        <v>13</v>
      </c>
      <c r="AJ47" s="12">
        <f>'raw TE data'!BH44</f>
        <v>590</v>
      </c>
      <c r="AK47" s="12">
        <f>'raw TE data'!BI44</f>
        <v>190</v>
      </c>
      <c r="AL47" s="12">
        <f>'raw TE data'!BJ44</f>
        <v>128</v>
      </c>
      <c r="AM47" s="12">
        <f>'raw TE data'!BK44</f>
        <v>47</v>
      </c>
      <c r="AN47" s="12">
        <f>'raw TE data'!BL44</f>
        <v>12600</v>
      </c>
      <c r="AO47" s="12">
        <f>'raw TE data'!BM44</f>
        <v>3600</v>
      </c>
      <c r="AP47" s="12">
        <f>'raw TE data'!BN44</f>
        <v>0.23</v>
      </c>
      <c r="AQ47" s="12">
        <f>'raw TE data'!BO44</f>
        <v>0.45</v>
      </c>
      <c r="AR47" s="12">
        <f>'raw TE data'!BP44</f>
        <v>160</v>
      </c>
      <c r="AS47" s="12">
        <f>'raw TE data'!BQ44</f>
        <v>75</v>
      </c>
      <c r="AT47" s="12">
        <f>'raw TE data'!BR44</f>
        <v>1060</v>
      </c>
      <c r="AU47" s="12">
        <f>'raw TE data'!BS44</f>
        <v>360</v>
      </c>
      <c r="AV47" s="21">
        <f t="shared" si="0"/>
        <v>0.15094339622641509</v>
      </c>
      <c r="AX47" s="21" t="str">
        <f>'raw TE data'!B44</f>
        <v>P145_44.FIN2</v>
      </c>
      <c r="AY47" s="31">
        <f t="shared" si="1"/>
        <v>0.7901907356948229</v>
      </c>
      <c r="AZ47" s="31">
        <f t="shared" si="2"/>
        <v>16.091954022988507</v>
      </c>
      <c r="BA47" s="31">
        <f t="shared" si="3"/>
        <v>0.80291970802919699</v>
      </c>
      <c r="BB47" s="31">
        <f t="shared" si="4"/>
        <v>1.5049226441631507</v>
      </c>
      <c r="BC47" s="31">
        <f t="shared" si="5"/>
        <v>13.852813852813853</v>
      </c>
      <c r="BD47" s="31">
        <f t="shared" si="6"/>
        <v>2.5287356321839081</v>
      </c>
      <c r="BE47" s="31">
        <f t="shared" si="7"/>
        <v>30.718954248366014</v>
      </c>
      <c r="BF47" s="31">
        <f t="shared" si="8"/>
        <v>75.862068965517238</v>
      </c>
      <c r="BG47" s="31">
        <f t="shared" si="9"/>
        <v>175.85301837270342</v>
      </c>
      <c r="BH47" s="31">
        <f t="shared" si="10"/>
        <v>351.35135135135135</v>
      </c>
      <c r="BI47" s="31">
        <f t="shared" si="11"/>
        <v>682.73092369477911</v>
      </c>
      <c r="BJ47" s="31">
        <f t="shared" si="12"/>
        <v>1264.0449438202247</v>
      </c>
      <c r="BK47" s="31">
        <f t="shared" si="13"/>
        <v>2379.0322580645161</v>
      </c>
      <c r="BL47" s="31">
        <f t="shared" si="14"/>
        <v>3359.580052493438</v>
      </c>
      <c r="BN47" s="37">
        <f t="shared" si="15"/>
        <v>20.202576373234546</v>
      </c>
      <c r="BO47" s="38">
        <f t="shared" si="16"/>
        <v>0.12258327370643739</v>
      </c>
      <c r="BP47" s="39">
        <f t="shared" si="17"/>
        <v>2.3520521117166216E-4</v>
      </c>
      <c r="BQ47" s="39">
        <f t="shared" si="18"/>
        <v>13.528526721232547</v>
      </c>
      <c r="BR47" s="52">
        <f t="shared" si="19"/>
        <v>109.36505277265873</v>
      </c>
      <c r="BS47" s="41" t="str">
        <f>'raw UPb data'!B44</f>
        <v>P145_44.FIN2</v>
      </c>
      <c r="BT47" s="41">
        <f>IF('raw UPb data'!X44="no value", "", 'raw UPb data'!X44)</f>
        <v>82.9</v>
      </c>
      <c r="BU47" s="41">
        <f>'raw UPb data'!Y44</f>
        <v>3.5</v>
      </c>
    </row>
    <row r="48" spans="1:73">
      <c r="A48" s="20" t="str">
        <f>'raw TE data'!B45</f>
        <v>P145_44.FIN2</v>
      </c>
      <c r="B48" s="12">
        <f>'raw TE data'!Z45</f>
        <v>5.8</v>
      </c>
      <c r="C48" s="12">
        <f>'raw TE data'!AA45</f>
        <v>4</v>
      </c>
      <c r="D48" s="12">
        <f>'raw TE data'!AB45</f>
        <v>1.1000000000000001</v>
      </c>
      <c r="E48" s="12">
        <f>'raw TE data'!AC45</f>
        <v>1.1000000000000001</v>
      </c>
      <c r="F48" s="12">
        <f>'raw TE data'!AD45</f>
        <v>2720</v>
      </c>
      <c r="G48" s="12">
        <f>'raw TE data'!AE45</f>
        <v>400</v>
      </c>
      <c r="H48" s="12">
        <f>'raw TE data'!AF45</f>
        <v>8.5</v>
      </c>
      <c r="I48" s="12">
        <f>'raw TE data'!AG45</f>
        <v>1.7</v>
      </c>
      <c r="J48" s="12">
        <f>'raw TE data'!AH45</f>
        <v>-1.3</v>
      </c>
      <c r="K48" s="12">
        <f>'raw TE data'!AI45</f>
        <v>1.6</v>
      </c>
      <c r="L48" s="12">
        <f>'raw TE data'!AJ45</f>
        <v>0.114</v>
      </c>
      <c r="M48" s="12">
        <f>'raw TE data'!AK45</f>
        <v>7.4999999999999997E-2</v>
      </c>
      <c r="N48" s="12">
        <f>'raw TE data'!AL45</f>
        <v>78</v>
      </c>
      <c r="O48" s="12">
        <f>'raw TE data'!AM45</f>
        <v>13</v>
      </c>
      <c r="P48" s="12">
        <f>'raw TE data'!AN45</f>
        <v>0.28000000000000003</v>
      </c>
      <c r="Q48" s="12">
        <f>'raw TE data'!AO45</f>
        <v>0.12</v>
      </c>
      <c r="R48" s="12">
        <f>'raw TE data'!AP45</f>
        <v>5.5</v>
      </c>
      <c r="S48" s="12">
        <f>'raw TE data'!AQ45</f>
        <v>2.2000000000000002</v>
      </c>
      <c r="T48" s="12">
        <f>'raw TE data'!AR45</f>
        <v>9.5</v>
      </c>
      <c r="U48" s="12">
        <f>'raw TE data'!AS45</f>
        <v>2.9</v>
      </c>
      <c r="V48" s="12">
        <f>'raw TE data'!AT45</f>
        <v>2.64</v>
      </c>
      <c r="W48" s="12">
        <f>'raw TE data'!AU45</f>
        <v>0.94</v>
      </c>
      <c r="X48" s="12">
        <f>'raw TE data'!AV45</f>
        <v>60.3</v>
      </c>
      <c r="Y48" s="12">
        <f>'raw TE data'!AW45</f>
        <v>8.9</v>
      </c>
      <c r="Z48" s="12">
        <f>'raw TE data'!AX45</f>
        <v>17.7</v>
      </c>
      <c r="AA48" s="12">
        <f>'raw TE data'!AY45</f>
        <v>1.9</v>
      </c>
      <c r="AB48" s="12">
        <f>'raw TE data'!AZ45</f>
        <v>239</v>
      </c>
      <c r="AC48" s="12">
        <f>'raw TE data'!BA45</f>
        <v>30</v>
      </c>
      <c r="AD48" s="12">
        <f>'raw TE data'!BB45</f>
        <v>90.4</v>
      </c>
      <c r="AE48" s="12">
        <f>'raw TE data'!BC45</f>
        <v>8.1999999999999993</v>
      </c>
      <c r="AF48" s="12">
        <f>'raw TE data'!BD45</f>
        <v>431</v>
      </c>
      <c r="AG48" s="12">
        <f>'raw TE data'!BE45</f>
        <v>50</v>
      </c>
      <c r="AH48" s="12">
        <f>'raw TE data'!BF45</f>
        <v>95</v>
      </c>
      <c r="AI48" s="12">
        <f>'raw TE data'!BG45</f>
        <v>14</v>
      </c>
      <c r="AJ48" s="12">
        <f>'raw TE data'!BH45</f>
        <v>890</v>
      </c>
      <c r="AK48" s="12">
        <f>'raw TE data'!BI45</f>
        <v>130</v>
      </c>
      <c r="AL48" s="12">
        <f>'raw TE data'!BJ45</f>
        <v>166</v>
      </c>
      <c r="AM48" s="12">
        <f>'raw TE data'!BK45</f>
        <v>19</v>
      </c>
      <c r="AN48" s="12">
        <f>'raw TE data'!BL45</f>
        <v>11900</v>
      </c>
      <c r="AO48" s="12">
        <f>'raw TE data'!BM45</f>
        <v>1400</v>
      </c>
      <c r="AP48" s="12">
        <f>'raw TE data'!BN45</f>
        <v>2.36</v>
      </c>
      <c r="AQ48" s="12">
        <f>'raw TE data'!BO45</f>
        <v>0.68</v>
      </c>
      <c r="AR48" s="12">
        <f>'raw TE data'!BP45</f>
        <v>840</v>
      </c>
      <c r="AS48" s="12">
        <f>'raw TE data'!BQ45</f>
        <v>110</v>
      </c>
      <c r="AT48" s="12">
        <f>'raw TE data'!BR45</f>
        <v>746</v>
      </c>
      <c r="AU48" s="12">
        <f>'raw TE data'!BS45</f>
        <v>88</v>
      </c>
      <c r="AV48" s="21">
        <f t="shared" si="0"/>
        <v>1.126005361930295</v>
      </c>
      <c r="AX48" s="21" t="str">
        <f>'raw TE data'!B45</f>
        <v>P145_44.FIN2</v>
      </c>
      <c r="AY48" s="31">
        <f t="shared" si="1"/>
        <v>0.31062670299727524</v>
      </c>
      <c r="AZ48" s="31">
        <f t="shared" si="2"/>
        <v>81.504702194357364</v>
      </c>
      <c r="BA48" s="31">
        <f t="shared" si="3"/>
        <v>2.0437956204379564</v>
      </c>
      <c r="BB48" s="31">
        <f t="shared" si="4"/>
        <v>7.7355836849507735</v>
      </c>
      <c r="BC48" s="31">
        <f t="shared" si="5"/>
        <v>41.125541125541126</v>
      </c>
      <c r="BD48" s="31">
        <f t="shared" si="6"/>
        <v>30.3448275862069</v>
      </c>
      <c r="BE48" s="31">
        <f t="shared" si="7"/>
        <v>197.05882352941177</v>
      </c>
      <c r="BF48" s="31">
        <f t="shared" si="8"/>
        <v>305.17241379310343</v>
      </c>
      <c r="BG48" s="31">
        <f t="shared" si="9"/>
        <v>627.29658792650923</v>
      </c>
      <c r="BH48" s="31">
        <f t="shared" si="10"/>
        <v>1062.2796709753234</v>
      </c>
      <c r="BI48" s="31">
        <f t="shared" si="11"/>
        <v>1730.9236947791164</v>
      </c>
      <c r="BJ48" s="31">
        <f t="shared" si="12"/>
        <v>2668.5393258426966</v>
      </c>
      <c r="BK48" s="31">
        <f t="shared" si="13"/>
        <v>3588.7096774193546</v>
      </c>
      <c r="BL48" s="31">
        <f t="shared" si="14"/>
        <v>4356.9553805774276</v>
      </c>
      <c r="BN48" s="37">
        <f t="shared" si="15"/>
        <v>102.29267582983397</v>
      </c>
      <c r="BO48" s="38">
        <f t="shared" si="16"/>
        <v>0.33707839605882567</v>
      </c>
      <c r="BP48" s="39">
        <f t="shared" si="17"/>
        <v>7.1294442073471009E-5</v>
      </c>
      <c r="BQ48" s="39">
        <f t="shared" si="18"/>
        <v>5.7209137535429875</v>
      </c>
      <c r="BR48" s="52">
        <f t="shared" si="19"/>
        <v>22.109922826810827</v>
      </c>
      <c r="BS48" s="41" t="str">
        <f>'raw UPb data'!B45</f>
        <v>P145_44.FIN2</v>
      </c>
      <c r="BT48" s="41">
        <f>IF('raw UPb data'!X45="no value", "", 'raw UPb data'!X45)</f>
        <v>158.30000000000001</v>
      </c>
      <c r="BU48" s="41">
        <f>'raw UPb data'!Y45</f>
        <v>3.1</v>
      </c>
    </row>
    <row r="49" spans="1:73">
      <c r="A49" s="20" t="str">
        <f>'raw TE data'!B46</f>
        <v>P145_45.FIN2</v>
      </c>
      <c r="B49" s="12">
        <f>'raw TE data'!Z46</f>
        <v>155</v>
      </c>
      <c r="C49" s="12">
        <f>'raw TE data'!AA46</f>
        <v>82</v>
      </c>
      <c r="D49" s="12">
        <f>'raw TE data'!AB46</f>
        <v>1.57</v>
      </c>
      <c r="E49" s="12">
        <f>'raw TE data'!AC46</f>
        <v>0.83</v>
      </c>
      <c r="F49" s="12">
        <f>'raw TE data'!AD46</f>
        <v>843</v>
      </c>
      <c r="G49" s="12">
        <f>'raw TE data'!AE46</f>
        <v>71</v>
      </c>
      <c r="H49" s="12">
        <f>'raw TE data'!AF46</f>
        <v>4.3</v>
      </c>
      <c r="I49" s="12">
        <f>'raw TE data'!AG46</f>
        <v>1.6</v>
      </c>
      <c r="J49" s="12">
        <f>'raw TE data'!AH46</f>
        <v>11.2</v>
      </c>
      <c r="K49" s="12">
        <f>'raw TE data'!AI46</f>
        <v>5</v>
      </c>
      <c r="L49" s="12">
        <f>'raw TE data'!AJ46</f>
        <v>0.01</v>
      </c>
      <c r="M49" s="12">
        <f>'raw TE data'!AK46</f>
        <v>1.2999999999999999E-2</v>
      </c>
      <c r="N49" s="12">
        <f>'raw TE data'!AL46</f>
        <v>10.6</v>
      </c>
      <c r="O49" s="12">
        <f>'raw TE data'!AM46</f>
        <v>1.6</v>
      </c>
      <c r="P49" s="12">
        <f>'raw TE data'!AN46</f>
        <v>8.5000000000000006E-2</v>
      </c>
      <c r="Q49" s="12">
        <f>'raw TE data'!AO46</f>
        <v>6.0999999999999999E-2</v>
      </c>
      <c r="R49" s="12">
        <f>'raw TE data'!AP46</f>
        <v>0.38</v>
      </c>
      <c r="S49" s="12">
        <f>'raw TE data'!AQ46</f>
        <v>0.33</v>
      </c>
      <c r="T49" s="12">
        <f>'raw TE data'!AR46</f>
        <v>0.75</v>
      </c>
      <c r="U49" s="12">
        <f>'raw TE data'!AS46</f>
        <v>0.59</v>
      </c>
      <c r="V49" s="12">
        <f>'raw TE data'!AT46</f>
        <v>0.12</v>
      </c>
      <c r="W49" s="12">
        <f>'raw TE data'!AU46</f>
        <v>0.16</v>
      </c>
      <c r="X49" s="12">
        <f>'raw TE data'!AV46</f>
        <v>7.8</v>
      </c>
      <c r="Y49" s="12">
        <f>'raw TE data'!AW46</f>
        <v>2.5</v>
      </c>
      <c r="Z49" s="12">
        <f>'raw TE data'!AX46</f>
        <v>2.97</v>
      </c>
      <c r="AA49" s="12">
        <f>'raw TE data'!AY46</f>
        <v>0.57999999999999996</v>
      </c>
      <c r="AB49" s="12">
        <f>'raw TE data'!AZ46</f>
        <v>51.5</v>
      </c>
      <c r="AC49" s="12">
        <f>'raw TE data'!BA46</f>
        <v>4.5999999999999996</v>
      </c>
      <c r="AD49" s="12">
        <f>'raw TE data'!BB46</f>
        <v>26.9</v>
      </c>
      <c r="AE49" s="12">
        <f>'raw TE data'!BC46</f>
        <v>3.3</v>
      </c>
      <c r="AF49" s="12">
        <f>'raw TE data'!BD46</f>
        <v>171</v>
      </c>
      <c r="AG49" s="12">
        <f>'raw TE data'!BE46</f>
        <v>17</v>
      </c>
      <c r="AH49" s="12">
        <f>'raw TE data'!BF46</f>
        <v>61.8</v>
      </c>
      <c r="AI49" s="12">
        <f>'raw TE data'!BG46</f>
        <v>9.1</v>
      </c>
      <c r="AJ49" s="12">
        <f>'raw TE data'!BH46</f>
        <v>700</v>
      </c>
      <c r="AK49" s="12">
        <f>'raw TE data'!BI46</f>
        <v>49</v>
      </c>
      <c r="AL49" s="12">
        <f>'raw TE data'!BJ46</f>
        <v>149</v>
      </c>
      <c r="AM49" s="12">
        <f>'raw TE data'!BK46</f>
        <v>21</v>
      </c>
      <c r="AN49" s="12">
        <f>'raw TE data'!BL46</f>
        <v>11500</v>
      </c>
      <c r="AO49" s="12">
        <f>'raw TE data'!BM46</f>
        <v>1300</v>
      </c>
      <c r="AP49" s="12">
        <f>'raw TE data'!BN46</f>
        <v>1.7</v>
      </c>
      <c r="AQ49" s="12">
        <f>'raw TE data'!BO46</f>
        <v>2.2000000000000002</v>
      </c>
      <c r="AR49" s="12">
        <f>'raw TE data'!BP46</f>
        <v>255</v>
      </c>
      <c r="AS49" s="12">
        <f>'raw TE data'!BQ46</f>
        <v>28</v>
      </c>
      <c r="AT49" s="12">
        <f>'raw TE data'!BR46</f>
        <v>1800</v>
      </c>
      <c r="AU49" s="12">
        <f>'raw TE data'!BS46</f>
        <v>190</v>
      </c>
      <c r="AV49" s="21">
        <f t="shared" si="0"/>
        <v>0.14166666666666666</v>
      </c>
      <c r="AX49" s="21" t="str">
        <f>'raw TE data'!B46</f>
        <v>P145_45.FIN2</v>
      </c>
      <c r="AY49" s="31">
        <f t="shared" si="1"/>
        <v>2.7247956403269755E-2</v>
      </c>
      <c r="AZ49" s="31">
        <f t="shared" si="2"/>
        <v>11.076280041797283</v>
      </c>
      <c r="BA49" s="31">
        <f t="shared" si="3"/>
        <v>0.62043795620437958</v>
      </c>
      <c r="BB49" s="31">
        <f t="shared" si="4"/>
        <v>0.53445850914205351</v>
      </c>
      <c r="BC49" s="31">
        <f t="shared" si="5"/>
        <v>3.2467532467532467</v>
      </c>
      <c r="BD49" s="31">
        <f t="shared" si="6"/>
        <v>1.3793103448275863</v>
      </c>
      <c r="BE49" s="31">
        <f t="shared" si="7"/>
        <v>25.490196078431371</v>
      </c>
      <c r="BF49" s="31">
        <f t="shared" si="8"/>
        <v>51.206896551724135</v>
      </c>
      <c r="BG49" s="31">
        <f t="shared" si="9"/>
        <v>135.17060367454067</v>
      </c>
      <c r="BH49" s="31">
        <f t="shared" si="10"/>
        <v>316.09870740305524</v>
      </c>
      <c r="BI49" s="31">
        <f t="shared" si="11"/>
        <v>686.74698795180723</v>
      </c>
      <c r="BJ49" s="31">
        <f t="shared" si="12"/>
        <v>1735.9550561797753</v>
      </c>
      <c r="BK49" s="31">
        <f t="shared" si="13"/>
        <v>2822.5806451612902</v>
      </c>
      <c r="BL49" s="31">
        <f t="shared" si="14"/>
        <v>3910.7611548556429</v>
      </c>
      <c r="BN49" s="37">
        <f t="shared" si="15"/>
        <v>85.187874092324577</v>
      </c>
      <c r="BO49" s="38">
        <f t="shared" si="16"/>
        <v>0.15161800001113271</v>
      </c>
      <c r="BP49" s="39">
        <f t="shared" si="17"/>
        <v>6.9674304628495149E-6</v>
      </c>
      <c r="BQ49" s="39">
        <f t="shared" si="18"/>
        <v>20.881616035076732</v>
      </c>
      <c r="BR49" s="52">
        <f t="shared" si="19"/>
        <v>153.4221683827983</v>
      </c>
      <c r="BS49" s="41" t="str">
        <f>'raw UPb data'!B46</f>
        <v>P145_45.FIN2</v>
      </c>
      <c r="BT49" s="41">
        <f>IF('raw UPb data'!X46="no value", "", 'raw UPb data'!X46)</f>
        <v>131.80000000000001</v>
      </c>
      <c r="BU49" s="41">
        <f>'raw UPb data'!Y46</f>
        <v>3.4</v>
      </c>
    </row>
    <row r="50" spans="1:73">
      <c r="A50" s="20" t="str">
        <f>'raw TE data'!B47</f>
        <v>P145_45.FIN2</v>
      </c>
      <c r="B50" s="12">
        <f>'raw TE data'!Z47</f>
        <v>9.1</v>
      </c>
      <c r="C50" s="12">
        <f>'raw TE data'!AA47</f>
        <v>2.4</v>
      </c>
      <c r="D50" s="12">
        <f>'raw TE data'!AB47</f>
        <v>0.37</v>
      </c>
      <c r="E50" s="12">
        <f>'raw TE data'!AC47</f>
        <v>0.63</v>
      </c>
      <c r="F50" s="12">
        <f>'raw TE data'!AD47</f>
        <v>926</v>
      </c>
      <c r="G50" s="12">
        <f>'raw TE data'!AE47</f>
        <v>76</v>
      </c>
      <c r="H50" s="12">
        <f>'raw TE data'!AF47</f>
        <v>3.93</v>
      </c>
      <c r="I50" s="12">
        <f>'raw TE data'!AG47</f>
        <v>0.79</v>
      </c>
      <c r="J50" s="12">
        <f>'raw TE data'!AH47</f>
        <v>1.4</v>
      </c>
      <c r="K50" s="12">
        <f>'raw TE data'!AI47</f>
        <v>1.5</v>
      </c>
      <c r="L50" s="12">
        <f>'raw TE data'!AJ47</f>
        <v>1.2E-2</v>
      </c>
      <c r="M50" s="12">
        <f>'raw TE data'!AK47</f>
        <v>1.4999999999999999E-2</v>
      </c>
      <c r="N50" s="12">
        <f>'raw TE data'!AL47</f>
        <v>22</v>
      </c>
      <c r="O50" s="12">
        <f>'raw TE data'!AM47</f>
        <v>2.2999999999999998</v>
      </c>
      <c r="P50" s="12">
        <f>'raw TE data'!AN47</f>
        <v>2.8000000000000001E-2</v>
      </c>
      <c r="Q50" s="12">
        <f>'raw TE data'!AO47</f>
        <v>0.02</v>
      </c>
      <c r="R50" s="12">
        <f>'raw TE data'!AP47</f>
        <v>0.69</v>
      </c>
      <c r="S50" s="12">
        <f>'raw TE data'!AQ47</f>
        <v>0.46</v>
      </c>
      <c r="T50" s="12">
        <f>'raw TE data'!AR47</f>
        <v>2.2000000000000002</v>
      </c>
      <c r="U50" s="12">
        <f>'raw TE data'!AS47</f>
        <v>0.99</v>
      </c>
      <c r="V50" s="12">
        <f>'raw TE data'!AT47</f>
        <v>0.3</v>
      </c>
      <c r="W50" s="12">
        <f>'raw TE data'!AU47</f>
        <v>0.24</v>
      </c>
      <c r="X50" s="12">
        <f>'raw TE data'!AV47</f>
        <v>13.5</v>
      </c>
      <c r="Y50" s="12">
        <f>'raw TE data'!AW47</f>
        <v>3.1</v>
      </c>
      <c r="Z50" s="12">
        <f>'raw TE data'!AX47</f>
        <v>4.5999999999999996</v>
      </c>
      <c r="AA50" s="12">
        <f>'raw TE data'!AY47</f>
        <v>0.6</v>
      </c>
      <c r="AB50" s="12">
        <f>'raw TE data'!AZ47</f>
        <v>70</v>
      </c>
      <c r="AC50" s="12">
        <f>'raw TE data'!BA47</f>
        <v>6.4</v>
      </c>
      <c r="AD50" s="12">
        <f>'raw TE data'!BB47</f>
        <v>28.1</v>
      </c>
      <c r="AE50" s="12">
        <f>'raw TE data'!BC47</f>
        <v>2.8</v>
      </c>
      <c r="AF50" s="12">
        <f>'raw TE data'!BD47</f>
        <v>182</v>
      </c>
      <c r="AG50" s="12">
        <f>'raw TE data'!BE47</f>
        <v>17</v>
      </c>
      <c r="AH50" s="12">
        <f>'raw TE data'!BF47</f>
        <v>47.3</v>
      </c>
      <c r="AI50" s="12">
        <f>'raw TE data'!BG47</f>
        <v>4.5999999999999996</v>
      </c>
      <c r="AJ50" s="12">
        <f>'raw TE data'!BH47</f>
        <v>503</v>
      </c>
      <c r="AK50" s="12">
        <f>'raw TE data'!BI47</f>
        <v>47</v>
      </c>
      <c r="AL50" s="12">
        <f>'raw TE data'!BJ47</f>
        <v>110.3</v>
      </c>
      <c r="AM50" s="12">
        <f>'raw TE data'!BK47</f>
        <v>8.4</v>
      </c>
      <c r="AN50" s="12">
        <f>'raw TE data'!BL47</f>
        <v>12100</v>
      </c>
      <c r="AO50" s="12">
        <f>'raw TE data'!BM47</f>
        <v>1000</v>
      </c>
      <c r="AP50" s="12">
        <f>'raw TE data'!BN47</f>
        <v>1.9</v>
      </c>
      <c r="AQ50" s="12">
        <f>'raw TE data'!BO47</f>
        <v>1.5</v>
      </c>
      <c r="AR50" s="12">
        <f>'raw TE data'!BP47</f>
        <v>289</v>
      </c>
      <c r="AS50" s="12">
        <f>'raw TE data'!BQ47</f>
        <v>29</v>
      </c>
      <c r="AT50" s="12">
        <f>'raw TE data'!BR47</f>
        <v>720</v>
      </c>
      <c r="AU50" s="12">
        <f>'raw TE data'!BS47</f>
        <v>110</v>
      </c>
      <c r="AV50" s="21">
        <f t="shared" si="0"/>
        <v>0.40138888888888891</v>
      </c>
      <c r="AX50" s="21" t="str">
        <f>'raw TE data'!B47</f>
        <v>P145_45.FIN2</v>
      </c>
      <c r="AY50" s="31">
        <f t="shared" si="1"/>
        <v>3.269754768392371E-2</v>
      </c>
      <c r="AZ50" s="31">
        <f t="shared" si="2"/>
        <v>22.988505747126439</v>
      </c>
      <c r="BA50" s="31">
        <f t="shared" si="3"/>
        <v>0.20437956204379562</v>
      </c>
      <c r="BB50" s="31">
        <f t="shared" si="4"/>
        <v>0.97046413502109707</v>
      </c>
      <c r="BC50" s="31">
        <f t="shared" si="5"/>
        <v>9.5238095238095237</v>
      </c>
      <c r="BD50" s="31">
        <f t="shared" si="6"/>
        <v>3.4482758620689657</v>
      </c>
      <c r="BE50" s="31">
        <f t="shared" si="7"/>
        <v>44.117647058823529</v>
      </c>
      <c r="BF50" s="31">
        <f t="shared" si="8"/>
        <v>79.310344827586192</v>
      </c>
      <c r="BG50" s="31">
        <f t="shared" si="9"/>
        <v>183.72703412073491</v>
      </c>
      <c r="BH50" s="31">
        <f t="shared" si="10"/>
        <v>330.19976498237372</v>
      </c>
      <c r="BI50" s="31">
        <f t="shared" si="11"/>
        <v>730.92369477911643</v>
      </c>
      <c r="BJ50" s="31">
        <f t="shared" si="12"/>
        <v>1328.6516853932583</v>
      </c>
      <c r="BK50" s="31">
        <f t="shared" si="13"/>
        <v>2028.2258064516129</v>
      </c>
      <c r="BL50" s="31">
        <f t="shared" si="14"/>
        <v>2895.0131233595798</v>
      </c>
      <c r="BN50" s="37">
        <f t="shared" si="15"/>
        <v>281.21236967255447</v>
      </c>
      <c r="BO50" s="38">
        <f t="shared" si="16"/>
        <v>0.16822497817448923</v>
      </c>
      <c r="BP50" s="39">
        <f t="shared" si="17"/>
        <v>1.1294438501881174E-5</v>
      </c>
      <c r="BQ50" s="39">
        <f t="shared" si="18"/>
        <v>11.039343317972349</v>
      </c>
      <c r="BR50" s="52">
        <f t="shared" si="19"/>
        <v>65.620297462817149</v>
      </c>
      <c r="BS50" s="41" t="str">
        <f>'raw UPb data'!B47</f>
        <v>P145_45.FIN2</v>
      </c>
      <c r="BT50" s="41">
        <f>IF('raw UPb data'!X47="no value", "", 'raw UPb data'!X47)</f>
        <v>166.2</v>
      </c>
      <c r="BU50" s="41">
        <f>'raw UPb data'!Y47</f>
        <v>2.8</v>
      </c>
    </row>
    <row r="51" spans="1:73">
      <c r="A51" s="20" t="str">
        <f>'raw TE data'!B48</f>
        <v>P145_46.FIN2</v>
      </c>
      <c r="B51" s="12">
        <f>'raw TE data'!Z48</f>
        <v>25.3</v>
      </c>
      <c r="C51" s="12">
        <f>'raw TE data'!AA48</f>
        <v>8.3000000000000007</v>
      </c>
      <c r="D51" s="12">
        <f>'raw TE data'!AB48</f>
        <v>1.67</v>
      </c>
      <c r="E51" s="12">
        <f>'raw TE data'!AC48</f>
        <v>0.76</v>
      </c>
      <c r="F51" s="12">
        <f>'raw TE data'!AD48</f>
        <v>1300</v>
      </c>
      <c r="G51" s="12">
        <f>'raw TE data'!AE48</f>
        <v>97</v>
      </c>
      <c r="H51" s="12">
        <f>'raw TE data'!AF48</f>
        <v>7</v>
      </c>
      <c r="I51" s="12">
        <f>'raw TE data'!AG48</f>
        <v>1.1000000000000001</v>
      </c>
      <c r="J51" s="12">
        <f>'raw TE data'!AH48</f>
        <v>0.4</v>
      </c>
      <c r="K51" s="12">
        <f>'raw TE data'!AI48</f>
        <v>1.9</v>
      </c>
      <c r="L51" s="12">
        <f>'raw TE data'!AJ48</f>
        <v>7.4999999999999997E-2</v>
      </c>
      <c r="M51" s="12">
        <f>'raw TE data'!AK48</f>
        <v>2.9000000000000001E-2</v>
      </c>
      <c r="N51" s="12">
        <f>'raw TE data'!AL48</f>
        <v>17.2</v>
      </c>
      <c r="O51" s="12">
        <f>'raw TE data'!AM48</f>
        <v>2.7</v>
      </c>
      <c r="P51" s="12">
        <f>'raw TE data'!AN48</f>
        <v>8.5999999999999993E-2</v>
      </c>
      <c r="Q51" s="12">
        <f>'raw TE data'!AO48</f>
        <v>5.0999999999999997E-2</v>
      </c>
      <c r="R51" s="12">
        <f>'raw TE data'!AP48</f>
        <v>0.91</v>
      </c>
      <c r="S51" s="12">
        <f>'raw TE data'!AQ48</f>
        <v>0.43</v>
      </c>
      <c r="T51" s="12">
        <f>'raw TE data'!AR48</f>
        <v>2.12</v>
      </c>
      <c r="U51" s="12">
        <f>'raw TE data'!AS48</f>
        <v>0.82</v>
      </c>
      <c r="V51" s="12">
        <f>'raw TE data'!AT48</f>
        <v>0.06</v>
      </c>
      <c r="W51" s="12">
        <f>'raw TE data'!AU48</f>
        <v>0.17</v>
      </c>
      <c r="X51" s="12">
        <f>'raw TE data'!AV48</f>
        <v>23.7</v>
      </c>
      <c r="Y51" s="12">
        <f>'raw TE data'!AW48</f>
        <v>4.5999999999999996</v>
      </c>
      <c r="Z51" s="12">
        <f>'raw TE data'!AX48</f>
        <v>8.4</v>
      </c>
      <c r="AA51" s="12">
        <f>'raw TE data'!AY48</f>
        <v>1.2</v>
      </c>
      <c r="AB51" s="12">
        <f>'raw TE data'!AZ48</f>
        <v>115</v>
      </c>
      <c r="AC51" s="12">
        <f>'raw TE data'!BA48</f>
        <v>13</v>
      </c>
      <c r="AD51" s="12">
        <f>'raw TE data'!BB48</f>
        <v>49.6</v>
      </c>
      <c r="AE51" s="12">
        <f>'raw TE data'!BC48</f>
        <v>4.8</v>
      </c>
      <c r="AF51" s="12">
        <f>'raw TE data'!BD48</f>
        <v>243</v>
      </c>
      <c r="AG51" s="12">
        <f>'raw TE data'!BE48</f>
        <v>22</v>
      </c>
      <c r="AH51" s="12">
        <f>'raw TE data'!BF48</f>
        <v>58.3</v>
      </c>
      <c r="AI51" s="12">
        <f>'raw TE data'!BG48</f>
        <v>5</v>
      </c>
      <c r="AJ51" s="12">
        <f>'raw TE data'!BH48</f>
        <v>501</v>
      </c>
      <c r="AK51" s="12">
        <f>'raw TE data'!BI48</f>
        <v>46</v>
      </c>
      <c r="AL51" s="12">
        <f>'raw TE data'!BJ48</f>
        <v>100.9</v>
      </c>
      <c r="AM51" s="12">
        <f>'raw TE data'!BK48</f>
        <v>8</v>
      </c>
      <c r="AN51" s="12">
        <f>'raw TE data'!BL48</f>
        <v>12000</v>
      </c>
      <c r="AO51" s="12">
        <f>'raw TE data'!BM48</f>
        <v>1200</v>
      </c>
      <c r="AP51" s="12">
        <f>'raw TE data'!BN48</f>
        <v>2.74</v>
      </c>
      <c r="AQ51" s="12">
        <f>'raw TE data'!BO48</f>
        <v>0.91</v>
      </c>
      <c r="AR51" s="12">
        <f>'raw TE data'!BP48</f>
        <v>308</v>
      </c>
      <c r="AS51" s="12">
        <f>'raw TE data'!BQ48</f>
        <v>26</v>
      </c>
      <c r="AT51" s="12">
        <f>'raw TE data'!BR48</f>
        <v>804</v>
      </c>
      <c r="AU51" s="12">
        <f>'raw TE data'!BS48</f>
        <v>90</v>
      </c>
      <c r="AV51" s="21">
        <f t="shared" si="0"/>
        <v>0.38308457711442784</v>
      </c>
      <c r="AX51" s="21" t="str">
        <f>'raw TE data'!B48</f>
        <v>P145_46.FIN2</v>
      </c>
      <c r="AY51" s="31">
        <f t="shared" si="1"/>
        <v>0.20435967302452315</v>
      </c>
      <c r="AZ51" s="31">
        <f t="shared" si="2"/>
        <v>17.972831765935215</v>
      </c>
      <c r="BA51" s="31">
        <f t="shared" si="3"/>
        <v>0.62773722627737216</v>
      </c>
      <c r="BB51" s="31">
        <f t="shared" si="4"/>
        <v>1.2798874824191282</v>
      </c>
      <c r="BC51" s="31">
        <f t="shared" si="5"/>
        <v>9.1774891774891767</v>
      </c>
      <c r="BD51" s="31">
        <f t="shared" si="6"/>
        <v>0.68965517241379315</v>
      </c>
      <c r="BE51" s="31">
        <f t="shared" si="7"/>
        <v>77.450980392156865</v>
      </c>
      <c r="BF51" s="31">
        <f t="shared" si="8"/>
        <v>144.82758620689654</v>
      </c>
      <c r="BG51" s="31">
        <f t="shared" si="9"/>
        <v>301.83727034120733</v>
      </c>
      <c r="BH51" s="31">
        <f t="shared" si="10"/>
        <v>582.8437132784959</v>
      </c>
      <c r="BI51" s="31">
        <f t="shared" si="11"/>
        <v>975.90361445783128</v>
      </c>
      <c r="BJ51" s="31">
        <f t="shared" si="12"/>
        <v>1637.6404494382023</v>
      </c>
      <c r="BK51" s="31">
        <f t="shared" si="13"/>
        <v>2020.1612903225807</v>
      </c>
      <c r="BL51" s="31">
        <f t="shared" si="14"/>
        <v>2648.2939632545931</v>
      </c>
      <c r="BN51" s="37">
        <f t="shared" si="15"/>
        <v>50.179920337143074</v>
      </c>
      <c r="BO51" s="38">
        <f t="shared" si="16"/>
        <v>2.5867627446773792E-2</v>
      </c>
      <c r="BP51" s="39">
        <f t="shared" si="17"/>
        <v>7.7166536593006261E-5</v>
      </c>
      <c r="BQ51" s="39">
        <f t="shared" si="18"/>
        <v>6.6928821879382898</v>
      </c>
      <c r="BR51" s="52">
        <f t="shared" si="19"/>
        <v>34.193162563540312</v>
      </c>
      <c r="BS51" s="41" t="str">
        <f>'raw UPb data'!B48</f>
        <v>P145_46.FIN2</v>
      </c>
      <c r="BT51" s="41">
        <f>IF('raw UPb data'!X48="no value", "", 'raw UPb data'!X48)</f>
        <v>1586</v>
      </c>
      <c r="BU51" s="41">
        <f>'raw UPb data'!Y48</f>
        <v>28</v>
      </c>
    </row>
    <row r="52" spans="1:73">
      <c r="A52" s="20" t="str">
        <f>'raw TE data'!B49</f>
        <v>P145_48.FIN2</v>
      </c>
      <c r="B52" s="12">
        <f>'raw TE data'!Z49</f>
        <v>6.3</v>
      </c>
      <c r="C52" s="12">
        <f>'raw TE data'!AA49</f>
        <v>2.4</v>
      </c>
      <c r="D52" s="12">
        <f>'raw TE data'!AB49</f>
        <v>1.08</v>
      </c>
      <c r="E52" s="12">
        <f>'raw TE data'!AC49</f>
        <v>0.5</v>
      </c>
      <c r="F52" s="12">
        <f>'raw TE data'!AD49</f>
        <v>673</v>
      </c>
      <c r="G52" s="12">
        <f>'raw TE data'!AE49</f>
        <v>95</v>
      </c>
      <c r="H52" s="12">
        <f>'raw TE data'!AF49</f>
        <v>2.3199999999999998</v>
      </c>
      <c r="I52" s="12">
        <f>'raw TE data'!AG49</f>
        <v>0.42</v>
      </c>
      <c r="J52" s="12">
        <f>'raw TE data'!AH49</f>
        <v>8.5</v>
      </c>
      <c r="K52" s="12">
        <f>'raw TE data'!AI49</f>
        <v>2.2999999999999998</v>
      </c>
      <c r="L52" s="12">
        <f>'raw TE data'!AJ49</f>
        <v>8.1999999999999993</v>
      </c>
      <c r="M52" s="12">
        <f>'raw TE data'!AK49</f>
        <v>2.1</v>
      </c>
      <c r="N52" s="12">
        <f>'raw TE data'!AL49</f>
        <v>13.2</v>
      </c>
      <c r="O52" s="12">
        <f>'raw TE data'!AM49</f>
        <v>2.5</v>
      </c>
      <c r="P52" s="12">
        <f>'raw TE data'!AN49</f>
        <v>5</v>
      </c>
      <c r="Q52" s="12">
        <f>'raw TE data'!AO49</f>
        <v>1.9</v>
      </c>
      <c r="R52" s="12">
        <f>'raw TE data'!AP49</f>
        <v>17</v>
      </c>
      <c r="S52" s="12">
        <f>'raw TE data'!AQ49</f>
        <v>3.9</v>
      </c>
      <c r="T52" s="12">
        <f>'raw TE data'!AR49</f>
        <v>4.8</v>
      </c>
      <c r="U52" s="12">
        <f>'raw TE data'!AS49</f>
        <v>1.8</v>
      </c>
      <c r="V52" s="12">
        <f>'raw TE data'!AT49</f>
        <v>2.2999999999999998</v>
      </c>
      <c r="W52" s="12">
        <f>'raw TE data'!AU49</f>
        <v>1.1000000000000001</v>
      </c>
      <c r="X52" s="12">
        <f>'raw TE data'!AV49</f>
        <v>8.1999999999999993</v>
      </c>
      <c r="Y52" s="12">
        <f>'raw TE data'!AW49</f>
        <v>1.5</v>
      </c>
      <c r="Z52" s="12">
        <f>'raw TE data'!AX49</f>
        <v>2.84</v>
      </c>
      <c r="AA52" s="12">
        <f>'raw TE data'!AY49</f>
        <v>0.31</v>
      </c>
      <c r="AB52" s="12">
        <f>'raw TE data'!AZ49</f>
        <v>47</v>
      </c>
      <c r="AC52" s="12">
        <f>'raw TE data'!BA49</f>
        <v>7</v>
      </c>
      <c r="AD52" s="12">
        <f>'raw TE data'!BB49</f>
        <v>21.6</v>
      </c>
      <c r="AE52" s="12">
        <f>'raw TE data'!BC49</f>
        <v>2.9</v>
      </c>
      <c r="AF52" s="12">
        <f>'raw TE data'!BD49</f>
        <v>119</v>
      </c>
      <c r="AG52" s="12">
        <f>'raw TE data'!BE49</f>
        <v>12</v>
      </c>
      <c r="AH52" s="12">
        <f>'raw TE data'!BF49</f>
        <v>36</v>
      </c>
      <c r="AI52" s="12">
        <f>'raw TE data'!BG49</f>
        <v>5.0999999999999996</v>
      </c>
      <c r="AJ52" s="12">
        <f>'raw TE data'!BH49</f>
        <v>438</v>
      </c>
      <c r="AK52" s="12">
        <f>'raw TE data'!BI49</f>
        <v>68</v>
      </c>
      <c r="AL52" s="12">
        <f>'raw TE data'!BJ49</f>
        <v>84</v>
      </c>
      <c r="AM52" s="12">
        <f>'raw TE data'!BK49</f>
        <v>11</v>
      </c>
      <c r="AN52" s="12">
        <f>'raw TE data'!BL49</f>
        <v>9700</v>
      </c>
      <c r="AO52" s="12">
        <f>'raw TE data'!BM49</f>
        <v>1400</v>
      </c>
      <c r="AP52" s="12">
        <f>'raw TE data'!BN49</f>
        <v>0.16</v>
      </c>
      <c r="AQ52" s="12">
        <f>'raw TE data'!BO49</f>
        <v>0.15</v>
      </c>
      <c r="AR52" s="12">
        <f>'raw TE data'!BP49</f>
        <v>129</v>
      </c>
      <c r="AS52" s="12">
        <f>'raw TE data'!BQ49</f>
        <v>15</v>
      </c>
      <c r="AT52" s="12">
        <f>'raw TE data'!BR49</f>
        <v>1110</v>
      </c>
      <c r="AU52" s="12">
        <f>'raw TE data'!BS49</f>
        <v>140</v>
      </c>
      <c r="AV52" s="21">
        <f t="shared" si="0"/>
        <v>0.11621621621621622</v>
      </c>
      <c r="AX52" s="21" t="str">
        <f>'raw TE data'!B49</f>
        <v>P145_48.FIN2</v>
      </c>
      <c r="AY52" s="31">
        <f t="shared" si="1"/>
        <v>22.343324250681196</v>
      </c>
      <c r="AZ52" s="31">
        <f t="shared" si="2"/>
        <v>13.793103448275861</v>
      </c>
      <c r="BA52" s="31">
        <f t="shared" si="3"/>
        <v>36.496350364963497</v>
      </c>
      <c r="BB52" s="31">
        <f t="shared" si="4"/>
        <v>23.909985935302391</v>
      </c>
      <c r="BC52" s="31">
        <f t="shared" si="5"/>
        <v>20.779220779220779</v>
      </c>
      <c r="BD52" s="31">
        <f t="shared" si="6"/>
        <v>26.436781609195403</v>
      </c>
      <c r="BE52" s="31">
        <f t="shared" si="7"/>
        <v>26.79738562091503</v>
      </c>
      <c r="BF52" s="31">
        <f t="shared" si="8"/>
        <v>48.965517241379303</v>
      </c>
      <c r="BG52" s="31">
        <f t="shared" si="9"/>
        <v>123.35958005249344</v>
      </c>
      <c r="BH52" s="31">
        <f t="shared" si="10"/>
        <v>253.8190364277321</v>
      </c>
      <c r="BI52" s="31">
        <f t="shared" si="11"/>
        <v>477.9116465863454</v>
      </c>
      <c r="BJ52" s="31">
        <f t="shared" si="12"/>
        <v>1011.2359550561798</v>
      </c>
      <c r="BK52" s="31">
        <f t="shared" si="13"/>
        <v>1766.1290322580646</v>
      </c>
      <c r="BL52" s="31">
        <f t="shared" si="14"/>
        <v>2204.7244094488187</v>
      </c>
      <c r="BN52" s="37">
        <f t="shared" si="15"/>
        <v>0.48301807277718928</v>
      </c>
      <c r="BO52" s="38">
        <f t="shared" si="16"/>
        <v>1.1203345817782882</v>
      </c>
      <c r="BP52" s="39">
        <f t="shared" si="17"/>
        <v>1.0134293499416115E-2</v>
      </c>
      <c r="BQ52" s="39">
        <f t="shared" si="18"/>
        <v>14.316918325326013</v>
      </c>
      <c r="BR52" s="52">
        <f t="shared" si="19"/>
        <v>82.273862108699831</v>
      </c>
      <c r="BS52" s="41" t="str">
        <f>'raw UPb data'!B49</f>
        <v>P145_48.FIN2</v>
      </c>
      <c r="BT52" s="41">
        <f>IF('raw UPb data'!X49="no value", "", 'raw UPb data'!X49)</f>
        <v>81.599999999999994</v>
      </c>
      <c r="BU52" s="41">
        <f>'raw UPb data'!Y49</f>
        <v>2.6</v>
      </c>
    </row>
    <row r="53" spans="1:73">
      <c r="A53" s="20" t="str">
        <f>'raw TE data'!B50</f>
        <v>P145_49.FIN2</v>
      </c>
      <c r="B53" s="12">
        <f>'raw TE data'!Z50</f>
        <v>5.2</v>
      </c>
      <c r="C53" s="12">
        <f>'raw TE data'!AA50</f>
        <v>2.5</v>
      </c>
      <c r="D53" s="12">
        <f>'raw TE data'!AB50</f>
        <v>1.27</v>
      </c>
      <c r="E53" s="12">
        <f>'raw TE data'!AC50</f>
        <v>0.74</v>
      </c>
      <c r="F53" s="12">
        <f>'raw TE data'!AD50</f>
        <v>2260</v>
      </c>
      <c r="G53" s="12">
        <f>'raw TE data'!AE50</f>
        <v>200</v>
      </c>
      <c r="H53" s="12">
        <f>'raw TE data'!AF50</f>
        <v>7.7</v>
      </c>
      <c r="I53" s="12">
        <f>'raw TE data'!AG50</f>
        <v>1.1000000000000001</v>
      </c>
      <c r="J53" s="12">
        <f>'raw TE data'!AH50</f>
        <v>0.9</v>
      </c>
      <c r="K53" s="12">
        <f>'raw TE data'!AI50</f>
        <v>1.5</v>
      </c>
      <c r="L53" s="12">
        <f>'raw TE data'!AJ50</f>
        <v>0.2</v>
      </c>
      <c r="M53" s="12">
        <f>'raw TE data'!AK50</f>
        <v>4.3999999999999997E-2</v>
      </c>
      <c r="N53" s="12">
        <f>'raw TE data'!AL50</f>
        <v>22.8</v>
      </c>
      <c r="O53" s="12">
        <f>'raw TE data'!AM50</f>
        <v>2.6</v>
      </c>
      <c r="P53" s="12">
        <f>'raw TE data'!AN50</f>
        <v>1.4</v>
      </c>
      <c r="Q53" s="12">
        <f>'raw TE data'!AO50</f>
        <v>0.2</v>
      </c>
      <c r="R53" s="12">
        <f>'raw TE data'!AP50</f>
        <v>16.8</v>
      </c>
      <c r="S53" s="12">
        <f>'raw TE data'!AQ50</f>
        <v>3.3</v>
      </c>
      <c r="T53" s="12">
        <f>'raw TE data'!AR50</f>
        <v>28.3</v>
      </c>
      <c r="U53" s="12">
        <f>'raw TE data'!AS50</f>
        <v>6</v>
      </c>
      <c r="V53" s="12">
        <f>'raw TE data'!AT50</f>
        <v>0.96</v>
      </c>
      <c r="W53" s="12">
        <f>'raw TE data'!AU50</f>
        <v>0.41</v>
      </c>
      <c r="X53" s="12">
        <f>'raw TE data'!AV50</f>
        <v>99</v>
      </c>
      <c r="Y53" s="12">
        <f>'raw TE data'!AW50</f>
        <v>13</v>
      </c>
      <c r="Z53" s="12">
        <f>'raw TE data'!AX50</f>
        <v>26.8</v>
      </c>
      <c r="AA53" s="12">
        <f>'raw TE data'!AY50</f>
        <v>2.8</v>
      </c>
      <c r="AB53" s="12">
        <f>'raw TE data'!AZ50</f>
        <v>279</v>
      </c>
      <c r="AC53" s="12">
        <f>'raw TE data'!BA50</f>
        <v>33</v>
      </c>
      <c r="AD53" s="12">
        <f>'raw TE data'!BB50</f>
        <v>91.7</v>
      </c>
      <c r="AE53" s="12">
        <f>'raw TE data'!BC50</f>
        <v>9.1</v>
      </c>
      <c r="AF53" s="12">
        <f>'raw TE data'!BD50</f>
        <v>391</v>
      </c>
      <c r="AG53" s="12">
        <f>'raw TE data'!BE50</f>
        <v>39</v>
      </c>
      <c r="AH53" s="12">
        <f>'raw TE data'!BF50</f>
        <v>72.3</v>
      </c>
      <c r="AI53" s="12">
        <f>'raw TE data'!BG50</f>
        <v>7.7</v>
      </c>
      <c r="AJ53" s="12">
        <f>'raw TE data'!BH50</f>
        <v>568</v>
      </c>
      <c r="AK53" s="12">
        <f>'raw TE data'!BI50</f>
        <v>70</v>
      </c>
      <c r="AL53" s="12">
        <f>'raw TE data'!BJ50</f>
        <v>99</v>
      </c>
      <c r="AM53" s="12">
        <f>'raw TE data'!BK50</f>
        <v>10</v>
      </c>
      <c r="AN53" s="12">
        <f>'raw TE data'!BL50</f>
        <v>7450</v>
      </c>
      <c r="AO53" s="12">
        <f>'raw TE data'!BM50</f>
        <v>780</v>
      </c>
      <c r="AP53" s="12">
        <f>'raw TE data'!BN50</f>
        <v>2.63</v>
      </c>
      <c r="AQ53" s="12">
        <f>'raw TE data'!BO50</f>
        <v>0.56000000000000005</v>
      </c>
      <c r="AR53" s="12">
        <f>'raw TE data'!BP50</f>
        <v>196</v>
      </c>
      <c r="AS53" s="12">
        <f>'raw TE data'!BQ50</f>
        <v>18</v>
      </c>
      <c r="AT53" s="12">
        <f>'raw TE data'!BR50</f>
        <v>201</v>
      </c>
      <c r="AU53" s="12">
        <f>'raw TE data'!BS50</f>
        <v>22</v>
      </c>
      <c r="AV53" s="21">
        <f t="shared" si="0"/>
        <v>0.97512437810945274</v>
      </c>
      <c r="AX53" s="21" t="str">
        <f>'raw TE data'!B50</f>
        <v>P145_49.FIN2</v>
      </c>
      <c r="AY53" s="31">
        <f t="shared" si="1"/>
        <v>0.54495912806539515</v>
      </c>
      <c r="AZ53" s="31">
        <f t="shared" si="2"/>
        <v>23.824451410658309</v>
      </c>
      <c r="BA53" s="31">
        <f t="shared" si="3"/>
        <v>10.21897810218978</v>
      </c>
      <c r="BB53" s="31">
        <f t="shared" si="4"/>
        <v>23.628691983122366</v>
      </c>
      <c r="BC53" s="31">
        <f t="shared" si="5"/>
        <v>122.51082251082251</v>
      </c>
      <c r="BD53" s="31">
        <f t="shared" si="6"/>
        <v>11.03448275862069</v>
      </c>
      <c r="BE53" s="31">
        <f t="shared" si="7"/>
        <v>323.52941176470591</v>
      </c>
      <c r="BF53" s="31">
        <f t="shared" si="8"/>
        <v>462.06896551724139</v>
      </c>
      <c r="BG53" s="31">
        <f t="shared" si="9"/>
        <v>732.28346456692907</v>
      </c>
      <c r="BH53" s="31">
        <f t="shared" si="10"/>
        <v>1077.5558166862515</v>
      </c>
      <c r="BI53" s="31">
        <f t="shared" si="11"/>
        <v>1570.2811244979919</v>
      </c>
      <c r="BJ53" s="31">
        <f t="shared" si="12"/>
        <v>2030.8988764044943</v>
      </c>
      <c r="BK53" s="31">
        <f t="shared" si="13"/>
        <v>2290.3225806451615</v>
      </c>
      <c r="BL53" s="31">
        <f t="shared" si="14"/>
        <v>2598.4251968503936</v>
      </c>
      <c r="BN53" s="37">
        <f t="shared" si="15"/>
        <v>10.09571795760481</v>
      </c>
      <c r="BO53" s="38">
        <f t="shared" si="16"/>
        <v>5.5425276524335175E-2</v>
      </c>
      <c r="BP53" s="39">
        <f t="shared" si="17"/>
        <v>2.0972669474031875E-4</v>
      </c>
      <c r="BQ53" s="39">
        <f t="shared" si="18"/>
        <v>3.1276448144294142</v>
      </c>
      <c r="BR53" s="52">
        <f t="shared" si="19"/>
        <v>8.0314960629921242</v>
      </c>
      <c r="BS53" s="41" t="str">
        <f>'raw UPb data'!B50</f>
        <v>P145_49.FIN2</v>
      </c>
      <c r="BT53" s="41">
        <f>IF('raw UPb data'!X50="no value", "", 'raw UPb data'!X50)</f>
        <v>1202</v>
      </c>
      <c r="BU53" s="41">
        <f>'raw UPb data'!Y50</f>
        <v>20</v>
      </c>
    </row>
    <row r="54" spans="1:73">
      <c r="A54" s="20" t="str">
        <f>'raw TE data'!B51</f>
        <v>P145_50.FIN2</v>
      </c>
      <c r="B54" s="12">
        <f>'raw TE data'!Z51</f>
        <v>204</v>
      </c>
      <c r="C54" s="12">
        <f>'raw TE data'!AA51</f>
        <v>90</v>
      </c>
      <c r="D54" s="12">
        <f>'raw TE data'!AB51</f>
        <v>0.7</v>
      </c>
      <c r="E54" s="12">
        <f>'raw TE data'!AC51</f>
        <v>0.51</v>
      </c>
      <c r="F54" s="12">
        <f>'raw TE data'!AD51</f>
        <v>750</v>
      </c>
      <c r="G54" s="12">
        <f>'raw TE data'!AE51</f>
        <v>48</v>
      </c>
      <c r="H54" s="12">
        <f>'raw TE data'!AF51</f>
        <v>3.38</v>
      </c>
      <c r="I54" s="12">
        <f>'raw TE data'!AG51</f>
        <v>0.82</v>
      </c>
      <c r="J54" s="12">
        <f>'raw TE data'!AH51</f>
        <v>2.8</v>
      </c>
      <c r="K54" s="12">
        <f>'raw TE data'!AI51</f>
        <v>1.3</v>
      </c>
      <c r="L54" s="12">
        <f>'raw TE data'!AJ51</f>
        <v>2.7E-2</v>
      </c>
      <c r="M54" s="12">
        <f>'raw TE data'!AK51</f>
        <v>1.6E-2</v>
      </c>
      <c r="N54" s="12">
        <f>'raw TE data'!AL51</f>
        <v>4.43</v>
      </c>
      <c r="O54" s="12">
        <f>'raw TE data'!AM51</f>
        <v>0.79</v>
      </c>
      <c r="P54" s="12">
        <f>'raw TE data'!AN51</f>
        <v>4.9000000000000002E-2</v>
      </c>
      <c r="Q54" s="12">
        <f>'raw TE data'!AO51</f>
        <v>2.1999999999999999E-2</v>
      </c>
      <c r="R54" s="12">
        <f>'raw TE data'!AP51</f>
        <v>0.57999999999999996</v>
      </c>
      <c r="S54" s="12">
        <f>'raw TE data'!AQ51</f>
        <v>0.28999999999999998</v>
      </c>
      <c r="T54" s="12">
        <f>'raw TE data'!AR51</f>
        <v>1.37</v>
      </c>
      <c r="U54" s="12">
        <f>'raw TE data'!AS51</f>
        <v>0.64</v>
      </c>
      <c r="V54" s="12">
        <f>'raw TE data'!AT51</f>
        <v>0.56000000000000005</v>
      </c>
      <c r="W54" s="12">
        <f>'raw TE data'!AU51</f>
        <v>0.28000000000000003</v>
      </c>
      <c r="X54" s="12">
        <f>'raw TE data'!AV51</f>
        <v>8.6</v>
      </c>
      <c r="Y54" s="12">
        <f>'raw TE data'!AW51</f>
        <v>1.5</v>
      </c>
      <c r="Z54" s="12">
        <f>'raw TE data'!AX51</f>
        <v>3.1</v>
      </c>
      <c r="AA54" s="12">
        <f>'raw TE data'!AY51</f>
        <v>0.35</v>
      </c>
      <c r="AB54" s="12">
        <f>'raw TE data'!AZ51</f>
        <v>47.5</v>
      </c>
      <c r="AC54" s="12">
        <f>'raw TE data'!BA51</f>
        <v>3.9</v>
      </c>
      <c r="AD54" s="12">
        <f>'raw TE data'!BB51</f>
        <v>22.4</v>
      </c>
      <c r="AE54" s="12">
        <f>'raw TE data'!BC51</f>
        <v>1.7</v>
      </c>
      <c r="AF54" s="12">
        <f>'raw TE data'!BD51</f>
        <v>140</v>
      </c>
      <c r="AG54" s="12">
        <f>'raw TE data'!BE51</f>
        <v>13</v>
      </c>
      <c r="AH54" s="12">
        <f>'raw TE data'!BF51</f>
        <v>35.200000000000003</v>
      </c>
      <c r="AI54" s="12">
        <f>'raw TE data'!BG51</f>
        <v>3.1</v>
      </c>
      <c r="AJ54" s="12">
        <f>'raw TE data'!BH51</f>
        <v>393</v>
      </c>
      <c r="AK54" s="12">
        <f>'raw TE data'!BI51</f>
        <v>57</v>
      </c>
      <c r="AL54" s="12">
        <f>'raw TE data'!BJ51</f>
        <v>87.5</v>
      </c>
      <c r="AM54" s="12">
        <f>'raw TE data'!BK51</f>
        <v>9.5</v>
      </c>
      <c r="AN54" s="12">
        <f>'raw TE data'!BL51</f>
        <v>12640</v>
      </c>
      <c r="AO54" s="12">
        <f>'raw TE data'!BM51</f>
        <v>640</v>
      </c>
      <c r="AP54" s="12">
        <f>'raw TE data'!BN51</f>
        <v>9.1999999999999998E-2</v>
      </c>
      <c r="AQ54" s="12">
        <f>'raw TE data'!BO51</f>
        <v>7.6999999999999999E-2</v>
      </c>
      <c r="AR54" s="12">
        <f>'raw TE data'!BP51</f>
        <v>73.7</v>
      </c>
      <c r="AS54" s="12">
        <f>'raw TE data'!BQ51</f>
        <v>9.3000000000000007</v>
      </c>
      <c r="AT54" s="12">
        <f>'raw TE data'!BR51</f>
        <v>687</v>
      </c>
      <c r="AU54" s="12">
        <f>'raw TE data'!BS51</f>
        <v>67</v>
      </c>
      <c r="AV54" s="21">
        <f t="shared" si="0"/>
        <v>0.10727802037845706</v>
      </c>
      <c r="AX54" s="21" t="str">
        <f>'raw TE data'!B51</f>
        <v>P145_50.FIN2</v>
      </c>
      <c r="AY54" s="31">
        <f t="shared" si="1"/>
        <v>7.3569482288828342E-2</v>
      </c>
      <c r="AZ54" s="31">
        <f t="shared" si="2"/>
        <v>4.6290491118077322</v>
      </c>
      <c r="BA54" s="31">
        <f t="shared" si="3"/>
        <v>0.35766423357664234</v>
      </c>
      <c r="BB54" s="31">
        <f t="shared" si="4"/>
        <v>0.81575246132208157</v>
      </c>
      <c r="BC54" s="31">
        <f t="shared" si="5"/>
        <v>5.9307359307359313</v>
      </c>
      <c r="BD54" s="31">
        <f t="shared" si="6"/>
        <v>6.4367816091954033</v>
      </c>
      <c r="BE54" s="31">
        <f t="shared" si="7"/>
        <v>28.104575163398692</v>
      </c>
      <c r="BF54" s="31">
        <f t="shared" si="8"/>
        <v>53.448275862068961</v>
      </c>
      <c r="BG54" s="31">
        <f t="shared" si="9"/>
        <v>124.67191601049869</v>
      </c>
      <c r="BH54" s="31">
        <f t="shared" si="10"/>
        <v>263.21974148061105</v>
      </c>
      <c r="BI54" s="31">
        <f t="shared" si="11"/>
        <v>562.24899598393574</v>
      </c>
      <c r="BJ54" s="31">
        <f t="shared" si="12"/>
        <v>988.76404494382029</v>
      </c>
      <c r="BK54" s="31">
        <f t="shared" si="13"/>
        <v>1584.6774193548388</v>
      </c>
      <c r="BL54" s="31">
        <f t="shared" si="14"/>
        <v>2296.5879265091862</v>
      </c>
      <c r="BN54" s="37">
        <f t="shared" si="15"/>
        <v>28.536794122657351</v>
      </c>
      <c r="BO54" s="38">
        <f t="shared" si="16"/>
        <v>0.49856980005073986</v>
      </c>
      <c r="BP54" s="39">
        <f t="shared" si="17"/>
        <v>3.2034254573764113E-5</v>
      </c>
      <c r="BQ54" s="39">
        <f t="shared" si="18"/>
        <v>12.710780984719865</v>
      </c>
      <c r="BR54" s="52">
        <f t="shared" si="19"/>
        <v>81.715802966489647</v>
      </c>
      <c r="BS54" s="41" t="str">
        <f>'raw UPb data'!B51</f>
        <v>P145_50.FIN2</v>
      </c>
      <c r="BT54" s="41">
        <f>IF('raw UPb data'!X51="no value", "", 'raw UPb data'!X51)</f>
        <v>75.7</v>
      </c>
      <c r="BU54" s="41">
        <f>'raw UPb data'!Y51</f>
        <v>1.3</v>
      </c>
    </row>
    <row r="55" spans="1:73">
      <c r="A55" s="20" t="str">
        <f>'raw TE data'!B52</f>
        <v>P145_51.FIN2</v>
      </c>
      <c r="B55" s="12">
        <f>'raw TE data'!Z52</f>
        <v>2.9</v>
      </c>
      <c r="C55" s="12">
        <f>'raw TE data'!AA52</f>
        <v>3.4</v>
      </c>
      <c r="D55" s="12">
        <f>'raw TE data'!AB52</f>
        <v>0.56000000000000005</v>
      </c>
      <c r="E55" s="12">
        <f>'raw TE data'!AC52</f>
        <v>0.72</v>
      </c>
      <c r="F55" s="12">
        <f>'raw TE data'!AD52</f>
        <v>860</v>
      </c>
      <c r="G55" s="12">
        <f>'raw TE data'!AE52</f>
        <v>160</v>
      </c>
      <c r="H55" s="12">
        <f>'raw TE data'!AF52</f>
        <v>4.9000000000000004</v>
      </c>
      <c r="I55" s="12">
        <f>'raw TE data'!AG52</f>
        <v>1.3</v>
      </c>
      <c r="J55" s="12">
        <f>'raw TE data'!AH52</f>
        <v>3.7</v>
      </c>
      <c r="K55" s="12">
        <f>'raw TE data'!AI52</f>
        <v>4.2</v>
      </c>
      <c r="L55" s="12">
        <f>'raw TE data'!AJ52</f>
        <v>6.4000000000000001E-2</v>
      </c>
      <c r="M55" s="12">
        <f>'raw TE data'!AK52</f>
        <v>6.9000000000000006E-2</v>
      </c>
      <c r="N55" s="12">
        <f>'raw TE data'!AL52</f>
        <v>6.1</v>
      </c>
      <c r="O55" s="12">
        <f>'raw TE data'!AM52</f>
        <v>1.9</v>
      </c>
      <c r="P55" s="12">
        <f>'raw TE data'!AN52</f>
        <v>0.01</v>
      </c>
      <c r="Q55" s="12">
        <f>'raw TE data'!AO52</f>
        <v>1.7999999999999999E-2</v>
      </c>
      <c r="R55" s="12">
        <f>'raw TE data'!AP52</f>
        <v>0.19</v>
      </c>
      <c r="S55" s="12">
        <f>'raw TE data'!AQ52</f>
        <v>0.27</v>
      </c>
      <c r="T55" s="12">
        <f>'raw TE data'!AR52</f>
        <v>1.23</v>
      </c>
      <c r="U55" s="12">
        <f>'raw TE data'!AS52</f>
        <v>0.8</v>
      </c>
      <c r="V55" s="12">
        <f>'raw TE data'!AT52</f>
        <v>0.65</v>
      </c>
      <c r="W55" s="12">
        <f>'raw TE data'!AU52</f>
        <v>0.38</v>
      </c>
      <c r="X55" s="12">
        <f>'raw TE data'!AV52</f>
        <v>3.44</v>
      </c>
      <c r="Y55" s="12">
        <f>'raw TE data'!AW52</f>
        <v>0.85</v>
      </c>
      <c r="Z55" s="12">
        <f>'raw TE data'!AX52</f>
        <v>2.2200000000000002</v>
      </c>
      <c r="AA55" s="12">
        <f>'raw TE data'!AY52</f>
        <v>0.41</v>
      </c>
      <c r="AB55" s="12">
        <f>'raw TE data'!AZ52</f>
        <v>41.9</v>
      </c>
      <c r="AC55" s="12">
        <f>'raw TE data'!BA52</f>
        <v>7.6</v>
      </c>
      <c r="AD55" s="12">
        <f>'raw TE data'!BB52</f>
        <v>25.4</v>
      </c>
      <c r="AE55" s="12">
        <f>'raw TE data'!BC52</f>
        <v>4.5</v>
      </c>
      <c r="AF55" s="12">
        <f>'raw TE data'!BD52</f>
        <v>177</v>
      </c>
      <c r="AG55" s="12">
        <f>'raw TE data'!BE52</f>
        <v>32</v>
      </c>
      <c r="AH55" s="12">
        <f>'raw TE data'!BF52</f>
        <v>58</v>
      </c>
      <c r="AI55" s="12">
        <f>'raw TE data'!BG52</f>
        <v>16</v>
      </c>
      <c r="AJ55" s="12">
        <f>'raw TE data'!BH52</f>
        <v>660</v>
      </c>
      <c r="AK55" s="12">
        <f>'raw TE data'!BI52</f>
        <v>170</v>
      </c>
      <c r="AL55" s="12">
        <f>'raw TE data'!BJ52</f>
        <v>149</v>
      </c>
      <c r="AM55" s="12">
        <f>'raw TE data'!BK52</f>
        <v>28</v>
      </c>
      <c r="AN55" s="12">
        <f>'raw TE data'!BL52</f>
        <v>10800</v>
      </c>
      <c r="AO55" s="12">
        <f>'raw TE data'!BM52</f>
        <v>1600</v>
      </c>
      <c r="AP55" s="12">
        <f>'raw TE data'!BN52</f>
        <v>0.77</v>
      </c>
      <c r="AQ55" s="12">
        <f>'raw TE data'!BO52</f>
        <v>0.53</v>
      </c>
      <c r="AR55" s="12">
        <f>'raw TE data'!BP52</f>
        <v>41.1</v>
      </c>
      <c r="AS55" s="12">
        <f>'raw TE data'!BQ52</f>
        <v>9.6</v>
      </c>
      <c r="AT55" s="12">
        <f>'raw TE data'!BR52</f>
        <v>1520</v>
      </c>
      <c r="AU55" s="12">
        <f>'raw TE data'!BS52</f>
        <v>540</v>
      </c>
      <c r="AV55" s="21">
        <f t="shared" si="0"/>
        <v>2.7039473684210526E-2</v>
      </c>
      <c r="AX55" s="21" t="str">
        <f>'raw TE data'!B52</f>
        <v>P145_51.FIN2</v>
      </c>
      <c r="AY55" s="31">
        <f t="shared" si="1"/>
        <v>0.17438692098092642</v>
      </c>
      <c r="AZ55" s="31">
        <f t="shared" si="2"/>
        <v>6.3740856844305123</v>
      </c>
      <c r="BA55" s="31">
        <f t="shared" si="3"/>
        <v>7.2992700729927001E-2</v>
      </c>
      <c r="BB55" s="31">
        <f t="shared" si="4"/>
        <v>0.26722925457102675</v>
      </c>
      <c r="BC55" s="31">
        <f t="shared" si="5"/>
        <v>5.324675324675324</v>
      </c>
      <c r="BD55" s="31">
        <f t="shared" si="6"/>
        <v>7.4712643678160928</v>
      </c>
      <c r="BE55" s="31">
        <f t="shared" si="7"/>
        <v>11.241830065359478</v>
      </c>
      <c r="BF55" s="31">
        <f t="shared" si="8"/>
        <v>38.275862068965516</v>
      </c>
      <c r="BG55" s="31">
        <f t="shared" si="9"/>
        <v>109.97375328083989</v>
      </c>
      <c r="BH55" s="31">
        <f t="shared" si="10"/>
        <v>298.47238542890716</v>
      </c>
      <c r="BI55" s="31">
        <f t="shared" si="11"/>
        <v>710.84337349397595</v>
      </c>
      <c r="BJ55" s="31">
        <f t="shared" si="12"/>
        <v>1629.2134831460673</v>
      </c>
      <c r="BK55" s="31">
        <f t="shared" si="13"/>
        <v>2661.2903225806454</v>
      </c>
      <c r="BL55" s="31">
        <f t="shared" si="14"/>
        <v>3910.7611548556429</v>
      </c>
      <c r="BN55" s="37">
        <f t="shared" si="15"/>
        <v>56.496458652598811</v>
      </c>
      <c r="BO55" s="38">
        <f t="shared" si="16"/>
        <v>0.96567064617380505</v>
      </c>
      <c r="BP55" s="39">
        <f t="shared" si="17"/>
        <v>4.4591554962236891E-5</v>
      </c>
      <c r="BQ55" s="39">
        <f t="shared" si="18"/>
        <v>24.199322503656944</v>
      </c>
      <c r="BR55" s="52">
        <f t="shared" si="19"/>
        <v>347.8758469144845</v>
      </c>
      <c r="BS55" s="41" t="str">
        <f>'raw UPb data'!B52</f>
        <v>P145_51.FIN2</v>
      </c>
      <c r="BT55" s="41">
        <f>IF('raw UPb data'!X52="no value", "", 'raw UPb data'!X52)</f>
        <v>63</v>
      </c>
      <c r="BU55" s="41">
        <f>'raw UPb data'!Y52</f>
        <v>1.8</v>
      </c>
    </row>
    <row r="56" spans="1:73">
      <c r="A56" s="20" t="str">
        <f>'raw TE data'!B53</f>
        <v>P145_52.FIN2</v>
      </c>
      <c r="B56" s="12">
        <f>'raw TE data'!Z53</f>
        <v>87</v>
      </c>
      <c r="C56" s="12">
        <f>'raw TE data'!AA53</f>
        <v>10</v>
      </c>
      <c r="D56" s="12">
        <f>'raw TE data'!AB53</f>
        <v>5.4</v>
      </c>
      <c r="E56" s="12">
        <f>'raw TE data'!AC53</f>
        <v>1.6</v>
      </c>
      <c r="F56" s="12">
        <f>'raw TE data'!AD53</f>
        <v>900</v>
      </c>
      <c r="G56" s="12">
        <f>'raw TE data'!AE53</f>
        <v>230</v>
      </c>
      <c r="H56" s="12">
        <f>'raw TE data'!AF53</f>
        <v>4.7</v>
      </c>
      <c r="I56" s="12">
        <f>'raw TE data'!AG53</f>
        <v>1.3</v>
      </c>
      <c r="J56" s="12">
        <f>'raw TE data'!AH53</f>
        <v>11.5</v>
      </c>
      <c r="K56" s="12">
        <f>'raw TE data'!AI53</f>
        <v>2.9</v>
      </c>
      <c r="L56" s="12">
        <f>'raw TE data'!AJ53</f>
        <v>35</v>
      </c>
      <c r="M56" s="12">
        <f>'raw TE data'!AK53</f>
        <v>37</v>
      </c>
      <c r="N56" s="12">
        <f>'raw TE data'!AL53</f>
        <v>77</v>
      </c>
      <c r="O56" s="12">
        <f>'raw TE data'!AM53</f>
        <v>76</v>
      </c>
      <c r="P56" s="12">
        <f>'raw TE data'!AN53</f>
        <v>7</v>
      </c>
      <c r="Q56" s="12">
        <f>'raw TE data'!AO53</f>
        <v>7.2</v>
      </c>
      <c r="R56" s="12">
        <f>'raw TE data'!AP53</f>
        <v>27</v>
      </c>
      <c r="S56" s="12">
        <f>'raw TE data'!AQ53</f>
        <v>29</v>
      </c>
      <c r="T56" s="12">
        <f>'raw TE data'!AR53</f>
        <v>5.9</v>
      </c>
      <c r="U56" s="12">
        <f>'raw TE data'!AS53</f>
        <v>5.0999999999999996</v>
      </c>
      <c r="V56" s="12">
        <f>'raw TE data'!AT53</f>
        <v>0.56000000000000005</v>
      </c>
      <c r="W56" s="12">
        <f>'raw TE data'!AU53</f>
        <v>0.31</v>
      </c>
      <c r="X56" s="12">
        <f>'raw TE data'!AV53</f>
        <v>7.2</v>
      </c>
      <c r="Y56" s="12">
        <f>'raw TE data'!AW53</f>
        <v>2.5</v>
      </c>
      <c r="Z56" s="12">
        <f>'raw TE data'!AX53</f>
        <v>3.2</v>
      </c>
      <c r="AA56" s="12">
        <f>'raw TE data'!AY53</f>
        <v>1.1000000000000001</v>
      </c>
      <c r="AB56" s="12">
        <f>'raw TE data'!AZ53</f>
        <v>60</v>
      </c>
      <c r="AC56" s="12">
        <f>'raw TE data'!BA53</f>
        <v>14</v>
      </c>
      <c r="AD56" s="12">
        <f>'raw TE data'!BB53</f>
        <v>24.7</v>
      </c>
      <c r="AE56" s="12">
        <f>'raw TE data'!BC53</f>
        <v>5.5</v>
      </c>
      <c r="AF56" s="12">
        <f>'raw TE data'!BD53</f>
        <v>164</v>
      </c>
      <c r="AG56" s="12">
        <f>'raw TE data'!BE53</f>
        <v>34</v>
      </c>
      <c r="AH56" s="12">
        <f>'raw TE data'!BF53</f>
        <v>53</v>
      </c>
      <c r="AI56" s="12">
        <f>'raw TE data'!BG53</f>
        <v>10</v>
      </c>
      <c r="AJ56" s="12">
        <f>'raw TE data'!BH53</f>
        <v>550</v>
      </c>
      <c r="AK56" s="12">
        <f>'raw TE data'!BI53</f>
        <v>120</v>
      </c>
      <c r="AL56" s="12">
        <f>'raw TE data'!BJ53</f>
        <v>136</v>
      </c>
      <c r="AM56" s="12">
        <f>'raw TE data'!BK53</f>
        <v>32</v>
      </c>
      <c r="AN56" s="12">
        <f>'raw TE data'!BL53</f>
        <v>11560</v>
      </c>
      <c r="AO56" s="12">
        <f>'raw TE data'!BM53</f>
        <v>680</v>
      </c>
      <c r="AP56" s="12">
        <f>'raw TE data'!BN53</f>
        <v>1.4</v>
      </c>
      <c r="AQ56" s="12">
        <f>'raw TE data'!BO53</f>
        <v>1.8</v>
      </c>
      <c r="AR56" s="12">
        <f>'raw TE data'!BP53</f>
        <v>117</v>
      </c>
      <c r="AS56" s="12">
        <f>'raw TE data'!BQ53</f>
        <v>37</v>
      </c>
      <c r="AT56" s="12">
        <f>'raw TE data'!BR53</f>
        <v>1240</v>
      </c>
      <c r="AU56" s="12">
        <f>'raw TE data'!BS53</f>
        <v>240</v>
      </c>
      <c r="AV56" s="21">
        <f t="shared" si="0"/>
        <v>9.4354838709677424E-2</v>
      </c>
      <c r="AX56" s="21" t="str">
        <f>'raw TE data'!B53</f>
        <v>P145_52.FIN2</v>
      </c>
      <c r="AY56" s="31">
        <f t="shared" si="1"/>
        <v>95.367847411444146</v>
      </c>
      <c r="AZ56" s="31">
        <f t="shared" si="2"/>
        <v>80.459770114942529</v>
      </c>
      <c r="BA56" s="31">
        <f t="shared" si="3"/>
        <v>51.0948905109489</v>
      </c>
      <c r="BB56" s="31">
        <f t="shared" si="4"/>
        <v>37.974683544303801</v>
      </c>
      <c r="BC56" s="31">
        <f t="shared" si="5"/>
        <v>25.541125541125542</v>
      </c>
      <c r="BD56" s="31">
        <f t="shared" si="6"/>
        <v>6.4367816091954033</v>
      </c>
      <c r="BE56" s="31">
        <f t="shared" si="7"/>
        <v>23.529411764705884</v>
      </c>
      <c r="BF56" s="31">
        <f t="shared" si="8"/>
        <v>55.172413793103452</v>
      </c>
      <c r="BG56" s="31">
        <f t="shared" si="9"/>
        <v>157.48031496062993</v>
      </c>
      <c r="BH56" s="31">
        <f t="shared" si="10"/>
        <v>290.24676850763808</v>
      </c>
      <c r="BI56" s="31">
        <f t="shared" si="11"/>
        <v>658.63453815261039</v>
      </c>
      <c r="BJ56" s="31">
        <f t="shared" si="12"/>
        <v>1488.7640449438202</v>
      </c>
      <c r="BK56" s="31">
        <f t="shared" si="13"/>
        <v>2217.7419354838712</v>
      </c>
      <c r="BL56" s="31">
        <f t="shared" si="14"/>
        <v>3569.5538057742779</v>
      </c>
      <c r="BN56" s="37">
        <f t="shared" si="15"/>
        <v>1.1526277227253985</v>
      </c>
      <c r="BO56" s="38">
        <f t="shared" si="16"/>
        <v>0.26256886299447418</v>
      </c>
      <c r="BP56" s="39">
        <f t="shared" si="17"/>
        <v>2.6717021958647221E-2</v>
      </c>
      <c r="BQ56" s="39">
        <f t="shared" si="18"/>
        <v>14.082661290322582</v>
      </c>
      <c r="BR56" s="52">
        <f t="shared" si="19"/>
        <v>151.70603674540681</v>
      </c>
      <c r="BS56" s="41" t="str">
        <f>'raw UPb data'!B53</f>
        <v>P145_52.FIN2</v>
      </c>
      <c r="BT56" s="41">
        <f>IF('raw UPb data'!X53="no value", "", 'raw UPb data'!X53)</f>
        <v>67.2</v>
      </c>
      <c r="BU56" s="41">
        <f>'raw UPb data'!Y53</f>
        <v>1.8</v>
      </c>
    </row>
    <row r="57" spans="1:73">
      <c r="A57" s="20" t="str">
        <f>'raw TE data'!B54</f>
        <v>P145_52.FIN2</v>
      </c>
      <c r="B57" s="12">
        <f>'raw TE data'!Z54</f>
        <v>509</v>
      </c>
      <c r="C57" s="12">
        <f>'raw TE data'!AA54</f>
        <v>86</v>
      </c>
      <c r="D57" s="12">
        <f>'raw TE data'!AB54</f>
        <v>6.8</v>
      </c>
      <c r="E57" s="12">
        <f>'raw TE data'!AC54</f>
        <v>2.4</v>
      </c>
      <c r="F57" s="12">
        <f>'raw TE data'!AD54</f>
        <v>1040</v>
      </c>
      <c r="G57" s="12">
        <f>'raw TE data'!AE54</f>
        <v>110</v>
      </c>
      <c r="H57" s="12">
        <f>'raw TE data'!AF54</f>
        <v>6.5</v>
      </c>
      <c r="I57" s="12">
        <f>'raw TE data'!AG54</f>
        <v>2.1</v>
      </c>
      <c r="J57" s="12">
        <f>'raw TE data'!AH54</f>
        <v>6.2</v>
      </c>
      <c r="K57" s="12">
        <f>'raw TE data'!AI54</f>
        <v>6.4</v>
      </c>
      <c r="L57" s="12">
        <f>'raw TE data'!AJ54</f>
        <v>57</v>
      </c>
      <c r="M57" s="12">
        <f>'raw TE data'!AK54</f>
        <v>19</v>
      </c>
      <c r="N57" s="12">
        <f>'raw TE data'!AL54</f>
        <v>201</v>
      </c>
      <c r="O57" s="12">
        <f>'raw TE data'!AM54</f>
        <v>51</v>
      </c>
      <c r="P57" s="12">
        <f>'raw TE data'!AN54</f>
        <v>24.9</v>
      </c>
      <c r="Q57" s="12">
        <f>'raw TE data'!AO54</f>
        <v>4.2</v>
      </c>
      <c r="R57" s="12">
        <f>'raw TE data'!AP54</f>
        <v>102</v>
      </c>
      <c r="S57" s="12">
        <f>'raw TE data'!AQ54</f>
        <v>24</v>
      </c>
      <c r="T57" s="12">
        <f>'raw TE data'!AR54</f>
        <v>27.7</v>
      </c>
      <c r="U57" s="12">
        <f>'raw TE data'!AS54</f>
        <v>8.5</v>
      </c>
      <c r="V57" s="12">
        <f>'raw TE data'!AT54</f>
        <v>2.1</v>
      </c>
      <c r="W57" s="12">
        <f>'raw TE data'!AU54</f>
        <v>1.2</v>
      </c>
      <c r="X57" s="12">
        <f>'raw TE data'!AV54</f>
        <v>37</v>
      </c>
      <c r="Y57" s="12">
        <f>'raw TE data'!AW54</f>
        <v>12</v>
      </c>
      <c r="Z57" s="12">
        <f>'raw TE data'!AX54</f>
        <v>8.3000000000000007</v>
      </c>
      <c r="AA57" s="12">
        <f>'raw TE data'!AY54</f>
        <v>2.2000000000000002</v>
      </c>
      <c r="AB57" s="12">
        <f>'raw TE data'!AZ54</f>
        <v>111</v>
      </c>
      <c r="AC57" s="12">
        <f>'raw TE data'!BA54</f>
        <v>16</v>
      </c>
      <c r="AD57" s="12">
        <f>'raw TE data'!BB54</f>
        <v>37.200000000000003</v>
      </c>
      <c r="AE57" s="12">
        <f>'raw TE data'!BC54</f>
        <v>5.9</v>
      </c>
      <c r="AF57" s="12">
        <f>'raw TE data'!BD54</f>
        <v>202</v>
      </c>
      <c r="AG57" s="12">
        <f>'raw TE data'!BE54</f>
        <v>44</v>
      </c>
      <c r="AH57" s="12">
        <f>'raw TE data'!BF54</f>
        <v>35.299999999999997</v>
      </c>
      <c r="AI57" s="12">
        <f>'raw TE data'!BG54</f>
        <v>5.0999999999999996</v>
      </c>
      <c r="AJ57" s="12">
        <f>'raw TE data'!BH54</f>
        <v>372</v>
      </c>
      <c r="AK57" s="12">
        <f>'raw TE data'!BI54</f>
        <v>34</v>
      </c>
      <c r="AL57" s="12">
        <f>'raw TE data'!BJ54</f>
        <v>75</v>
      </c>
      <c r="AM57" s="12">
        <f>'raw TE data'!BK54</f>
        <v>10</v>
      </c>
      <c r="AN57" s="12">
        <f>'raw TE data'!BL54</f>
        <v>10300</v>
      </c>
      <c r="AO57" s="12">
        <f>'raw TE data'!BM54</f>
        <v>1200</v>
      </c>
      <c r="AP57" s="12">
        <f>'raw TE data'!BN54</f>
        <v>2.1</v>
      </c>
      <c r="AQ57" s="12">
        <f>'raw TE data'!BO54</f>
        <v>1</v>
      </c>
      <c r="AR57" s="12">
        <f>'raw TE data'!BP54</f>
        <v>254</v>
      </c>
      <c r="AS57" s="12">
        <f>'raw TE data'!BQ54</f>
        <v>33</v>
      </c>
      <c r="AT57" s="12">
        <f>'raw TE data'!BR54</f>
        <v>430</v>
      </c>
      <c r="AU57" s="12">
        <f>'raw TE data'!BS54</f>
        <v>57</v>
      </c>
      <c r="AV57" s="21">
        <f t="shared" si="0"/>
        <v>0.59069767441860466</v>
      </c>
      <c r="AX57" s="21" t="str">
        <f>'raw TE data'!B54</f>
        <v>P145_52.FIN2</v>
      </c>
      <c r="AY57" s="31">
        <f t="shared" si="1"/>
        <v>155.31335149863762</v>
      </c>
      <c r="AZ57" s="31">
        <f t="shared" si="2"/>
        <v>210.03134796238245</v>
      </c>
      <c r="BA57" s="31">
        <f t="shared" si="3"/>
        <v>181.75182481751821</v>
      </c>
      <c r="BB57" s="31">
        <f t="shared" si="4"/>
        <v>143.45991561181435</v>
      </c>
      <c r="BC57" s="31">
        <f t="shared" si="5"/>
        <v>119.9134199134199</v>
      </c>
      <c r="BD57" s="31">
        <f t="shared" si="6"/>
        <v>24.137931034482762</v>
      </c>
      <c r="BE57" s="31">
        <f t="shared" si="7"/>
        <v>120.91503267973856</v>
      </c>
      <c r="BF57" s="31">
        <f t="shared" si="8"/>
        <v>143.10344827586206</v>
      </c>
      <c r="BG57" s="31">
        <f t="shared" si="9"/>
        <v>291.33858267716533</v>
      </c>
      <c r="BH57" s="31">
        <f t="shared" si="10"/>
        <v>437.13278495887198</v>
      </c>
      <c r="BI57" s="31">
        <f t="shared" si="11"/>
        <v>811.24497991967871</v>
      </c>
      <c r="BJ57" s="31">
        <f t="shared" si="12"/>
        <v>991.57303370786508</v>
      </c>
      <c r="BK57" s="31">
        <f t="shared" si="13"/>
        <v>1500</v>
      </c>
      <c r="BL57" s="31">
        <f t="shared" si="14"/>
        <v>1968.5039370078739</v>
      </c>
      <c r="BN57" s="37">
        <f t="shared" si="15"/>
        <v>1.2500872737723594</v>
      </c>
      <c r="BO57" s="38">
        <f t="shared" si="16"/>
        <v>0.20045920272777143</v>
      </c>
      <c r="BP57" s="39">
        <f t="shared" si="17"/>
        <v>7.8899182561307915E-2</v>
      </c>
      <c r="BQ57" s="39">
        <f t="shared" si="18"/>
        <v>5.1486486486486491</v>
      </c>
      <c r="BR57" s="52">
        <f t="shared" si="19"/>
        <v>16.280059587146201</v>
      </c>
      <c r="BS57" s="41" t="str">
        <f>'raw UPb data'!B54</f>
        <v>P145_52.FIN2</v>
      </c>
      <c r="BT57" s="41">
        <f>IF('raw UPb data'!X54="no value", "", 'raw UPb data'!X54)</f>
        <v>166.2</v>
      </c>
      <c r="BU57" s="41">
        <f>'raw UPb data'!Y54</f>
        <v>3.6</v>
      </c>
    </row>
    <row r="58" spans="1:73">
      <c r="A58" s="20" t="str">
        <f>'raw TE data'!B55</f>
        <v>P145_54.FIN2</v>
      </c>
      <c r="B58" s="12">
        <f>'raw TE data'!Z55</f>
        <v>6.4</v>
      </c>
      <c r="C58" s="12">
        <f>'raw TE data'!AA55</f>
        <v>2</v>
      </c>
      <c r="D58" s="12">
        <f>'raw TE data'!AB55</f>
        <v>-0.08</v>
      </c>
      <c r="E58" s="12">
        <f>'raw TE data'!AC55</f>
        <v>0.33</v>
      </c>
      <c r="F58" s="12">
        <f>'raw TE data'!AD55</f>
        <v>538</v>
      </c>
      <c r="G58" s="12">
        <f>'raw TE data'!AE55</f>
        <v>79</v>
      </c>
      <c r="H58" s="12">
        <f>'raw TE data'!AF55</f>
        <v>3.06</v>
      </c>
      <c r="I58" s="12">
        <f>'raw TE data'!AG55</f>
        <v>0.66</v>
      </c>
      <c r="J58" s="12">
        <f>'raw TE data'!AH55</f>
        <v>0.04</v>
      </c>
      <c r="K58" s="12">
        <f>'raw TE data'!AI55</f>
        <v>0.9</v>
      </c>
      <c r="L58" s="12">
        <f>'raw TE data'!AJ55</f>
        <v>3.3E-3</v>
      </c>
      <c r="M58" s="12">
        <f>'raw TE data'!AK55</f>
        <v>7.3000000000000001E-3</v>
      </c>
      <c r="N58" s="12">
        <f>'raw TE data'!AL55</f>
        <v>19.399999999999999</v>
      </c>
      <c r="O58" s="12">
        <f>'raw TE data'!AM55</f>
        <v>4.0999999999999996</v>
      </c>
      <c r="P58" s="12">
        <f>'raw TE data'!AN55</f>
        <v>4.8000000000000001E-2</v>
      </c>
      <c r="Q58" s="12">
        <f>'raw TE data'!AO55</f>
        <v>2.4E-2</v>
      </c>
      <c r="R58" s="12">
        <f>'raw TE data'!AP55</f>
        <v>0.67</v>
      </c>
      <c r="S58" s="12">
        <f>'raw TE data'!AQ55</f>
        <v>0.37</v>
      </c>
      <c r="T58" s="12">
        <f>'raw TE data'!AR55</f>
        <v>1.62</v>
      </c>
      <c r="U58" s="12">
        <f>'raw TE data'!AS55</f>
        <v>0.56999999999999995</v>
      </c>
      <c r="V58" s="12">
        <f>'raw TE data'!AT55</f>
        <v>0.78</v>
      </c>
      <c r="W58" s="12">
        <f>'raw TE data'!AU55</f>
        <v>0.25</v>
      </c>
      <c r="X58" s="12">
        <f>'raw TE data'!AV55</f>
        <v>11</v>
      </c>
      <c r="Y58" s="12">
        <f>'raw TE data'!AW55</f>
        <v>2.7</v>
      </c>
      <c r="Z58" s="12">
        <f>'raw TE data'!AX55</f>
        <v>3.52</v>
      </c>
      <c r="AA58" s="12">
        <f>'raw TE data'!AY55</f>
        <v>0.72</v>
      </c>
      <c r="AB58" s="12">
        <f>'raw TE data'!AZ55</f>
        <v>50.4</v>
      </c>
      <c r="AC58" s="12">
        <f>'raw TE data'!BA55</f>
        <v>9.3000000000000007</v>
      </c>
      <c r="AD58" s="12">
        <f>'raw TE data'!BB55</f>
        <v>17.7</v>
      </c>
      <c r="AE58" s="12">
        <f>'raw TE data'!BC55</f>
        <v>2.8</v>
      </c>
      <c r="AF58" s="12">
        <f>'raw TE data'!BD55</f>
        <v>88</v>
      </c>
      <c r="AG58" s="12">
        <f>'raw TE data'!BE55</f>
        <v>14</v>
      </c>
      <c r="AH58" s="12">
        <f>'raw TE data'!BF55</f>
        <v>20.2</v>
      </c>
      <c r="AI58" s="12">
        <f>'raw TE data'!BG55</f>
        <v>2.5</v>
      </c>
      <c r="AJ58" s="12">
        <f>'raw TE data'!BH55</f>
        <v>205</v>
      </c>
      <c r="AK58" s="12">
        <f>'raw TE data'!BI55</f>
        <v>25</v>
      </c>
      <c r="AL58" s="12">
        <f>'raw TE data'!BJ55</f>
        <v>41.3</v>
      </c>
      <c r="AM58" s="12">
        <f>'raw TE data'!BK55</f>
        <v>4.9000000000000004</v>
      </c>
      <c r="AN58" s="12">
        <f>'raw TE data'!BL55</f>
        <v>10270</v>
      </c>
      <c r="AO58" s="12">
        <f>'raw TE data'!BM55</f>
        <v>880</v>
      </c>
      <c r="AP58" s="12">
        <f>'raw TE data'!BN55</f>
        <v>0.72</v>
      </c>
      <c r="AQ58" s="12">
        <f>'raw TE data'!BO55</f>
        <v>0.3</v>
      </c>
      <c r="AR58" s="12">
        <f>'raw TE data'!BP55</f>
        <v>102</v>
      </c>
      <c r="AS58" s="12">
        <f>'raw TE data'!BQ55</f>
        <v>16</v>
      </c>
      <c r="AT58" s="12">
        <f>'raw TE data'!BR55</f>
        <v>262</v>
      </c>
      <c r="AU58" s="12">
        <f>'raw TE data'!BS55</f>
        <v>39</v>
      </c>
      <c r="AV58" s="21">
        <f t="shared" si="0"/>
        <v>0.38931297709923662</v>
      </c>
      <c r="AX58" s="21" t="str">
        <f>'raw TE data'!B55</f>
        <v>P145_54.FIN2</v>
      </c>
      <c r="AY58" s="31">
        <f t="shared" si="1"/>
        <v>8.99182561307902E-3</v>
      </c>
      <c r="AZ58" s="31">
        <f t="shared" si="2"/>
        <v>20.271682340647857</v>
      </c>
      <c r="BA58" s="31">
        <f t="shared" si="3"/>
        <v>0.3503649635036496</v>
      </c>
      <c r="BB58" s="31">
        <f t="shared" si="4"/>
        <v>0.94233473980309435</v>
      </c>
      <c r="BC58" s="31">
        <f t="shared" si="5"/>
        <v>7.0129870129870131</v>
      </c>
      <c r="BD58" s="31">
        <f t="shared" si="6"/>
        <v>8.9655172413793114</v>
      </c>
      <c r="BE58" s="31">
        <f t="shared" si="7"/>
        <v>35.947712418300654</v>
      </c>
      <c r="BF58" s="31">
        <f t="shared" si="8"/>
        <v>60.689655172413794</v>
      </c>
      <c r="BG58" s="31">
        <f t="shared" si="9"/>
        <v>132.28346456692913</v>
      </c>
      <c r="BH58" s="31">
        <f t="shared" si="10"/>
        <v>207.99059929494712</v>
      </c>
      <c r="BI58" s="31">
        <f t="shared" si="11"/>
        <v>353.41365461847391</v>
      </c>
      <c r="BJ58" s="31">
        <f t="shared" si="12"/>
        <v>567.41573033707868</v>
      </c>
      <c r="BK58" s="31">
        <f t="shared" si="13"/>
        <v>826.61290322580646</v>
      </c>
      <c r="BL58" s="31">
        <f t="shared" si="14"/>
        <v>1083.9895013123357</v>
      </c>
      <c r="BN58" s="37">
        <f t="shared" si="15"/>
        <v>361.16488559257442</v>
      </c>
      <c r="BO58" s="38">
        <f t="shared" si="16"/>
        <v>0.56466153370111594</v>
      </c>
      <c r="BP58" s="39">
        <f t="shared" si="17"/>
        <v>8.2951224178767739E-6</v>
      </c>
      <c r="BQ58" s="39">
        <f t="shared" si="18"/>
        <v>6.2487999231950848</v>
      </c>
      <c r="BR58" s="52">
        <f t="shared" si="19"/>
        <v>30.154617036506792</v>
      </c>
      <c r="BS58" s="41" t="str">
        <f>'raw UPb data'!B55</f>
        <v>P145_54.FIN2</v>
      </c>
      <c r="BT58" s="41">
        <f>IF('raw UPb data'!X55="no value", "", 'raw UPb data'!X55)</f>
        <v>77.7</v>
      </c>
      <c r="BU58" s="41">
        <f>'raw UPb data'!Y55</f>
        <v>1.6</v>
      </c>
    </row>
    <row r="59" spans="1:73">
      <c r="A59" s="20" t="str">
        <f>'raw TE data'!B56</f>
        <v>P145_55.FIN2</v>
      </c>
      <c r="B59" s="12">
        <f>'raw TE data'!Z56</f>
        <v>10.8</v>
      </c>
      <c r="C59" s="12">
        <f>'raw TE data'!AA56</f>
        <v>5.3</v>
      </c>
      <c r="D59" s="12">
        <f>'raw TE data'!AB56</f>
        <v>0.87</v>
      </c>
      <c r="E59" s="12">
        <f>'raw TE data'!AC56</f>
        <v>0.57999999999999996</v>
      </c>
      <c r="F59" s="12">
        <f>'raw TE data'!AD56</f>
        <v>343</v>
      </c>
      <c r="G59" s="12">
        <f>'raw TE data'!AE56</f>
        <v>31</v>
      </c>
      <c r="H59" s="12">
        <f>'raw TE data'!AF56</f>
        <v>1.21</v>
      </c>
      <c r="I59" s="12">
        <f>'raw TE data'!AG56</f>
        <v>0.33</v>
      </c>
      <c r="J59" s="12">
        <f>'raw TE data'!AH56</f>
        <v>4.3</v>
      </c>
      <c r="K59" s="12">
        <f>'raw TE data'!AI56</f>
        <v>2.2000000000000002</v>
      </c>
      <c r="L59" s="12">
        <f>'raw TE data'!AJ56</f>
        <v>8.0000000000000002E-3</v>
      </c>
      <c r="M59" s="12">
        <f>'raw TE data'!AK56</f>
        <v>1.2E-2</v>
      </c>
      <c r="N59" s="12">
        <f>'raw TE data'!AL56</f>
        <v>9.3000000000000007</v>
      </c>
      <c r="O59" s="12">
        <f>'raw TE data'!AM56</f>
        <v>2.1</v>
      </c>
      <c r="P59" s="12">
        <f>'raw TE data'!AN56</f>
        <v>1.6E-2</v>
      </c>
      <c r="Q59" s="12">
        <f>'raw TE data'!AO56</f>
        <v>1.4E-2</v>
      </c>
      <c r="R59" s="12">
        <f>'raw TE data'!AP56</f>
        <v>0.17</v>
      </c>
      <c r="S59" s="12">
        <f>'raw TE data'!AQ56</f>
        <v>0.18</v>
      </c>
      <c r="T59" s="12">
        <f>'raw TE data'!AR56</f>
        <v>0.6</v>
      </c>
      <c r="U59" s="12">
        <f>'raw TE data'!AS56</f>
        <v>0.37</v>
      </c>
      <c r="V59" s="12">
        <f>'raw TE data'!AT56</f>
        <v>0.34</v>
      </c>
      <c r="W59" s="12">
        <f>'raw TE data'!AU56</f>
        <v>0.17</v>
      </c>
      <c r="X59" s="12">
        <f>'raw TE data'!AV56</f>
        <v>4.2</v>
      </c>
      <c r="Y59" s="12">
        <f>'raw TE data'!AW56</f>
        <v>1.5</v>
      </c>
      <c r="Z59" s="12">
        <f>'raw TE data'!AX56</f>
        <v>1.29</v>
      </c>
      <c r="AA59" s="12">
        <f>'raw TE data'!AY56</f>
        <v>0.25</v>
      </c>
      <c r="AB59" s="12">
        <f>'raw TE data'!AZ56</f>
        <v>20.399999999999999</v>
      </c>
      <c r="AC59" s="12">
        <f>'raw TE data'!BA56</f>
        <v>2.9</v>
      </c>
      <c r="AD59" s="12">
        <f>'raw TE data'!BB56</f>
        <v>9.1</v>
      </c>
      <c r="AE59" s="12">
        <f>'raw TE data'!BC56</f>
        <v>1.1000000000000001</v>
      </c>
      <c r="AF59" s="12">
        <f>'raw TE data'!BD56</f>
        <v>53.5</v>
      </c>
      <c r="AG59" s="12">
        <f>'raw TE data'!BE56</f>
        <v>6.2</v>
      </c>
      <c r="AH59" s="12">
        <f>'raw TE data'!BF56</f>
        <v>15.8</v>
      </c>
      <c r="AI59" s="12">
        <f>'raw TE data'!BG56</f>
        <v>2.1</v>
      </c>
      <c r="AJ59" s="12">
        <f>'raw TE data'!BH56</f>
        <v>204</v>
      </c>
      <c r="AK59" s="12">
        <f>'raw TE data'!BI56</f>
        <v>35</v>
      </c>
      <c r="AL59" s="12">
        <f>'raw TE data'!BJ56</f>
        <v>64</v>
      </c>
      <c r="AM59" s="12">
        <f>'raw TE data'!BK56</f>
        <v>12</v>
      </c>
      <c r="AN59" s="12">
        <f>'raw TE data'!BL56</f>
        <v>14400</v>
      </c>
      <c r="AO59" s="12">
        <f>'raw TE data'!BM56</f>
        <v>1200</v>
      </c>
      <c r="AP59" s="12">
        <f>'raw TE data'!BN56</f>
        <v>0.22</v>
      </c>
      <c r="AQ59" s="12">
        <f>'raw TE data'!BO56</f>
        <v>0.12</v>
      </c>
      <c r="AR59" s="12">
        <f>'raw TE data'!BP56</f>
        <v>160</v>
      </c>
      <c r="AS59" s="12">
        <f>'raw TE data'!BQ56</f>
        <v>19</v>
      </c>
      <c r="AT59" s="12">
        <f>'raw TE data'!BR56</f>
        <v>910</v>
      </c>
      <c r="AU59" s="12">
        <f>'raw TE data'!BS56</f>
        <v>270</v>
      </c>
      <c r="AV59" s="21">
        <f t="shared" si="0"/>
        <v>0.17582417582417584</v>
      </c>
      <c r="AX59" s="21" t="str">
        <f>'raw TE data'!B56</f>
        <v>P145_55.FIN2</v>
      </c>
      <c r="AY59" s="31">
        <f t="shared" si="1"/>
        <v>2.1798365122615803E-2</v>
      </c>
      <c r="AZ59" s="31">
        <f t="shared" si="2"/>
        <v>9.7178683385579951</v>
      </c>
      <c r="BA59" s="31">
        <f t="shared" si="3"/>
        <v>0.11678832116788321</v>
      </c>
      <c r="BB59" s="31">
        <f t="shared" si="4"/>
        <v>0.23909985935302394</v>
      </c>
      <c r="BC59" s="31">
        <f t="shared" si="5"/>
        <v>2.5974025974025974</v>
      </c>
      <c r="BD59" s="31">
        <f t="shared" si="6"/>
        <v>3.9080459770114948</v>
      </c>
      <c r="BE59" s="31">
        <f t="shared" si="7"/>
        <v>13.725490196078432</v>
      </c>
      <c r="BF59" s="31">
        <f t="shared" si="8"/>
        <v>22.241379310344826</v>
      </c>
      <c r="BG59" s="31">
        <f t="shared" si="9"/>
        <v>53.54330708661417</v>
      </c>
      <c r="BH59" s="31">
        <f t="shared" si="10"/>
        <v>106.93301997649824</v>
      </c>
      <c r="BI59" s="31">
        <f t="shared" si="11"/>
        <v>214.85943775100401</v>
      </c>
      <c r="BJ59" s="31">
        <f t="shared" si="12"/>
        <v>443.82022471910113</v>
      </c>
      <c r="BK59" s="31">
        <f t="shared" si="13"/>
        <v>822.58064516129036</v>
      </c>
      <c r="BL59" s="31">
        <f t="shared" si="14"/>
        <v>1679.790026246719</v>
      </c>
      <c r="BN59" s="37">
        <f t="shared" si="15"/>
        <v>192.60135654549498</v>
      </c>
      <c r="BO59" s="38">
        <f t="shared" si="16"/>
        <v>0.65452478578287787</v>
      </c>
      <c r="BP59" s="39">
        <f t="shared" si="17"/>
        <v>1.2976839237057221E-5</v>
      </c>
      <c r="BQ59" s="39">
        <f t="shared" si="18"/>
        <v>15.362903225806454</v>
      </c>
      <c r="BR59" s="52">
        <f t="shared" si="19"/>
        <v>122.38470191226095</v>
      </c>
      <c r="BS59" s="41" t="str">
        <f>'raw UPb data'!B56</f>
        <v>P145_55.FIN2</v>
      </c>
      <c r="BT59" s="41">
        <f>IF('raw UPb data'!X56="no value", "", 'raw UPb data'!X56)</f>
        <v>77.8</v>
      </c>
      <c r="BU59" s="41">
        <f>'raw UPb data'!Y56</f>
        <v>1.3</v>
      </c>
    </row>
    <row r="60" spans="1:73">
      <c r="A60" s="20" t="str">
        <f>'raw TE data'!B57</f>
        <v>P145_56.FIN2</v>
      </c>
      <c r="B60" s="12">
        <f>'raw TE data'!Z57</f>
        <v>2.8</v>
      </c>
      <c r="C60" s="12">
        <f>'raw TE data'!AA57</f>
        <v>1.7</v>
      </c>
      <c r="D60" s="12">
        <f>'raw TE data'!AB57</f>
        <v>1.2</v>
      </c>
      <c r="E60" s="12">
        <f>'raw TE data'!AC57</f>
        <v>0.76</v>
      </c>
      <c r="F60" s="12">
        <f>'raw TE data'!AD57</f>
        <v>685</v>
      </c>
      <c r="G60" s="12">
        <f>'raw TE data'!AE57</f>
        <v>92</v>
      </c>
      <c r="H60" s="12">
        <f>'raw TE data'!AF57</f>
        <v>2.74</v>
      </c>
      <c r="I60" s="12">
        <f>'raw TE data'!AG57</f>
        <v>0.67</v>
      </c>
      <c r="J60" s="12">
        <f>'raw TE data'!AH57</f>
        <v>-0.1</v>
      </c>
      <c r="K60" s="12">
        <f>'raw TE data'!AI57</f>
        <v>1.8</v>
      </c>
      <c r="L60" s="12">
        <f>'raw TE data'!AJ57</f>
        <v>3.3000000000000002E-2</v>
      </c>
      <c r="M60" s="12">
        <f>'raw TE data'!AK57</f>
        <v>3.3000000000000002E-2</v>
      </c>
      <c r="N60" s="12">
        <f>'raw TE data'!AL57</f>
        <v>9</v>
      </c>
      <c r="O60" s="12">
        <f>'raw TE data'!AM57</f>
        <v>2</v>
      </c>
      <c r="P60" s="12">
        <f>'raw TE data'!AN57</f>
        <v>0.02</v>
      </c>
      <c r="Q60" s="12">
        <f>'raw TE data'!AO57</f>
        <v>2.4E-2</v>
      </c>
      <c r="R60" s="12">
        <f>'raw TE data'!AP57</f>
        <v>1.4</v>
      </c>
      <c r="S60" s="12">
        <f>'raw TE data'!AQ57</f>
        <v>1.1000000000000001</v>
      </c>
      <c r="T60" s="12">
        <f>'raw TE data'!AR57</f>
        <v>1.5</v>
      </c>
      <c r="U60" s="12">
        <f>'raw TE data'!AS57</f>
        <v>1.1000000000000001</v>
      </c>
      <c r="V60" s="12">
        <f>'raw TE data'!AT57</f>
        <v>0.62</v>
      </c>
      <c r="W60" s="12">
        <f>'raw TE data'!AU57</f>
        <v>0.28000000000000003</v>
      </c>
      <c r="X60" s="12">
        <f>'raw TE data'!AV57</f>
        <v>13.7</v>
      </c>
      <c r="Y60" s="12">
        <f>'raw TE data'!AW57</f>
        <v>3.1</v>
      </c>
      <c r="Z60" s="12">
        <f>'raw TE data'!AX57</f>
        <v>4.3</v>
      </c>
      <c r="AA60" s="12">
        <f>'raw TE data'!AY57</f>
        <v>1</v>
      </c>
      <c r="AB60" s="12">
        <f>'raw TE data'!AZ57</f>
        <v>58</v>
      </c>
      <c r="AC60" s="12">
        <f>'raw TE data'!BA57</f>
        <v>14</v>
      </c>
      <c r="AD60" s="12">
        <f>'raw TE data'!BB57</f>
        <v>20.8</v>
      </c>
      <c r="AE60" s="12">
        <f>'raw TE data'!BC57</f>
        <v>3.7</v>
      </c>
      <c r="AF60" s="12">
        <f>'raw TE data'!BD57</f>
        <v>108</v>
      </c>
      <c r="AG60" s="12">
        <f>'raw TE data'!BE57</f>
        <v>15</v>
      </c>
      <c r="AH60" s="12">
        <f>'raw TE data'!BF57</f>
        <v>28</v>
      </c>
      <c r="AI60" s="12">
        <f>'raw TE data'!BG57</f>
        <v>4.2</v>
      </c>
      <c r="AJ60" s="12">
        <f>'raw TE data'!BH57</f>
        <v>293</v>
      </c>
      <c r="AK60" s="12">
        <f>'raw TE data'!BI57</f>
        <v>36</v>
      </c>
      <c r="AL60" s="12">
        <f>'raw TE data'!BJ57</f>
        <v>62</v>
      </c>
      <c r="AM60" s="12">
        <f>'raw TE data'!BK57</f>
        <v>11</v>
      </c>
      <c r="AN60" s="12">
        <f>'raw TE data'!BL57</f>
        <v>10900</v>
      </c>
      <c r="AO60" s="12">
        <f>'raw TE data'!BM57</f>
        <v>1400</v>
      </c>
      <c r="AP60" s="12">
        <f>'raw TE data'!BN57</f>
        <v>0.11</v>
      </c>
      <c r="AQ60" s="12">
        <f>'raw TE data'!BO57</f>
        <v>0.23</v>
      </c>
      <c r="AR60" s="12">
        <f>'raw TE data'!BP57</f>
        <v>107</v>
      </c>
      <c r="AS60" s="12">
        <f>'raw TE data'!BQ57</f>
        <v>17</v>
      </c>
      <c r="AT60" s="12">
        <f>'raw TE data'!BR57</f>
        <v>415</v>
      </c>
      <c r="AU60" s="12">
        <f>'raw TE data'!BS57</f>
        <v>56</v>
      </c>
      <c r="AV60" s="21">
        <f t="shared" si="0"/>
        <v>0.25783132530120484</v>
      </c>
      <c r="AX60" s="21" t="str">
        <f>'raw TE data'!B57</f>
        <v>P145_56.FIN2</v>
      </c>
      <c r="AY60" s="31">
        <f t="shared" si="1"/>
        <v>8.99182561307902E-2</v>
      </c>
      <c r="AZ60" s="31">
        <f t="shared" si="2"/>
        <v>9.4043887147335425</v>
      </c>
      <c r="BA60" s="31">
        <f t="shared" si="3"/>
        <v>0.145985401459854</v>
      </c>
      <c r="BB60" s="31">
        <f t="shared" si="4"/>
        <v>1.969057665260197</v>
      </c>
      <c r="BC60" s="31">
        <f t="shared" si="5"/>
        <v>6.4935064935064934</v>
      </c>
      <c r="BD60" s="31">
        <f t="shared" si="6"/>
        <v>7.126436781609196</v>
      </c>
      <c r="BE60" s="31">
        <f t="shared" si="7"/>
        <v>44.771241830065357</v>
      </c>
      <c r="BF60" s="31">
        <f t="shared" si="8"/>
        <v>74.137931034482747</v>
      </c>
      <c r="BG60" s="31">
        <f t="shared" si="9"/>
        <v>152.23097112860893</v>
      </c>
      <c r="BH60" s="31">
        <f t="shared" si="10"/>
        <v>244.41833137485312</v>
      </c>
      <c r="BI60" s="31">
        <f t="shared" si="11"/>
        <v>433.73493975903614</v>
      </c>
      <c r="BJ60" s="31">
        <f t="shared" si="12"/>
        <v>786.51685393258424</v>
      </c>
      <c r="BK60" s="31">
        <f t="shared" si="13"/>
        <v>1181.4516129032259</v>
      </c>
      <c r="BL60" s="31">
        <f t="shared" si="14"/>
        <v>1627.2965879265091</v>
      </c>
      <c r="BN60" s="37">
        <f t="shared" si="15"/>
        <v>82.082754066105579</v>
      </c>
      <c r="BO60" s="38">
        <f t="shared" si="16"/>
        <v>0.4179585626315987</v>
      </c>
      <c r="BP60" s="39">
        <f t="shared" si="17"/>
        <v>5.5256218686824306E-5</v>
      </c>
      <c r="BQ60" s="39">
        <f t="shared" si="18"/>
        <v>7.7609149054505009</v>
      </c>
      <c r="BR60" s="52">
        <f t="shared" si="19"/>
        <v>36.34691648945342</v>
      </c>
      <c r="BS60" s="41" t="str">
        <f>'raw UPb data'!B57</f>
        <v>P145_56.FIN2</v>
      </c>
      <c r="BT60" s="41">
        <f>IF('raw UPb data'!X57="no value", "", 'raw UPb data'!X57)</f>
        <v>83</v>
      </c>
      <c r="BU60" s="41">
        <f>'raw UPb data'!Y57</f>
        <v>4.2</v>
      </c>
    </row>
    <row r="61" spans="1:73">
      <c r="A61" s="20" t="str">
        <f>'raw TE data'!B58</f>
        <v>P145_57.FIN2</v>
      </c>
      <c r="B61" s="12">
        <f>'raw TE data'!Z58</f>
        <v>22</v>
      </c>
      <c r="C61" s="12">
        <f>'raw TE data'!AA58</f>
        <v>6.7</v>
      </c>
      <c r="D61" s="12">
        <f>'raw TE data'!AB58</f>
        <v>0.62</v>
      </c>
      <c r="E61" s="12">
        <f>'raw TE data'!AC58</f>
        <v>0.53</v>
      </c>
      <c r="F61" s="12">
        <f>'raw TE data'!AD58</f>
        <v>726</v>
      </c>
      <c r="G61" s="12">
        <f>'raw TE data'!AE58</f>
        <v>45</v>
      </c>
      <c r="H61" s="12">
        <f>'raw TE data'!AF58</f>
        <v>3.23</v>
      </c>
      <c r="I61" s="12">
        <f>'raw TE data'!AG58</f>
        <v>0.53</v>
      </c>
      <c r="J61" s="12">
        <f>'raw TE data'!AH58</f>
        <v>1.7</v>
      </c>
      <c r="K61" s="12">
        <f>'raw TE data'!AI58</f>
        <v>1.5</v>
      </c>
      <c r="L61" s="12">
        <f>'raw TE data'!AJ58</f>
        <v>2.4</v>
      </c>
      <c r="M61" s="12">
        <f>'raw TE data'!AK58</f>
        <v>2.6</v>
      </c>
      <c r="N61" s="12">
        <f>'raw TE data'!AL58</f>
        <v>36.5</v>
      </c>
      <c r="O61" s="12">
        <f>'raw TE data'!AM58</f>
        <v>8.5</v>
      </c>
      <c r="P61" s="12">
        <f>'raw TE data'!AN58</f>
        <v>0.76</v>
      </c>
      <c r="Q61" s="12">
        <f>'raw TE data'!AO58</f>
        <v>0.56999999999999995</v>
      </c>
      <c r="R61" s="12">
        <f>'raw TE data'!AP58</f>
        <v>4.5</v>
      </c>
      <c r="S61" s="12">
        <f>'raw TE data'!AQ58</f>
        <v>2.4</v>
      </c>
      <c r="T61" s="12">
        <f>'raw TE data'!AR58</f>
        <v>3.14</v>
      </c>
      <c r="U61" s="12">
        <f>'raw TE data'!AS58</f>
        <v>0.68</v>
      </c>
      <c r="V61" s="12">
        <f>'raw TE data'!AT58</f>
        <v>0.49</v>
      </c>
      <c r="W61" s="12">
        <f>'raw TE data'!AU58</f>
        <v>0.15</v>
      </c>
      <c r="X61" s="12">
        <f>'raw TE data'!AV58</f>
        <v>16.2</v>
      </c>
      <c r="Y61" s="12">
        <f>'raw TE data'!AW58</f>
        <v>1.6</v>
      </c>
      <c r="Z61" s="12">
        <f>'raw TE data'!AX58</f>
        <v>4.8899999999999997</v>
      </c>
      <c r="AA61" s="12">
        <f>'raw TE data'!AY58</f>
        <v>0.44</v>
      </c>
      <c r="AB61" s="12">
        <f>'raw TE data'!AZ58</f>
        <v>67.900000000000006</v>
      </c>
      <c r="AC61" s="12">
        <f>'raw TE data'!BA58</f>
        <v>4.4000000000000004</v>
      </c>
      <c r="AD61" s="12">
        <f>'raw TE data'!BB58</f>
        <v>24.8</v>
      </c>
      <c r="AE61" s="12">
        <f>'raw TE data'!BC58</f>
        <v>1.5</v>
      </c>
      <c r="AF61" s="12">
        <f>'raw TE data'!BD58</f>
        <v>125.3</v>
      </c>
      <c r="AG61" s="12">
        <f>'raw TE data'!BE58</f>
        <v>7.8</v>
      </c>
      <c r="AH61" s="12">
        <f>'raw TE data'!BF58</f>
        <v>26.6</v>
      </c>
      <c r="AI61" s="12">
        <f>'raw TE data'!BG58</f>
        <v>1.9</v>
      </c>
      <c r="AJ61" s="12">
        <f>'raw TE data'!BH58</f>
        <v>232</v>
      </c>
      <c r="AK61" s="12">
        <f>'raw TE data'!BI58</f>
        <v>13</v>
      </c>
      <c r="AL61" s="12">
        <f>'raw TE data'!BJ58</f>
        <v>47</v>
      </c>
      <c r="AM61" s="12">
        <f>'raw TE data'!BK58</f>
        <v>2.7</v>
      </c>
      <c r="AN61" s="12">
        <f>'raw TE data'!BL58</f>
        <v>10310</v>
      </c>
      <c r="AO61" s="12">
        <f>'raw TE data'!BM58</f>
        <v>650</v>
      </c>
      <c r="AP61" s="12">
        <f>'raw TE data'!BN58</f>
        <v>0.65</v>
      </c>
      <c r="AQ61" s="12">
        <f>'raw TE data'!BO58</f>
        <v>0.24</v>
      </c>
      <c r="AR61" s="12">
        <f>'raw TE data'!BP58</f>
        <v>110.7</v>
      </c>
      <c r="AS61" s="12">
        <f>'raw TE data'!BQ58</f>
        <v>6.4</v>
      </c>
      <c r="AT61" s="12">
        <f>'raw TE data'!BR58</f>
        <v>174</v>
      </c>
      <c r="AU61" s="12">
        <f>'raw TE data'!BS58</f>
        <v>11</v>
      </c>
      <c r="AV61" s="21">
        <f t="shared" si="0"/>
        <v>0.63620689655172413</v>
      </c>
      <c r="AX61" s="21" t="str">
        <f>'raw TE data'!B58</f>
        <v>P145_57.FIN2</v>
      </c>
      <c r="AY61" s="31">
        <f t="shared" si="1"/>
        <v>6.5395095367847409</v>
      </c>
      <c r="AZ61" s="31">
        <f t="shared" si="2"/>
        <v>38.140020898641588</v>
      </c>
      <c r="BA61" s="31">
        <f t="shared" si="3"/>
        <v>5.547445255474452</v>
      </c>
      <c r="BB61" s="31">
        <f t="shared" si="4"/>
        <v>6.3291139240506329</v>
      </c>
      <c r="BC61" s="31">
        <f t="shared" si="5"/>
        <v>13.593073593073592</v>
      </c>
      <c r="BD61" s="31">
        <f t="shared" si="6"/>
        <v>5.6321839080459775</v>
      </c>
      <c r="BE61" s="31">
        <f t="shared" si="7"/>
        <v>52.941176470588232</v>
      </c>
      <c r="BF61" s="31">
        <f t="shared" si="8"/>
        <v>84.310344827586192</v>
      </c>
      <c r="BG61" s="31">
        <f t="shared" si="9"/>
        <v>178.21522309711287</v>
      </c>
      <c r="BH61" s="31">
        <f t="shared" si="10"/>
        <v>291.42185663924795</v>
      </c>
      <c r="BI61" s="31">
        <f t="shared" si="11"/>
        <v>503.21285140562247</v>
      </c>
      <c r="BJ61" s="31">
        <f t="shared" si="12"/>
        <v>747.1910112359551</v>
      </c>
      <c r="BK61" s="31">
        <f t="shared" si="13"/>
        <v>935.48387096774195</v>
      </c>
      <c r="BL61" s="31">
        <f t="shared" si="14"/>
        <v>1233.5958005249342</v>
      </c>
      <c r="BN61" s="37">
        <f t="shared" si="15"/>
        <v>6.3323050085908497</v>
      </c>
      <c r="BO61" s="38">
        <f t="shared" si="16"/>
        <v>0.20995257200355213</v>
      </c>
      <c r="BP61" s="39">
        <f t="shared" si="17"/>
        <v>5.3011768798191207E-3</v>
      </c>
      <c r="BQ61" s="39">
        <f t="shared" si="18"/>
        <v>5.2491804836334266</v>
      </c>
      <c r="BR61" s="52">
        <f t="shared" si="19"/>
        <v>23.301254009915425</v>
      </c>
      <c r="BS61" s="41" t="str">
        <f>'raw UPb data'!B58</f>
        <v>P145_57.FIN2</v>
      </c>
      <c r="BT61" s="41">
        <f>IF('raw UPb data'!X58="no value", "", 'raw UPb data'!X58)</f>
        <v>1645</v>
      </c>
      <c r="BU61" s="41">
        <f>'raw UPb data'!Y58</f>
        <v>16</v>
      </c>
    </row>
    <row r="62" spans="1:73">
      <c r="A62" s="20" t="str">
        <f>'raw TE data'!B59</f>
        <v>P145_58.FIN2</v>
      </c>
      <c r="B62" s="12">
        <f>'raw TE data'!Z59</f>
        <v>25.5</v>
      </c>
      <c r="C62" s="12">
        <f>'raw TE data'!AA59</f>
        <v>8.1999999999999993</v>
      </c>
      <c r="D62" s="12">
        <f>'raw TE data'!AB59</f>
        <v>0.63</v>
      </c>
      <c r="E62" s="12">
        <f>'raw TE data'!AC59</f>
        <v>0.76</v>
      </c>
      <c r="F62" s="12">
        <f>'raw TE data'!AD59</f>
        <v>1050</v>
      </c>
      <c r="G62" s="12">
        <f>'raw TE data'!AE59</f>
        <v>250</v>
      </c>
      <c r="H62" s="12">
        <f>'raw TE data'!AF59</f>
        <v>6</v>
      </c>
      <c r="I62" s="12">
        <f>'raw TE data'!AG59</f>
        <v>1.4</v>
      </c>
      <c r="J62" s="12">
        <f>'raw TE data'!AH59</f>
        <v>6</v>
      </c>
      <c r="K62" s="12">
        <f>'raw TE data'!AI59</f>
        <v>3.2</v>
      </c>
      <c r="L62" s="12">
        <f>'raw TE data'!AJ59</f>
        <v>7.8E-2</v>
      </c>
      <c r="M62" s="12">
        <f>'raw TE data'!AK59</f>
        <v>6.0999999999999999E-2</v>
      </c>
      <c r="N62" s="12">
        <f>'raw TE data'!AL59</f>
        <v>13.7</v>
      </c>
      <c r="O62" s="12">
        <f>'raw TE data'!AM59</f>
        <v>3.2</v>
      </c>
      <c r="P62" s="12">
        <f>'raw TE data'!AN59</f>
        <v>9.5000000000000001E-2</v>
      </c>
      <c r="Q62" s="12">
        <f>'raw TE data'!AO59</f>
        <v>8.7999999999999995E-2</v>
      </c>
      <c r="R62" s="12">
        <f>'raw TE data'!AP59</f>
        <v>0.51</v>
      </c>
      <c r="S62" s="12">
        <f>'raw TE data'!AQ59</f>
        <v>0.49</v>
      </c>
      <c r="T62" s="12">
        <f>'raw TE data'!AR59</f>
        <v>1.3</v>
      </c>
      <c r="U62" s="12">
        <f>'raw TE data'!AS59</f>
        <v>1.2</v>
      </c>
      <c r="V62" s="12">
        <f>'raw TE data'!AT59</f>
        <v>0.4</v>
      </c>
      <c r="W62" s="12">
        <f>'raw TE data'!AU59</f>
        <v>0.38</v>
      </c>
      <c r="X62" s="12">
        <f>'raw TE data'!AV59</f>
        <v>8.1</v>
      </c>
      <c r="Y62" s="12">
        <f>'raw TE data'!AW59</f>
        <v>3.3</v>
      </c>
      <c r="Z62" s="12">
        <f>'raw TE data'!AX59</f>
        <v>3.56</v>
      </c>
      <c r="AA62" s="12">
        <f>'raw TE data'!AY59</f>
        <v>0.95</v>
      </c>
      <c r="AB62" s="12">
        <f>'raw TE data'!AZ59</f>
        <v>61</v>
      </c>
      <c r="AC62" s="12">
        <f>'raw TE data'!BA59</f>
        <v>18</v>
      </c>
      <c r="AD62" s="12">
        <f>'raw TE data'!BB59</f>
        <v>33.9</v>
      </c>
      <c r="AE62" s="12">
        <f>'raw TE data'!BC59</f>
        <v>7.8</v>
      </c>
      <c r="AF62" s="12">
        <f>'raw TE data'!BD59</f>
        <v>220</v>
      </c>
      <c r="AG62" s="12">
        <f>'raw TE data'!BE59</f>
        <v>61</v>
      </c>
      <c r="AH62" s="12">
        <f>'raw TE data'!BF59</f>
        <v>58</v>
      </c>
      <c r="AI62" s="12">
        <f>'raw TE data'!BG59</f>
        <v>18</v>
      </c>
      <c r="AJ62" s="12">
        <f>'raw TE data'!BH59</f>
        <v>690</v>
      </c>
      <c r="AK62" s="12">
        <f>'raw TE data'!BI59</f>
        <v>200</v>
      </c>
      <c r="AL62" s="12">
        <f>'raw TE data'!BJ59</f>
        <v>148</v>
      </c>
      <c r="AM62" s="12">
        <f>'raw TE data'!BK59</f>
        <v>45</v>
      </c>
      <c r="AN62" s="12">
        <f>'raw TE data'!BL59</f>
        <v>12500</v>
      </c>
      <c r="AO62" s="12">
        <f>'raw TE data'!BM59</f>
        <v>2000</v>
      </c>
      <c r="AP62" s="12">
        <f>'raw TE data'!BN59</f>
        <v>1.2</v>
      </c>
      <c r="AQ62" s="12">
        <f>'raw TE data'!BO59</f>
        <v>1.8</v>
      </c>
      <c r="AR62" s="12">
        <f>'raw TE data'!BP59</f>
        <v>115</v>
      </c>
      <c r="AS62" s="12">
        <f>'raw TE data'!BQ59</f>
        <v>31</v>
      </c>
      <c r="AT62" s="12">
        <f>'raw TE data'!BR59</f>
        <v>1120</v>
      </c>
      <c r="AU62" s="12">
        <f>'raw TE data'!BS59</f>
        <v>240</v>
      </c>
      <c r="AV62" s="21">
        <f t="shared" si="0"/>
        <v>0.10267857142857142</v>
      </c>
      <c r="AX62" s="21" t="str">
        <f>'raw TE data'!B59</f>
        <v>P145_58.FIN2</v>
      </c>
      <c r="AY62" s="31">
        <f t="shared" si="1"/>
        <v>0.21253405994550409</v>
      </c>
      <c r="AZ62" s="31">
        <f t="shared" si="2"/>
        <v>14.31556948798328</v>
      </c>
      <c r="BA62" s="31">
        <f t="shared" si="3"/>
        <v>0.6934306569343065</v>
      </c>
      <c r="BB62" s="31">
        <f t="shared" si="4"/>
        <v>0.71729957805907174</v>
      </c>
      <c r="BC62" s="31">
        <f t="shared" si="5"/>
        <v>5.6277056277056277</v>
      </c>
      <c r="BD62" s="31">
        <f t="shared" si="6"/>
        <v>4.597701149425288</v>
      </c>
      <c r="BE62" s="31">
        <f t="shared" si="7"/>
        <v>26.470588235294116</v>
      </c>
      <c r="BF62" s="31">
        <f t="shared" si="8"/>
        <v>61.379310344827587</v>
      </c>
      <c r="BG62" s="31">
        <f t="shared" si="9"/>
        <v>160.10498687664042</v>
      </c>
      <c r="BH62" s="31">
        <f t="shared" si="10"/>
        <v>398.35487661574621</v>
      </c>
      <c r="BI62" s="31">
        <f t="shared" si="11"/>
        <v>883.53413654618475</v>
      </c>
      <c r="BJ62" s="31">
        <f t="shared" si="12"/>
        <v>1629.2134831460673</v>
      </c>
      <c r="BK62" s="31">
        <f t="shared" si="13"/>
        <v>2782.2580645161293</v>
      </c>
      <c r="BL62" s="31">
        <f t="shared" si="14"/>
        <v>3884.5144356955379</v>
      </c>
      <c r="BN62" s="37">
        <f t="shared" si="15"/>
        <v>37.290039302517776</v>
      </c>
      <c r="BO62" s="38">
        <f t="shared" si="16"/>
        <v>0.37669794959717401</v>
      </c>
      <c r="BP62" s="39">
        <f t="shared" si="17"/>
        <v>5.4713160026511529E-5</v>
      </c>
      <c r="BQ62" s="39">
        <f t="shared" si="18"/>
        <v>17.377710206240085</v>
      </c>
      <c r="BR62" s="52">
        <f t="shared" si="19"/>
        <v>146.74832312627589</v>
      </c>
      <c r="BS62" s="41" t="str">
        <f>'raw UPb data'!B59</f>
        <v>P145_58.FIN2</v>
      </c>
      <c r="BT62" s="41">
        <f>IF('raw UPb data'!X59="no value", "", 'raw UPb data'!X59)</f>
        <v>70</v>
      </c>
      <c r="BU62" s="41">
        <f>'raw UPb data'!Y59</f>
        <v>2.4</v>
      </c>
    </row>
    <row r="63" spans="1:73">
      <c r="A63" s="20" t="str">
        <f>'raw TE data'!B60</f>
        <v>P145_58.FIN2</v>
      </c>
      <c r="B63" s="12">
        <f>'raw TE data'!Z60</f>
        <v>42</v>
      </c>
      <c r="C63" s="12">
        <f>'raw TE data'!AA60</f>
        <v>12</v>
      </c>
      <c r="D63" s="12">
        <f>'raw TE data'!AB60</f>
        <v>1.08</v>
      </c>
      <c r="E63" s="12">
        <f>'raw TE data'!AC60</f>
        <v>0.9</v>
      </c>
      <c r="F63" s="12">
        <f>'raw TE data'!AD60</f>
        <v>1420</v>
      </c>
      <c r="G63" s="12">
        <f>'raw TE data'!AE60</f>
        <v>120</v>
      </c>
      <c r="H63" s="12">
        <f>'raw TE data'!AF60</f>
        <v>6.5</v>
      </c>
      <c r="I63" s="12">
        <f>'raw TE data'!AG60</f>
        <v>1.1000000000000001</v>
      </c>
      <c r="J63" s="12">
        <f>'raw TE data'!AH60</f>
        <v>2.2999999999999998</v>
      </c>
      <c r="K63" s="12">
        <f>'raw TE data'!AI60</f>
        <v>2.1</v>
      </c>
      <c r="L63" s="12">
        <f>'raw TE data'!AJ60</f>
        <v>0.104</v>
      </c>
      <c r="M63" s="12">
        <f>'raw TE data'!AK60</f>
        <v>0.03</v>
      </c>
      <c r="N63" s="12">
        <f>'raw TE data'!AL60</f>
        <v>36.6</v>
      </c>
      <c r="O63" s="12">
        <f>'raw TE data'!AM60</f>
        <v>2.8</v>
      </c>
      <c r="P63" s="12">
        <f>'raw TE data'!AN60</f>
        <v>9.2999999999999999E-2</v>
      </c>
      <c r="Q63" s="12">
        <f>'raw TE data'!AO60</f>
        <v>4.1000000000000002E-2</v>
      </c>
      <c r="R63" s="12">
        <f>'raw TE data'!AP60</f>
        <v>0.56000000000000005</v>
      </c>
      <c r="S63" s="12">
        <f>'raw TE data'!AQ60</f>
        <v>0.35</v>
      </c>
      <c r="T63" s="12">
        <f>'raw TE data'!AR60</f>
        <v>2.69</v>
      </c>
      <c r="U63" s="12">
        <f>'raw TE data'!AS60</f>
        <v>0.91</v>
      </c>
      <c r="V63" s="12">
        <f>'raw TE data'!AT60</f>
        <v>0.55000000000000004</v>
      </c>
      <c r="W63" s="12">
        <f>'raw TE data'!AU60</f>
        <v>0.28999999999999998</v>
      </c>
      <c r="X63" s="12">
        <f>'raw TE data'!AV60</f>
        <v>20.2</v>
      </c>
      <c r="Y63" s="12">
        <f>'raw TE data'!AW60</f>
        <v>3.3</v>
      </c>
      <c r="Z63" s="12">
        <f>'raw TE data'!AX60</f>
        <v>7.61</v>
      </c>
      <c r="AA63" s="12">
        <f>'raw TE data'!AY60</f>
        <v>0.96</v>
      </c>
      <c r="AB63" s="12">
        <f>'raw TE data'!AZ60</f>
        <v>110.5</v>
      </c>
      <c r="AC63" s="12">
        <f>'raw TE data'!BA60</f>
        <v>9.6</v>
      </c>
      <c r="AD63" s="12">
        <f>'raw TE data'!BB60</f>
        <v>44.7</v>
      </c>
      <c r="AE63" s="12">
        <f>'raw TE data'!BC60</f>
        <v>3.5</v>
      </c>
      <c r="AF63" s="12">
        <f>'raw TE data'!BD60</f>
        <v>239</v>
      </c>
      <c r="AG63" s="12">
        <f>'raw TE data'!BE60</f>
        <v>15</v>
      </c>
      <c r="AH63" s="12">
        <f>'raw TE data'!BF60</f>
        <v>60.4</v>
      </c>
      <c r="AI63" s="12">
        <f>'raw TE data'!BG60</f>
        <v>5.7</v>
      </c>
      <c r="AJ63" s="12">
        <f>'raw TE data'!BH60</f>
        <v>609</v>
      </c>
      <c r="AK63" s="12">
        <f>'raw TE data'!BI60</f>
        <v>70</v>
      </c>
      <c r="AL63" s="12">
        <f>'raw TE data'!BJ60</f>
        <v>128</v>
      </c>
      <c r="AM63" s="12">
        <f>'raw TE data'!BK60</f>
        <v>13</v>
      </c>
      <c r="AN63" s="12">
        <f>'raw TE data'!BL60</f>
        <v>11550</v>
      </c>
      <c r="AO63" s="12">
        <f>'raw TE data'!BM60</f>
        <v>960</v>
      </c>
      <c r="AP63" s="12">
        <f>'raw TE data'!BN60</f>
        <v>1.32</v>
      </c>
      <c r="AQ63" s="12">
        <f>'raw TE data'!BO60</f>
        <v>0.61</v>
      </c>
      <c r="AR63" s="12">
        <f>'raw TE data'!BP60</f>
        <v>133.5</v>
      </c>
      <c r="AS63" s="12">
        <f>'raw TE data'!BQ60</f>
        <v>8.6</v>
      </c>
      <c r="AT63" s="12">
        <f>'raw TE data'!BR60</f>
        <v>487</v>
      </c>
      <c r="AU63" s="12">
        <f>'raw TE data'!BS60</f>
        <v>63</v>
      </c>
      <c r="AV63" s="21">
        <f t="shared" si="0"/>
        <v>0.27412731006160163</v>
      </c>
      <c r="AX63" s="21" t="str">
        <f>'raw TE data'!B60</f>
        <v>P145_58.FIN2</v>
      </c>
      <c r="AY63" s="31">
        <f t="shared" si="1"/>
        <v>0.28337874659400542</v>
      </c>
      <c r="AZ63" s="31">
        <f t="shared" si="2"/>
        <v>38.244514106583075</v>
      </c>
      <c r="BA63" s="31">
        <f t="shared" si="3"/>
        <v>0.67883211678832112</v>
      </c>
      <c r="BB63" s="31">
        <f t="shared" si="4"/>
        <v>0.78762306610407884</v>
      </c>
      <c r="BC63" s="31">
        <f t="shared" si="5"/>
        <v>11.645021645021645</v>
      </c>
      <c r="BD63" s="31">
        <f t="shared" si="6"/>
        <v>6.3218390804597711</v>
      </c>
      <c r="BE63" s="31">
        <f t="shared" si="7"/>
        <v>66.013071895424829</v>
      </c>
      <c r="BF63" s="31">
        <f t="shared" si="8"/>
        <v>131.20689655172413</v>
      </c>
      <c r="BG63" s="31">
        <f t="shared" si="9"/>
        <v>290.0262467191601</v>
      </c>
      <c r="BH63" s="31">
        <f t="shared" si="10"/>
        <v>525.26439482961223</v>
      </c>
      <c r="BI63" s="31">
        <f t="shared" si="11"/>
        <v>959.83935742971892</v>
      </c>
      <c r="BJ63" s="31">
        <f t="shared" si="12"/>
        <v>1696.629213483146</v>
      </c>
      <c r="BK63" s="31">
        <f t="shared" si="13"/>
        <v>2455.6451612903224</v>
      </c>
      <c r="BL63" s="31">
        <f t="shared" si="14"/>
        <v>3359.580052493438</v>
      </c>
      <c r="BN63" s="37">
        <f t="shared" si="15"/>
        <v>87.197557371732415</v>
      </c>
      <c r="BO63" s="38">
        <f t="shared" si="16"/>
        <v>0.22801232096135682</v>
      </c>
      <c r="BP63" s="39">
        <f t="shared" si="17"/>
        <v>8.4349455040871928E-5</v>
      </c>
      <c r="BQ63" s="39">
        <f t="shared" si="18"/>
        <v>8.4669756239964968</v>
      </c>
      <c r="BR63" s="52">
        <f t="shared" si="19"/>
        <v>50.892648319950105</v>
      </c>
      <c r="BS63" s="41" t="str">
        <f>'raw UPb data'!B60</f>
        <v>P145_58.FIN2</v>
      </c>
      <c r="BT63" s="41">
        <f>IF('raw UPb data'!X60="no value", "", 'raw UPb data'!X60)</f>
        <v>87.6</v>
      </c>
      <c r="BU63" s="41">
        <f>'raw UPb data'!Y60</f>
        <v>2</v>
      </c>
    </row>
    <row r="64" spans="1:73">
      <c r="A64" s="20" t="str">
        <f>'raw TE data'!B61</f>
        <v>P145_59.FIN2</v>
      </c>
      <c r="B64" s="12">
        <f>'raw TE data'!Z61</f>
        <v>10.7</v>
      </c>
      <c r="C64" s="12">
        <f>'raw TE data'!AA61</f>
        <v>2.9</v>
      </c>
      <c r="D64" s="12">
        <f>'raw TE data'!AB61</f>
        <v>0.49</v>
      </c>
      <c r="E64" s="12">
        <f>'raw TE data'!AC61</f>
        <v>0.6</v>
      </c>
      <c r="F64" s="12">
        <f>'raw TE data'!AD61</f>
        <v>1960</v>
      </c>
      <c r="G64" s="12">
        <f>'raw TE data'!AE61</f>
        <v>260</v>
      </c>
      <c r="H64" s="12">
        <f>'raw TE data'!AF61</f>
        <v>9.3000000000000007</v>
      </c>
      <c r="I64" s="12">
        <f>'raw TE data'!AG61</f>
        <v>1.4</v>
      </c>
      <c r="J64" s="12">
        <f>'raw TE data'!AH61</f>
        <v>-1.1000000000000001</v>
      </c>
      <c r="K64" s="12">
        <f>'raw TE data'!AI61</f>
        <v>1.1000000000000001</v>
      </c>
      <c r="L64" s="12">
        <f>'raw TE data'!AJ61</f>
        <v>1.7999999999999999E-2</v>
      </c>
      <c r="M64" s="12">
        <f>'raw TE data'!AK61</f>
        <v>1.6E-2</v>
      </c>
      <c r="N64" s="12">
        <f>'raw TE data'!AL61</f>
        <v>4.9000000000000004</v>
      </c>
      <c r="O64" s="12">
        <f>'raw TE data'!AM61</f>
        <v>1.2</v>
      </c>
      <c r="P64" s="12">
        <f>'raw TE data'!AN61</f>
        <v>4.2000000000000003E-2</v>
      </c>
      <c r="Q64" s="12">
        <f>'raw TE data'!AO61</f>
        <v>5.2999999999999999E-2</v>
      </c>
      <c r="R64" s="12">
        <f>'raw TE data'!AP61</f>
        <v>2</v>
      </c>
      <c r="S64" s="12">
        <f>'raw TE data'!AQ61</f>
        <v>0.84</v>
      </c>
      <c r="T64" s="12">
        <f>'raw TE data'!AR61</f>
        <v>2.7</v>
      </c>
      <c r="U64" s="12">
        <f>'raw TE data'!AS61</f>
        <v>1.1000000000000001</v>
      </c>
      <c r="V64" s="12">
        <f>'raw TE data'!AT61</f>
        <v>0.11</v>
      </c>
      <c r="W64" s="12">
        <f>'raw TE data'!AU61</f>
        <v>0.2</v>
      </c>
      <c r="X64" s="12">
        <f>'raw TE data'!AV61</f>
        <v>27.4</v>
      </c>
      <c r="Y64" s="12">
        <f>'raw TE data'!AW61</f>
        <v>5.9</v>
      </c>
      <c r="Z64" s="12">
        <f>'raw TE data'!AX61</f>
        <v>11.5</v>
      </c>
      <c r="AA64" s="12">
        <f>'raw TE data'!AY61</f>
        <v>1.2</v>
      </c>
      <c r="AB64" s="12">
        <f>'raw TE data'!AZ61</f>
        <v>173</v>
      </c>
      <c r="AC64" s="12">
        <f>'raw TE data'!BA61</f>
        <v>24</v>
      </c>
      <c r="AD64" s="12">
        <f>'raw TE data'!BB61</f>
        <v>64.2</v>
      </c>
      <c r="AE64" s="12">
        <f>'raw TE data'!BC61</f>
        <v>8.1999999999999993</v>
      </c>
      <c r="AF64" s="12">
        <f>'raw TE data'!BD61</f>
        <v>314</v>
      </c>
      <c r="AG64" s="12">
        <f>'raw TE data'!BE61</f>
        <v>43</v>
      </c>
      <c r="AH64" s="12">
        <f>'raw TE data'!BF61</f>
        <v>66.3</v>
      </c>
      <c r="AI64" s="12">
        <f>'raw TE data'!BG61</f>
        <v>9.4</v>
      </c>
      <c r="AJ64" s="12">
        <f>'raw TE data'!BH61</f>
        <v>587</v>
      </c>
      <c r="AK64" s="12">
        <f>'raw TE data'!BI61</f>
        <v>88</v>
      </c>
      <c r="AL64" s="12">
        <f>'raw TE data'!BJ61</f>
        <v>120</v>
      </c>
      <c r="AM64" s="12">
        <f>'raw TE data'!BK61</f>
        <v>19</v>
      </c>
      <c r="AN64" s="12">
        <f>'raw TE data'!BL61</f>
        <v>15600</v>
      </c>
      <c r="AO64" s="12">
        <f>'raw TE data'!BM61</f>
        <v>1000</v>
      </c>
      <c r="AP64" s="12">
        <f>'raw TE data'!BN61</f>
        <v>-5.6499999999999996E-4</v>
      </c>
      <c r="AQ64" s="12">
        <f>'raw TE data'!BO61</f>
        <v>3.8999999999999999E-5</v>
      </c>
      <c r="AR64" s="12">
        <f>'raw TE data'!BP61</f>
        <v>186</v>
      </c>
      <c r="AS64" s="12">
        <f>'raw TE data'!BQ61</f>
        <v>23</v>
      </c>
      <c r="AT64" s="12">
        <f>'raw TE data'!BR61</f>
        <v>1260</v>
      </c>
      <c r="AU64" s="12">
        <f>'raw TE data'!BS61</f>
        <v>110</v>
      </c>
      <c r="AV64" s="21">
        <f t="shared" si="0"/>
        <v>0.14761904761904762</v>
      </c>
      <c r="AX64" s="21" t="str">
        <f>'raw TE data'!B61</f>
        <v>P145_59.FIN2</v>
      </c>
      <c r="AY64" s="31">
        <f t="shared" si="1"/>
        <v>4.9046321525885554E-2</v>
      </c>
      <c r="AZ64" s="31">
        <f t="shared" si="2"/>
        <v>5.1201671891327072</v>
      </c>
      <c r="BA64" s="31">
        <f t="shared" si="3"/>
        <v>0.30656934306569344</v>
      </c>
      <c r="BB64" s="31">
        <f t="shared" si="4"/>
        <v>2.8129395218002813</v>
      </c>
      <c r="BC64" s="31">
        <f t="shared" si="5"/>
        <v>11.688311688311689</v>
      </c>
      <c r="BD64" s="31">
        <f t="shared" si="6"/>
        <v>1.264367816091954</v>
      </c>
      <c r="BE64" s="31">
        <f t="shared" si="7"/>
        <v>89.542483660130713</v>
      </c>
      <c r="BF64" s="31">
        <f t="shared" si="8"/>
        <v>198.27586206896549</v>
      </c>
      <c r="BG64" s="31">
        <f t="shared" si="9"/>
        <v>454.06824146981626</v>
      </c>
      <c r="BH64" s="31">
        <f t="shared" si="10"/>
        <v>754.40658049353715</v>
      </c>
      <c r="BI64" s="31">
        <f t="shared" si="11"/>
        <v>1261.0441767068273</v>
      </c>
      <c r="BJ64" s="31">
        <f t="shared" si="12"/>
        <v>1862.3595505617977</v>
      </c>
      <c r="BK64" s="31">
        <f t="shared" si="13"/>
        <v>2366.9354838709678</v>
      </c>
      <c r="BL64" s="31">
        <f t="shared" si="14"/>
        <v>3149.6062992125981</v>
      </c>
      <c r="BN64" s="37">
        <f t="shared" si="15"/>
        <v>41.755776102894465</v>
      </c>
      <c r="BO64" s="38">
        <f t="shared" si="16"/>
        <v>3.9082557205230906E-2</v>
      </c>
      <c r="BP64" s="39">
        <f t="shared" si="17"/>
        <v>1.5572207084468665E-5</v>
      </c>
      <c r="BQ64" s="39">
        <f t="shared" si="18"/>
        <v>5.2127307477158311</v>
      </c>
      <c r="BR64" s="52">
        <f t="shared" si="19"/>
        <v>35.174435312374271</v>
      </c>
      <c r="BS64" s="41" t="str">
        <f>'raw UPb data'!B61</f>
        <v>P145_59.FIN2</v>
      </c>
      <c r="BT64" s="41">
        <f>IF('raw UPb data'!X61="no value", "", 'raw UPb data'!X61)</f>
        <v>1509</v>
      </c>
      <c r="BU64" s="41">
        <f>'raw UPb data'!Y61</f>
        <v>18</v>
      </c>
    </row>
    <row r="65" spans="1:73">
      <c r="A65" s="20" t="str">
        <f>'raw TE data'!B62</f>
        <v>P145_60.FIN2</v>
      </c>
      <c r="B65" s="12">
        <f>'raw TE data'!Z62</f>
        <v>3.5</v>
      </c>
      <c r="C65" s="12">
        <f>'raw TE data'!AA62</f>
        <v>1.4</v>
      </c>
      <c r="D65" s="12">
        <f>'raw TE data'!AB62</f>
        <v>0.22</v>
      </c>
      <c r="E65" s="12">
        <f>'raw TE data'!AC62</f>
        <v>0.32</v>
      </c>
      <c r="F65" s="12">
        <f>'raw TE data'!AD62</f>
        <v>728</v>
      </c>
      <c r="G65" s="12">
        <f>'raw TE data'!AE62</f>
        <v>56</v>
      </c>
      <c r="H65" s="12">
        <f>'raw TE data'!AF62</f>
        <v>2.9</v>
      </c>
      <c r="I65" s="12">
        <f>'raw TE data'!AG62</f>
        <v>0.37</v>
      </c>
      <c r="J65" s="12">
        <f>'raw TE data'!AH62</f>
        <v>-0.54</v>
      </c>
      <c r="K65" s="12">
        <f>'raw TE data'!AI62</f>
        <v>0.68</v>
      </c>
      <c r="L65" s="12">
        <f>'raw TE data'!AJ62</f>
        <v>0.21</v>
      </c>
      <c r="M65" s="12">
        <f>'raw TE data'!AK62</f>
        <v>0.16</v>
      </c>
      <c r="N65" s="12">
        <f>'raw TE data'!AL62</f>
        <v>27.6</v>
      </c>
      <c r="O65" s="12">
        <f>'raw TE data'!AM62</f>
        <v>2.5</v>
      </c>
      <c r="P65" s="12">
        <f>'raw TE data'!AN62</f>
        <v>0.104</v>
      </c>
      <c r="Q65" s="12">
        <f>'raw TE data'!AO62</f>
        <v>6.2E-2</v>
      </c>
      <c r="R65" s="12">
        <f>'raw TE data'!AP62</f>
        <v>1.78</v>
      </c>
      <c r="S65" s="12">
        <f>'raw TE data'!AQ62</f>
        <v>0.44</v>
      </c>
      <c r="T65" s="12">
        <f>'raw TE data'!AR62</f>
        <v>2.21</v>
      </c>
      <c r="U65" s="12">
        <f>'raw TE data'!AS62</f>
        <v>0.55000000000000004</v>
      </c>
      <c r="V65" s="12">
        <f>'raw TE data'!AT62</f>
        <v>1.1000000000000001</v>
      </c>
      <c r="W65" s="12">
        <f>'raw TE data'!AU62</f>
        <v>0.33</v>
      </c>
      <c r="X65" s="12">
        <f>'raw TE data'!AV62</f>
        <v>15.3</v>
      </c>
      <c r="Y65" s="12">
        <f>'raw TE data'!AW62</f>
        <v>2.2999999999999998</v>
      </c>
      <c r="Z65" s="12">
        <f>'raw TE data'!AX62</f>
        <v>4.88</v>
      </c>
      <c r="AA65" s="12">
        <f>'raw TE data'!AY62</f>
        <v>0.64</v>
      </c>
      <c r="AB65" s="12">
        <f>'raw TE data'!AZ62</f>
        <v>64</v>
      </c>
      <c r="AC65" s="12">
        <f>'raw TE data'!BA62</f>
        <v>6.2</v>
      </c>
      <c r="AD65" s="12">
        <f>'raw TE data'!BB62</f>
        <v>23.9</v>
      </c>
      <c r="AE65" s="12">
        <f>'raw TE data'!BC62</f>
        <v>1.9</v>
      </c>
      <c r="AF65" s="12">
        <f>'raw TE data'!BD62</f>
        <v>119.6</v>
      </c>
      <c r="AG65" s="12">
        <f>'raw TE data'!BE62</f>
        <v>8</v>
      </c>
      <c r="AH65" s="12">
        <f>'raw TE data'!BF62</f>
        <v>26.8</v>
      </c>
      <c r="AI65" s="12">
        <f>'raw TE data'!BG62</f>
        <v>2.2000000000000002</v>
      </c>
      <c r="AJ65" s="12">
        <f>'raw TE data'!BH62</f>
        <v>282</v>
      </c>
      <c r="AK65" s="12">
        <f>'raw TE data'!BI62</f>
        <v>23</v>
      </c>
      <c r="AL65" s="12">
        <f>'raw TE data'!BJ62</f>
        <v>61.5</v>
      </c>
      <c r="AM65" s="12">
        <f>'raw TE data'!BK62</f>
        <v>4.5999999999999996</v>
      </c>
      <c r="AN65" s="12">
        <f>'raw TE data'!BL62</f>
        <v>12340</v>
      </c>
      <c r="AO65" s="12">
        <f>'raw TE data'!BM62</f>
        <v>690</v>
      </c>
      <c r="AP65" s="12">
        <f>'raw TE data'!BN62</f>
        <v>0.41</v>
      </c>
      <c r="AQ65" s="12">
        <f>'raw TE data'!BO62</f>
        <v>0.2</v>
      </c>
      <c r="AR65" s="12">
        <f>'raw TE data'!BP62</f>
        <v>227</v>
      </c>
      <c r="AS65" s="12">
        <f>'raw TE data'!BQ62</f>
        <v>22</v>
      </c>
      <c r="AT65" s="12">
        <f>'raw TE data'!BR62</f>
        <v>370</v>
      </c>
      <c r="AU65" s="12">
        <f>'raw TE data'!BS62</f>
        <v>28</v>
      </c>
      <c r="AV65" s="21">
        <f t="shared" si="0"/>
        <v>0.61351351351351346</v>
      </c>
      <c r="AX65" s="21" t="str">
        <f>'raw TE data'!B62</f>
        <v>P145_60.FIN2</v>
      </c>
      <c r="AY65" s="31">
        <f t="shared" si="1"/>
        <v>0.57220708446866486</v>
      </c>
      <c r="AZ65" s="31">
        <f t="shared" si="2"/>
        <v>28.840125391849533</v>
      </c>
      <c r="BA65" s="31">
        <f t="shared" si="3"/>
        <v>0.75912408759124084</v>
      </c>
      <c r="BB65" s="31">
        <f t="shared" si="4"/>
        <v>2.5035161744022507</v>
      </c>
      <c r="BC65" s="31">
        <f t="shared" si="5"/>
        <v>9.5670995670995662</v>
      </c>
      <c r="BD65" s="31">
        <f t="shared" si="6"/>
        <v>12.643678160919542</v>
      </c>
      <c r="BE65" s="31">
        <f t="shared" si="7"/>
        <v>50</v>
      </c>
      <c r="BF65" s="31">
        <f t="shared" si="8"/>
        <v>84.137931034482747</v>
      </c>
      <c r="BG65" s="31">
        <f t="shared" si="9"/>
        <v>167.97900262467192</v>
      </c>
      <c r="BH65" s="31">
        <f t="shared" si="10"/>
        <v>280.84606345475913</v>
      </c>
      <c r="BI65" s="31">
        <f t="shared" si="11"/>
        <v>480.32128514056222</v>
      </c>
      <c r="BJ65" s="31">
        <f t="shared" si="12"/>
        <v>752.80898876404501</v>
      </c>
      <c r="BK65" s="31">
        <f t="shared" si="13"/>
        <v>1137.0967741935483</v>
      </c>
      <c r="BL65" s="31">
        <f t="shared" si="14"/>
        <v>1614.1732283464567</v>
      </c>
      <c r="BN65" s="37">
        <f t="shared" si="15"/>
        <v>43.758672960947266</v>
      </c>
      <c r="BO65" s="38">
        <f t="shared" si="16"/>
        <v>0.57809376251762445</v>
      </c>
      <c r="BP65" s="39">
        <f t="shared" si="17"/>
        <v>3.5448926696351432E-4</v>
      </c>
      <c r="BQ65" s="39">
        <f t="shared" si="18"/>
        <v>6.7692792338709671</v>
      </c>
      <c r="BR65" s="52">
        <f t="shared" si="19"/>
        <v>32.283464566929133</v>
      </c>
      <c r="BS65" s="41" t="str">
        <f>'raw UPb data'!B62</f>
        <v>P145_60.FIN2</v>
      </c>
      <c r="BT65" s="41">
        <f>IF('raw UPb data'!X62="no value", "", 'raw UPb data'!X62)</f>
        <v>82.7</v>
      </c>
      <c r="BU65" s="41">
        <f>'raw UPb data'!Y62</f>
        <v>0.86</v>
      </c>
    </row>
    <row r="66" spans="1:73">
      <c r="A66" s="20" t="str">
        <f>'raw TE data'!B63</f>
        <v>P145_61.FIN2</v>
      </c>
      <c r="B66" s="12">
        <f>'raw TE data'!Z63</f>
        <v>13.1</v>
      </c>
      <c r="C66" s="12">
        <f>'raw TE data'!AA63</f>
        <v>2.2000000000000002</v>
      </c>
      <c r="D66" s="12">
        <f>'raw TE data'!AB63</f>
        <v>0.36</v>
      </c>
      <c r="E66" s="12">
        <f>'raw TE data'!AC63</f>
        <v>0.49</v>
      </c>
      <c r="F66" s="12">
        <f>'raw TE data'!AD63</f>
        <v>881</v>
      </c>
      <c r="G66" s="12">
        <f>'raw TE data'!AE63</f>
        <v>35</v>
      </c>
      <c r="H66" s="12">
        <f>'raw TE data'!AF63</f>
        <v>7.22</v>
      </c>
      <c r="I66" s="12">
        <f>'raw TE data'!AG63</f>
        <v>0.65</v>
      </c>
      <c r="J66" s="12">
        <f>'raw TE data'!AH63</f>
        <v>-0.3</v>
      </c>
      <c r="K66" s="12">
        <f>'raw TE data'!AI63</f>
        <v>1.7</v>
      </c>
      <c r="L66" s="12">
        <f>'raw TE data'!AJ63</f>
        <v>16.100000000000001</v>
      </c>
      <c r="M66" s="12">
        <f>'raw TE data'!AK63</f>
        <v>3</v>
      </c>
      <c r="N66" s="12">
        <f>'raw TE data'!AL63</f>
        <v>50.3</v>
      </c>
      <c r="O66" s="12">
        <f>'raw TE data'!AM63</f>
        <v>7.7</v>
      </c>
      <c r="P66" s="12">
        <f>'raw TE data'!AN63</f>
        <v>5.6</v>
      </c>
      <c r="Q66" s="12">
        <f>'raw TE data'!AO63</f>
        <v>1.1000000000000001</v>
      </c>
      <c r="R66" s="12">
        <f>'raw TE data'!AP63</f>
        <v>26.3</v>
      </c>
      <c r="S66" s="12">
        <f>'raw TE data'!AQ63</f>
        <v>4.0999999999999996</v>
      </c>
      <c r="T66" s="12">
        <f>'raw TE data'!AR63</f>
        <v>10.8</v>
      </c>
      <c r="U66" s="12">
        <f>'raw TE data'!AS63</f>
        <v>2.2000000000000002</v>
      </c>
      <c r="V66" s="12">
        <f>'raw TE data'!AT63</f>
        <v>0.56000000000000005</v>
      </c>
      <c r="W66" s="12">
        <f>'raw TE data'!AU63</f>
        <v>0.27</v>
      </c>
      <c r="X66" s="12">
        <f>'raw TE data'!AV63</f>
        <v>35.299999999999997</v>
      </c>
      <c r="Y66" s="12">
        <f>'raw TE data'!AW63</f>
        <v>3.5</v>
      </c>
      <c r="Z66" s="12">
        <f>'raw TE data'!AX63</f>
        <v>8.48</v>
      </c>
      <c r="AA66" s="12">
        <f>'raw TE data'!AY63</f>
        <v>0.7</v>
      </c>
      <c r="AB66" s="12">
        <f>'raw TE data'!AZ63</f>
        <v>99.2</v>
      </c>
      <c r="AC66" s="12">
        <f>'raw TE data'!BA63</f>
        <v>5.0999999999999996</v>
      </c>
      <c r="AD66" s="12">
        <f>'raw TE data'!BB63</f>
        <v>33.299999999999997</v>
      </c>
      <c r="AE66" s="12">
        <f>'raw TE data'!BC63</f>
        <v>1.6</v>
      </c>
      <c r="AF66" s="12">
        <f>'raw TE data'!BD63</f>
        <v>148.30000000000001</v>
      </c>
      <c r="AG66" s="12">
        <f>'raw TE data'!BE63</f>
        <v>6.7</v>
      </c>
      <c r="AH66" s="12">
        <f>'raw TE data'!BF63</f>
        <v>26.8</v>
      </c>
      <c r="AI66" s="12">
        <f>'raw TE data'!BG63</f>
        <v>1.4</v>
      </c>
      <c r="AJ66" s="12">
        <f>'raw TE data'!BH63</f>
        <v>241</v>
      </c>
      <c r="AK66" s="12">
        <f>'raw TE data'!BI63</f>
        <v>11</v>
      </c>
      <c r="AL66" s="12">
        <f>'raw TE data'!BJ63</f>
        <v>46.4</v>
      </c>
      <c r="AM66" s="12">
        <f>'raw TE data'!BK63</f>
        <v>2</v>
      </c>
      <c r="AN66" s="12">
        <f>'raw TE data'!BL63</f>
        <v>9200</v>
      </c>
      <c r="AO66" s="12">
        <f>'raw TE data'!BM63</f>
        <v>340</v>
      </c>
      <c r="AP66" s="12">
        <f>'raw TE data'!BN63</f>
        <v>2.16</v>
      </c>
      <c r="AQ66" s="12">
        <f>'raw TE data'!BO63</f>
        <v>0.33</v>
      </c>
      <c r="AR66" s="12">
        <f>'raw TE data'!BP63</f>
        <v>50.3</v>
      </c>
      <c r="AS66" s="12">
        <f>'raw TE data'!BQ63</f>
        <v>1.8</v>
      </c>
      <c r="AT66" s="12">
        <f>'raw TE data'!BR63</f>
        <v>67.8</v>
      </c>
      <c r="AU66" s="12">
        <f>'raw TE data'!BS63</f>
        <v>3.1</v>
      </c>
      <c r="AV66" s="21">
        <f t="shared" si="0"/>
        <v>0.74188790560471973</v>
      </c>
      <c r="AX66" s="21" t="str">
        <f>'raw TE data'!B63</f>
        <v>P145_61.FIN2</v>
      </c>
      <c r="AY66" s="31">
        <f t="shared" si="1"/>
        <v>43.869209809264312</v>
      </c>
      <c r="AZ66" s="31">
        <f t="shared" si="2"/>
        <v>52.56008359456635</v>
      </c>
      <c r="BA66" s="31">
        <f t="shared" si="3"/>
        <v>40.87591240875912</v>
      </c>
      <c r="BB66" s="31">
        <f t="shared" si="4"/>
        <v>36.990154711673704</v>
      </c>
      <c r="BC66" s="31">
        <f t="shared" si="5"/>
        <v>46.753246753246756</v>
      </c>
      <c r="BD66" s="31">
        <f t="shared" si="6"/>
        <v>6.4367816091954033</v>
      </c>
      <c r="BE66" s="31">
        <f t="shared" si="7"/>
        <v>115.359477124183</v>
      </c>
      <c r="BF66" s="31">
        <f t="shared" si="8"/>
        <v>146.20689655172413</v>
      </c>
      <c r="BG66" s="31">
        <f t="shared" si="9"/>
        <v>260.3674540682415</v>
      </c>
      <c r="BH66" s="31">
        <f t="shared" si="10"/>
        <v>391.30434782608694</v>
      </c>
      <c r="BI66" s="31">
        <f t="shared" si="11"/>
        <v>595.58232931726911</v>
      </c>
      <c r="BJ66" s="31">
        <f t="shared" si="12"/>
        <v>752.80898876404501</v>
      </c>
      <c r="BK66" s="31">
        <f t="shared" si="13"/>
        <v>971.77419354838707</v>
      </c>
      <c r="BL66" s="31">
        <f t="shared" si="14"/>
        <v>1217.8477690288712</v>
      </c>
      <c r="BN66" s="37">
        <f t="shared" si="15"/>
        <v>1.2412018421112658</v>
      </c>
      <c r="BO66" s="38">
        <f t="shared" si="16"/>
        <v>8.7646836848316909E-2</v>
      </c>
      <c r="BP66" s="39">
        <f t="shared" si="17"/>
        <v>3.602191581321057E-2</v>
      </c>
      <c r="BQ66" s="39">
        <f t="shared" si="18"/>
        <v>3.7323182232049943</v>
      </c>
      <c r="BR66" s="52">
        <f t="shared" si="19"/>
        <v>10.55698066070353</v>
      </c>
      <c r="BS66" s="41" t="str">
        <f>'raw UPb data'!B63</f>
        <v>P145_61.FIN2</v>
      </c>
      <c r="BT66" s="41">
        <f>IF('raw UPb data'!X63="no value", "", 'raw UPb data'!X63)</f>
        <v>1239</v>
      </c>
      <c r="BU66" s="41">
        <f>'raw UPb data'!Y63</f>
        <v>11</v>
      </c>
    </row>
    <row r="67" spans="1:73">
      <c r="A67" s="20" t="str">
        <f>'raw TE data'!B64</f>
        <v>P145_62.FIN2</v>
      </c>
      <c r="B67" s="12">
        <f>'raw TE data'!Z64</f>
        <v>3.8</v>
      </c>
      <c r="C67" s="12">
        <f>'raw TE data'!AA64</f>
        <v>2.1</v>
      </c>
      <c r="D67" s="12">
        <f>'raw TE data'!AB64</f>
        <v>1.53</v>
      </c>
      <c r="E67" s="12">
        <f>'raw TE data'!AC64</f>
        <v>0.78</v>
      </c>
      <c r="F67" s="12">
        <f>'raw TE data'!AD64</f>
        <v>1680</v>
      </c>
      <c r="G67" s="12">
        <f>'raw TE data'!AE64</f>
        <v>230</v>
      </c>
      <c r="H67" s="12">
        <f>'raw TE data'!AF64</f>
        <v>3.16</v>
      </c>
      <c r="I67" s="12">
        <f>'raw TE data'!AG64</f>
        <v>0.98</v>
      </c>
      <c r="J67" s="12">
        <f>'raw TE data'!AH64</f>
        <v>0.4</v>
      </c>
      <c r="K67" s="12">
        <f>'raw TE data'!AI64</f>
        <v>1.6</v>
      </c>
      <c r="L67" s="12">
        <f>'raw TE data'!AJ64</f>
        <v>3.4000000000000002E-2</v>
      </c>
      <c r="M67" s="12">
        <f>'raw TE data'!AK64</f>
        <v>2.8000000000000001E-2</v>
      </c>
      <c r="N67" s="12">
        <f>'raw TE data'!AL64</f>
        <v>10.3</v>
      </c>
      <c r="O67" s="12">
        <f>'raw TE data'!AM64</f>
        <v>1.8</v>
      </c>
      <c r="P67" s="12">
        <f>'raw TE data'!AN64</f>
        <v>0.16700000000000001</v>
      </c>
      <c r="Q67" s="12">
        <f>'raw TE data'!AO64</f>
        <v>5.3999999999999999E-2</v>
      </c>
      <c r="R67" s="12">
        <f>'raw TE data'!AP64</f>
        <v>2.9</v>
      </c>
      <c r="S67" s="12">
        <f>'raw TE data'!AQ64</f>
        <v>1.1000000000000001</v>
      </c>
      <c r="T67" s="12">
        <f>'raw TE data'!AR64</f>
        <v>8.8000000000000007</v>
      </c>
      <c r="U67" s="12">
        <f>'raw TE data'!AS64</f>
        <v>2.2999999999999998</v>
      </c>
      <c r="V67" s="12">
        <f>'raw TE data'!AT64</f>
        <v>1.02</v>
      </c>
      <c r="W67" s="12">
        <f>'raw TE data'!AU64</f>
        <v>0.28000000000000003</v>
      </c>
      <c r="X67" s="12">
        <f>'raw TE data'!AV64</f>
        <v>39.9</v>
      </c>
      <c r="Y67" s="12">
        <f>'raw TE data'!AW64</f>
        <v>9.1999999999999993</v>
      </c>
      <c r="Z67" s="12">
        <f>'raw TE data'!AX64</f>
        <v>13</v>
      </c>
      <c r="AA67" s="12">
        <f>'raw TE data'!AY64</f>
        <v>2.2000000000000002</v>
      </c>
      <c r="AB67" s="12">
        <f>'raw TE data'!AZ64</f>
        <v>171</v>
      </c>
      <c r="AC67" s="12">
        <f>'raw TE data'!BA64</f>
        <v>32</v>
      </c>
      <c r="AD67" s="12">
        <f>'raw TE data'!BB64</f>
        <v>61.5</v>
      </c>
      <c r="AE67" s="12">
        <f>'raw TE data'!BC64</f>
        <v>7.8</v>
      </c>
      <c r="AF67" s="12">
        <f>'raw TE data'!BD64</f>
        <v>292</v>
      </c>
      <c r="AG67" s="12">
        <f>'raw TE data'!BE64</f>
        <v>49</v>
      </c>
      <c r="AH67" s="12">
        <f>'raw TE data'!BF64</f>
        <v>65</v>
      </c>
      <c r="AI67" s="12">
        <f>'raw TE data'!BG64</f>
        <v>11</v>
      </c>
      <c r="AJ67" s="12">
        <f>'raw TE data'!BH64</f>
        <v>596</v>
      </c>
      <c r="AK67" s="12">
        <f>'raw TE data'!BI64</f>
        <v>88</v>
      </c>
      <c r="AL67" s="12">
        <f>'raw TE data'!BJ64</f>
        <v>103</v>
      </c>
      <c r="AM67" s="12">
        <f>'raw TE data'!BK64</f>
        <v>15</v>
      </c>
      <c r="AN67" s="12">
        <f>'raw TE data'!BL64</f>
        <v>9300</v>
      </c>
      <c r="AO67" s="12">
        <f>'raw TE data'!BM64</f>
        <v>1300</v>
      </c>
      <c r="AP67" s="12">
        <f>'raw TE data'!BN64</f>
        <v>1.02</v>
      </c>
      <c r="AQ67" s="12">
        <f>'raw TE data'!BO64</f>
        <v>0.56000000000000005</v>
      </c>
      <c r="AR67" s="12">
        <f>'raw TE data'!BP64</f>
        <v>202</v>
      </c>
      <c r="AS67" s="12">
        <f>'raw TE data'!BQ64</f>
        <v>30</v>
      </c>
      <c r="AT67" s="12">
        <f>'raw TE data'!BR64</f>
        <v>538</v>
      </c>
      <c r="AU67" s="12">
        <f>'raw TE data'!BS64</f>
        <v>99</v>
      </c>
      <c r="AV67" s="21">
        <f t="shared" si="0"/>
        <v>0.37546468401486988</v>
      </c>
      <c r="AX67" s="21" t="str">
        <f>'raw TE data'!B64</f>
        <v>P145_62.FIN2</v>
      </c>
      <c r="AY67" s="31">
        <f t="shared" si="1"/>
        <v>9.2643051771117174E-2</v>
      </c>
      <c r="AZ67" s="31">
        <f t="shared" si="2"/>
        <v>10.762800417972834</v>
      </c>
      <c r="BA67" s="31">
        <f t="shared" si="3"/>
        <v>1.218978102189781</v>
      </c>
      <c r="BB67" s="31">
        <f t="shared" si="4"/>
        <v>4.0787623066104075</v>
      </c>
      <c r="BC67" s="31">
        <f t="shared" si="5"/>
        <v>38.095238095238095</v>
      </c>
      <c r="BD67" s="31">
        <f t="shared" si="6"/>
        <v>11.724137931034484</v>
      </c>
      <c r="BE67" s="31">
        <f t="shared" si="7"/>
        <v>130.39215686274508</v>
      </c>
      <c r="BF67" s="31">
        <f t="shared" si="8"/>
        <v>224.13793103448273</v>
      </c>
      <c r="BG67" s="31">
        <f t="shared" si="9"/>
        <v>448.81889763779526</v>
      </c>
      <c r="BH67" s="31">
        <f t="shared" si="10"/>
        <v>722.67920094007059</v>
      </c>
      <c r="BI67" s="31">
        <f t="shared" si="11"/>
        <v>1172.6907630522089</v>
      </c>
      <c r="BJ67" s="31">
        <f t="shared" si="12"/>
        <v>1825.8426966292136</v>
      </c>
      <c r="BK67" s="31">
        <f t="shared" si="13"/>
        <v>2403.2258064516127</v>
      </c>
      <c r="BL67" s="31">
        <f t="shared" si="14"/>
        <v>2703.4120734908133</v>
      </c>
      <c r="BN67" s="37">
        <f t="shared" si="15"/>
        <v>32.027342823546547</v>
      </c>
      <c r="BO67" s="38">
        <f t="shared" si="16"/>
        <v>0.16634886361818202</v>
      </c>
      <c r="BP67" s="39">
        <f t="shared" si="17"/>
        <v>3.4268934684267617E-5</v>
      </c>
      <c r="BQ67" s="39">
        <f t="shared" si="18"/>
        <v>5.3545557441992075</v>
      </c>
      <c r="BR67" s="52">
        <f t="shared" si="19"/>
        <v>20.732934698952104</v>
      </c>
      <c r="BS67" s="41" t="str">
        <f>'raw UPb data'!B64</f>
        <v>P145_62.FIN2</v>
      </c>
      <c r="BT67" s="41">
        <f>IF('raw UPb data'!X64="no value", "", 'raw UPb data'!X64)</f>
        <v>1661</v>
      </c>
      <c r="BU67" s="41">
        <f>'raw UPb data'!Y64</f>
        <v>46</v>
      </c>
    </row>
    <row r="68" spans="1:73">
      <c r="A68" s="20" t="str">
        <f>'raw TE data'!B65</f>
        <v>P145_63.FIN2</v>
      </c>
      <c r="B68" s="12">
        <f>'raw TE data'!Z65</f>
        <v>23.5</v>
      </c>
      <c r="C68" s="12">
        <f>'raw TE data'!AA65</f>
        <v>8.1</v>
      </c>
      <c r="D68" s="12">
        <f>'raw TE data'!AB65</f>
        <v>1.1200000000000001</v>
      </c>
      <c r="E68" s="12">
        <f>'raw TE data'!AC65</f>
        <v>0.68</v>
      </c>
      <c r="F68" s="12">
        <f>'raw TE data'!AD65</f>
        <v>902</v>
      </c>
      <c r="G68" s="12">
        <f>'raw TE data'!AE65</f>
        <v>99</v>
      </c>
      <c r="H68" s="12">
        <f>'raw TE data'!AF65</f>
        <v>3.07</v>
      </c>
      <c r="I68" s="12">
        <f>'raw TE data'!AG65</f>
        <v>0.42</v>
      </c>
      <c r="J68" s="12">
        <f>'raw TE data'!AH65</f>
        <v>33.1</v>
      </c>
      <c r="K68" s="12">
        <f>'raw TE data'!AI65</f>
        <v>9.8000000000000007</v>
      </c>
      <c r="L68" s="12">
        <f>'raw TE data'!AJ65</f>
        <v>5.1999999999999998E-2</v>
      </c>
      <c r="M68" s="12">
        <f>'raw TE data'!AK65</f>
        <v>2.8000000000000001E-2</v>
      </c>
      <c r="N68" s="12">
        <f>'raw TE data'!AL65</f>
        <v>3.99</v>
      </c>
      <c r="O68" s="12">
        <f>'raw TE data'!AM65</f>
        <v>0.73</v>
      </c>
      <c r="P68" s="12">
        <f>'raw TE data'!AN65</f>
        <v>4.4999999999999998E-2</v>
      </c>
      <c r="Q68" s="12">
        <f>'raw TE data'!AO65</f>
        <v>3.4000000000000002E-2</v>
      </c>
      <c r="R68" s="12">
        <f>'raw TE data'!AP65</f>
        <v>0.52</v>
      </c>
      <c r="S68" s="12">
        <f>'raw TE data'!AQ65</f>
        <v>0.39</v>
      </c>
      <c r="T68" s="12">
        <f>'raw TE data'!AR65</f>
        <v>0.76</v>
      </c>
      <c r="U68" s="12">
        <f>'raw TE data'!AS65</f>
        <v>0.51</v>
      </c>
      <c r="V68" s="12">
        <f>'raw TE data'!AT65</f>
        <v>0.48</v>
      </c>
      <c r="W68" s="12">
        <f>'raw TE data'!AU65</f>
        <v>0.21</v>
      </c>
      <c r="X68" s="12">
        <f>'raw TE data'!AV65</f>
        <v>9.1</v>
      </c>
      <c r="Y68" s="12">
        <f>'raw TE data'!AW65</f>
        <v>2.8</v>
      </c>
      <c r="Z68" s="12">
        <f>'raw TE data'!AX65</f>
        <v>3.2</v>
      </c>
      <c r="AA68" s="12">
        <f>'raw TE data'!AY65</f>
        <v>0.52</v>
      </c>
      <c r="AB68" s="12">
        <f>'raw TE data'!AZ65</f>
        <v>59.1</v>
      </c>
      <c r="AC68" s="12">
        <f>'raw TE data'!BA65</f>
        <v>9</v>
      </c>
      <c r="AD68" s="12">
        <f>'raw TE data'!BB65</f>
        <v>28.3</v>
      </c>
      <c r="AE68" s="12">
        <f>'raw TE data'!BC65</f>
        <v>4</v>
      </c>
      <c r="AF68" s="12">
        <f>'raw TE data'!BD65</f>
        <v>170</v>
      </c>
      <c r="AG68" s="12">
        <f>'raw TE data'!BE65</f>
        <v>19</v>
      </c>
      <c r="AH68" s="12">
        <f>'raw TE data'!BF65</f>
        <v>49.8</v>
      </c>
      <c r="AI68" s="12">
        <f>'raw TE data'!BG65</f>
        <v>6</v>
      </c>
      <c r="AJ68" s="12">
        <f>'raw TE data'!BH65</f>
        <v>532</v>
      </c>
      <c r="AK68" s="12">
        <f>'raw TE data'!BI65</f>
        <v>61</v>
      </c>
      <c r="AL68" s="12">
        <f>'raw TE data'!BJ65</f>
        <v>115</v>
      </c>
      <c r="AM68" s="12">
        <f>'raw TE data'!BK65</f>
        <v>12</v>
      </c>
      <c r="AN68" s="12">
        <f>'raw TE data'!BL65</f>
        <v>11090</v>
      </c>
      <c r="AO68" s="12">
        <f>'raw TE data'!BM65</f>
        <v>920</v>
      </c>
      <c r="AP68" s="12">
        <f>'raw TE data'!BN65</f>
        <v>0.52</v>
      </c>
      <c r="AQ68" s="12">
        <f>'raw TE data'!BO65</f>
        <v>0.24</v>
      </c>
      <c r="AR68" s="12">
        <f>'raw TE data'!BP65</f>
        <v>19.5</v>
      </c>
      <c r="AS68" s="12">
        <f>'raw TE data'!BQ65</f>
        <v>3.5</v>
      </c>
      <c r="AT68" s="12">
        <f>'raw TE data'!BR65</f>
        <v>760</v>
      </c>
      <c r="AU68" s="12">
        <f>'raw TE data'!BS65</f>
        <v>150</v>
      </c>
      <c r="AV68" s="21">
        <f t="shared" si="0"/>
        <v>2.5657894736842105E-2</v>
      </c>
      <c r="AX68" s="21" t="str">
        <f>'raw TE data'!B65</f>
        <v>P145_63.FIN2</v>
      </c>
      <c r="AY68" s="31">
        <f t="shared" si="1"/>
        <v>0.14168937329700271</v>
      </c>
      <c r="AZ68" s="31">
        <f t="shared" si="2"/>
        <v>4.169278996865204</v>
      </c>
      <c r="BA68" s="31">
        <f t="shared" si="3"/>
        <v>0.32846715328467152</v>
      </c>
      <c r="BB68" s="31">
        <f t="shared" si="4"/>
        <v>0.73136427566807316</v>
      </c>
      <c r="BC68" s="31">
        <f t="shared" si="5"/>
        <v>3.2900432900432901</v>
      </c>
      <c r="BD68" s="31">
        <f t="shared" si="6"/>
        <v>5.5172413793103452</v>
      </c>
      <c r="BE68" s="31">
        <f t="shared" si="7"/>
        <v>29.738562091503269</v>
      </c>
      <c r="BF68" s="31">
        <f t="shared" si="8"/>
        <v>55.172413793103452</v>
      </c>
      <c r="BG68" s="31">
        <f t="shared" si="9"/>
        <v>155.11811023622047</v>
      </c>
      <c r="BH68" s="31">
        <f t="shared" si="10"/>
        <v>332.54994124559346</v>
      </c>
      <c r="BI68" s="31">
        <f t="shared" si="11"/>
        <v>682.73092369477911</v>
      </c>
      <c r="BJ68" s="31">
        <f t="shared" si="12"/>
        <v>1398.8764044943819</v>
      </c>
      <c r="BK68" s="31">
        <f t="shared" si="13"/>
        <v>2145.1612903225805</v>
      </c>
      <c r="BL68" s="31">
        <f t="shared" si="14"/>
        <v>3018.3727034120734</v>
      </c>
      <c r="BN68" s="37">
        <f t="shared" si="15"/>
        <v>19.326194451833079</v>
      </c>
      <c r="BO68" s="38">
        <f t="shared" si="16"/>
        <v>0.55777776228514464</v>
      </c>
      <c r="BP68" s="39">
        <f t="shared" si="17"/>
        <v>4.6942305414050467E-5</v>
      </c>
      <c r="BQ68" s="39">
        <f t="shared" si="18"/>
        <v>13.829212379236941</v>
      </c>
      <c r="BR68" s="52">
        <f t="shared" si="19"/>
        <v>101.49692826858181</v>
      </c>
      <c r="BS68" s="41" t="str">
        <f>'raw UPb data'!B65</f>
        <v>P145_63.FIN2</v>
      </c>
      <c r="BT68" s="41">
        <f>IF('raw UPb data'!X65="no value", "", 'raw UPb data'!X65)</f>
        <v>68.2</v>
      </c>
      <c r="BU68" s="41">
        <f>'raw UPb data'!Y65</f>
        <v>2.2000000000000002</v>
      </c>
    </row>
    <row r="69" spans="1:73">
      <c r="A69" s="20" t="str">
        <f>'raw TE data'!B66</f>
        <v>P145_64.FIN2</v>
      </c>
      <c r="B69" s="12">
        <f>'raw TE data'!Z66</f>
        <v>610</v>
      </c>
      <c r="C69" s="12">
        <f>'raw TE data'!AA66</f>
        <v>260</v>
      </c>
      <c r="D69" s="12">
        <f>'raw TE data'!AB66</f>
        <v>0.7</v>
      </c>
      <c r="E69" s="12">
        <f>'raw TE data'!AC66</f>
        <v>0.9</v>
      </c>
      <c r="F69" s="12">
        <f>'raw TE data'!AD66</f>
        <v>970</v>
      </c>
      <c r="G69" s="12">
        <f>'raw TE data'!AE66</f>
        <v>170</v>
      </c>
      <c r="H69" s="12">
        <f>'raw TE data'!AF66</f>
        <v>5.9</v>
      </c>
      <c r="I69" s="12">
        <f>'raw TE data'!AG66</f>
        <v>1.2</v>
      </c>
      <c r="J69" s="12">
        <f>'raw TE data'!AH66</f>
        <v>4</v>
      </c>
      <c r="K69" s="12">
        <f>'raw TE data'!AI66</f>
        <v>1.8</v>
      </c>
      <c r="L69" s="12">
        <f>'raw TE data'!AJ66</f>
        <v>2.9000000000000001E-2</v>
      </c>
      <c r="M69" s="12">
        <f>'raw TE data'!AK66</f>
        <v>3.1E-2</v>
      </c>
      <c r="N69" s="12">
        <f>'raw TE data'!AL66</f>
        <v>4.7</v>
      </c>
      <c r="O69" s="12">
        <f>'raw TE data'!AM66</f>
        <v>1.3</v>
      </c>
      <c r="P69" s="12">
        <f>'raw TE data'!AN66</f>
        <v>7.5999999999999998E-2</v>
      </c>
      <c r="Q69" s="12">
        <f>'raw TE data'!AO66</f>
        <v>7.1999999999999995E-2</v>
      </c>
      <c r="R69" s="12">
        <f>'raw TE data'!AP66</f>
        <v>0.47</v>
      </c>
      <c r="S69" s="12">
        <f>'raw TE data'!AQ66</f>
        <v>0.38</v>
      </c>
      <c r="T69" s="12">
        <f>'raw TE data'!AR66</f>
        <v>2.8</v>
      </c>
      <c r="U69" s="12">
        <f>'raw TE data'!AS66</f>
        <v>2.2000000000000002</v>
      </c>
      <c r="V69" s="12">
        <f>'raw TE data'!AT66</f>
        <v>1.08</v>
      </c>
      <c r="W69" s="12">
        <f>'raw TE data'!AU66</f>
        <v>0.51</v>
      </c>
      <c r="X69" s="12">
        <f>'raw TE data'!AV66</f>
        <v>9.4</v>
      </c>
      <c r="Y69" s="12">
        <f>'raw TE data'!AW66</f>
        <v>3.3</v>
      </c>
      <c r="Z69" s="12">
        <f>'raw TE data'!AX66</f>
        <v>4.2</v>
      </c>
      <c r="AA69" s="12">
        <f>'raw TE data'!AY66</f>
        <v>1.1000000000000001</v>
      </c>
      <c r="AB69" s="12">
        <f>'raw TE data'!AZ66</f>
        <v>49</v>
      </c>
      <c r="AC69" s="12">
        <f>'raw TE data'!BA66</f>
        <v>10</v>
      </c>
      <c r="AD69" s="12">
        <f>'raw TE data'!BB66</f>
        <v>27.1</v>
      </c>
      <c r="AE69" s="12">
        <f>'raw TE data'!BC66</f>
        <v>4.0999999999999996</v>
      </c>
      <c r="AF69" s="12">
        <f>'raw TE data'!BD66</f>
        <v>188</v>
      </c>
      <c r="AG69" s="12">
        <f>'raw TE data'!BE66</f>
        <v>40</v>
      </c>
      <c r="AH69" s="12">
        <f>'raw TE data'!BF66</f>
        <v>59.1</v>
      </c>
      <c r="AI69" s="12">
        <f>'raw TE data'!BG66</f>
        <v>9.5</v>
      </c>
      <c r="AJ69" s="12">
        <f>'raw TE data'!BH66</f>
        <v>740</v>
      </c>
      <c r="AK69" s="12">
        <f>'raw TE data'!BI66</f>
        <v>120</v>
      </c>
      <c r="AL69" s="12">
        <f>'raw TE data'!BJ66</f>
        <v>180</v>
      </c>
      <c r="AM69" s="12">
        <f>'raw TE data'!BK66</f>
        <v>36</v>
      </c>
      <c r="AN69" s="12">
        <f>'raw TE data'!BL66</f>
        <v>12700</v>
      </c>
      <c r="AO69" s="12">
        <f>'raw TE data'!BM66</f>
        <v>1400</v>
      </c>
      <c r="AP69" s="12">
        <f>'raw TE data'!BN66</f>
        <v>-4.8299999999999998E-4</v>
      </c>
      <c r="AQ69" s="12">
        <f>'raw TE data'!BO66</f>
        <v>5.8999999999999998E-5</v>
      </c>
      <c r="AR69" s="12">
        <f>'raw TE data'!BP66</f>
        <v>149</v>
      </c>
      <c r="AS69" s="12">
        <f>'raw TE data'!BQ66</f>
        <v>15</v>
      </c>
      <c r="AT69" s="12">
        <f>'raw TE data'!BR66</f>
        <v>1510</v>
      </c>
      <c r="AU69" s="12">
        <f>'raw TE data'!BS66</f>
        <v>260</v>
      </c>
      <c r="AV69" s="21">
        <f t="shared" si="0"/>
        <v>9.8675496688741718E-2</v>
      </c>
      <c r="AX69" s="21" t="str">
        <f>'raw TE data'!B66</f>
        <v>P145_64.FIN2</v>
      </c>
      <c r="AY69" s="31">
        <f t="shared" si="1"/>
        <v>7.901907356948229E-2</v>
      </c>
      <c r="AZ69" s="31">
        <f t="shared" si="2"/>
        <v>4.9111807732497388</v>
      </c>
      <c r="BA69" s="31">
        <f t="shared" si="3"/>
        <v>0.55474452554744524</v>
      </c>
      <c r="BB69" s="31">
        <f t="shared" si="4"/>
        <v>0.66104078762306606</v>
      </c>
      <c r="BC69" s="31">
        <f t="shared" si="5"/>
        <v>12.121212121212119</v>
      </c>
      <c r="BD69" s="31">
        <f t="shared" si="6"/>
        <v>12.413793103448278</v>
      </c>
      <c r="BE69" s="31">
        <f t="shared" si="7"/>
        <v>30.718954248366014</v>
      </c>
      <c r="BF69" s="31">
        <f t="shared" si="8"/>
        <v>72.41379310344827</v>
      </c>
      <c r="BG69" s="31">
        <f t="shared" si="9"/>
        <v>128.60892388451444</v>
      </c>
      <c r="BH69" s="31">
        <f t="shared" si="10"/>
        <v>318.44888366627498</v>
      </c>
      <c r="BI69" s="31">
        <f t="shared" si="11"/>
        <v>755.02008032128515</v>
      </c>
      <c r="BJ69" s="31">
        <f t="shared" si="12"/>
        <v>1660.1123595505619</v>
      </c>
      <c r="BK69" s="31">
        <f t="shared" si="13"/>
        <v>2983.8709677419356</v>
      </c>
      <c r="BL69" s="31">
        <f t="shared" si="14"/>
        <v>4724.4094488188975</v>
      </c>
      <c r="BN69" s="37">
        <f t="shared" si="15"/>
        <v>23.457052549360426</v>
      </c>
      <c r="BO69" s="38">
        <f t="shared" si="16"/>
        <v>0.64332179283547175</v>
      </c>
      <c r="BP69" s="39">
        <f t="shared" si="17"/>
        <v>1.672570390554042E-5</v>
      </c>
      <c r="BQ69" s="39">
        <f t="shared" si="18"/>
        <v>23.201119157340354</v>
      </c>
      <c r="BR69" s="52">
        <f t="shared" si="19"/>
        <v>153.79460546155133</v>
      </c>
      <c r="BS69" s="41" t="str">
        <f>'raw UPb data'!B66</f>
        <v>P145_64.FIN2</v>
      </c>
      <c r="BT69" s="41">
        <f>IF('raw UPb data'!X66="no value", "", 'raw UPb data'!X66)</f>
        <v>70.400000000000006</v>
      </c>
      <c r="BU69" s="41">
        <f>'raw UPb data'!Y66</f>
        <v>2.5</v>
      </c>
    </row>
    <row r="70" spans="1:73">
      <c r="A70" s="20" t="str">
        <f>'raw TE data'!B67</f>
        <v>P145_64.FIN2</v>
      </c>
      <c r="B70" s="12">
        <f>'raw TE data'!Z67</f>
        <v>30.7</v>
      </c>
      <c r="C70" s="12">
        <f>'raw TE data'!AA67</f>
        <v>4.8</v>
      </c>
      <c r="D70" s="12">
        <f>'raw TE data'!AB67</f>
        <v>0.14000000000000001</v>
      </c>
      <c r="E70" s="12">
        <f>'raw TE data'!AC67</f>
        <v>0.4</v>
      </c>
      <c r="F70" s="12">
        <f>'raw TE data'!AD67</f>
        <v>870</v>
      </c>
      <c r="G70" s="12">
        <f>'raw TE data'!AE67</f>
        <v>100</v>
      </c>
      <c r="H70" s="12">
        <f>'raw TE data'!AF67</f>
        <v>1.0900000000000001</v>
      </c>
      <c r="I70" s="12">
        <f>'raw TE data'!AG67</f>
        <v>0.37</v>
      </c>
      <c r="J70" s="12">
        <f>'raw TE data'!AH67</f>
        <v>0.3</v>
      </c>
      <c r="K70" s="12">
        <f>'raw TE data'!AI67</f>
        <v>1.3</v>
      </c>
      <c r="L70" s="12">
        <f>'raw TE data'!AJ67</f>
        <v>2.4E-2</v>
      </c>
      <c r="M70" s="12">
        <f>'raw TE data'!AK67</f>
        <v>1.6E-2</v>
      </c>
      <c r="N70" s="12">
        <f>'raw TE data'!AL67</f>
        <v>9.5</v>
      </c>
      <c r="O70" s="12">
        <f>'raw TE data'!AM67</f>
        <v>1.5</v>
      </c>
      <c r="P70" s="12">
        <f>'raw TE data'!AN67</f>
        <v>8.3000000000000004E-2</v>
      </c>
      <c r="Q70" s="12">
        <f>'raw TE data'!AO67</f>
        <v>4.1000000000000002E-2</v>
      </c>
      <c r="R70" s="12">
        <f>'raw TE data'!AP67</f>
        <v>1.99</v>
      </c>
      <c r="S70" s="12">
        <f>'raw TE data'!AQ67</f>
        <v>0.84</v>
      </c>
      <c r="T70" s="12">
        <f>'raw TE data'!AR67</f>
        <v>3.3</v>
      </c>
      <c r="U70" s="12">
        <f>'raw TE data'!AS67</f>
        <v>1.1000000000000001</v>
      </c>
      <c r="V70" s="12">
        <f>'raw TE data'!AT67</f>
        <v>1.1599999999999999</v>
      </c>
      <c r="W70" s="12">
        <f>'raw TE data'!AU67</f>
        <v>0.44</v>
      </c>
      <c r="X70" s="12">
        <f>'raw TE data'!AV67</f>
        <v>18.7</v>
      </c>
      <c r="Y70" s="12">
        <f>'raw TE data'!AW67</f>
        <v>4</v>
      </c>
      <c r="Z70" s="12">
        <f>'raw TE data'!AX67</f>
        <v>5.6</v>
      </c>
      <c r="AA70" s="12">
        <f>'raw TE data'!AY67</f>
        <v>1.1000000000000001</v>
      </c>
      <c r="AB70" s="12">
        <f>'raw TE data'!AZ67</f>
        <v>75</v>
      </c>
      <c r="AC70" s="12">
        <f>'raw TE data'!BA67</f>
        <v>14</v>
      </c>
      <c r="AD70" s="12">
        <f>'raw TE data'!BB67</f>
        <v>28.4</v>
      </c>
      <c r="AE70" s="12">
        <f>'raw TE data'!BC67</f>
        <v>4.2</v>
      </c>
      <c r="AF70" s="12">
        <f>'raw TE data'!BD67</f>
        <v>149</v>
      </c>
      <c r="AG70" s="12">
        <f>'raw TE data'!BE67</f>
        <v>17</v>
      </c>
      <c r="AH70" s="12">
        <f>'raw TE data'!BF67</f>
        <v>35.1</v>
      </c>
      <c r="AI70" s="12">
        <f>'raw TE data'!BG67</f>
        <v>3.4</v>
      </c>
      <c r="AJ70" s="12">
        <f>'raw TE data'!BH67</f>
        <v>354</v>
      </c>
      <c r="AK70" s="12">
        <f>'raw TE data'!BI67</f>
        <v>27</v>
      </c>
      <c r="AL70" s="12">
        <f>'raw TE data'!BJ67</f>
        <v>83.4</v>
      </c>
      <c r="AM70" s="12">
        <f>'raw TE data'!BK67</f>
        <v>6</v>
      </c>
      <c r="AN70" s="12">
        <f>'raw TE data'!BL67</f>
        <v>12270</v>
      </c>
      <c r="AO70" s="12">
        <f>'raw TE data'!BM67</f>
        <v>930</v>
      </c>
      <c r="AP70" s="12">
        <f>'raw TE data'!BN67</f>
        <v>0.18</v>
      </c>
      <c r="AQ70" s="12">
        <f>'raw TE data'!BO67</f>
        <v>0.1</v>
      </c>
      <c r="AR70" s="12">
        <f>'raw TE data'!BP67</f>
        <v>151</v>
      </c>
      <c r="AS70" s="12">
        <f>'raw TE data'!BQ67</f>
        <v>17</v>
      </c>
      <c r="AT70" s="12">
        <f>'raw TE data'!BR67</f>
        <v>337</v>
      </c>
      <c r="AU70" s="12">
        <f>'raw TE data'!BS67</f>
        <v>55</v>
      </c>
      <c r="AV70" s="21">
        <f t="shared" ref="AV70" si="20">AR70/AT70</f>
        <v>0.44807121661721067</v>
      </c>
      <c r="AX70" s="21" t="str">
        <f>'raw TE data'!B67</f>
        <v>P145_64.FIN2</v>
      </c>
      <c r="AY70" s="31">
        <f t="shared" ref="AY70" si="21">L70/AY$2</f>
        <v>6.5395095367847419E-2</v>
      </c>
      <c r="AZ70" s="31">
        <f t="shared" ref="AZ70" si="22">N70/AZ$2</f>
        <v>9.9268547544409618</v>
      </c>
      <c r="BA70" s="31">
        <f t="shared" ref="BA70" si="23">P70/BA$2</f>
        <v>0.6058394160583942</v>
      </c>
      <c r="BB70" s="31">
        <f t="shared" ref="BB70" si="24">R70/BB$2</f>
        <v>2.7988748241912802</v>
      </c>
      <c r="BC70" s="31">
        <f t="shared" ref="BC70" si="25">T70/BC$2</f>
        <v>14.285714285714285</v>
      </c>
      <c r="BD70" s="31">
        <f t="shared" ref="BD70" si="26">V70/BD$2</f>
        <v>13.333333333333334</v>
      </c>
      <c r="BE70" s="31">
        <f t="shared" ref="BE70" si="27">X70/BE$2</f>
        <v>61.111111111111107</v>
      </c>
      <c r="BF70" s="31">
        <f t="shared" ref="BF70" si="28">Z70/BF$2</f>
        <v>96.551724137931018</v>
      </c>
      <c r="BG70" s="31">
        <f t="shared" ref="BG70" si="29">AB70/BG$2</f>
        <v>196.85039370078741</v>
      </c>
      <c r="BH70" s="31">
        <f t="shared" ref="BH70" si="30">AD70/BH$2</f>
        <v>333.72502937720327</v>
      </c>
      <c r="BI70" s="31">
        <f t="shared" ref="BI70" si="31">AF70/BI$2</f>
        <v>598.39357429718871</v>
      </c>
      <c r="BJ70" s="31">
        <f t="shared" ref="BJ70" si="32">AH70/BJ$2</f>
        <v>985.95505617977528</v>
      </c>
      <c r="BK70" s="31">
        <f t="shared" ref="BK70" si="33">AJ70/BK$2</f>
        <v>1427.4193548387098</v>
      </c>
      <c r="BL70" s="31">
        <f t="shared" ref="BL70" si="34">AL70/BL$2</f>
        <v>2188.9763779527561</v>
      </c>
      <c r="BN70" s="37">
        <f t="shared" ref="BN70" si="35">IF(AND(AZ70&gt;0,BA70&gt;0,AY70&gt;0),AZ70/(SQRT($AY70*$BA70)),"")</f>
        <v>49.872405509871804</v>
      </c>
      <c r="BO70" s="38">
        <f t="shared" ref="BO70" si="36">IF(AND(BD70&gt;0,BE70&gt;0,BC70&gt;0),BD70/(SQRT($BC70*$BE70)),"")</f>
        <v>0.45126085985421305</v>
      </c>
      <c r="BP70" s="39">
        <f t="shared" ref="BP70" si="37">IF(AND(AY70&gt;0,BL70&gt;0),AY70/BL70,"")</f>
        <v>2.9874737811930294E-5</v>
      </c>
      <c r="BQ70" s="39">
        <f t="shared" ref="BQ70" si="38">IF(AND(BK70&gt;0,BG70&gt;0),BK70/BG70,"")</f>
        <v>7.2512903225806458</v>
      </c>
      <c r="BR70" s="52">
        <f t="shared" ref="BR70" si="39">IF(AND(BL70&gt;0,BE70&gt;0),BL70/BE70,"")</f>
        <v>35.819613457408742</v>
      </c>
      <c r="BS70" s="41" t="str">
        <f>'raw UPb data'!B67</f>
        <v>P145_64.FIN2</v>
      </c>
      <c r="BT70" s="41">
        <f>IF('raw UPb data'!X67="no value", "", 'raw UPb data'!X67)</f>
        <v>119.9</v>
      </c>
      <c r="BU70" s="41">
        <f>'raw UPb data'!Y67</f>
        <v>2.2999999999999998</v>
      </c>
    </row>
    <row r="71" spans="1:73">
      <c r="A71" s="20" t="str">
        <f>'raw TE data'!B68</f>
        <v>P145_66.FIN2</v>
      </c>
      <c r="B71" s="12">
        <f>'raw TE data'!Z68</f>
        <v>11.1</v>
      </c>
      <c r="C71" s="12">
        <f>'raw TE data'!AA68</f>
        <v>3.6</v>
      </c>
      <c r="D71" s="12">
        <f>'raw TE data'!AB68</f>
        <v>3.4</v>
      </c>
      <c r="E71" s="12">
        <f>'raw TE data'!AC68</f>
        <v>1.1000000000000001</v>
      </c>
      <c r="F71" s="12">
        <f>'raw TE data'!AD68</f>
        <v>1060</v>
      </c>
      <c r="G71" s="12">
        <f>'raw TE data'!AE68</f>
        <v>310</v>
      </c>
      <c r="H71" s="12">
        <f>'raw TE data'!AF68</f>
        <v>27.5</v>
      </c>
      <c r="I71" s="12">
        <f>'raw TE data'!AG68</f>
        <v>8.1999999999999993</v>
      </c>
      <c r="J71" s="12">
        <f>'raw TE data'!AH68</f>
        <v>13.6</v>
      </c>
      <c r="K71" s="12">
        <f>'raw TE data'!AI68</f>
        <v>3.8</v>
      </c>
      <c r="L71" s="12">
        <f>'raw TE data'!AJ68</f>
        <v>0.79</v>
      </c>
      <c r="M71" s="12">
        <f>'raw TE data'!AK68</f>
        <v>0.36</v>
      </c>
      <c r="N71" s="12">
        <f>'raw TE data'!AL68</f>
        <v>6.4</v>
      </c>
      <c r="O71" s="12">
        <f>'raw TE data'!AM68</f>
        <v>1.6</v>
      </c>
      <c r="P71" s="12">
        <f>'raw TE data'!AN68</f>
        <v>0.41</v>
      </c>
      <c r="Q71" s="12">
        <f>'raw TE data'!AO68</f>
        <v>0.18</v>
      </c>
      <c r="R71" s="12">
        <f>'raw TE data'!AP68</f>
        <v>1.1399999999999999</v>
      </c>
      <c r="S71" s="12">
        <f>'raw TE data'!AQ68</f>
        <v>0.74</v>
      </c>
      <c r="T71" s="12">
        <f>'raw TE data'!AR68</f>
        <v>1.06</v>
      </c>
      <c r="U71" s="12">
        <f>'raw TE data'!AS68</f>
        <v>0.71</v>
      </c>
      <c r="V71" s="12">
        <f>'raw TE data'!AT68</f>
        <v>0.25</v>
      </c>
      <c r="W71" s="12">
        <f>'raw TE data'!AU68</f>
        <v>0.22</v>
      </c>
      <c r="X71" s="12">
        <f>'raw TE data'!AV68</f>
        <v>9.3000000000000007</v>
      </c>
      <c r="Y71" s="12">
        <f>'raw TE data'!AW68</f>
        <v>3</v>
      </c>
      <c r="Z71" s="12">
        <f>'raw TE data'!AX68</f>
        <v>4.4000000000000004</v>
      </c>
      <c r="AA71" s="12">
        <f>'raw TE data'!AY68</f>
        <v>1.7</v>
      </c>
      <c r="AB71" s="12">
        <f>'raw TE data'!AZ68</f>
        <v>71</v>
      </c>
      <c r="AC71" s="12">
        <f>'raw TE data'!BA68</f>
        <v>27</v>
      </c>
      <c r="AD71" s="12">
        <f>'raw TE data'!BB68</f>
        <v>37</v>
      </c>
      <c r="AE71" s="12">
        <f>'raw TE data'!BC68</f>
        <v>11</v>
      </c>
      <c r="AF71" s="12">
        <f>'raw TE data'!BD68</f>
        <v>235</v>
      </c>
      <c r="AG71" s="12">
        <f>'raw TE data'!BE68</f>
        <v>61</v>
      </c>
      <c r="AH71" s="12">
        <f>'raw TE data'!BF68</f>
        <v>60</v>
      </c>
      <c r="AI71" s="12">
        <f>'raw TE data'!BG68</f>
        <v>12</v>
      </c>
      <c r="AJ71" s="12">
        <f>'raw TE data'!BH68</f>
        <v>680</v>
      </c>
      <c r="AK71" s="12">
        <f>'raw TE data'!BI68</f>
        <v>120</v>
      </c>
      <c r="AL71" s="12">
        <f>'raw TE data'!BJ68</f>
        <v>154</v>
      </c>
      <c r="AM71" s="12">
        <f>'raw TE data'!BK68</f>
        <v>29</v>
      </c>
      <c r="AN71" s="12">
        <f>'raw TE data'!BL68</f>
        <v>14000</v>
      </c>
      <c r="AO71" s="12">
        <f>'raw TE data'!BM68</f>
        <v>1700</v>
      </c>
      <c r="AP71" s="12">
        <f>'raw TE data'!BN68</f>
        <v>37</v>
      </c>
      <c r="AQ71" s="12">
        <f>'raw TE data'!BO68</f>
        <v>11</v>
      </c>
      <c r="AR71" s="12">
        <f>'raw TE data'!BP68</f>
        <v>231</v>
      </c>
      <c r="AS71" s="12">
        <f>'raw TE data'!BQ68</f>
        <v>77</v>
      </c>
      <c r="AT71" s="12">
        <f>'raw TE data'!BR68</f>
        <v>1590</v>
      </c>
      <c r="AU71" s="12">
        <f>'raw TE data'!BS68</f>
        <v>390</v>
      </c>
      <c r="AV71" s="21">
        <f t="shared" ref="AV71:AV134" si="40">AR71/AT71</f>
        <v>0.14528301886792452</v>
      </c>
      <c r="AX71" s="21" t="str">
        <f>'raw TE data'!B68</f>
        <v>P145_66.FIN2</v>
      </c>
      <c r="AY71" s="31">
        <f t="shared" ref="AY71:AY134" si="41">L71/AY$2</f>
        <v>2.1525885558583107</v>
      </c>
      <c r="AZ71" s="31">
        <f t="shared" ref="AZ71:AZ134" si="42">N71/AZ$2</f>
        <v>6.687565308254964</v>
      </c>
      <c r="BA71" s="31">
        <f t="shared" ref="BA71:BA134" si="43">P71/BA$2</f>
        <v>2.992700729927007</v>
      </c>
      <c r="BB71" s="31">
        <f t="shared" ref="BB71:BB134" si="44">R71/BB$2</f>
        <v>1.6033755274261603</v>
      </c>
      <c r="BC71" s="31">
        <f t="shared" ref="BC71:BC134" si="45">T71/BC$2</f>
        <v>4.5887445887445883</v>
      </c>
      <c r="BD71" s="31">
        <f t="shared" ref="BD71:BD134" si="46">V71/BD$2</f>
        <v>2.8735632183908049</v>
      </c>
      <c r="BE71" s="31">
        <f t="shared" ref="BE71:BE134" si="47">X71/BE$2</f>
        <v>30.3921568627451</v>
      </c>
      <c r="BF71" s="31">
        <f t="shared" ref="BF71:BF134" si="48">Z71/BF$2</f>
        <v>75.862068965517238</v>
      </c>
      <c r="BG71" s="31">
        <f t="shared" ref="BG71:BG134" si="49">AB71/BG$2</f>
        <v>186.35170603674541</v>
      </c>
      <c r="BH71" s="31">
        <f t="shared" ref="BH71:BH134" si="50">AD71/BH$2</f>
        <v>434.78260869565219</v>
      </c>
      <c r="BI71" s="31">
        <f t="shared" ref="BI71:BI134" si="51">AF71/BI$2</f>
        <v>943.77510040160644</v>
      </c>
      <c r="BJ71" s="31">
        <f t="shared" ref="BJ71:BJ134" si="52">AH71/BJ$2</f>
        <v>1685.3932584269662</v>
      </c>
      <c r="BK71" s="31">
        <f t="shared" ref="BK71:BK134" si="53">AJ71/BK$2</f>
        <v>2741.9354838709678</v>
      </c>
      <c r="BL71" s="31">
        <f t="shared" ref="BL71:BL134" si="54">AL71/BL$2</f>
        <v>4041.994750656168</v>
      </c>
      <c r="BN71" s="37">
        <f t="shared" ref="BN71:BN134" si="55">IF(AND(AZ71&gt;0,BA71&gt;0,AY71&gt;0),AZ71/(SQRT($AY71*$BA71)),"")</f>
        <v>2.6348498890192551</v>
      </c>
      <c r="BO71" s="38">
        <f t="shared" ref="BO71:BO134" si="56">IF(AND(BD71&gt;0,BE71&gt;0,BC71&gt;0),BD71/(SQRT($BC71*$BE71)),"")</f>
        <v>0.24332854113220462</v>
      </c>
      <c r="BP71" s="39">
        <f t="shared" ref="BP71:BP134" si="57">IF(AND(AY71&gt;0,BL71&gt;0),AY71/BL71,"")</f>
        <v>5.325559998584522E-4</v>
      </c>
      <c r="BQ71" s="39">
        <f t="shared" ref="BQ71:BQ134" si="58">IF(AND(BK71&gt;0,BG71&gt;0),BK71/BG71,"")</f>
        <v>14.71376646978646</v>
      </c>
      <c r="BR71" s="52">
        <f t="shared" ref="BR71:BR134" si="59">IF(AND(BL71&gt;0,BE71&gt;0),BL71/BE71,"")</f>
        <v>132.99466598933196</v>
      </c>
      <c r="BS71" s="41" t="str">
        <f>'raw UPb data'!B68</f>
        <v>P145_66.FIN2</v>
      </c>
      <c r="BT71" s="41">
        <f>IF('raw UPb data'!X68="no value", "", 'raw UPb data'!X68)</f>
        <v>933</v>
      </c>
      <c r="BU71" s="41">
        <f>'raw UPb data'!Y68</f>
        <v>42</v>
      </c>
    </row>
    <row r="72" spans="1:73">
      <c r="A72" s="20" t="str">
        <f>'raw TE data'!B69</f>
        <v>P145_67.FIN2</v>
      </c>
      <c r="B72" s="12">
        <f>'raw TE data'!Z69</f>
        <v>5.9</v>
      </c>
      <c r="C72" s="12">
        <f>'raw TE data'!AA69</f>
        <v>1.9</v>
      </c>
      <c r="D72" s="12">
        <f>'raw TE data'!AB69</f>
        <v>0.49</v>
      </c>
      <c r="E72" s="12">
        <f>'raw TE data'!AC69</f>
        <v>0.64</v>
      </c>
      <c r="F72" s="12">
        <f>'raw TE data'!AD69</f>
        <v>567</v>
      </c>
      <c r="G72" s="12">
        <f>'raw TE data'!AE69</f>
        <v>49</v>
      </c>
      <c r="H72" s="12">
        <f>'raw TE data'!AF69</f>
        <v>8.1</v>
      </c>
      <c r="I72" s="12">
        <f>'raw TE data'!AG69</f>
        <v>1.2</v>
      </c>
      <c r="J72" s="12">
        <f>'raw TE data'!AH69</f>
        <v>0.2</v>
      </c>
      <c r="K72" s="12">
        <f>'raw TE data'!AI69</f>
        <v>1.1000000000000001</v>
      </c>
      <c r="L72" s="12">
        <f>'raw TE data'!AJ69</f>
        <v>1.4E-2</v>
      </c>
      <c r="M72" s="12">
        <f>'raw TE data'!AK69</f>
        <v>1.2999999999999999E-2</v>
      </c>
      <c r="N72" s="12">
        <f>'raw TE data'!AL69</f>
        <v>2.87</v>
      </c>
      <c r="O72" s="12">
        <f>'raw TE data'!AM69</f>
        <v>0.48</v>
      </c>
      <c r="P72" s="12">
        <f>'raw TE data'!AN69</f>
        <v>2.5000000000000001E-2</v>
      </c>
      <c r="Q72" s="12">
        <f>'raw TE data'!AO69</f>
        <v>2.1000000000000001E-2</v>
      </c>
      <c r="R72" s="12">
        <f>'raw TE data'!AP69</f>
        <v>0.23</v>
      </c>
      <c r="S72" s="12">
        <f>'raw TE data'!AQ69</f>
        <v>0.2</v>
      </c>
      <c r="T72" s="12">
        <f>'raw TE data'!AR69</f>
        <v>0.86</v>
      </c>
      <c r="U72" s="12">
        <f>'raw TE data'!AS69</f>
        <v>0.52</v>
      </c>
      <c r="V72" s="12">
        <f>'raw TE data'!AT69</f>
        <v>0.03</v>
      </c>
      <c r="W72" s="12">
        <f>'raw TE data'!AU69</f>
        <v>0.12</v>
      </c>
      <c r="X72" s="12">
        <f>'raw TE data'!AV69</f>
        <v>6.9</v>
      </c>
      <c r="Y72" s="12">
        <f>'raw TE data'!AW69</f>
        <v>1.9</v>
      </c>
      <c r="Z72" s="12">
        <f>'raw TE data'!AX69</f>
        <v>2.89</v>
      </c>
      <c r="AA72" s="12">
        <f>'raw TE data'!AY69</f>
        <v>0.48</v>
      </c>
      <c r="AB72" s="12">
        <f>'raw TE data'!AZ69</f>
        <v>41.7</v>
      </c>
      <c r="AC72" s="12">
        <f>'raw TE data'!BA69</f>
        <v>6.6</v>
      </c>
      <c r="AD72" s="12">
        <f>'raw TE data'!BB69</f>
        <v>18.2</v>
      </c>
      <c r="AE72" s="12">
        <f>'raw TE data'!BC69</f>
        <v>2.2000000000000002</v>
      </c>
      <c r="AF72" s="12">
        <f>'raw TE data'!BD69</f>
        <v>107</v>
      </c>
      <c r="AG72" s="12">
        <f>'raw TE data'!BE69</f>
        <v>11</v>
      </c>
      <c r="AH72" s="12">
        <f>'raw TE data'!BF69</f>
        <v>27.7</v>
      </c>
      <c r="AI72" s="12">
        <f>'raw TE data'!BG69</f>
        <v>2.4</v>
      </c>
      <c r="AJ72" s="12">
        <f>'raw TE data'!BH69</f>
        <v>259</v>
      </c>
      <c r="AK72" s="12">
        <f>'raw TE data'!BI69</f>
        <v>18</v>
      </c>
      <c r="AL72" s="12">
        <f>'raw TE data'!BJ69</f>
        <v>57.3</v>
      </c>
      <c r="AM72" s="12">
        <f>'raw TE data'!BK69</f>
        <v>3.8</v>
      </c>
      <c r="AN72" s="12">
        <f>'raw TE data'!BL69</f>
        <v>10650</v>
      </c>
      <c r="AO72" s="12">
        <f>'raw TE data'!BM69</f>
        <v>610</v>
      </c>
      <c r="AP72" s="12">
        <f>'raw TE data'!BN69</f>
        <v>6.6</v>
      </c>
      <c r="AQ72" s="12">
        <f>'raw TE data'!BO69</f>
        <v>1.4</v>
      </c>
      <c r="AR72" s="12">
        <f>'raw TE data'!BP69</f>
        <v>37.5</v>
      </c>
      <c r="AS72" s="12">
        <f>'raw TE data'!BQ69</f>
        <v>7.2</v>
      </c>
      <c r="AT72" s="12">
        <f>'raw TE data'!BR69</f>
        <v>310</v>
      </c>
      <c r="AU72" s="12">
        <f>'raw TE data'!BS69</f>
        <v>59</v>
      </c>
      <c r="AV72" s="21">
        <f t="shared" si="40"/>
        <v>0.12096774193548387</v>
      </c>
      <c r="AX72" s="21" t="str">
        <f>'raw TE data'!B69</f>
        <v>P145_67.FIN2</v>
      </c>
      <c r="AY72" s="31">
        <f t="shared" si="41"/>
        <v>3.8147138964577658E-2</v>
      </c>
      <c r="AZ72" s="31">
        <f t="shared" si="42"/>
        <v>2.9989550679205852</v>
      </c>
      <c r="BA72" s="31">
        <f t="shared" si="43"/>
        <v>0.18248175182481752</v>
      </c>
      <c r="BB72" s="31">
        <f t="shared" si="44"/>
        <v>0.32348804500703238</v>
      </c>
      <c r="BC72" s="31">
        <f t="shared" si="45"/>
        <v>3.7229437229437226</v>
      </c>
      <c r="BD72" s="31">
        <f t="shared" si="46"/>
        <v>0.34482758620689657</v>
      </c>
      <c r="BE72" s="31">
        <f t="shared" si="47"/>
        <v>22.549019607843139</v>
      </c>
      <c r="BF72" s="31">
        <f t="shared" si="48"/>
        <v>49.827586206896548</v>
      </c>
      <c r="BG72" s="31">
        <f t="shared" si="49"/>
        <v>109.44881889763781</v>
      </c>
      <c r="BH72" s="31">
        <f t="shared" si="50"/>
        <v>213.86603995299649</v>
      </c>
      <c r="BI72" s="31">
        <f t="shared" si="51"/>
        <v>429.71887550200802</v>
      </c>
      <c r="BJ72" s="31">
        <f t="shared" si="52"/>
        <v>778.08988764044943</v>
      </c>
      <c r="BK72" s="31">
        <f t="shared" si="53"/>
        <v>1044.3548387096773</v>
      </c>
      <c r="BL72" s="31">
        <f t="shared" si="54"/>
        <v>1503.9370078740155</v>
      </c>
      <c r="BN72" s="37">
        <f t="shared" si="55"/>
        <v>35.94423562204824</v>
      </c>
      <c r="BO72" s="38">
        <f t="shared" si="56"/>
        <v>3.7635261181176813E-2</v>
      </c>
      <c r="BP72" s="39">
        <f t="shared" si="57"/>
        <v>2.5364851562834363E-5</v>
      </c>
      <c r="BQ72" s="39">
        <f t="shared" si="58"/>
        <v>9.5419470874912946</v>
      </c>
      <c r="BR72" s="52">
        <f t="shared" si="59"/>
        <v>66.696336870934601</v>
      </c>
      <c r="BS72" s="41" t="str">
        <f>'raw UPb data'!B69</f>
        <v>P145_67.FIN2</v>
      </c>
      <c r="BT72" s="41">
        <f>IF('raw UPb data'!X69="no value", "", 'raw UPb data'!X69)</f>
        <v>1645</v>
      </c>
      <c r="BU72" s="41">
        <f>'raw UPb data'!Y69</f>
        <v>18</v>
      </c>
    </row>
    <row r="73" spans="1:73">
      <c r="A73" s="20" t="str">
        <f>'raw TE data'!B70</f>
        <v>P145_69.FIN2</v>
      </c>
      <c r="B73" s="12">
        <f>'raw TE data'!Z70</f>
        <v>130</v>
      </c>
      <c r="C73" s="12">
        <f>'raw TE data'!AA70</f>
        <v>150</v>
      </c>
      <c r="D73" s="12">
        <f>'raw TE data'!AB70</f>
        <v>1.78</v>
      </c>
      <c r="E73" s="12">
        <f>'raw TE data'!AC70</f>
        <v>0.7</v>
      </c>
      <c r="F73" s="12">
        <f>'raw TE data'!AD70</f>
        <v>650</v>
      </c>
      <c r="G73" s="12">
        <f>'raw TE data'!AE70</f>
        <v>170</v>
      </c>
      <c r="H73" s="12">
        <f>'raw TE data'!AF70</f>
        <v>5.2</v>
      </c>
      <c r="I73" s="12">
        <f>'raw TE data'!AG70</f>
        <v>3.6</v>
      </c>
      <c r="J73" s="12">
        <f>'raw TE data'!AH70</f>
        <v>5.08</v>
      </c>
      <c r="K73" s="12">
        <f>'raw TE data'!AI70</f>
        <v>0.5</v>
      </c>
      <c r="L73" s="12">
        <f>'raw TE data'!AJ70</f>
        <v>-7.11E-3</v>
      </c>
      <c r="M73" s="12">
        <f>'raw TE data'!AK70</f>
        <v>5.5999999999999995E-4</v>
      </c>
      <c r="N73" s="12">
        <f>'raw TE data'!AL70</f>
        <v>4.7</v>
      </c>
      <c r="O73" s="12">
        <f>'raw TE data'!AM70</f>
        <v>3.6</v>
      </c>
      <c r="P73" s="12">
        <f>'raw TE data'!AN70</f>
        <v>9.7000000000000003E-2</v>
      </c>
      <c r="Q73" s="12">
        <f>'raw TE data'!AO70</f>
        <v>9.6000000000000002E-2</v>
      </c>
      <c r="R73" s="12">
        <f>'raw TE data'!AP70</f>
        <v>-3.5500000000000001E-4</v>
      </c>
      <c r="S73" s="12">
        <f>'raw TE data'!AQ70</f>
        <v>2.8E-5</v>
      </c>
      <c r="T73" s="12">
        <f>'raw TE data'!AR70</f>
        <v>0.65</v>
      </c>
      <c r="U73" s="12">
        <f>'raw TE data'!AS70</f>
        <v>5.0999999999999997E-2</v>
      </c>
      <c r="V73" s="12">
        <f>'raw TE data'!AT70</f>
        <v>0.16</v>
      </c>
      <c r="W73" s="12">
        <f>'raw TE data'!AU70</f>
        <v>0.52</v>
      </c>
      <c r="X73" s="12">
        <f>'raw TE data'!AV70</f>
        <v>6.7</v>
      </c>
      <c r="Y73" s="12">
        <f>'raw TE data'!AW70</f>
        <v>3.2</v>
      </c>
      <c r="Z73" s="12">
        <f>'raw TE data'!AX70</f>
        <v>1.71</v>
      </c>
      <c r="AA73" s="12">
        <f>'raw TE data'!AY70</f>
        <v>0.82</v>
      </c>
      <c r="AB73" s="12">
        <f>'raw TE data'!AZ70</f>
        <v>35.9</v>
      </c>
      <c r="AC73" s="12">
        <f>'raw TE data'!BA70</f>
        <v>6.3</v>
      </c>
      <c r="AD73" s="12">
        <f>'raw TE data'!BB70</f>
        <v>18.62</v>
      </c>
      <c r="AE73" s="12">
        <f>'raw TE data'!BC70</f>
        <v>0.2</v>
      </c>
      <c r="AF73" s="12">
        <f>'raw TE data'!BD70</f>
        <v>144</v>
      </c>
      <c r="AG73" s="12">
        <f>'raw TE data'!BE70</f>
        <v>20</v>
      </c>
      <c r="AH73" s="12">
        <f>'raw TE data'!BF70</f>
        <v>41</v>
      </c>
      <c r="AI73" s="12">
        <f>'raw TE data'!BG70</f>
        <v>14</v>
      </c>
      <c r="AJ73" s="12">
        <f>'raw TE data'!BH70</f>
        <v>612</v>
      </c>
      <c r="AK73" s="12">
        <f>'raw TE data'!BI70</f>
        <v>42</v>
      </c>
      <c r="AL73" s="12">
        <f>'raw TE data'!BJ70</f>
        <v>135.5</v>
      </c>
      <c r="AM73" s="12">
        <f>'raw TE data'!BK70</f>
        <v>1.2</v>
      </c>
      <c r="AN73" s="12">
        <f>'raw TE data'!BL70</f>
        <v>14700</v>
      </c>
      <c r="AO73" s="12">
        <f>'raw TE data'!BM70</f>
        <v>3000</v>
      </c>
      <c r="AP73" s="12">
        <f>'raw TE data'!BN70</f>
        <v>9.14</v>
      </c>
      <c r="AQ73" s="12">
        <f>'raw TE data'!BO70</f>
        <v>0.72</v>
      </c>
      <c r="AR73" s="12">
        <f>'raw TE data'!BP70</f>
        <v>71.3</v>
      </c>
      <c r="AS73" s="12">
        <f>'raw TE data'!BQ70</f>
        <v>5.0999999999999996</v>
      </c>
      <c r="AT73" s="12">
        <f>'raw TE data'!BR70</f>
        <v>1220</v>
      </c>
      <c r="AU73" s="12">
        <f>'raw TE data'!BS70</f>
        <v>50</v>
      </c>
      <c r="AV73" s="21">
        <f t="shared" si="40"/>
        <v>5.8442622950819673E-2</v>
      </c>
      <c r="AX73" s="21" t="str">
        <f>'raw TE data'!B70</f>
        <v>P145_69.FIN2</v>
      </c>
      <c r="AY73" s="31">
        <f t="shared" si="41"/>
        <v>-1.9373297002724797E-2</v>
      </c>
      <c r="AZ73" s="31">
        <f t="shared" si="42"/>
        <v>4.9111807732497388</v>
      </c>
      <c r="BA73" s="31">
        <f t="shared" si="43"/>
        <v>0.70802919708029188</v>
      </c>
      <c r="BB73" s="31">
        <f t="shared" si="44"/>
        <v>-4.9929676511954995E-4</v>
      </c>
      <c r="BC73" s="31">
        <f t="shared" si="45"/>
        <v>2.8138528138528138</v>
      </c>
      <c r="BD73" s="31">
        <f t="shared" si="46"/>
        <v>1.8390804597701151</v>
      </c>
      <c r="BE73" s="31">
        <f t="shared" si="47"/>
        <v>21.895424836601308</v>
      </c>
      <c r="BF73" s="31">
        <f t="shared" si="48"/>
        <v>29.482758620689655</v>
      </c>
      <c r="BG73" s="31">
        <f t="shared" si="49"/>
        <v>94.225721784776894</v>
      </c>
      <c r="BH73" s="31">
        <f t="shared" si="50"/>
        <v>218.80141010575795</v>
      </c>
      <c r="BI73" s="31">
        <f t="shared" si="51"/>
        <v>578.31325301204822</v>
      </c>
      <c r="BJ73" s="31">
        <f t="shared" si="52"/>
        <v>1151.685393258427</v>
      </c>
      <c r="BK73" s="31">
        <f t="shared" si="53"/>
        <v>2467.7419354838712</v>
      </c>
      <c r="BL73" s="31">
        <f t="shared" si="54"/>
        <v>3556.4304461942256</v>
      </c>
      <c r="BN73" s="37" t="str">
        <f t="shared" si="55"/>
        <v/>
      </c>
      <c r="BO73" s="38">
        <f t="shared" si="56"/>
        <v>0.23430057453953082</v>
      </c>
      <c r="BP73" s="39" t="str">
        <f t="shared" si="57"/>
        <v/>
      </c>
      <c r="BQ73" s="39">
        <f t="shared" si="58"/>
        <v>26.189684607781476</v>
      </c>
      <c r="BR73" s="52">
        <f t="shared" si="59"/>
        <v>162.4280173933482</v>
      </c>
      <c r="BS73" s="41" t="str">
        <f>'raw UPb data'!B70</f>
        <v>P145_69.FIN2</v>
      </c>
      <c r="BT73" s="41">
        <f>IF('raw UPb data'!X70="no value", "", 'raw UPb data'!X70)</f>
        <v>330</v>
      </c>
      <c r="BU73" s="41">
        <f>'raw UPb data'!Y70</f>
        <v>13</v>
      </c>
    </row>
    <row r="74" spans="1:73">
      <c r="A74" s="20" t="str">
        <f>'raw TE data'!B71</f>
        <v>P145_69.FIN2</v>
      </c>
      <c r="B74" s="12">
        <f>'raw TE data'!Z71</f>
        <v>12</v>
      </c>
      <c r="C74" s="12">
        <f>'raw TE data'!AA71</f>
        <v>2.9</v>
      </c>
      <c r="D74" s="12">
        <f>'raw TE data'!AB71</f>
        <v>0.62</v>
      </c>
      <c r="E74" s="12">
        <f>'raw TE data'!AC71</f>
        <v>0.56000000000000005</v>
      </c>
      <c r="F74" s="12">
        <f>'raw TE data'!AD71</f>
        <v>549</v>
      </c>
      <c r="G74" s="12">
        <f>'raw TE data'!AE71</f>
        <v>30</v>
      </c>
      <c r="H74" s="12">
        <f>'raw TE data'!AF71</f>
        <v>5.36</v>
      </c>
      <c r="I74" s="12">
        <f>'raw TE data'!AG71</f>
        <v>0.79</v>
      </c>
      <c r="J74" s="12">
        <f>'raw TE data'!AH71</f>
        <v>-0.7</v>
      </c>
      <c r="K74" s="12">
        <f>'raw TE data'!AI71</f>
        <v>1.2</v>
      </c>
      <c r="L74" s="12">
        <f>'raw TE data'!AJ71</f>
        <v>4.5999999999999999E-2</v>
      </c>
      <c r="M74" s="12">
        <f>'raw TE data'!AK71</f>
        <v>2.7E-2</v>
      </c>
      <c r="N74" s="12">
        <f>'raw TE data'!AL71</f>
        <v>13.53</v>
      </c>
      <c r="O74" s="12">
        <f>'raw TE data'!AM71</f>
        <v>0.88</v>
      </c>
      <c r="P74" s="12">
        <f>'raw TE data'!AN71</f>
        <v>5.0999999999999997E-2</v>
      </c>
      <c r="Q74" s="12">
        <f>'raw TE data'!AO71</f>
        <v>3.2000000000000001E-2</v>
      </c>
      <c r="R74" s="12">
        <f>'raw TE data'!AP71</f>
        <v>0.32</v>
      </c>
      <c r="S74" s="12">
        <f>'raw TE data'!AQ71</f>
        <v>0.28999999999999998</v>
      </c>
      <c r="T74" s="12">
        <f>'raw TE data'!AR71</f>
        <v>1.48</v>
      </c>
      <c r="U74" s="12">
        <f>'raw TE data'!AS71</f>
        <v>0.95</v>
      </c>
      <c r="V74" s="12">
        <f>'raw TE data'!AT71</f>
        <v>0.3</v>
      </c>
      <c r="W74" s="12">
        <f>'raw TE data'!AU71</f>
        <v>0.19</v>
      </c>
      <c r="X74" s="12">
        <f>'raw TE data'!AV71</f>
        <v>7.3</v>
      </c>
      <c r="Y74" s="12">
        <f>'raw TE data'!AW71</f>
        <v>1.4</v>
      </c>
      <c r="Z74" s="12">
        <f>'raw TE data'!AX71</f>
        <v>2.59</v>
      </c>
      <c r="AA74" s="12">
        <f>'raw TE data'!AY71</f>
        <v>0.3</v>
      </c>
      <c r="AB74" s="12">
        <f>'raw TE data'!AZ71</f>
        <v>39.799999999999997</v>
      </c>
      <c r="AC74" s="12">
        <f>'raw TE data'!BA71</f>
        <v>3.9</v>
      </c>
      <c r="AD74" s="12">
        <f>'raw TE data'!BB71</f>
        <v>18.100000000000001</v>
      </c>
      <c r="AE74" s="12">
        <f>'raw TE data'!BC71</f>
        <v>1.1000000000000001</v>
      </c>
      <c r="AF74" s="12">
        <f>'raw TE data'!BD71</f>
        <v>96.1</v>
      </c>
      <c r="AG74" s="12">
        <f>'raw TE data'!BE71</f>
        <v>6.5</v>
      </c>
      <c r="AH74" s="12">
        <f>'raw TE data'!BF71</f>
        <v>24.1</v>
      </c>
      <c r="AI74" s="12">
        <f>'raw TE data'!BG71</f>
        <v>1.6</v>
      </c>
      <c r="AJ74" s="12">
        <f>'raw TE data'!BH71</f>
        <v>254</v>
      </c>
      <c r="AK74" s="12">
        <f>'raw TE data'!BI71</f>
        <v>15</v>
      </c>
      <c r="AL74" s="12">
        <f>'raw TE data'!BJ71</f>
        <v>54.9</v>
      </c>
      <c r="AM74" s="12">
        <f>'raw TE data'!BK71</f>
        <v>2.7</v>
      </c>
      <c r="AN74" s="12">
        <f>'raw TE data'!BL71</f>
        <v>12180</v>
      </c>
      <c r="AO74" s="12">
        <f>'raw TE data'!BM71</f>
        <v>670</v>
      </c>
      <c r="AP74" s="12">
        <f>'raw TE data'!BN71</f>
        <v>2.92</v>
      </c>
      <c r="AQ74" s="12">
        <f>'raw TE data'!BO71</f>
        <v>0.75</v>
      </c>
      <c r="AR74" s="12">
        <f>'raw TE data'!BP71</f>
        <v>219</v>
      </c>
      <c r="AS74" s="12">
        <f>'raw TE data'!BQ71</f>
        <v>12</v>
      </c>
      <c r="AT74" s="12">
        <f>'raw TE data'!BR71</f>
        <v>604</v>
      </c>
      <c r="AU74" s="12">
        <f>'raw TE data'!BS71</f>
        <v>28</v>
      </c>
      <c r="AV74" s="21">
        <f t="shared" si="40"/>
        <v>0.36258278145695366</v>
      </c>
      <c r="AX74" s="21" t="str">
        <f>'raw TE data'!B71</f>
        <v>P145_69.FIN2</v>
      </c>
      <c r="AY74" s="31">
        <f t="shared" si="41"/>
        <v>0.12534059945504086</v>
      </c>
      <c r="AZ74" s="31">
        <f t="shared" si="42"/>
        <v>14.137931034482758</v>
      </c>
      <c r="BA74" s="31">
        <f t="shared" si="43"/>
        <v>0.37226277372262767</v>
      </c>
      <c r="BB74" s="31">
        <f t="shared" si="44"/>
        <v>0.45007032348804504</v>
      </c>
      <c r="BC74" s="31">
        <f t="shared" si="45"/>
        <v>6.4069264069264067</v>
      </c>
      <c r="BD74" s="31">
        <f t="shared" si="46"/>
        <v>3.4482758620689657</v>
      </c>
      <c r="BE74" s="31">
        <f t="shared" si="47"/>
        <v>23.856209150326798</v>
      </c>
      <c r="BF74" s="31">
        <f t="shared" si="48"/>
        <v>44.655172413793096</v>
      </c>
      <c r="BG74" s="31">
        <f t="shared" si="49"/>
        <v>104.46194225721784</v>
      </c>
      <c r="BH74" s="31">
        <f t="shared" si="50"/>
        <v>212.69095182138662</v>
      </c>
      <c r="BI74" s="31">
        <f t="shared" si="51"/>
        <v>385.94377510040158</v>
      </c>
      <c r="BJ74" s="31">
        <f t="shared" si="52"/>
        <v>676.96629213483152</v>
      </c>
      <c r="BK74" s="31">
        <f t="shared" si="53"/>
        <v>1024.1935483870968</v>
      </c>
      <c r="BL74" s="31">
        <f t="shared" si="54"/>
        <v>1440.9448818897636</v>
      </c>
      <c r="BN74" s="37">
        <f t="shared" si="55"/>
        <v>65.450831854536574</v>
      </c>
      <c r="BO74" s="38">
        <f t="shared" si="56"/>
        <v>0.27891791980028163</v>
      </c>
      <c r="BP74" s="39">
        <f t="shared" si="57"/>
        <v>8.6985006179181375E-5</v>
      </c>
      <c r="BQ74" s="39">
        <f t="shared" si="58"/>
        <v>9.8044658777759786</v>
      </c>
      <c r="BR74" s="52">
        <f t="shared" si="59"/>
        <v>60.401251213461322</v>
      </c>
      <c r="BS74" s="41" t="str">
        <f>'raw UPb data'!B71</f>
        <v>P145_69.FIN2</v>
      </c>
      <c r="BT74" s="41">
        <f>IF('raw UPb data'!X71="no value", "", 'raw UPb data'!X71)</f>
        <v>1665</v>
      </c>
      <c r="BU74" s="41">
        <f>'raw UPb data'!Y71</f>
        <v>18</v>
      </c>
    </row>
    <row r="75" spans="1:73">
      <c r="A75" s="20" t="str">
        <f>'raw TE data'!B72</f>
        <v>P145_70.FIN2</v>
      </c>
      <c r="B75" s="12">
        <f>'raw TE data'!Z72</f>
        <v>720</v>
      </c>
      <c r="C75" s="12">
        <f>'raw TE data'!AA72</f>
        <v>300</v>
      </c>
      <c r="D75" s="12">
        <f>'raw TE data'!AB72</f>
        <v>10.7</v>
      </c>
      <c r="E75" s="12">
        <f>'raw TE data'!AC72</f>
        <v>5.0999999999999996</v>
      </c>
      <c r="F75" s="12">
        <f>'raw TE data'!AD72</f>
        <v>644</v>
      </c>
      <c r="G75" s="12">
        <f>'raw TE data'!AE72</f>
        <v>59</v>
      </c>
      <c r="H75" s="12">
        <f>'raw TE data'!AF72</f>
        <v>6.6</v>
      </c>
      <c r="I75" s="12">
        <f>'raw TE data'!AG72</f>
        <v>1.4</v>
      </c>
      <c r="J75" s="12">
        <f>'raw TE data'!AH72</f>
        <v>36</v>
      </c>
      <c r="K75" s="12">
        <f>'raw TE data'!AI72</f>
        <v>17</v>
      </c>
      <c r="L75" s="12">
        <f>'raw TE data'!AJ72</f>
        <v>-4.0000000000000001E-3</v>
      </c>
      <c r="M75" s="12">
        <f>'raw TE data'!AK72</f>
        <v>1.2E-2</v>
      </c>
      <c r="N75" s="12">
        <f>'raw TE data'!AL72</f>
        <v>2.8</v>
      </c>
      <c r="O75" s="12">
        <f>'raw TE data'!AM72</f>
        <v>0.81</v>
      </c>
      <c r="P75" s="12">
        <f>'raw TE data'!AN72</f>
        <v>1.0999999999999999E-2</v>
      </c>
      <c r="Q75" s="12">
        <f>'raw TE data'!AO72</f>
        <v>2.1999999999999999E-2</v>
      </c>
      <c r="R75" s="12">
        <f>'raw TE data'!AP72</f>
        <v>-5.1199999999999998E-4</v>
      </c>
      <c r="S75" s="12">
        <f>'raw TE data'!AQ72</f>
        <v>4.3000000000000002E-5</v>
      </c>
      <c r="T75" s="12">
        <f>'raw TE data'!AR72</f>
        <v>0.42</v>
      </c>
      <c r="U75" s="12">
        <f>'raw TE data'!AS72</f>
        <v>0.62</v>
      </c>
      <c r="V75" s="12">
        <f>'raw TE data'!AT72</f>
        <v>0.18</v>
      </c>
      <c r="W75" s="12">
        <f>'raw TE data'!AU72</f>
        <v>0.2</v>
      </c>
      <c r="X75" s="12">
        <f>'raw TE data'!AV72</f>
        <v>2.4</v>
      </c>
      <c r="Y75" s="12">
        <f>'raw TE data'!AW72</f>
        <v>1.9</v>
      </c>
      <c r="Z75" s="12">
        <f>'raw TE data'!AX72</f>
        <v>1.64</v>
      </c>
      <c r="AA75" s="12">
        <f>'raw TE data'!AY72</f>
        <v>0.23</v>
      </c>
      <c r="AB75" s="12">
        <f>'raw TE data'!AZ72</f>
        <v>33.200000000000003</v>
      </c>
      <c r="AC75" s="12">
        <f>'raw TE data'!BA72</f>
        <v>3.2</v>
      </c>
      <c r="AD75" s="12">
        <f>'raw TE data'!BB72</f>
        <v>18.100000000000001</v>
      </c>
      <c r="AE75" s="12">
        <f>'raw TE data'!BC72</f>
        <v>1.5</v>
      </c>
      <c r="AF75" s="12">
        <f>'raw TE data'!BD72</f>
        <v>117</v>
      </c>
      <c r="AG75" s="12">
        <f>'raw TE data'!BE72</f>
        <v>16</v>
      </c>
      <c r="AH75" s="12">
        <f>'raw TE data'!BF72</f>
        <v>32.5</v>
      </c>
      <c r="AI75" s="12">
        <f>'raw TE data'!BG72</f>
        <v>4.9000000000000004</v>
      </c>
      <c r="AJ75" s="12">
        <f>'raw TE data'!BH72</f>
        <v>343</v>
      </c>
      <c r="AK75" s="12">
        <f>'raw TE data'!BI72</f>
        <v>28</v>
      </c>
      <c r="AL75" s="12">
        <f>'raw TE data'!BJ72</f>
        <v>79.900000000000006</v>
      </c>
      <c r="AM75" s="12">
        <f>'raw TE data'!BK72</f>
        <v>7.4</v>
      </c>
      <c r="AN75" s="12">
        <f>'raw TE data'!BL72</f>
        <v>14100</v>
      </c>
      <c r="AO75" s="12">
        <f>'raw TE data'!BM72</f>
        <v>1000</v>
      </c>
      <c r="AP75" s="12">
        <f>'raw TE data'!BN72</f>
        <v>3.6</v>
      </c>
      <c r="AQ75" s="12">
        <f>'raw TE data'!BO72</f>
        <v>3.5</v>
      </c>
      <c r="AR75" s="12">
        <f>'raw TE data'!BP72</f>
        <v>26.3</v>
      </c>
      <c r="AS75" s="12">
        <f>'raw TE data'!BQ72</f>
        <v>3.6</v>
      </c>
      <c r="AT75" s="12">
        <f>'raw TE data'!BR72</f>
        <v>1100</v>
      </c>
      <c r="AU75" s="12">
        <f>'raw TE data'!BS72</f>
        <v>120</v>
      </c>
      <c r="AV75" s="21">
        <f t="shared" si="40"/>
        <v>2.3909090909090911E-2</v>
      </c>
      <c r="AX75" s="21" t="str">
        <f>'raw TE data'!B72</f>
        <v>P145_70.FIN2</v>
      </c>
      <c r="AY75" s="31">
        <f t="shared" si="41"/>
        <v>-1.0899182561307902E-2</v>
      </c>
      <c r="AZ75" s="31">
        <f t="shared" si="42"/>
        <v>2.9258098223615465</v>
      </c>
      <c r="BA75" s="31">
        <f t="shared" si="43"/>
        <v>8.0291970802919693E-2</v>
      </c>
      <c r="BB75" s="31">
        <f t="shared" si="44"/>
        <v>-7.2011251758087201E-4</v>
      </c>
      <c r="BC75" s="31">
        <f t="shared" si="45"/>
        <v>1.8181818181818181</v>
      </c>
      <c r="BD75" s="31">
        <f t="shared" si="46"/>
        <v>2.0689655172413794</v>
      </c>
      <c r="BE75" s="31">
        <f t="shared" si="47"/>
        <v>7.8431372549019605</v>
      </c>
      <c r="BF75" s="31">
        <f t="shared" si="48"/>
        <v>28.275862068965512</v>
      </c>
      <c r="BG75" s="31">
        <f t="shared" si="49"/>
        <v>87.139107611548567</v>
      </c>
      <c r="BH75" s="31">
        <f t="shared" si="50"/>
        <v>212.69095182138662</v>
      </c>
      <c r="BI75" s="31">
        <f t="shared" si="51"/>
        <v>469.87951807228916</v>
      </c>
      <c r="BJ75" s="31">
        <f t="shared" si="52"/>
        <v>912.9213483146068</v>
      </c>
      <c r="BK75" s="31">
        <f t="shared" si="53"/>
        <v>1383.0645161290322</v>
      </c>
      <c r="BL75" s="31">
        <f t="shared" si="54"/>
        <v>2097.1128608923887</v>
      </c>
      <c r="BN75" s="37" t="str">
        <f t="shared" si="55"/>
        <v/>
      </c>
      <c r="BO75" s="38">
        <f t="shared" si="56"/>
        <v>0.54788535214615297</v>
      </c>
      <c r="BP75" s="39" t="str">
        <f t="shared" si="57"/>
        <v/>
      </c>
      <c r="BQ75" s="39">
        <f t="shared" si="58"/>
        <v>15.87191507967353</v>
      </c>
      <c r="BR75" s="52">
        <f t="shared" si="59"/>
        <v>267.38188976377955</v>
      </c>
      <c r="BS75" s="41" t="str">
        <f>'raw UPb data'!B72</f>
        <v>P145_70.FIN2</v>
      </c>
      <c r="BT75" s="41">
        <f>IF('raw UPb data'!X72="no value", "", 'raw UPb data'!X72)</f>
        <v>57.4</v>
      </c>
      <c r="BU75" s="41">
        <f>'raw UPb data'!Y72</f>
        <v>1.9</v>
      </c>
    </row>
    <row r="76" spans="1:73">
      <c r="A76" s="20" t="str">
        <f>'raw TE data'!B73</f>
        <v>P145_70.FIN2</v>
      </c>
      <c r="B76" s="12">
        <f>'raw TE data'!Z73</f>
        <v>76.900000000000006</v>
      </c>
      <c r="C76" s="12">
        <f>'raw TE data'!AA73</f>
        <v>9</v>
      </c>
      <c r="D76" s="12">
        <f>'raw TE data'!AB73</f>
        <v>1.7</v>
      </c>
      <c r="E76" s="12">
        <f>'raw TE data'!AC73</f>
        <v>1.1000000000000001</v>
      </c>
      <c r="F76" s="12">
        <f>'raw TE data'!AD73</f>
        <v>780</v>
      </c>
      <c r="G76" s="12">
        <f>'raw TE data'!AE73</f>
        <v>120</v>
      </c>
      <c r="H76" s="12">
        <f>'raw TE data'!AF73</f>
        <v>3.3</v>
      </c>
      <c r="I76" s="12">
        <f>'raw TE data'!AG73</f>
        <v>1.7</v>
      </c>
      <c r="J76" s="12">
        <f>'raw TE data'!AH73</f>
        <v>3.7</v>
      </c>
      <c r="K76" s="12">
        <f>'raw TE data'!AI73</f>
        <v>5.2</v>
      </c>
      <c r="L76" s="12">
        <f>'raw TE data'!AJ73</f>
        <v>-1.9400000000000001E-2</v>
      </c>
      <c r="M76" s="12">
        <f>'raw TE data'!AK73</f>
        <v>2.5000000000000001E-3</v>
      </c>
      <c r="N76" s="12">
        <f>'raw TE data'!AL73</f>
        <v>17.7</v>
      </c>
      <c r="O76" s="12">
        <f>'raw TE data'!AM73</f>
        <v>3.5</v>
      </c>
      <c r="P76" s="12">
        <f>'raw TE data'!AN73</f>
        <v>2.9000000000000001E-2</v>
      </c>
      <c r="Q76" s="12">
        <f>'raw TE data'!AO73</f>
        <v>9.6000000000000002E-2</v>
      </c>
      <c r="R76" s="12">
        <f>'raw TE data'!AP73</f>
        <v>0.33</v>
      </c>
      <c r="S76" s="12">
        <f>'raw TE data'!AQ73</f>
        <v>0.65</v>
      </c>
      <c r="T76" s="12">
        <f>'raw TE data'!AR73</f>
        <v>1.9</v>
      </c>
      <c r="U76" s="12">
        <f>'raw TE data'!AS73</f>
        <v>2.1</v>
      </c>
      <c r="V76" s="12">
        <f>'raw TE data'!AT73</f>
        <v>0.73</v>
      </c>
      <c r="W76" s="12">
        <f>'raw TE data'!AU73</f>
        <v>0.9</v>
      </c>
      <c r="X76" s="12">
        <f>'raw TE data'!AV73</f>
        <v>4.7</v>
      </c>
      <c r="Y76" s="12">
        <f>'raw TE data'!AW73</f>
        <v>2.2000000000000002</v>
      </c>
      <c r="Z76" s="12">
        <f>'raw TE data'!AX73</f>
        <v>3.05</v>
      </c>
      <c r="AA76" s="12">
        <f>'raw TE data'!AY73</f>
        <v>0.96</v>
      </c>
      <c r="AB76" s="12">
        <f>'raw TE data'!AZ73</f>
        <v>47.8</v>
      </c>
      <c r="AC76" s="12">
        <f>'raw TE data'!BA73</f>
        <v>9</v>
      </c>
      <c r="AD76" s="12">
        <f>'raw TE data'!BB73</f>
        <v>23.4</v>
      </c>
      <c r="AE76" s="12">
        <f>'raw TE data'!BC73</f>
        <v>3.9</v>
      </c>
      <c r="AF76" s="12">
        <f>'raw TE data'!BD73</f>
        <v>148</v>
      </c>
      <c r="AG76" s="12">
        <f>'raw TE data'!BE73</f>
        <v>30</v>
      </c>
      <c r="AH76" s="12">
        <f>'raw TE data'!BF73</f>
        <v>34</v>
      </c>
      <c r="AI76" s="12">
        <f>'raw TE data'!BG73</f>
        <v>8.4</v>
      </c>
      <c r="AJ76" s="12">
        <f>'raw TE data'!BH73</f>
        <v>380</v>
      </c>
      <c r="AK76" s="12">
        <f>'raw TE data'!BI73</f>
        <v>45</v>
      </c>
      <c r="AL76" s="12">
        <f>'raw TE data'!BJ73</f>
        <v>90</v>
      </c>
      <c r="AM76" s="12">
        <f>'raw TE data'!BK73</f>
        <v>15</v>
      </c>
      <c r="AN76" s="12">
        <f>'raw TE data'!BL73</f>
        <v>14600</v>
      </c>
      <c r="AO76" s="12">
        <f>'raw TE data'!BM73</f>
        <v>2600</v>
      </c>
      <c r="AP76" s="12">
        <f>'raw TE data'!BN73</f>
        <v>3.75</v>
      </c>
      <c r="AQ76" s="12">
        <f>'raw TE data'!BO73</f>
        <v>0.46</v>
      </c>
      <c r="AR76" s="12">
        <f>'raw TE data'!BP73</f>
        <v>149</v>
      </c>
      <c r="AS76" s="12">
        <f>'raw TE data'!BQ73</f>
        <v>21</v>
      </c>
      <c r="AT76" s="12">
        <f>'raw TE data'!BR73</f>
        <v>890</v>
      </c>
      <c r="AU76" s="12">
        <f>'raw TE data'!BS73</f>
        <v>100</v>
      </c>
      <c r="AV76" s="21">
        <f t="shared" si="40"/>
        <v>0.16741573033707866</v>
      </c>
      <c r="AX76" s="21" t="str">
        <f>'raw TE data'!B73</f>
        <v>P145_70.FIN2</v>
      </c>
      <c r="AY76" s="31">
        <f t="shared" si="41"/>
        <v>-5.2861035422343328E-2</v>
      </c>
      <c r="AZ76" s="31">
        <f t="shared" si="42"/>
        <v>18.495297805642632</v>
      </c>
      <c r="BA76" s="31">
        <f t="shared" si="43"/>
        <v>0.21167883211678831</v>
      </c>
      <c r="BB76" s="31">
        <f t="shared" si="44"/>
        <v>0.46413502109704646</v>
      </c>
      <c r="BC76" s="31">
        <f t="shared" si="45"/>
        <v>8.2251082251082241</v>
      </c>
      <c r="BD76" s="31">
        <f t="shared" si="46"/>
        <v>8.3908045977011501</v>
      </c>
      <c r="BE76" s="31">
        <f t="shared" si="47"/>
        <v>15.359477124183007</v>
      </c>
      <c r="BF76" s="31">
        <f t="shared" si="48"/>
        <v>52.586206896551715</v>
      </c>
      <c r="BG76" s="31">
        <f t="shared" si="49"/>
        <v>125.45931758530183</v>
      </c>
      <c r="BH76" s="31">
        <f t="shared" si="50"/>
        <v>274.97062279670973</v>
      </c>
      <c r="BI76" s="31">
        <f t="shared" si="51"/>
        <v>594.3775100401607</v>
      </c>
      <c r="BJ76" s="31">
        <f t="shared" si="52"/>
        <v>955.05617977528095</v>
      </c>
      <c r="BK76" s="31">
        <f t="shared" si="53"/>
        <v>1532.258064516129</v>
      </c>
      <c r="BL76" s="31">
        <f t="shared" si="54"/>
        <v>2362.2047244094488</v>
      </c>
      <c r="BN76" s="37" t="str">
        <f t="shared" si="55"/>
        <v/>
      </c>
      <c r="BO76" s="38">
        <f t="shared" si="56"/>
        <v>0.74652538688223058</v>
      </c>
      <c r="BP76" s="39" t="str">
        <f t="shared" si="57"/>
        <v/>
      </c>
      <c r="BQ76" s="39">
        <f t="shared" si="58"/>
        <v>12.213186664867054</v>
      </c>
      <c r="BR76" s="52">
        <f t="shared" si="59"/>
        <v>153.79460546155133</v>
      </c>
      <c r="BS76" s="41" t="str">
        <f>'raw UPb data'!B73</f>
        <v>P145_70.FIN2</v>
      </c>
      <c r="BT76" s="41">
        <f>IF('raw UPb data'!X73="no value", "", 'raw UPb data'!X73)</f>
        <v>120.2</v>
      </c>
      <c r="BU76" s="41">
        <f>'raw UPb data'!Y73</f>
        <v>3.9</v>
      </c>
    </row>
    <row r="77" spans="1:73">
      <c r="A77" s="20" t="str">
        <f>'raw TE data'!B74</f>
        <v>P145_74.FIN2</v>
      </c>
      <c r="B77" s="12">
        <f>'raw TE data'!Z74</f>
        <v>14.6</v>
      </c>
      <c r="C77" s="12">
        <f>'raw TE data'!AA74</f>
        <v>3.9</v>
      </c>
      <c r="D77" s="12">
        <f>'raw TE data'!AB74</f>
        <v>1.99</v>
      </c>
      <c r="E77" s="12">
        <f>'raw TE data'!AC74</f>
        <v>0.95</v>
      </c>
      <c r="F77" s="12">
        <f>'raw TE data'!AD74</f>
        <v>2380</v>
      </c>
      <c r="G77" s="12">
        <f>'raw TE data'!AE74</f>
        <v>150</v>
      </c>
      <c r="H77" s="12">
        <f>'raw TE data'!AF74</f>
        <v>2.89</v>
      </c>
      <c r="I77" s="12">
        <f>'raw TE data'!AG74</f>
        <v>0.57999999999999996</v>
      </c>
      <c r="J77" s="12">
        <f>'raw TE data'!AH74</f>
        <v>0.4</v>
      </c>
      <c r="K77" s="12">
        <f>'raw TE data'!AI74</f>
        <v>1.7</v>
      </c>
      <c r="L77" s="12">
        <f>'raw TE data'!AJ74</f>
        <v>72</v>
      </c>
      <c r="M77" s="12">
        <f>'raw TE data'!AK74</f>
        <v>64</v>
      </c>
      <c r="N77" s="12">
        <f>'raw TE data'!AL74</f>
        <v>180</v>
      </c>
      <c r="O77" s="12">
        <f>'raw TE data'!AM74</f>
        <v>130</v>
      </c>
      <c r="P77" s="12">
        <f>'raw TE data'!AN74</f>
        <v>18</v>
      </c>
      <c r="Q77" s="12">
        <f>'raw TE data'!AO74</f>
        <v>14</v>
      </c>
      <c r="R77" s="12">
        <f>'raw TE data'!AP74</f>
        <v>66</v>
      </c>
      <c r="S77" s="12">
        <f>'raw TE data'!AQ74</f>
        <v>44</v>
      </c>
      <c r="T77" s="12">
        <f>'raw TE data'!AR74</f>
        <v>20.100000000000001</v>
      </c>
      <c r="U77" s="12">
        <f>'raw TE data'!AS74</f>
        <v>7</v>
      </c>
      <c r="V77" s="12">
        <f>'raw TE data'!AT74</f>
        <v>3.46</v>
      </c>
      <c r="W77" s="12">
        <f>'raw TE data'!AU74</f>
        <v>0.77</v>
      </c>
      <c r="X77" s="12">
        <f>'raw TE data'!AV74</f>
        <v>61</v>
      </c>
      <c r="Y77" s="12">
        <f>'raw TE data'!AW74</f>
        <v>10</v>
      </c>
      <c r="Z77" s="12">
        <f>'raw TE data'!AX74</f>
        <v>18.100000000000001</v>
      </c>
      <c r="AA77" s="12">
        <f>'raw TE data'!AY74</f>
        <v>2</v>
      </c>
      <c r="AB77" s="12">
        <f>'raw TE data'!AZ74</f>
        <v>210</v>
      </c>
      <c r="AC77" s="12">
        <f>'raw TE data'!BA74</f>
        <v>18</v>
      </c>
      <c r="AD77" s="12">
        <f>'raw TE data'!BB74</f>
        <v>78</v>
      </c>
      <c r="AE77" s="12">
        <f>'raw TE data'!BC74</f>
        <v>6.4</v>
      </c>
      <c r="AF77" s="12">
        <f>'raw TE data'!BD74</f>
        <v>371</v>
      </c>
      <c r="AG77" s="12">
        <f>'raw TE data'!BE74</f>
        <v>25</v>
      </c>
      <c r="AH77" s="12">
        <f>'raw TE data'!BF74</f>
        <v>84.2</v>
      </c>
      <c r="AI77" s="12">
        <f>'raw TE data'!BG74</f>
        <v>4.5</v>
      </c>
      <c r="AJ77" s="12">
        <f>'raw TE data'!BH74</f>
        <v>758</v>
      </c>
      <c r="AK77" s="12">
        <f>'raw TE data'!BI74</f>
        <v>47</v>
      </c>
      <c r="AL77" s="12">
        <f>'raw TE data'!BJ74</f>
        <v>156.4</v>
      </c>
      <c r="AM77" s="12">
        <f>'raw TE data'!BK74</f>
        <v>8.6</v>
      </c>
      <c r="AN77" s="12">
        <f>'raw TE data'!BL74</f>
        <v>9940</v>
      </c>
      <c r="AO77" s="12">
        <f>'raw TE data'!BM74</f>
        <v>560</v>
      </c>
      <c r="AP77" s="12">
        <f>'raw TE data'!BN74</f>
        <v>0.89</v>
      </c>
      <c r="AQ77" s="12">
        <f>'raw TE data'!BO74</f>
        <v>0.28999999999999998</v>
      </c>
      <c r="AR77" s="12">
        <f>'raw TE data'!BP74</f>
        <v>394</v>
      </c>
      <c r="AS77" s="12">
        <f>'raw TE data'!BQ74</f>
        <v>29</v>
      </c>
      <c r="AT77" s="12">
        <f>'raw TE data'!BR74</f>
        <v>321</v>
      </c>
      <c r="AU77" s="12">
        <f>'raw TE data'!BS74</f>
        <v>20</v>
      </c>
      <c r="AV77" s="21">
        <f t="shared" si="40"/>
        <v>1.2274143302180685</v>
      </c>
      <c r="AX77" s="21" t="str">
        <f>'raw TE data'!B74</f>
        <v>P145_74.FIN2</v>
      </c>
      <c r="AY77" s="31">
        <f t="shared" si="41"/>
        <v>196.18528610354224</v>
      </c>
      <c r="AZ77" s="31">
        <f t="shared" si="42"/>
        <v>188.08777429467085</v>
      </c>
      <c r="BA77" s="31">
        <f t="shared" si="43"/>
        <v>131.38686131386859</v>
      </c>
      <c r="BB77" s="31">
        <f t="shared" si="44"/>
        <v>92.827004219409289</v>
      </c>
      <c r="BC77" s="31">
        <f t="shared" si="45"/>
        <v>87.012987012987011</v>
      </c>
      <c r="BD77" s="31">
        <f t="shared" si="46"/>
        <v>39.770114942528735</v>
      </c>
      <c r="BE77" s="31">
        <f t="shared" si="47"/>
        <v>199.34640522875819</v>
      </c>
      <c r="BF77" s="31">
        <f t="shared" si="48"/>
        <v>312.06896551724139</v>
      </c>
      <c r="BG77" s="31">
        <f t="shared" si="49"/>
        <v>551.18110236220468</v>
      </c>
      <c r="BH77" s="31">
        <f t="shared" si="50"/>
        <v>916.56874265569922</v>
      </c>
      <c r="BI77" s="31">
        <f t="shared" si="51"/>
        <v>1489.9598393574297</v>
      </c>
      <c r="BJ77" s="31">
        <f t="shared" si="52"/>
        <v>2365.1685393258426</v>
      </c>
      <c r="BK77" s="31">
        <f t="shared" si="53"/>
        <v>3056.4516129032259</v>
      </c>
      <c r="BL77" s="31">
        <f t="shared" si="54"/>
        <v>4104.9868766404197</v>
      </c>
      <c r="BN77" s="37">
        <f t="shared" si="55"/>
        <v>1.1715245185294412</v>
      </c>
      <c r="BO77" s="38">
        <f t="shared" si="56"/>
        <v>0.30196777790845142</v>
      </c>
      <c r="BP77" s="39">
        <f t="shared" si="57"/>
        <v>4.7791939901182606E-2</v>
      </c>
      <c r="BQ77" s="39">
        <f t="shared" si="58"/>
        <v>5.5452764976958528</v>
      </c>
      <c r="BR77" s="52">
        <f t="shared" si="59"/>
        <v>20.592229250032268</v>
      </c>
      <c r="BS77" s="41" t="str">
        <f>'raw UPb data'!B74</f>
        <v>P145_74.FIN2</v>
      </c>
      <c r="BT77" s="41">
        <f>IF('raw UPb data'!X74="no value", "", 'raw UPb data'!X74)</f>
        <v>183.2</v>
      </c>
      <c r="BU77" s="41">
        <f>'raw UPb data'!Y74</f>
        <v>2.9</v>
      </c>
    </row>
    <row r="78" spans="1:73">
      <c r="A78" s="20" t="str">
        <f>'raw TE data'!B75</f>
        <v>P145_77.FIN2</v>
      </c>
      <c r="B78" s="12">
        <f>'raw TE data'!Z75</f>
        <v>1.62</v>
      </c>
      <c r="C78" s="12">
        <f>'raw TE data'!AA75</f>
        <v>0.99</v>
      </c>
      <c r="D78" s="12">
        <f>'raw TE data'!AB75</f>
        <v>0.4</v>
      </c>
      <c r="E78" s="12">
        <f>'raw TE data'!AC75</f>
        <v>1</v>
      </c>
      <c r="F78" s="12">
        <f>'raw TE data'!AD75</f>
        <v>760</v>
      </c>
      <c r="G78" s="12">
        <f>'raw TE data'!AE75</f>
        <v>230</v>
      </c>
      <c r="H78" s="12">
        <f>'raw TE data'!AF75</f>
        <v>2.52</v>
      </c>
      <c r="I78" s="12">
        <f>'raw TE data'!AG75</f>
        <v>0.77</v>
      </c>
      <c r="J78" s="12">
        <f>'raw TE data'!AH75</f>
        <v>-0.1</v>
      </c>
      <c r="K78" s="12">
        <f>'raw TE data'!AI75</f>
        <v>3.2</v>
      </c>
      <c r="L78" s="12">
        <f>'raw TE data'!AJ75</f>
        <v>0</v>
      </c>
      <c r="M78" s="12">
        <f>'raw TE data'!AK75</f>
        <v>1.2999999999999999E-2</v>
      </c>
      <c r="N78" s="12">
        <f>'raw TE data'!AL75</f>
        <v>9.1</v>
      </c>
      <c r="O78" s="12">
        <f>'raw TE data'!AM75</f>
        <v>9.5</v>
      </c>
      <c r="P78" s="12">
        <f>'raw TE data'!AN75</f>
        <v>3.0000000000000001E-3</v>
      </c>
      <c r="Q78" s="12">
        <f>'raw TE data'!AO75</f>
        <v>0.02</v>
      </c>
      <c r="R78" s="12">
        <f>'raw TE data'!AP75</f>
        <v>0.34</v>
      </c>
      <c r="S78" s="12">
        <f>'raw TE data'!AQ75</f>
        <v>0.67</v>
      </c>
      <c r="T78" s="12">
        <f>'raw TE data'!AR75</f>
        <v>0.9</v>
      </c>
      <c r="U78" s="12">
        <f>'raw TE data'!AS75</f>
        <v>1.1000000000000001</v>
      </c>
      <c r="V78" s="12">
        <f>'raw TE data'!AT75</f>
        <v>0.39</v>
      </c>
      <c r="W78" s="12">
        <f>'raw TE data'!AU75</f>
        <v>0.36</v>
      </c>
      <c r="X78" s="12">
        <f>'raw TE data'!AV75</f>
        <v>10.6</v>
      </c>
      <c r="Y78" s="12">
        <f>'raw TE data'!AW75</f>
        <v>7.6</v>
      </c>
      <c r="Z78" s="12">
        <f>'raw TE data'!AX75</f>
        <v>2.8</v>
      </c>
      <c r="AA78" s="12">
        <f>'raw TE data'!AY75</f>
        <v>1.9</v>
      </c>
      <c r="AB78" s="12">
        <f>'raw TE data'!AZ75</f>
        <v>51</v>
      </c>
      <c r="AC78" s="12">
        <f>'raw TE data'!BA75</f>
        <v>26</v>
      </c>
      <c r="AD78" s="12">
        <f>'raw TE data'!BB75</f>
        <v>25.5</v>
      </c>
      <c r="AE78" s="12">
        <f>'raw TE data'!BC75</f>
        <v>9.6</v>
      </c>
      <c r="AF78" s="12">
        <f>'raw TE data'!BD75</f>
        <v>157</v>
      </c>
      <c r="AG78" s="12">
        <f>'raw TE data'!BE75</f>
        <v>55</v>
      </c>
      <c r="AH78" s="12">
        <f>'raw TE data'!BF75</f>
        <v>48.6</v>
      </c>
      <c r="AI78" s="12">
        <f>'raw TE data'!BG75</f>
        <v>9.6999999999999993</v>
      </c>
      <c r="AJ78" s="12">
        <f>'raw TE data'!BH75</f>
        <v>604</v>
      </c>
      <c r="AK78" s="12">
        <f>'raw TE data'!BI75</f>
        <v>79</v>
      </c>
      <c r="AL78" s="12">
        <f>'raw TE data'!BJ75</f>
        <v>137</v>
      </c>
      <c r="AM78" s="12">
        <f>'raw TE data'!BK75</f>
        <v>34</v>
      </c>
      <c r="AN78" s="12">
        <f>'raw TE data'!BL75</f>
        <v>13500</v>
      </c>
      <c r="AO78" s="12">
        <f>'raw TE data'!BM75</f>
        <v>1300</v>
      </c>
      <c r="AP78" s="12">
        <f>'raw TE data'!BN75</f>
        <v>-4.2900000000000002E-4</v>
      </c>
      <c r="AQ78" s="12">
        <f>'raw TE data'!BO75</f>
        <v>2.5999999999999998E-5</v>
      </c>
      <c r="AR78" s="12">
        <f>'raw TE data'!BP75</f>
        <v>180</v>
      </c>
      <c r="AS78" s="12">
        <f>'raw TE data'!BQ75</f>
        <v>120</v>
      </c>
      <c r="AT78" s="12">
        <f>'raw TE data'!BR75</f>
        <v>960</v>
      </c>
      <c r="AU78" s="12">
        <f>'raw TE data'!BS75</f>
        <v>140</v>
      </c>
      <c r="AV78" s="21">
        <f t="shared" si="40"/>
        <v>0.1875</v>
      </c>
      <c r="AX78" s="21" t="str">
        <f>'raw TE data'!B75</f>
        <v>P145_77.FIN2</v>
      </c>
      <c r="AY78" s="31">
        <f t="shared" si="41"/>
        <v>0</v>
      </c>
      <c r="AZ78" s="31">
        <f t="shared" si="42"/>
        <v>9.5088819226750267</v>
      </c>
      <c r="BA78" s="31">
        <f t="shared" si="43"/>
        <v>2.18978102189781E-2</v>
      </c>
      <c r="BB78" s="31">
        <f t="shared" si="44"/>
        <v>0.47819971870604788</v>
      </c>
      <c r="BC78" s="31">
        <f t="shared" si="45"/>
        <v>3.8961038961038961</v>
      </c>
      <c r="BD78" s="31">
        <f t="shared" si="46"/>
        <v>4.4827586206896557</v>
      </c>
      <c r="BE78" s="31">
        <f t="shared" si="47"/>
        <v>34.640522875816991</v>
      </c>
      <c r="BF78" s="31">
        <f t="shared" si="48"/>
        <v>48.275862068965509</v>
      </c>
      <c r="BG78" s="31">
        <f t="shared" si="49"/>
        <v>133.85826771653544</v>
      </c>
      <c r="BH78" s="31">
        <f t="shared" si="50"/>
        <v>299.64747356051703</v>
      </c>
      <c r="BI78" s="31">
        <f t="shared" si="51"/>
        <v>630.52208835341366</v>
      </c>
      <c r="BJ78" s="31">
        <f t="shared" si="52"/>
        <v>1365.1685393258429</v>
      </c>
      <c r="BK78" s="31">
        <f t="shared" si="53"/>
        <v>2435.483870967742</v>
      </c>
      <c r="BL78" s="31">
        <f t="shared" si="54"/>
        <v>3595.8005249343832</v>
      </c>
      <c r="BN78" s="37" t="str">
        <f t="shared" si="55"/>
        <v/>
      </c>
      <c r="BO78" s="38">
        <f t="shared" si="56"/>
        <v>0.38586720584892953</v>
      </c>
      <c r="BP78" s="39" t="str">
        <f t="shared" si="57"/>
        <v/>
      </c>
      <c r="BQ78" s="39">
        <f t="shared" si="58"/>
        <v>18.19449715370019</v>
      </c>
      <c r="BR78" s="52">
        <f t="shared" si="59"/>
        <v>103.80329817263409</v>
      </c>
      <c r="BS78" s="41" t="str">
        <f>'raw UPb data'!B75</f>
        <v>P145_77.FIN2</v>
      </c>
      <c r="BT78" s="41">
        <f>IF('raw UPb data'!X75="no value", "", 'raw UPb data'!X75)</f>
        <v>80</v>
      </c>
      <c r="BU78" s="41">
        <f>'raw UPb data'!Y75</f>
        <v>3.7</v>
      </c>
    </row>
    <row r="79" spans="1:73">
      <c r="A79" s="20" t="str">
        <f>'raw TE data'!B76</f>
        <v>P145_77.FIN2</v>
      </c>
      <c r="B79" s="12">
        <f>'raw TE data'!Z76</f>
        <v>4.9000000000000004</v>
      </c>
      <c r="C79" s="12">
        <f>'raw TE data'!AA76</f>
        <v>2.1</v>
      </c>
      <c r="D79" s="12">
        <f>'raw TE data'!AB76</f>
        <v>0.25</v>
      </c>
      <c r="E79" s="12">
        <f>'raw TE data'!AC76</f>
        <v>0.34</v>
      </c>
      <c r="F79" s="12">
        <f>'raw TE data'!AD76</f>
        <v>1640</v>
      </c>
      <c r="G79" s="12">
        <f>'raw TE data'!AE76</f>
        <v>110</v>
      </c>
      <c r="H79" s="12">
        <f>'raw TE data'!AF76</f>
        <v>3.63</v>
      </c>
      <c r="I79" s="12">
        <f>'raw TE data'!AG76</f>
        <v>0.74</v>
      </c>
      <c r="J79" s="12">
        <f>'raw TE data'!AH76</f>
        <v>0</v>
      </c>
      <c r="K79" s="12">
        <f>'raw TE data'!AI76</f>
        <v>1.2</v>
      </c>
      <c r="L79" s="12">
        <f>'raw TE data'!AJ76</f>
        <v>2.5000000000000001E-3</v>
      </c>
      <c r="M79" s="12">
        <f>'raw TE data'!AK76</f>
        <v>9.2999999999999992E-3</v>
      </c>
      <c r="N79" s="12">
        <f>'raw TE data'!AL76</f>
        <v>50.8</v>
      </c>
      <c r="O79" s="12">
        <f>'raw TE data'!AM76</f>
        <v>2.7</v>
      </c>
      <c r="P79" s="12">
        <f>'raw TE data'!AN76</f>
        <v>0.108</v>
      </c>
      <c r="Q79" s="12">
        <f>'raw TE data'!AO76</f>
        <v>4.8000000000000001E-2</v>
      </c>
      <c r="R79" s="12">
        <f>'raw TE data'!AP76</f>
        <v>2.14</v>
      </c>
      <c r="S79" s="12">
        <f>'raw TE data'!AQ76</f>
        <v>0.87</v>
      </c>
      <c r="T79" s="12">
        <f>'raw TE data'!AR76</f>
        <v>5.3</v>
      </c>
      <c r="U79" s="12">
        <f>'raw TE data'!AS76</f>
        <v>1.8</v>
      </c>
      <c r="V79" s="12">
        <f>'raw TE data'!AT76</f>
        <v>1.27</v>
      </c>
      <c r="W79" s="12">
        <f>'raw TE data'!AU76</f>
        <v>0.38</v>
      </c>
      <c r="X79" s="12">
        <f>'raw TE data'!AV76</f>
        <v>29.2</v>
      </c>
      <c r="Y79" s="12">
        <f>'raw TE data'!AW76</f>
        <v>3.3</v>
      </c>
      <c r="Z79" s="12">
        <f>'raw TE data'!AX76</f>
        <v>9.3000000000000007</v>
      </c>
      <c r="AA79" s="12">
        <f>'raw TE data'!AY76</f>
        <v>1</v>
      </c>
      <c r="AB79" s="12">
        <f>'raw TE data'!AZ76</f>
        <v>141.19999999999999</v>
      </c>
      <c r="AC79" s="12">
        <f>'raw TE data'!BA76</f>
        <v>9.4</v>
      </c>
      <c r="AD79" s="12">
        <f>'raw TE data'!BB76</f>
        <v>53.5</v>
      </c>
      <c r="AE79" s="12">
        <f>'raw TE data'!BC76</f>
        <v>4.5</v>
      </c>
      <c r="AF79" s="12">
        <f>'raw TE data'!BD76</f>
        <v>271</v>
      </c>
      <c r="AG79" s="12">
        <f>'raw TE data'!BE76</f>
        <v>16</v>
      </c>
      <c r="AH79" s="12">
        <f>'raw TE data'!BF76</f>
        <v>62.9</v>
      </c>
      <c r="AI79" s="12">
        <f>'raw TE data'!BG76</f>
        <v>4.2</v>
      </c>
      <c r="AJ79" s="12">
        <f>'raw TE data'!BH76</f>
        <v>602</v>
      </c>
      <c r="AK79" s="12">
        <f>'raw TE data'!BI76</f>
        <v>33</v>
      </c>
      <c r="AL79" s="12">
        <f>'raw TE data'!BJ76</f>
        <v>135.69999999999999</v>
      </c>
      <c r="AM79" s="12">
        <f>'raw TE data'!BK76</f>
        <v>8.5</v>
      </c>
      <c r="AN79" s="12">
        <f>'raw TE data'!BL76</f>
        <v>13030</v>
      </c>
      <c r="AO79" s="12">
        <f>'raw TE data'!BM76</f>
        <v>670</v>
      </c>
      <c r="AP79" s="12">
        <f>'raw TE data'!BN76</f>
        <v>0.7</v>
      </c>
      <c r="AQ79" s="12">
        <f>'raw TE data'!BO76</f>
        <v>0.38</v>
      </c>
      <c r="AR79" s="12">
        <f>'raw TE data'!BP76</f>
        <v>527</v>
      </c>
      <c r="AS79" s="12">
        <f>'raw TE data'!BQ76</f>
        <v>26</v>
      </c>
      <c r="AT79" s="12">
        <f>'raw TE data'!BR76</f>
        <v>502</v>
      </c>
      <c r="AU79" s="12">
        <f>'raw TE data'!BS76</f>
        <v>29</v>
      </c>
      <c r="AV79" s="21">
        <f t="shared" si="40"/>
        <v>1.049800796812749</v>
      </c>
      <c r="AX79" s="21" t="str">
        <f>'raw TE data'!B76</f>
        <v>P145_77.FIN2</v>
      </c>
      <c r="AY79" s="31">
        <f t="shared" si="41"/>
        <v>6.8119891008174387E-3</v>
      </c>
      <c r="AZ79" s="31">
        <f t="shared" si="42"/>
        <v>53.082549634273768</v>
      </c>
      <c r="BA79" s="31">
        <f t="shared" si="43"/>
        <v>0.7883211678832116</v>
      </c>
      <c r="BB79" s="31">
        <f t="shared" si="44"/>
        <v>3.0098452883263014</v>
      </c>
      <c r="BC79" s="31">
        <f t="shared" si="45"/>
        <v>22.943722943722943</v>
      </c>
      <c r="BD79" s="31">
        <f t="shared" si="46"/>
        <v>14.597701149425289</v>
      </c>
      <c r="BE79" s="31">
        <f t="shared" si="47"/>
        <v>95.424836601307192</v>
      </c>
      <c r="BF79" s="31">
        <f t="shared" si="48"/>
        <v>160.34482758620689</v>
      </c>
      <c r="BG79" s="31">
        <f t="shared" si="49"/>
        <v>370.60367454068239</v>
      </c>
      <c r="BH79" s="31">
        <f t="shared" si="50"/>
        <v>628.67215041128088</v>
      </c>
      <c r="BI79" s="31">
        <f t="shared" si="51"/>
        <v>1088.3534136546184</v>
      </c>
      <c r="BJ79" s="31">
        <f t="shared" si="52"/>
        <v>1766.8539325842696</v>
      </c>
      <c r="BK79" s="31">
        <f t="shared" si="53"/>
        <v>2427.4193548387098</v>
      </c>
      <c r="BL79" s="31">
        <f t="shared" si="54"/>
        <v>3561.6797900262463</v>
      </c>
      <c r="BN79" s="37">
        <f t="shared" si="55"/>
        <v>724.37459106273002</v>
      </c>
      <c r="BO79" s="38">
        <f t="shared" si="56"/>
        <v>0.31197644935344421</v>
      </c>
      <c r="BP79" s="39">
        <f t="shared" si="57"/>
        <v>1.9125776325802831E-6</v>
      </c>
      <c r="BQ79" s="39">
        <f t="shared" si="58"/>
        <v>6.5499063328154987</v>
      </c>
      <c r="BR79" s="52">
        <f t="shared" si="59"/>
        <v>37.32445259411066</v>
      </c>
      <c r="BS79" s="41" t="str">
        <f>'raw UPb data'!B76</f>
        <v>P145_77.FIN2</v>
      </c>
      <c r="BT79" s="41">
        <f>IF('raw UPb data'!X76="no value", "", 'raw UPb data'!X76)</f>
        <v>166.5</v>
      </c>
      <c r="BU79" s="41">
        <f>'raw UPb data'!Y76</f>
        <v>1.8</v>
      </c>
    </row>
    <row r="80" spans="1:73">
      <c r="A80" s="20" t="str">
        <f>'raw TE data'!B77</f>
        <v>P145_78.FIN2</v>
      </c>
      <c r="B80" s="12">
        <f>'raw TE data'!Z77</f>
        <v>6</v>
      </c>
      <c r="C80" s="12">
        <f>'raw TE data'!AA77</f>
        <v>2</v>
      </c>
      <c r="D80" s="12">
        <f>'raw TE data'!AB77</f>
        <v>0.57999999999999996</v>
      </c>
      <c r="E80" s="12">
        <f>'raw TE data'!AC77</f>
        <v>0.32</v>
      </c>
      <c r="F80" s="12">
        <f>'raw TE data'!AD77</f>
        <v>1530</v>
      </c>
      <c r="G80" s="12">
        <f>'raw TE data'!AE77</f>
        <v>110</v>
      </c>
      <c r="H80" s="12">
        <f>'raw TE data'!AF77</f>
        <v>6.64</v>
      </c>
      <c r="I80" s="12">
        <f>'raw TE data'!AG77</f>
        <v>0.9</v>
      </c>
      <c r="J80" s="12">
        <f>'raw TE data'!AH77</f>
        <v>0.7</v>
      </c>
      <c r="K80" s="12">
        <f>'raw TE data'!AI77</f>
        <v>1.1000000000000001</v>
      </c>
      <c r="L80" s="12">
        <f>'raw TE data'!AJ77</f>
        <v>1.9E-3</v>
      </c>
      <c r="M80" s="12">
        <f>'raw TE data'!AK77</f>
        <v>7.7999999999999996E-3</v>
      </c>
      <c r="N80" s="12">
        <f>'raw TE data'!AL77</f>
        <v>2.99</v>
      </c>
      <c r="O80" s="12">
        <f>'raw TE data'!AM77</f>
        <v>0.47</v>
      </c>
      <c r="P80" s="12">
        <f>'raw TE data'!AN77</f>
        <v>1.4E-2</v>
      </c>
      <c r="Q80" s="12">
        <f>'raw TE data'!AO77</f>
        <v>1.4999999999999999E-2</v>
      </c>
      <c r="R80" s="12">
        <f>'raw TE data'!AP77</f>
        <v>0.28999999999999998</v>
      </c>
      <c r="S80" s="12">
        <f>'raw TE data'!AQ77</f>
        <v>0.18</v>
      </c>
      <c r="T80" s="12">
        <f>'raw TE data'!AR77</f>
        <v>1</v>
      </c>
      <c r="U80" s="12">
        <f>'raw TE data'!AS77</f>
        <v>0.44</v>
      </c>
      <c r="V80" s="12">
        <f>'raw TE data'!AT77</f>
        <v>5.0999999999999997E-2</v>
      </c>
      <c r="W80" s="12">
        <f>'raw TE data'!AU77</f>
        <v>9.4E-2</v>
      </c>
      <c r="X80" s="12">
        <f>'raw TE data'!AV77</f>
        <v>13.4</v>
      </c>
      <c r="Y80" s="12">
        <f>'raw TE data'!AW77</f>
        <v>2</v>
      </c>
      <c r="Z80" s="12">
        <f>'raw TE data'!AX77</f>
        <v>7.17</v>
      </c>
      <c r="AA80" s="12">
        <f>'raw TE data'!AY77</f>
        <v>0.56999999999999995</v>
      </c>
      <c r="AB80" s="12">
        <f>'raw TE data'!AZ77</f>
        <v>119.6</v>
      </c>
      <c r="AC80" s="12">
        <f>'raw TE data'!BA77</f>
        <v>9.5</v>
      </c>
      <c r="AD80" s="12">
        <f>'raw TE data'!BB77</f>
        <v>52.8</v>
      </c>
      <c r="AE80" s="12">
        <f>'raw TE data'!BC77</f>
        <v>4</v>
      </c>
      <c r="AF80" s="12">
        <f>'raw TE data'!BD77</f>
        <v>271</v>
      </c>
      <c r="AG80" s="12">
        <f>'raw TE data'!BE77</f>
        <v>17</v>
      </c>
      <c r="AH80" s="12">
        <f>'raw TE data'!BF77</f>
        <v>60.2</v>
      </c>
      <c r="AI80" s="12">
        <f>'raw TE data'!BG77</f>
        <v>3.8</v>
      </c>
      <c r="AJ80" s="12">
        <f>'raw TE data'!BH77</f>
        <v>533</v>
      </c>
      <c r="AK80" s="12">
        <f>'raw TE data'!BI77</f>
        <v>30</v>
      </c>
      <c r="AL80" s="12">
        <f>'raw TE data'!BJ77</f>
        <v>108.2</v>
      </c>
      <c r="AM80" s="12">
        <f>'raw TE data'!BK77</f>
        <v>6.3</v>
      </c>
      <c r="AN80" s="12">
        <f>'raw TE data'!BL77</f>
        <v>14390</v>
      </c>
      <c r="AO80" s="12">
        <f>'raw TE data'!BM77</f>
        <v>450</v>
      </c>
      <c r="AP80" s="12">
        <f>'raw TE data'!BN77</f>
        <v>4.8</v>
      </c>
      <c r="AQ80" s="12">
        <f>'raw TE data'!BO77</f>
        <v>1.7</v>
      </c>
      <c r="AR80" s="12">
        <f>'raw TE data'!BP77</f>
        <v>63</v>
      </c>
      <c r="AS80" s="12">
        <f>'raw TE data'!BQ77</f>
        <v>5.6</v>
      </c>
      <c r="AT80" s="12">
        <f>'raw TE data'!BR77</f>
        <v>993</v>
      </c>
      <c r="AU80" s="12">
        <f>'raw TE data'!BS77</f>
        <v>56</v>
      </c>
      <c r="AV80" s="21">
        <f t="shared" si="40"/>
        <v>6.3444108761329304E-2</v>
      </c>
      <c r="AX80" s="21" t="str">
        <f>'raw TE data'!B77</f>
        <v>P145_78.FIN2</v>
      </c>
      <c r="AY80" s="31">
        <f t="shared" si="41"/>
        <v>5.1771117166212535E-3</v>
      </c>
      <c r="AZ80" s="31">
        <f t="shared" si="42"/>
        <v>3.124346917450366</v>
      </c>
      <c r="BA80" s="31">
        <f t="shared" si="43"/>
        <v>0.10218978102189781</v>
      </c>
      <c r="BB80" s="31">
        <f t="shared" si="44"/>
        <v>0.40787623066104078</v>
      </c>
      <c r="BC80" s="31">
        <f t="shared" si="45"/>
        <v>4.329004329004329</v>
      </c>
      <c r="BD80" s="31">
        <f t="shared" si="46"/>
        <v>0.58620689655172409</v>
      </c>
      <c r="BE80" s="31">
        <f t="shared" si="47"/>
        <v>43.790849673202615</v>
      </c>
      <c r="BF80" s="31">
        <f t="shared" si="48"/>
        <v>123.62068965517241</v>
      </c>
      <c r="BG80" s="31">
        <f t="shared" si="49"/>
        <v>313.91076115485561</v>
      </c>
      <c r="BH80" s="31">
        <f t="shared" si="50"/>
        <v>620.4465334900118</v>
      </c>
      <c r="BI80" s="31">
        <f t="shared" si="51"/>
        <v>1088.3534136546184</v>
      </c>
      <c r="BJ80" s="31">
        <f t="shared" si="52"/>
        <v>1691.0112359550562</v>
      </c>
      <c r="BK80" s="31">
        <f t="shared" si="53"/>
        <v>2149.1935483870966</v>
      </c>
      <c r="BL80" s="31">
        <f t="shared" si="54"/>
        <v>2839.8950131233596</v>
      </c>
      <c r="BN80" s="37">
        <f t="shared" si="55"/>
        <v>135.83501903090809</v>
      </c>
      <c r="BO80" s="38">
        <f t="shared" si="56"/>
        <v>4.2576036300017717E-2</v>
      </c>
      <c r="BP80" s="39">
        <f t="shared" si="57"/>
        <v>1.8229940517862269E-6</v>
      </c>
      <c r="BQ80" s="39">
        <f t="shared" si="58"/>
        <v>6.8465112201963541</v>
      </c>
      <c r="BR80" s="52">
        <f t="shared" si="59"/>
        <v>64.851333881772234</v>
      </c>
      <c r="BS80" s="41" t="str">
        <f>'raw UPb data'!B77</f>
        <v>P145_78.FIN2</v>
      </c>
      <c r="BT80" s="41">
        <f>IF('raw UPb data'!X77="no value", "", 'raw UPb data'!X77)</f>
        <v>1598</v>
      </c>
      <c r="BU80" s="41">
        <f>'raw UPb data'!Y77</f>
        <v>10</v>
      </c>
    </row>
    <row r="81" spans="1:73">
      <c r="A81" s="20" t="str">
        <f>'raw TE data'!B78</f>
        <v>P145_79.FIN2</v>
      </c>
      <c r="B81" s="12">
        <f>'raw TE data'!Z78</f>
        <v>5.6</v>
      </c>
      <c r="C81" s="12">
        <f>'raw TE data'!AA78</f>
        <v>2.5</v>
      </c>
      <c r="D81" s="12">
        <f>'raw TE data'!AB78</f>
        <v>0.22</v>
      </c>
      <c r="E81" s="12">
        <f>'raw TE data'!AC78</f>
        <v>0.41</v>
      </c>
      <c r="F81" s="12">
        <f>'raw TE data'!AD78</f>
        <v>678</v>
      </c>
      <c r="G81" s="12">
        <f>'raw TE data'!AE78</f>
        <v>57</v>
      </c>
      <c r="H81" s="12">
        <f>'raw TE data'!AF78</f>
        <v>4.24</v>
      </c>
      <c r="I81" s="12">
        <f>'raw TE data'!AG78</f>
        <v>0.73</v>
      </c>
      <c r="J81" s="12">
        <f>'raw TE data'!AH78</f>
        <v>-1.43</v>
      </c>
      <c r="K81" s="12">
        <f>'raw TE data'!AI78</f>
        <v>0.86</v>
      </c>
      <c r="L81" s="12">
        <f>'raw TE data'!AJ78</f>
        <v>8.5</v>
      </c>
      <c r="M81" s="12">
        <f>'raw TE data'!AK78</f>
        <v>9.9</v>
      </c>
      <c r="N81" s="12">
        <f>'raw TE data'!AL78</f>
        <v>31</v>
      </c>
      <c r="O81" s="12">
        <f>'raw TE data'!AM78</f>
        <v>22</v>
      </c>
      <c r="P81" s="12">
        <f>'raw TE data'!AN78</f>
        <v>3.9</v>
      </c>
      <c r="Q81" s="12">
        <f>'raw TE data'!AO78</f>
        <v>2.6</v>
      </c>
      <c r="R81" s="12">
        <f>'raw TE data'!AP78</f>
        <v>25</v>
      </c>
      <c r="S81" s="12">
        <f>'raw TE data'!AQ78</f>
        <v>15</v>
      </c>
      <c r="T81" s="12">
        <f>'raw TE data'!AR78</f>
        <v>11.6</v>
      </c>
      <c r="U81" s="12">
        <f>'raw TE data'!AS78</f>
        <v>5.3</v>
      </c>
      <c r="V81" s="12">
        <f>'raw TE data'!AT78</f>
        <v>0.55000000000000004</v>
      </c>
      <c r="W81" s="12">
        <f>'raw TE data'!AU78</f>
        <v>0.28999999999999998</v>
      </c>
      <c r="X81" s="12">
        <f>'raw TE data'!AV78</f>
        <v>23.3</v>
      </c>
      <c r="Y81" s="12">
        <f>'raw TE data'!AW78</f>
        <v>7.7</v>
      </c>
      <c r="Z81" s="12">
        <f>'raw TE data'!AX78</f>
        <v>5.7</v>
      </c>
      <c r="AA81" s="12">
        <f>'raw TE data'!AY78</f>
        <v>1</v>
      </c>
      <c r="AB81" s="12">
        <f>'raw TE data'!AZ78</f>
        <v>64.099999999999994</v>
      </c>
      <c r="AC81" s="12">
        <f>'raw TE data'!BA78</f>
        <v>6.6</v>
      </c>
      <c r="AD81" s="12">
        <f>'raw TE data'!BB78</f>
        <v>24.7</v>
      </c>
      <c r="AE81" s="12">
        <f>'raw TE data'!BC78</f>
        <v>2.5</v>
      </c>
      <c r="AF81" s="12">
        <f>'raw TE data'!BD78</f>
        <v>110</v>
      </c>
      <c r="AG81" s="12">
        <f>'raw TE data'!BE78</f>
        <v>10</v>
      </c>
      <c r="AH81" s="12">
        <f>'raw TE data'!BF78</f>
        <v>24.1</v>
      </c>
      <c r="AI81" s="12">
        <f>'raw TE data'!BG78</f>
        <v>2.1</v>
      </c>
      <c r="AJ81" s="12">
        <f>'raw TE data'!BH78</f>
        <v>205</v>
      </c>
      <c r="AK81" s="12">
        <f>'raw TE data'!BI78</f>
        <v>18</v>
      </c>
      <c r="AL81" s="12">
        <f>'raw TE data'!BJ78</f>
        <v>43</v>
      </c>
      <c r="AM81" s="12">
        <f>'raw TE data'!BK78</f>
        <v>3.9</v>
      </c>
      <c r="AN81" s="12">
        <f>'raw TE data'!BL78</f>
        <v>11100</v>
      </c>
      <c r="AO81" s="12">
        <f>'raw TE data'!BM78</f>
        <v>720</v>
      </c>
      <c r="AP81" s="12">
        <f>'raw TE data'!BN78</f>
        <v>1.81</v>
      </c>
      <c r="AQ81" s="12">
        <f>'raw TE data'!BO78</f>
        <v>0.38</v>
      </c>
      <c r="AR81" s="12">
        <f>'raw TE data'!BP78</f>
        <v>34.5</v>
      </c>
      <c r="AS81" s="12">
        <f>'raw TE data'!BQ78</f>
        <v>3.4</v>
      </c>
      <c r="AT81" s="12">
        <f>'raw TE data'!BR78</f>
        <v>142</v>
      </c>
      <c r="AU81" s="12">
        <f>'raw TE data'!BS78</f>
        <v>13</v>
      </c>
      <c r="AV81" s="21">
        <f t="shared" si="40"/>
        <v>0.24295774647887325</v>
      </c>
      <c r="AX81" s="21" t="str">
        <f>'raw TE data'!B78</f>
        <v>P145_79.FIN2</v>
      </c>
      <c r="AY81" s="31">
        <f t="shared" si="41"/>
        <v>23.160762942779293</v>
      </c>
      <c r="AZ81" s="31">
        <f t="shared" si="42"/>
        <v>32.392894461859981</v>
      </c>
      <c r="BA81" s="31">
        <f t="shared" si="43"/>
        <v>28.467153284671529</v>
      </c>
      <c r="BB81" s="31">
        <f t="shared" si="44"/>
        <v>35.16174402250352</v>
      </c>
      <c r="BC81" s="31">
        <f t="shared" si="45"/>
        <v>50.216450216450212</v>
      </c>
      <c r="BD81" s="31">
        <f t="shared" si="46"/>
        <v>6.3218390804597711</v>
      </c>
      <c r="BE81" s="31">
        <f t="shared" si="47"/>
        <v>76.143790849673209</v>
      </c>
      <c r="BF81" s="31">
        <f t="shared" si="48"/>
        <v>98.275862068965509</v>
      </c>
      <c r="BG81" s="31">
        <f t="shared" si="49"/>
        <v>168.24146981627294</v>
      </c>
      <c r="BH81" s="31">
        <f t="shared" si="50"/>
        <v>290.24676850763808</v>
      </c>
      <c r="BI81" s="31">
        <f t="shared" si="51"/>
        <v>441.76706827309238</v>
      </c>
      <c r="BJ81" s="31">
        <f t="shared" si="52"/>
        <v>676.96629213483152</v>
      </c>
      <c r="BK81" s="31">
        <f t="shared" si="53"/>
        <v>826.61290322580646</v>
      </c>
      <c r="BL81" s="31">
        <f t="shared" si="54"/>
        <v>1128.6089238845143</v>
      </c>
      <c r="BN81" s="37">
        <f t="shared" si="55"/>
        <v>1.2615408134129156</v>
      </c>
      <c r="BO81" s="38">
        <f t="shared" si="56"/>
        <v>0.10223584360294555</v>
      </c>
      <c r="BP81" s="39">
        <f t="shared" si="57"/>
        <v>2.0521513212090493E-2</v>
      </c>
      <c r="BQ81" s="39">
        <f t="shared" si="58"/>
        <v>4.9132529817321737</v>
      </c>
      <c r="BR81" s="52">
        <f t="shared" si="59"/>
        <v>14.822074279341688</v>
      </c>
      <c r="BS81" s="41" t="str">
        <f>'raw UPb data'!B78</f>
        <v>P145_79.FIN2</v>
      </c>
      <c r="BT81" s="41">
        <f>IF('raw UPb data'!X78="no value", "", 'raw UPb data'!X78)</f>
        <v>1701</v>
      </c>
      <c r="BU81" s="41">
        <f>'raw UPb data'!Y78</f>
        <v>17</v>
      </c>
    </row>
    <row r="82" spans="1:73">
      <c r="A82" s="20" t="str">
        <f>'raw TE data'!B79</f>
        <v>P145_80.FIN2</v>
      </c>
      <c r="B82" s="12">
        <f>'raw TE data'!Z79</f>
        <v>4.5999999999999996</v>
      </c>
      <c r="C82" s="12">
        <f>'raw TE data'!AA79</f>
        <v>1.5</v>
      </c>
      <c r="D82" s="12">
        <f>'raw TE data'!AB79</f>
        <v>1.1299999999999999</v>
      </c>
      <c r="E82" s="12">
        <f>'raw TE data'!AC79</f>
        <v>0.52</v>
      </c>
      <c r="F82" s="12">
        <f>'raw TE data'!AD79</f>
        <v>2200</v>
      </c>
      <c r="G82" s="12">
        <f>'raw TE data'!AE79</f>
        <v>140</v>
      </c>
      <c r="H82" s="12">
        <f>'raw TE data'!AF79</f>
        <v>8.1</v>
      </c>
      <c r="I82" s="12">
        <f>'raw TE data'!AG79</f>
        <v>1.5</v>
      </c>
      <c r="J82" s="12">
        <f>'raw TE data'!AH79</f>
        <v>-0.4</v>
      </c>
      <c r="K82" s="12">
        <f>'raw TE data'!AI79</f>
        <v>1</v>
      </c>
      <c r="L82" s="12">
        <f>'raw TE data'!AJ79</f>
        <v>6.0000000000000001E-3</v>
      </c>
      <c r="M82" s="12">
        <f>'raw TE data'!AK79</f>
        <v>1.2E-2</v>
      </c>
      <c r="N82" s="12">
        <f>'raw TE data'!AL79</f>
        <v>2.56</v>
      </c>
      <c r="O82" s="12">
        <f>'raw TE data'!AM79</f>
        <v>0.31</v>
      </c>
      <c r="P82" s="12">
        <f>'raw TE data'!AN79</f>
        <v>4.4999999999999998E-2</v>
      </c>
      <c r="Q82" s="12">
        <f>'raw TE data'!AO79</f>
        <v>4.1000000000000002E-2</v>
      </c>
      <c r="R82" s="12">
        <f>'raw TE data'!AP79</f>
        <v>0.67</v>
      </c>
      <c r="S82" s="12">
        <f>'raw TE data'!AQ79</f>
        <v>0.56000000000000005</v>
      </c>
      <c r="T82" s="12">
        <f>'raw TE data'!AR79</f>
        <v>2.4</v>
      </c>
      <c r="U82" s="12">
        <f>'raw TE data'!AS79</f>
        <v>1</v>
      </c>
      <c r="V82" s="12">
        <f>'raw TE data'!AT79</f>
        <v>0.16</v>
      </c>
      <c r="W82" s="12">
        <f>'raw TE data'!AU79</f>
        <v>0.13</v>
      </c>
      <c r="X82" s="12">
        <f>'raw TE data'!AV79</f>
        <v>21.7</v>
      </c>
      <c r="Y82" s="12">
        <f>'raw TE data'!AW79</f>
        <v>3.9</v>
      </c>
      <c r="Z82" s="12">
        <f>'raw TE data'!AX79</f>
        <v>10</v>
      </c>
      <c r="AA82" s="12">
        <f>'raw TE data'!AY79</f>
        <v>1.1000000000000001</v>
      </c>
      <c r="AB82" s="12">
        <f>'raw TE data'!AZ79</f>
        <v>162</v>
      </c>
      <c r="AC82" s="12">
        <f>'raw TE data'!BA79</f>
        <v>15</v>
      </c>
      <c r="AD82" s="12">
        <f>'raw TE data'!BB79</f>
        <v>70.099999999999994</v>
      </c>
      <c r="AE82" s="12">
        <f>'raw TE data'!BC79</f>
        <v>4.8</v>
      </c>
      <c r="AF82" s="12">
        <f>'raw TE data'!BD79</f>
        <v>385</v>
      </c>
      <c r="AG82" s="12">
        <f>'raw TE data'!BE79</f>
        <v>31</v>
      </c>
      <c r="AH82" s="12">
        <f>'raw TE data'!BF79</f>
        <v>103.8</v>
      </c>
      <c r="AI82" s="12">
        <f>'raw TE data'!BG79</f>
        <v>5.8</v>
      </c>
      <c r="AJ82" s="12">
        <f>'raw TE data'!BH79</f>
        <v>1016</v>
      </c>
      <c r="AK82" s="12">
        <f>'raw TE data'!BI79</f>
        <v>55</v>
      </c>
      <c r="AL82" s="12">
        <f>'raw TE data'!BJ79</f>
        <v>217</v>
      </c>
      <c r="AM82" s="12">
        <f>'raw TE data'!BK79</f>
        <v>22</v>
      </c>
      <c r="AN82" s="12">
        <f>'raw TE data'!BL79</f>
        <v>14630</v>
      </c>
      <c r="AO82" s="12">
        <f>'raw TE data'!BM79</f>
        <v>860</v>
      </c>
      <c r="AP82" s="12">
        <f>'raw TE data'!BN79</f>
        <v>8.1999999999999993</v>
      </c>
      <c r="AQ82" s="12">
        <f>'raw TE data'!BO79</f>
        <v>2.8</v>
      </c>
      <c r="AR82" s="12">
        <f>'raw TE data'!BP79</f>
        <v>63</v>
      </c>
      <c r="AS82" s="12">
        <f>'raw TE data'!BQ79</f>
        <v>6.2</v>
      </c>
      <c r="AT82" s="12">
        <f>'raw TE data'!BR79</f>
        <v>970</v>
      </c>
      <c r="AU82" s="12">
        <f>'raw TE data'!BS79</f>
        <v>150</v>
      </c>
      <c r="AV82" s="21">
        <f t="shared" si="40"/>
        <v>6.4948453608247428E-2</v>
      </c>
      <c r="AX82" s="21" t="str">
        <f>'raw TE data'!B79</f>
        <v>P145_80.FIN2</v>
      </c>
      <c r="AY82" s="31">
        <f t="shared" si="41"/>
        <v>1.6348773841961855E-2</v>
      </c>
      <c r="AZ82" s="31">
        <f t="shared" si="42"/>
        <v>2.6750261233019854</v>
      </c>
      <c r="BA82" s="31">
        <f t="shared" si="43"/>
        <v>0.32846715328467152</v>
      </c>
      <c r="BB82" s="31">
        <f t="shared" si="44"/>
        <v>0.94233473980309435</v>
      </c>
      <c r="BC82" s="31">
        <f t="shared" si="45"/>
        <v>10.38961038961039</v>
      </c>
      <c r="BD82" s="31">
        <f t="shared" si="46"/>
        <v>1.8390804597701151</v>
      </c>
      <c r="BE82" s="31">
        <f t="shared" si="47"/>
        <v>70.915032679738559</v>
      </c>
      <c r="BF82" s="31">
        <f t="shared" si="48"/>
        <v>172.41379310344826</v>
      </c>
      <c r="BG82" s="31">
        <f t="shared" si="49"/>
        <v>425.1968503937008</v>
      </c>
      <c r="BH82" s="31">
        <f t="shared" si="50"/>
        <v>823.73678025851939</v>
      </c>
      <c r="BI82" s="31">
        <f t="shared" si="51"/>
        <v>1546.1847389558234</v>
      </c>
      <c r="BJ82" s="31">
        <f t="shared" si="52"/>
        <v>2915.7303370786517</v>
      </c>
      <c r="BK82" s="31">
        <f t="shared" si="53"/>
        <v>4096.7741935483873</v>
      </c>
      <c r="BL82" s="31">
        <f t="shared" si="54"/>
        <v>5695.5380577427823</v>
      </c>
      <c r="BN82" s="37">
        <f t="shared" si="55"/>
        <v>36.50391640001159</v>
      </c>
      <c r="BO82" s="38">
        <f t="shared" si="56"/>
        <v>6.7753532855314103E-2</v>
      </c>
      <c r="BP82" s="39">
        <f t="shared" si="57"/>
        <v>2.8704529187960674E-6</v>
      </c>
      <c r="BQ82" s="39">
        <f t="shared" si="58"/>
        <v>9.6350059737156517</v>
      </c>
      <c r="BR82" s="52">
        <f t="shared" si="59"/>
        <v>80.314960629921259</v>
      </c>
      <c r="BS82" s="41" t="str">
        <f>'raw UPb data'!B79</f>
        <v>P145_80.FIN2</v>
      </c>
      <c r="BT82" s="41">
        <f>IF('raw UPb data'!X79="no value", "", 'raw UPb data'!X79)</f>
        <v>1528</v>
      </c>
      <c r="BU82" s="41">
        <f>'raw UPb data'!Y79</f>
        <v>17</v>
      </c>
    </row>
    <row r="83" spans="1:73">
      <c r="A83" s="20" t="str">
        <f>'raw TE data'!B80</f>
        <v>P145_82.FIN2</v>
      </c>
      <c r="B83" s="12">
        <f>'raw TE data'!Z80</f>
        <v>21</v>
      </c>
      <c r="C83" s="12">
        <f>'raw TE data'!AA80</f>
        <v>12</v>
      </c>
      <c r="D83" s="12">
        <f>'raw TE data'!AB80</f>
        <v>0.42</v>
      </c>
      <c r="E83" s="12">
        <f>'raw TE data'!AC80</f>
        <v>0.37</v>
      </c>
      <c r="F83" s="12">
        <f>'raw TE data'!AD80</f>
        <v>1160</v>
      </c>
      <c r="G83" s="12">
        <f>'raw TE data'!AE80</f>
        <v>180</v>
      </c>
      <c r="H83" s="12">
        <f>'raw TE data'!AF80</f>
        <v>5.08</v>
      </c>
      <c r="I83" s="12">
        <f>'raw TE data'!AG80</f>
        <v>0.81</v>
      </c>
      <c r="J83" s="12">
        <f>'raw TE data'!AH80</f>
        <v>0</v>
      </c>
      <c r="K83" s="12">
        <f>'raw TE data'!AI80</f>
        <v>1.6</v>
      </c>
      <c r="L83" s="12">
        <f>'raw TE data'!AJ80</f>
        <v>2.9000000000000001E-2</v>
      </c>
      <c r="M83" s="12">
        <f>'raw TE data'!AK80</f>
        <v>2.1000000000000001E-2</v>
      </c>
      <c r="N83" s="12">
        <f>'raw TE data'!AL80</f>
        <v>12.6</v>
      </c>
      <c r="O83" s="12">
        <f>'raw TE data'!AM80</f>
        <v>2.1</v>
      </c>
      <c r="P83" s="12">
        <f>'raw TE data'!AN80</f>
        <v>0.125</v>
      </c>
      <c r="Q83" s="12">
        <f>'raw TE data'!AO80</f>
        <v>5.1999999999999998E-2</v>
      </c>
      <c r="R83" s="12">
        <f>'raw TE data'!AP80</f>
        <v>2.16</v>
      </c>
      <c r="S83" s="12">
        <f>'raw TE data'!AQ80</f>
        <v>0.75</v>
      </c>
      <c r="T83" s="12">
        <f>'raw TE data'!AR80</f>
        <v>4.0999999999999996</v>
      </c>
      <c r="U83" s="12">
        <f>'raw TE data'!AS80</f>
        <v>1.5</v>
      </c>
      <c r="V83" s="12">
        <f>'raw TE data'!AT80</f>
        <v>0.17</v>
      </c>
      <c r="W83" s="12">
        <f>'raw TE data'!AU80</f>
        <v>0.15</v>
      </c>
      <c r="X83" s="12">
        <f>'raw TE data'!AV80</f>
        <v>21.4</v>
      </c>
      <c r="Y83" s="12">
        <f>'raw TE data'!AW80</f>
        <v>5.6</v>
      </c>
      <c r="Z83" s="12">
        <f>'raw TE data'!AX80</f>
        <v>7.6</v>
      </c>
      <c r="AA83" s="12">
        <f>'raw TE data'!AY80</f>
        <v>1.3</v>
      </c>
      <c r="AB83" s="12">
        <f>'raw TE data'!AZ80</f>
        <v>98</v>
      </c>
      <c r="AC83" s="12">
        <f>'raw TE data'!BA80</f>
        <v>16</v>
      </c>
      <c r="AD83" s="12">
        <f>'raw TE data'!BB80</f>
        <v>39.200000000000003</v>
      </c>
      <c r="AE83" s="12">
        <f>'raw TE data'!BC80</f>
        <v>6.6</v>
      </c>
      <c r="AF83" s="12">
        <f>'raw TE data'!BD80</f>
        <v>192</v>
      </c>
      <c r="AG83" s="12">
        <f>'raw TE data'!BE80</f>
        <v>25</v>
      </c>
      <c r="AH83" s="12">
        <f>'raw TE data'!BF80</f>
        <v>48.3</v>
      </c>
      <c r="AI83" s="12">
        <f>'raw TE data'!BG80</f>
        <v>6.1</v>
      </c>
      <c r="AJ83" s="12">
        <f>'raw TE data'!BH80</f>
        <v>424</v>
      </c>
      <c r="AK83" s="12">
        <f>'raw TE data'!BI80</f>
        <v>49</v>
      </c>
      <c r="AL83" s="12">
        <f>'raw TE data'!BJ80</f>
        <v>82</v>
      </c>
      <c r="AM83" s="12">
        <f>'raw TE data'!BK80</f>
        <v>12</v>
      </c>
      <c r="AN83" s="12">
        <f>'raw TE data'!BL80</f>
        <v>12700</v>
      </c>
      <c r="AO83" s="12">
        <f>'raw TE data'!BM80</f>
        <v>1400</v>
      </c>
      <c r="AP83" s="12">
        <f>'raw TE data'!BN80</f>
        <v>0.98</v>
      </c>
      <c r="AQ83" s="12">
        <f>'raw TE data'!BO80</f>
        <v>0.74</v>
      </c>
      <c r="AR83" s="12">
        <f>'raw TE data'!BP80</f>
        <v>354</v>
      </c>
      <c r="AS83" s="12">
        <f>'raw TE data'!BQ80</f>
        <v>80</v>
      </c>
      <c r="AT83" s="12">
        <f>'raw TE data'!BR80</f>
        <v>860</v>
      </c>
      <c r="AU83" s="12">
        <f>'raw TE data'!BS80</f>
        <v>110</v>
      </c>
      <c r="AV83" s="21">
        <f t="shared" si="40"/>
        <v>0.41162790697674417</v>
      </c>
      <c r="AX83" s="21" t="str">
        <f>'raw TE data'!B80</f>
        <v>P145_82.FIN2</v>
      </c>
      <c r="AY83" s="31">
        <f t="shared" si="41"/>
        <v>7.901907356948229E-2</v>
      </c>
      <c r="AZ83" s="31">
        <f t="shared" si="42"/>
        <v>13.16614420062696</v>
      </c>
      <c r="BA83" s="31">
        <f t="shared" si="43"/>
        <v>0.91240875912408748</v>
      </c>
      <c r="BB83" s="31">
        <f t="shared" si="44"/>
        <v>3.037974683544304</v>
      </c>
      <c r="BC83" s="31">
        <f t="shared" si="45"/>
        <v>17.748917748917748</v>
      </c>
      <c r="BD83" s="31">
        <f t="shared" si="46"/>
        <v>1.9540229885057474</v>
      </c>
      <c r="BE83" s="31">
        <f t="shared" si="47"/>
        <v>69.93464052287581</v>
      </c>
      <c r="BF83" s="31">
        <f t="shared" si="48"/>
        <v>131.03448275862067</v>
      </c>
      <c r="BG83" s="31">
        <f t="shared" si="49"/>
        <v>257.21784776902888</v>
      </c>
      <c r="BH83" s="31">
        <f t="shared" si="50"/>
        <v>460.63454759106941</v>
      </c>
      <c r="BI83" s="31">
        <f t="shared" si="51"/>
        <v>771.08433734939763</v>
      </c>
      <c r="BJ83" s="31">
        <f t="shared" si="52"/>
        <v>1356.7415730337077</v>
      </c>
      <c r="BK83" s="31">
        <f t="shared" si="53"/>
        <v>1709.6774193548388</v>
      </c>
      <c r="BL83" s="31">
        <f t="shared" si="54"/>
        <v>2152.2309711286089</v>
      </c>
      <c r="BN83" s="37">
        <f t="shared" si="55"/>
        <v>49.034067164056353</v>
      </c>
      <c r="BO83" s="38">
        <f t="shared" si="56"/>
        <v>5.5462259296528163E-2</v>
      </c>
      <c r="BP83" s="39">
        <f t="shared" si="57"/>
        <v>3.6714959792649696E-5</v>
      </c>
      <c r="BQ83" s="39">
        <f t="shared" si="58"/>
        <v>6.6468071099407506</v>
      </c>
      <c r="BR83" s="52">
        <f t="shared" si="59"/>
        <v>30.774891456324973</v>
      </c>
      <c r="BS83" s="41" t="str">
        <f>'raw UPb data'!B80</f>
        <v>P145_82.FIN2</v>
      </c>
      <c r="BT83" s="41">
        <f>IF('raw UPb data'!X80="no value", "", 'raw UPb data'!X80)</f>
        <v>1658</v>
      </c>
      <c r="BU83" s="41">
        <f>'raw UPb data'!Y80</f>
        <v>46</v>
      </c>
    </row>
    <row r="84" spans="1:73">
      <c r="A84" s="20" t="str">
        <f>'raw TE data'!B81</f>
        <v>P145_83.FIN2</v>
      </c>
      <c r="B84" s="12">
        <f>'raw TE data'!Z81</f>
        <v>16</v>
      </c>
      <c r="C84" s="12">
        <f>'raw TE data'!AA81</f>
        <v>2.9</v>
      </c>
      <c r="D84" s="12">
        <f>'raw TE data'!AB81</f>
        <v>0.28999999999999998</v>
      </c>
      <c r="E84" s="12">
        <f>'raw TE data'!AC81</f>
        <v>0.43</v>
      </c>
      <c r="F84" s="12">
        <f>'raw TE data'!AD81</f>
        <v>410</v>
      </c>
      <c r="G84" s="12">
        <f>'raw TE data'!AE81</f>
        <v>31</v>
      </c>
      <c r="H84" s="12">
        <f>'raw TE data'!AF81</f>
        <v>4.18</v>
      </c>
      <c r="I84" s="12">
        <f>'raw TE data'!AG81</f>
        <v>0.65</v>
      </c>
      <c r="J84" s="12">
        <f>'raw TE data'!AH81</f>
        <v>3.6</v>
      </c>
      <c r="K84" s="12">
        <f>'raw TE data'!AI81</f>
        <v>1.8</v>
      </c>
      <c r="L84" s="12">
        <f>'raw TE data'!AJ81</f>
        <v>8.0000000000000002E-3</v>
      </c>
      <c r="M84" s="12">
        <f>'raw TE data'!AK81</f>
        <v>1.0999999999999999E-2</v>
      </c>
      <c r="N84" s="12">
        <f>'raw TE data'!AL81</f>
        <v>6.29</v>
      </c>
      <c r="O84" s="12">
        <f>'raw TE data'!AM81</f>
        <v>0.64</v>
      </c>
      <c r="P84" s="12">
        <f>'raw TE data'!AN81</f>
        <v>7.0000000000000007E-2</v>
      </c>
      <c r="Q84" s="12">
        <f>'raw TE data'!AO81</f>
        <v>3.2000000000000001E-2</v>
      </c>
      <c r="R84" s="12">
        <f>'raw TE data'!AP81</f>
        <v>0.57999999999999996</v>
      </c>
      <c r="S84" s="12">
        <f>'raw TE data'!AQ81</f>
        <v>0.27</v>
      </c>
      <c r="T84" s="12">
        <f>'raw TE data'!AR81</f>
        <v>1.58</v>
      </c>
      <c r="U84" s="12">
        <f>'raw TE data'!AS81</f>
        <v>0.56999999999999995</v>
      </c>
      <c r="V84" s="12">
        <f>'raw TE data'!AT81</f>
        <v>0.19</v>
      </c>
      <c r="W84" s="12">
        <f>'raw TE data'!AU81</f>
        <v>0.16</v>
      </c>
      <c r="X84" s="12">
        <f>'raw TE data'!AV81</f>
        <v>10.1</v>
      </c>
      <c r="Y84" s="12">
        <f>'raw TE data'!AW81</f>
        <v>2.1</v>
      </c>
      <c r="Z84" s="12">
        <f>'raw TE data'!AX81</f>
        <v>2.91</v>
      </c>
      <c r="AA84" s="12">
        <f>'raw TE data'!AY81</f>
        <v>0.39</v>
      </c>
      <c r="AB84" s="12">
        <f>'raw TE data'!AZ81</f>
        <v>36.5</v>
      </c>
      <c r="AC84" s="12">
        <f>'raw TE data'!BA81</f>
        <v>3.7</v>
      </c>
      <c r="AD84" s="12">
        <f>'raw TE data'!BB81</f>
        <v>14.4</v>
      </c>
      <c r="AE84" s="12">
        <f>'raw TE data'!BC81</f>
        <v>1.2</v>
      </c>
      <c r="AF84" s="12">
        <f>'raw TE data'!BD81</f>
        <v>63.7</v>
      </c>
      <c r="AG84" s="12">
        <f>'raw TE data'!BE81</f>
        <v>4.7</v>
      </c>
      <c r="AH84" s="12">
        <f>'raw TE data'!BF81</f>
        <v>14.6</v>
      </c>
      <c r="AI84" s="12">
        <f>'raw TE data'!BG81</f>
        <v>1.4</v>
      </c>
      <c r="AJ84" s="12">
        <f>'raw TE data'!BH81</f>
        <v>123</v>
      </c>
      <c r="AK84" s="12">
        <f>'raw TE data'!BI81</f>
        <v>11</v>
      </c>
      <c r="AL84" s="12">
        <f>'raw TE data'!BJ81</f>
        <v>25.6</v>
      </c>
      <c r="AM84" s="12">
        <f>'raw TE data'!BK81</f>
        <v>2.7</v>
      </c>
      <c r="AN84" s="12">
        <f>'raw TE data'!BL81</f>
        <v>9190</v>
      </c>
      <c r="AO84" s="12">
        <f>'raw TE data'!BM81</f>
        <v>690</v>
      </c>
      <c r="AP84" s="12">
        <f>'raw TE data'!BN81</f>
        <v>1.43</v>
      </c>
      <c r="AQ84" s="12">
        <f>'raw TE data'!BO81</f>
        <v>0.4</v>
      </c>
      <c r="AR84" s="12">
        <f>'raw TE data'!BP81</f>
        <v>32.6</v>
      </c>
      <c r="AS84" s="12">
        <f>'raw TE data'!BQ81</f>
        <v>2.8</v>
      </c>
      <c r="AT84" s="12">
        <f>'raw TE data'!BR81</f>
        <v>92</v>
      </c>
      <c r="AU84" s="12">
        <f>'raw TE data'!BS81</f>
        <v>13</v>
      </c>
      <c r="AV84" s="21">
        <f t="shared" si="40"/>
        <v>0.35434782608695653</v>
      </c>
      <c r="AX84" s="21" t="str">
        <f>'raw TE data'!B81</f>
        <v>P145_83.FIN2</v>
      </c>
      <c r="AY84" s="31">
        <f t="shared" si="41"/>
        <v>2.1798365122615803E-2</v>
      </c>
      <c r="AZ84" s="31">
        <f t="shared" si="42"/>
        <v>6.5726227795193317</v>
      </c>
      <c r="BA84" s="31">
        <f t="shared" si="43"/>
        <v>0.51094890510948909</v>
      </c>
      <c r="BB84" s="31">
        <f t="shared" si="44"/>
        <v>0.81575246132208157</v>
      </c>
      <c r="BC84" s="31">
        <f t="shared" si="45"/>
        <v>6.8398268398268396</v>
      </c>
      <c r="BD84" s="31">
        <f t="shared" si="46"/>
        <v>2.1839080459770117</v>
      </c>
      <c r="BE84" s="31">
        <f t="shared" si="47"/>
        <v>33.006535947712415</v>
      </c>
      <c r="BF84" s="31">
        <f t="shared" si="48"/>
        <v>50.172413793103445</v>
      </c>
      <c r="BG84" s="31">
        <f t="shared" si="49"/>
        <v>95.800524934383205</v>
      </c>
      <c r="BH84" s="31">
        <f t="shared" si="50"/>
        <v>169.2126909518214</v>
      </c>
      <c r="BI84" s="31">
        <f t="shared" si="51"/>
        <v>255.82329317269077</v>
      </c>
      <c r="BJ84" s="31">
        <f t="shared" si="52"/>
        <v>410.11235955056179</v>
      </c>
      <c r="BK84" s="31">
        <f t="shared" si="53"/>
        <v>495.9677419354839</v>
      </c>
      <c r="BL84" s="31">
        <f t="shared" si="54"/>
        <v>671.91601049868768</v>
      </c>
      <c r="BN84" s="37">
        <f t="shared" si="55"/>
        <v>62.278480782162447</v>
      </c>
      <c r="BO84" s="38">
        <f t="shared" si="56"/>
        <v>0.14534892402081959</v>
      </c>
      <c r="BP84" s="39">
        <f t="shared" si="57"/>
        <v>3.244209809264305E-5</v>
      </c>
      <c r="BQ84" s="39">
        <f t="shared" si="58"/>
        <v>5.1770879363676539</v>
      </c>
      <c r="BR84" s="52">
        <f t="shared" si="59"/>
        <v>20.357059327980046</v>
      </c>
      <c r="BS84" s="41" t="str">
        <f>'raw UPb data'!B81</f>
        <v>P145_83.FIN2</v>
      </c>
      <c r="BT84" s="41">
        <f>IF('raw UPb data'!X81="no value", "", 'raw UPb data'!X81)</f>
        <v>1069</v>
      </c>
      <c r="BU84" s="41">
        <f>'raw UPb data'!Y81</f>
        <v>14</v>
      </c>
    </row>
    <row r="85" spans="1:73">
      <c r="A85" s="20" t="str">
        <f>'raw TE data'!B82</f>
        <v>P145_84.FIN2</v>
      </c>
      <c r="B85" s="12">
        <f>'raw TE data'!Z82</f>
        <v>12.7</v>
      </c>
      <c r="C85" s="12">
        <f>'raw TE data'!AA82</f>
        <v>2.9</v>
      </c>
      <c r="D85" s="12">
        <f>'raw TE data'!AB82</f>
        <v>0.78</v>
      </c>
      <c r="E85" s="12">
        <f>'raw TE data'!AC82</f>
        <v>0.62</v>
      </c>
      <c r="F85" s="12">
        <f>'raw TE data'!AD82</f>
        <v>893</v>
      </c>
      <c r="G85" s="12">
        <f>'raw TE data'!AE82</f>
        <v>51</v>
      </c>
      <c r="H85" s="12">
        <f>'raw TE data'!AF82</f>
        <v>7</v>
      </c>
      <c r="I85" s="12">
        <f>'raw TE data'!AG82</f>
        <v>1.4</v>
      </c>
      <c r="J85" s="12">
        <f>'raw TE data'!AH82</f>
        <v>0.6</v>
      </c>
      <c r="K85" s="12">
        <f>'raw TE data'!AI82</f>
        <v>2</v>
      </c>
      <c r="L85" s="12">
        <f>'raw TE data'!AJ82</f>
        <v>8.0000000000000002E-3</v>
      </c>
      <c r="M85" s="12">
        <f>'raw TE data'!AK82</f>
        <v>1.7000000000000001E-2</v>
      </c>
      <c r="N85" s="12">
        <f>'raw TE data'!AL82</f>
        <v>5.93</v>
      </c>
      <c r="O85" s="12">
        <f>'raw TE data'!AM82</f>
        <v>0.79</v>
      </c>
      <c r="P85" s="12">
        <f>'raw TE data'!AN82</f>
        <v>5.7000000000000002E-2</v>
      </c>
      <c r="Q85" s="12">
        <f>'raw TE data'!AO82</f>
        <v>3.3000000000000002E-2</v>
      </c>
      <c r="R85" s="12">
        <f>'raw TE data'!AP82</f>
        <v>1.59</v>
      </c>
      <c r="S85" s="12">
        <f>'raw TE data'!AQ82</f>
        <v>0.88</v>
      </c>
      <c r="T85" s="12">
        <f>'raw TE data'!AR82</f>
        <v>2.8</v>
      </c>
      <c r="U85" s="12">
        <f>'raw TE data'!AS82</f>
        <v>1.5</v>
      </c>
      <c r="V85" s="12">
        <f>'raw TE data'!AT82</f>
        <v>0.26</v>
      </c>
      <c r="W85" s="12">
        <f>'raw TE data'!AU82</f>
        <v>0.23</v>
      </c>
      <c r="X85" s="12">
        <f>'raw TE data'!AV82</f>
        <v>16.5</v>
      </c>
      <c r="Y85" s="12">
        <f>'raw TE data'!AW82</f>
        <v>4</v>
      </c>
      <c r="Z85" s="12">
        <f>'raw TE data'!AX82</f>
        <v>5.03</v>
      </c>
      <c r="AA85" s="12">
        <f>'raw TE data'!AY82</f>
        <v>0.56999999999999995</v>
      </c>
      <c r="AB85" s="12">
        <f>'raw TE data'!AZ82</f>
        <v>78.5</v>
      </c>
      <c r="AC85" s="12">
        <f>'raw TE data'!BA82</f>
        <v>7.3</v>
      </c>
      <c r="AD85" s="12">
        <f>'raw TE data'!BB82</f>
        <v>32.700000000000003</v>
      </c>
      <c r="AE85" s="12">
        <f>'raw TE data'!BC82</f>
        <v>2.2000000000000002</v>
      </c>
      <c r="AF85" s="12">
        <f>'raw TE data'!BD82</f>
        <v>152</v>
      </c>
      <c r="AG85" s="12">
        <f>'raw TE data'!BE82</f>
        <v>10</v>
      </c>
      <c r="AH85" s="12">
        <f>'raw TE data'!BF82</f>
        <v>35.299999999999997</v>
      </c>
      <c r="AI85" s="12">
        <f>'raw TE data'!BG82</f>
        <v>2.4</v>
      </c>
      <c r="AJ85" s="12">
        <f>'raw TE data'!BH82</f>
        <v>326</v>
      </c>
      <c r="AK85" s="12">
        <f>'raw TE data'!BI82</f>
        <v>26</v>
      </c>
      <c r="AL85" s="12">
        <f>'raw TE data'!BJ82</f>
        <v>67.7</v>
      </c>
      <c r="AM85" s="12">
        <f>'raw TE data'!BK82</f>
        <v>6.4</v>
      </c>
      <c r="AN85" s="12">
        <f>'raw TE data'!BL82</f>
        <v>12440</v>
      </c>
      <c r="AO85" s="12">
        <f>'raw TE data'!BM82</f>
        <v>900</v>
      </c>
      <c r="AP85" s="12">
        <f>'raw TE data'!BN82</f>
        <v>2.11</v>
      </c>
      <c r="AQ85" s="12">
        <f>'raw TE data'!BO82</f>
        <v>0.89</v>
      </c>
      <c r="AR85" s="12">
        <f>'raw TE data'!BP82</f>
        <v>94</v>
      </c>
      <c r="AS85" s="12">
        <f>'raw TE data'!BQ82</f>
        <v>14</v>
      </c>
      <c r="AT85" s="12">
        <f>'raw TE data'!BR82</f>
        <v>370</v>
      </c>
      <c r="AU85" s="12">
        <f>'raw TE data'!BS82</f>
        <v>100</v>
      </c>
      <c r="AV85" s="21">
        <f t="shared" si="40"/>
        <v>0.25405405405405407</v>
      </c>
      <c r="AX85" s="21" t="str">
        <f>'raw TE data'!B82</f>
        <v>P145_84.FIN2</v>
      </c>
      <c r="AY85" s="31">
        <f t="shared" si="41"/>
        <v>2.1798365122615803E-2</v>
      </c>
      <c r="AZ85" s="31">
        <f t="shared" si="42"/>
        <v>6.1964472309299898</v>
      </c>
      <c r="BA85" s="31">
        <f t="shared" si="43"/>
        <v>0.41605839416058393</v>
      </c>
      <c r="BB85" s="31">
        <f t="shared" si="44"/>
        <v>2.2362869198312239</v>
      </c>
      <c r="BC85" s="31">
        <f t="shared" si="45"/>
        <v>12.121212121212119</v>
      </c>
      <c r="BD85" s="31">
        <f t="shared" si="46"/>
        <v>2.9885057471264371</v>
      </c>
      <c r="BE85" s="31">
        <f t="shared" si="47"/>
        <v>53.921568627450981</v>
      </c>
      <c r="BF85" s="31">
        <f t="shared" si="48"/>
        <v>86.724137931034477</v>
      </c>
      <c r="BG85" s="31">
        <f t="shared" si="49"/>
        <v>206.03674540682414</v>
      </c>
      <c r="BH85" s="31">
        <f t="shared" si="50"/>
        <v>384.25381903642779</v>
      </c>
      <c r="BI85" s="31">
        <f t="shared" si="51"/>
        <v>610.44176706827307</v>
      </c>
      <c r="BJ85" s="31">
        <f t="shared" si="52"/>
        <v>991.57303370786508</v>
      </c>
      <c r="BK85" s="31">
        <f t="shared" si="53"/>
        <v>1314.516129032258</v>
      </c>
      <c r="BL85" s="31">
        <f t="shared" si="54"/>
        <v>1776.9028871391076</v>
      </c>
      <c r="BN85" s="37">
        <f t="shared" si="55"/>
        <v>65.065931249102661</v>
      </c>
      <c r="BO85" s="38">
        <f t="shared" si="56"/>
        <v>0.11689604312777166</v>
      </c>
      <c r="BP85" s="39">
        <f t="shared" si="57"/>
        <v>1.2267617594854684E-5</v>
      </c>
      <c r="BQ85" s="39">
        <f t="shared" si="58"/>
        <v>6.3800082186151634</v>
      </c>
      <c r="BR85" s="52">
        <f t="shared" si="59"/>
        <v>32.953471725125269</v>
      </c>
      <c r="BS85" s="41" t="str">
        <f>'raw UPb data'!B82</f>
        <v>P145_84.FIN2</v>
      </c>
      <c r="BT85" s="41">
        <f>IF('raw UPb data'!X82="no value", "", 'raw UPb data'!X82)</f>
        <v>1585</v>
      </c>
      <c r="BU85" s="41">
        <f>'raw UPb data'!Y82</f>
        <v>21</v>
      </c>
    </row>
    <row r="86" spans="1:73">
      <c r="A86" s="20" t="str">
        <f>'raw TE data'!B83</f>
        <v>P145_85.FIN2</v>
      </c>
      <c r="B86" s="12">
        <f>'raw TE data'!Z83</f>
        <v>5.3</v>
      </c>
      <c r="C86" s="12">
        <f>'raw TE data'!AA83</f>
        <v>3.7</v>
      </c>
      <c r="D86" s="12">
        <f>'raw TE data'!AB83</f>
        <v>0.5</v>
      </c>
      <c r="E86" s="12">
        <f>'raw TE data'!AC83</f>
        <v>1.4</v>
      </c>
      <c r="F86" s="12">
        <f>'raw TE data'!AD83</f>
        <v>810</v>
      </c>
      <c r="G86" s="12">
        <f>'raw TE data'!AE83</f>
        <v>110</v>
      </c>
      <c r="H86" s="12">
        <f>'raw TE data'!AF83</f>
        <v>4.3899999999999997</v>
      </c>
      <c r="I86" s="12">
        <f>'raw TE data'!AG83</f>
        <v>0.83</v>
      </c>
      <c r="J86" s="12">
        <f>'raw TE data'!AH83</f>
        <v>2.8</v>
      </c>
      <c r="K86" s="12">
        <f>'raw TE data'!AI83</f>
        <v>1.6</v>
      </c>
      <c r="L86" s="12">
        <f>'raw TE data'!AJ83</f>
        <v>-2E-3</v>
      </c>
      <c r="M86" s="12">
        <f>'raw TE data'!AK83</f>
        <v>1.2999999999999999E-2</v>
      </c>
      <c r="N86" s="12">
        <f>'raw TE data'!AL83</f>
        <v>3.5</v>
      </c>
      <c r="O86" s="12">
        <f>'raw TE data'!AM83</f>
        <v>1.3</v>
      </c>
      <c r="P86" s="12">
        <f>'raw TE data'!AN83</f>
        <v>8.9999999999999993E-3</v>
      </c>
      <c r="Q86" s="12">
        <f>'raw TE data'!AO83</f>
        <v>2.1999999999999999E-2</v>
      </c>
      <c r="R86" s="12">
        <f>'raw TE data'!AP83</f>
        <v>0.37</v>
      </c>
      <c r="S86" s="12">
        <f>'raw TE data'!AQ83</f>
        <v>0.73</v>
      </c>
      <c r="T86" s="12">
        <f>'raw TE data'!AR83</f>
        <v>0.24</v>
      </c>
      <c r="U86" s="12">
        <f>'raw TE data'!AS83</f>
        <v>0.48</v>
      </c>
      <c r="V86" s="12">
        <f>'raw TE data'!AT83</f>
        <v>0.19</v>
      </c>
      <c r="W86" s="12">
        <f>'raw TE data'!AU83</f>
        <v>0.18</v>
      </c>
      <c r="X86" s="12">
        <f>'raw TE data'!AV83</f>
        <v>5.9</v>
      </c>
      <c r="Y86" s="12">
        <f>'raw TE data'!AW83</f>
        <v>3.1</v>
      </c>
      <c r="Z86" s="12">
        <f>'raw TE data'!AX83</f>
        <v>2.2400000000000002</v>
      </c>
      <c r="AA86" s="12">
        <f>'raw TE data'!AY83</f>
        <v>0.42</v>
      </c>
      <c r="AB86" s="12">
        <f>'raw TE data'!AZ83</f>
        <v>39.1</v>
      </c>
      <c r="AC86" s="12">
        <f>'raw TE data'!BA83</f>
        <v>4</v>
      </c>
      <c r="AD86" s="12">
        <f>'raw TE data'!BB83</f>
        <v>23.1</v>
      </c>
      <c r="AE86" s="12">
        <f>'raw TE data'!BC83</f>
        <v>3.3</v>
      </c>
      <c r="AF86" s="12">
        <f>'raw TE data'!BD83</f>
        <v>154</v>
      </c>
      <c r="AG86" s="12">
        <f>'raw TE data'!BE83</f>
        <v>32</v>
      </c>
      <c r="AH86" s="12">
        <f>'raw TE data'!BF83</f>
        <v>54</v>
      </c>
      <c r="AI86" s="12">
        <f>'raw TE data'!BG83</f>
        <v>14</v>
      </c>
      <c r="AJ86" s="12">
        <f>'raw TE data'!BH83</f>
        <v>586</v>
      </c>
      <c r="AK86" s="12">
        <f>'raw TE data'!BI83</f>
        <v>83</v>
      </c>
      <c r="AL86" s="12">
        <f>'raw TE data'!BJ83</f>
        <v>125</v>
      </c>
      <c r="AM86" s="12">
        <f>'raw TE data'!BK83</f>
        <v>14</v>
      </c>
      <c r="AN86" s="12">
        <f>'raw TE data'!BL83</f>
        <v>13300</v>
      </c>
      <c r="AO86" s="12">
        <f>'raw TE data'!BM83</f>
        <v>1300</v>
      </c>
      <c r="AP86" s="12">
        <f>'raw TE data'!BN83</f>
        <v>-4.8899999999999996E-4</v>
      </c>
      <c r="AQ86" s="12">
        <f>'raw TE data'!BO83</f>
        <v>5.8E-5</v>
      </c>
      <c r="AR86" s="12">
        <f>'raw TE data'!BP83</f>
        <v>31.2</v>
      </c>
      <c r="AS86" s="12">
        <f>'raw TE data'!BQ83</f>
        <v>7.8</v>
      </c>
      <c r="AT86" s="12">
        <f>'raw TE data'!BR83</f>
        <v>1060</v>
      </c>
      <c r="AU86" s="12">
        <f>'raw TE data'!BS83</f>
        <v>120</v>
      </c>
      <c r="AV86" s="21">
        <f t="shared" si="40"/>
        <v>2.9433962264150942E-2</v>
      </c>
      <c r="AX86" s="21" t="str">
        <f>'raw TE data'!B83</f>
        <v>P145_85.FIN2</v>
      </c>
      <c r="AY86" s="31">
        <f t="shared" si="41"/>
        <v>-5.4495912806539508E-3</v>
      </c>
      <c r="AZ86" s="31">
        <f t="shared" si="42"/>
        <v>3.6572622779519333</v>
      </c>
      <c r="BA86" s="31">
        <f t="shared" si="43"/>
        <v>6.5693430656934296E-2</v>
      </c>
      <c r="BB86" s="31">
        <f t="shared" si="44"/>
        <v>0.52039381153305209</v>
      </c>
      <c r="BC86" s="31">
        <f t="shared" si="45"/>
        <v>1.0389610389610389</v>
      </c>
      <c r="BD86" s="31">
        <f t="shared" si="46"/>
        <v>2.1839080459770117</v>
      </c>
      <c r="BE86" s="31">
        <f t="shared" si="47"/>
        <v>19.281045751633989</v>
      </c>
      <c r="BF86" s="31">
        <f t="shared" si="48"/>
        <v>38.620689655172413</v>
      </c>
      <c r="BG86" s="31">
        <f t="shared" si="49"/>
        <v>102.6246719160105</v>
      </c>
      <c r="BH86" s="31">
        <f t="shared" si="50"/>
        <v>271.44535840188018</v>
      </c>
      <c r="BI86" s="31">
        <f t="shared" si="51"/>
        <v>618.47389558232931</v>
      </c>
      <c r="BJ86" s="31">
        <f t="shared" si="52"/>
        <v>1516.8539325842696</v>
      </c>
      <c r="BK86" s="31">
        <f t="shared" si="53"/>
        <v>2362.9032258064517</v>
      </c>
      <c r="BL86" s="31">
        <f t="shared" si="54"/>
        <v>3280.8398950131232</v>
      </c>
      <c r="BN86" s="37" t="str">
        <f t="shared" si="55"/>
        <v/>
      </c>
      <c r="BO86" s="38">
        <f t="shared" si="56"/>
        <v>0.48794337393760406</v>
      </c>
      <c r="BP86" s="39" t="str">
        <f t="shared" si="57"/>
        <v/>
      </c>
      <c r="BQ86" s="39">
        <f t="shared" si="58"/>
        <v>23.024709182410692</v>
      </c>
      <c r="BR86" s="52">
        <f t="shared" si="59"/>
        <v>170.15881489390094</v>
      </c>
      <c r="BS86" s="41" t="str">
        <f>'raw UPb data'!B83</f>
        <v>P145_85.FIN2</v>
      </c>
      <c r="BT86" s="41">
        <f>IF('raw UPb data'!X83="no value", "", 'raw UPb data'!X83)</f>
        <v>179.8</v>
      </c>
      <c r="BU86" s="41">
        <f>'raw UPb data'!Y83</f>
        <v>8.1999999999999993</v>
      </c>
    </row>
    <row r="87" spans="1:73">
      <c r="A87" s="20" t="str">
        <f>'raw TE data'!B84</f>
        <v>P145_85.FIN2</v>
      </c>
      <c r="B87" s="12">
        <f>'raw TE data'!Z84</f>
        <v>6</v>
      </c>
      <c r="C87" s="12">
        <f>'raw TE data'!AA84</f>
        <v>1.7</v>
      </c>
      <c r="D87" s="12">
        <f>'raw TE data'!AB84</f>
        <v>0.4</v>
      </c>
      <c r="E87" s="12">
        <f>'raw TE data'!AC84</f>
        <v>0.44</v>
      </c>
      <c r="F87" s="12">
        <f>'raw TE data'!AD84</f>
        <v>755</v>
      </c>
      <c r="G87" s="12">
        <f>'raw TE data'!AE84</f>
        <v>59</v>
      </c>
      <c r="H87" s="12">
        <f>'raw TE data'!AF84</f>
        <v>4.07</v>
      </c>
      <c r="I87" s="12">
        <f>'raw TE data'!AG84</f>
        <v>0.61</v>
      </c>
      <c r="J87" s="12">
        <f>'raw TE data'!AH84</f>
        <v>0.8</v>
      </c>
      <c r="K87" s="12">
        <f>'raw TE data'!AI84</f>
        <v>1.3</v>
      </c>
      <c r="L87" s="12">
        <f>'raw TE data'!AJ84</f>
        <v>0.01</v>
      </c>
      <c r="M87" s="12">
        <f>'raw TE data'!AK84</f>
        <v>1.2999999999999999E-2</v>
      </c>
      <c r="N87" s="12">
        <f>'raw TE data'!AL84</f>
        <v>13.2</v>
      </c>
      <c r="O87" s="12">
        <f>'raw TE data'!AM84</f>
        <v>1</v>
      </c>
      <c r="P87" s="12">
        <f>'raw TE data'!AN84</f>
        <v>3.5000000000000003E-2</v>
      </c>
      <c r="Q87" s="12">
        <f>'raw TE data'!AO84</f>
        <v>2.3E-2</v>
      </c>
      <c r="R87" s="12">
        <f>'raw TE data'!AP84</f>
        <v>0.21</v>
      </c>
      <c r="S87" s="12">
        <f>'raw TE data'!AQ84</f>
        <v>0.18</v>
      </c>
      <c r="T87" s="12">
        <f>'raw TE data'!AR84</f>
        <v>1.61</v>
      </c>
      <c r="U87" s="12">
        <f>'raw TE data'!AS84</f>
        <v>0.7</v>
      </c>
      <c r="V87" s="12">
        <f>'raw TE data'!AT84</f>
        <v>0.05</v>
      </c>
      <c r="W87" s="12">
        <f>'raw TE data'!AU84</f>
        <v>0.11</v>
      </c>
      <c r="X87" s="12">
        <f>'raw TE data'!AV84</f>
        <v>9.5</v>
      </c>
      <c r="Y87" s="12">
        <f>'raw TE data'!AW84</f>
        <v>1.8</v>
      </c>
      <c r="Z87" s="12">
        <f>'raw TE data'!AX84</f>
        <v>3.98</v>
      </c>
      <c r="AA87" s="12">
        <f>'raw TE data'!AY84</f>
        <v>0.44</v>
      </c>
      <c r="AB87" s="12">
        <f>'raw TE data'!AZ84</f>
        <v>63.7</v>
      </c>
      <c r="AC87" s="12">
        <f>'raw TE data'!BA84</f>
        <v>6.3</v>
      </c>
      <c r="AD87" s="12">
        <f>'raw TE data'!BB84</f>
        <v>25.5</v>
      </c>
      <c r="AE87" s="12">
        <f>'raw TE data'!BC84</f>
        <v>2.6</v>
      </c>
      <c r="AF87" s="12">
        <f>'raw TE data'!BD84</f>
        <v>132</v>
      </c>
      <c r="AG87" s="12">
        <f>'raw TE data'!BE84</f>
        <v>12</v>
      </c>
      <c r="AH87" s="12">
        <f>'raw TE data'!BF84</f>
        <v>30</v>
      </c>
      <c r="AI87" s="12">
        <f>'raw TE data'!BG84</f>
        <v>2.4</v>
      </c>
      <c r="AJ87" s="12">
        <f>'raw TE data'!BH84</f>
        <v>300</v>
      </c>
      <c r="AK87" s="12">
        <f>'raw TE data'!BI84</f>
        <v>21</v>
      </c>
      <c r="AL87" s="12">
        <f>'raw TE data'!BJ84</f>
        <v>64.8</v>
      </c>
      <c r="AM87" s="12">
        <f>'raw TE data'!BK84</f>
        <v>4.4000000000000004</v>
      </c>
      <c r="AN87" s="12">
        <f>'raw TE data'!BL84</f>
        <v>11860</v>
      </c>
      <c r="AO87" s="12">
        <f>'raw TE data'!BM84</f>
        <v>680</v>
      </c>
      <c r="AP87" s="12">
        <f>'raw TE data'!BN84</f>
        <v>0.88</v>
      </c>
      <c r="AQ87" s="12">
        <f>'raw TE data'!BO84</f>
        <v>0.64</v>
      </c>
      <c r="AR87" s="12">
        <f>'raw TE data'!BP84</f>
        <v>116</v>
      </c>
      <c r="AS87" s="12">
        <f>'raw TE data'!BQ84</f>
        <v>12</v>
      </c>
      <c r="AT87" s="12">
        <f>'raw TE data'!BR84</f>
        <v>349</v>
      </c>
      <c r="AU87" s="12">
        <f>'raw TE data'!BS84</f>
        <v>27</v>
      </c>
      <c r="AV87" s="21">
        <f t="shared" si="40"/>
        <v>0.33237822349570201</v>
      </c>
      <c r="AX87" s="21" t="str">
        <f>'raw TE data'!B84</f>
        <v>P145_85.FIN2</v>
      </c>
      <c r="AY87" s="31">
        <f t="shared" si="41"/>
        <v>2.7247956403269755E-2</v>
      </c>
      <c r="AZ87" s="31">
        <f t="shared" si="42"/>
        <v>13.793103448275861</v>
      </c>
      <c r="BA87" s="31">
        <f t="shared" si="43"/>
        <v>0.25547445255474455</v>
      </c>
      <c r="BB87" s="31">
        <f t="shared" si="44"/>
        <v>0.29535864978902954</v>
      </c>
      <c r="BC87" s="31">
        <f t="shared" si="45"/>
        <v>6.9696969696969697</v>
      </c>
      <c r="BD87" s="31">
        <f t="shared" si="46"/>
        <v>0.57471264367816099</v>
      </c>
      <c r="BE87" s="31">
        <f t="shared" si="47"/>
        <v>31.045751633986928</v>
      </c>
      <c r="BF87" s="31">
        <f t="shared" si="48"/>
        <v>68.620689655172413</v>
      </c>
      <c r="BG87" s="31">
        <f t="shared" si="49"/>
        <v>167.19160104986878</v>
      </c>
      <c r="BH87" s="31">
        <f t="shared" si="50"/>
        <v>299.64747356051703</v>
      </c>
      <c r="BI87" s="31">
        <f t="shared" si="51"/>
        <v>530.1204819277109</v>
      </c>
      <c r="BJ87" s="31">
        <f t="shared" si="52"/>
        <v>842.69662921348311</v>
      </c>
      <c r="BK87" s="31">
        <f t="shared" si="53"/>
        <v>1209.6774193548388</v>
      </c>
      <c r="BL87" s="31">
        <f t="shared" si="54"/>
        <v>1700.787401574803</v>
      </c>
      <c r="BN87" s="37">
        <f t="shared" si="55"/>
        <v>165.31843561360165</v>
      </c>
      <c r="BO87" s="38">
        <f t="shared" si="56"/>
        <v>3.9069937298257515E-2</v>
      </c>
      <c r="BP87" s="39">
        <f t="shared" si="57"/>
        <v>1.6020789181552124E-5</v>
      </c>
      <c r="BQ87" s="39">
        <f t="shared" si="58"/>
        <v>7.2352762444928338</v>
      </c>
      <c r="BR87" s="52">
        <f t="shared" si="59"/>
        <v>54.78325735598839</v>
      </c>
      <c r="BS87" s="41" t="str">
        <f>'raw UPb data'!B84</f>
        <v>P145_85.FIN2</v>
      </c>
      <c r="BT87" s="41">
        <f>IF('raw UPb data'!X84="no value", "", 'raw UPb data'!X84)</f>
        <v>1353</v>
      </c>
      <c r="BU87" s="41">
        <f>'raw UPb data'!Y84</f>
        <v>13</v>
      </c>
    </row>
    <row r="88" spans="1:73">
      <c r="A88" s="20" t="str">
        <f>'raw TE data'!B85</f>
        <v>P145_87.FIN2</v>
      </c>
      <c r="B88" s="12">
        <f>'raw TE data'!Z85</f>
        <v>840</v>
      </c>
      <c r="C88" s="12">
        <f>'raw TE data'!AA85</f>
        <v>120</v>
      </c>
      <c r="D88" s="12">
        <f>'raw TE data'!AB85</f>
        <v>3.7</v>
      </c>
      <c r="E88" s="12">
        <f>'raw TE data'!AC85</f>
        <v>1.3</v>
      </c>
      <c r="F88" s="12">
        <f>'raw TE data'!AD85</f>
        <v>2210</v>
      </c>
      <c r="G88" s="12">
        <f>'raw TE data'!AE85</f>
        <v>140</v>
      </c>
      <c r="H88" s="12">
        <f>'raw TE data'!AF85</f>
        <v>12.2</v>
      </c>
      <c r="I88" s="12">
        <f>'raw TE data'!AG85</f>
        <v>1.2</v>
      </c>
      <c r="J88" s="12">
        <f>'raw TE data'!AH85</f>
        <v>13.8</v>
      </c>
      <c r="K88" s="12">
        <f>'raw TE data'!AI85</f>
        <v>3.6</v>
      </c>
      <c r="L88" s="12">
        <f>'raw TE data'!AJ85</f>
        <v>0.252</v>
      </c>
      <c r="M88" s="12">
        <f>'raw TE data'!AK85</f>
        <v>6.3E-2</v>
      </c>
      <c r="N88" s="12">
        <f>'raw TE data'!AL85</f>
        <v>69.3</v>
      </c>
      <c r="O88" s="12">
        <f>'raw TE data'!AM85</f>
        <v>4.8</v>
      </c>
      <c r="P88" s="12">
        <f>'raw TE data'!AN85</f>
        <v>0.25</v>
      </c>
      <c r="Q88" s="12">
        <f>'raw TE data'!AO85</f>
        <v>0.1</v>
      </c>
      <c r="R88" s="12">
        <f>'raw TE data'!AP85</f>
        <v>4.4000000000000004</v>
      </c>
      <c r="S88" s="12">
        <f>'raw TE data'!AQ85</f>
        <v>1.3</v>
      </c>
      <c r="T88" s="12">
        <f>'raw TE data'!AR85</f>
        <v>8.1</v>
      </c>
      <c r="U88" s="12">
        <f>'raw TE data'!AS85</f>
        <v>2.5</v>
      </c>
      <c r="V88" s="12">
        <f>'raw TE data'!AT85</f>
        <v>1.59</v>
      </c>
      <c r="W88" s="12">
        <f>'raw TE data'!AU85</f>
        <v>0.74</v>
      </c>
      <c r="X88" s="12">
        <f>'raw TE data'!AV85</f>
        <v>47.9</v>
      </c>
      <c r="Y88" s="12">
        <f>'raw TE data'!AW85</f>
        <v>6.2</v>
      </c>
      <c r="Z88" s="12">
        <f>'raw TE data'!AX85</f>
        <v>16.100000000000001</v>
      </c>
      <c r="AA88" s="12">
        <f>'raw TE data'!AY85</f>
        <v>1.8</v>
      </c>
      <c r="AB88" s="12">
        <f>'raw TE data'!AZ85</f>
        <v>214</v>
      </c>
      <c r="AC88" s="12">
        <f>'raw TE data'!BA85</f>
        <v>17</v>
      </c>
      <c r="AD88" s="12">
        <f>'raw TE data'!BB85</f>
        <v>77.5</v>
      </c>
      <c r="AE88" s="12">
        <f>'raw TE data'!BC85</f>
        <v>4.8</v>
      </c>
      <c r="AF88" s="12">
        <f>'raw TE data'!BD85</f>
        <v>355</v>
      </c>
      <c r="AG88" s="12">
        <f>'raw TE data'!BE85</f>
        <v>25</v>
      </c>
      <c r="AH88" s="12">
        <f>'raw TE data'!BF85</f>
        <v>79.400000000000006</v>
      </c>
      <c r="AI88" s="12">
        <f>'raw TE data'!BG85</f>
        <v>6.8</v>
      </c>
      <c r="AJ88" s="12">
        <f>'raw TE data'!BH85</f>
        <v>693</v>
      </c>
      <c r="AK88" s="12">
        <f>'raw TE data'!BI85</f>
        <v>47</v>
      </c>
      <c r="AL88" s="12">
        <f>'raw TE data'!BJ85</f>
        <v>129.80000000000001</v>
      </c>
      <c r="AM88" s="12">
        <f>'raw TE data'!BK85</f>
        <v>8.9</v>
      </c>
      <c r="AN88" s="12">
        <f>'raw TE data'!BL85</f>
        <v>8730</v>
      </c>
      <c r="AO88" s="12">
        <f>'raw TE data'!BM85</f>
        <v>670</v>
      </c>
      <c r="AP88" s="12">
        <f>'raw TE data'!BN85</f>
        <v>3.48</v>
      </c>
      <c r="AQ88" s="12">
        <f>'raw TE data'!BO85</f>
        <v>0.69</v>
      </c>
      <c r="AR88" s="12">
        <f>'raw TE data'!BP85</f>
        <v>397</v>
      </c>
      <c r="AS88" s="12">
        <f>'raw TE data'!BQ85</f>
        <v>24</v>
      </c>
      <c r="AT88" s="12">
        <f>'raw TE data'!BR85</f>
        <v>396</v>
      </c>
      <c r="AU88" s="12">
        <f>'raw TE data'!BS85</f>
        <v>31</v>
      </c>
      <c r="AV88" s="21">
        <f t="shared" si="40"/>
        <v>1.0025252525252526</v>
      </c>
      <c r="AX88" s="21" t="str">
        <f>'raw TE data'!B85</f>
        <v>P145_87.FIN2</v>
      </c>
      <c r="AY88" s="31">
        <f t="shared" si="41"/>
        <v>0.68664850136239786</v>
      </c>
      <c r="AZ88" s="31">
        <f t="shared" si="42"/>
        <v>72.41379310344827</v>
      </c>
      <c r="BA88" s="31">
        <f t="shared" si="43"/>
        <v>1.824817518248175</v>
      </c>
      <c r="BB88" s="31">
        <f t="shared" si="44"/>
        <v>6.1884669479606194</v>
      </c>
      <c r="BC88" s="31">
        <f t="shared" si="45"/>
        <v>35.064935064935064</v>
      </c>
      <c r="BD88" s="31">
        <f t="shared" si="46"/>
        <v>18.27586206896552</v>
      </c>
      <c r="BE88" s="31">
        <f t="shared" si="47"/>
        <v>156.53594771241831</v>
      </c>
      <c r="BF88" s="31">
        <f t="shared" si="48"/>
        <v>277.58620689655174</v>
      </c>
      <c r="BG88" s="31">
        <f t="shared" si="49"/>
        <v>561.67979002624668</v>
      </c>
      <c r="BH88" s="31">
        <f t="shared" si="50"/>
        <v>910.69330199764988</v>
      </c>
      <c r="BI88" s="31">
        <f t="shared" si="51"/>
        <v>1425.70281124498</v>
      </c>
      <c r="BJ88" s="31">
        <f t="shared" si="52"/>
        <v>2230.3370786516857</v>
      </c>
      <c r="BK88" s="31">
        <f t="shared" si="53"/>
        <v>2794.3548387096776</v>
      </c>
      <c r="BL88" s="31">
        <f t="shared" si="54"/>
        <v>3406.8241469816276</v>
      </c>
      <c r="BN88" s="37">
        <f t="shared" si="55"/>
        <v>64.691070494038698</v>
      </c>
      <c r="BO88" s="38">
        <f t="shared" si="56"/>
        <v>0.24668020958579553</v>
      </c>
      <c r="BP88" s="39">
        <f t="shared" si="57"/>
        <v>2.0155090833518766E-4</v>
      </c>
      <c r="BQ88" s="39">
        <f t="shared" si="58"/>
        <v>4.9749962315345195</v>
      </c>
      <c r="BR88" s="52">
        <f t="shared" si="59"/>
        <v>21.763845281344008</v>
      </c>
      <c r="BS88" s="41" t="str">
        <f>'raw UPb data'!B85</f>
        <v>P145_87.FIN2</v>
      </c>
      <c r="BT88" s="41">
        <f>IF('raw UPb data'!X85="no value", "", 'raw UPb data'!X85)</f>
        <v>166.4</v>
      </c>
      <c r="BU88" s="41">
        <f>'raw UPb data'!Y85</f>
        <v>3</v>
      </c>
    </row>
    <row r="89" spans="1:73">
      <c r="A89" s="20" t="str">
        <f>'raw TE data'!B86</f>
        <v>P145_90.FIN2</v>
      </c>
      <c r="B89" s="12">
        <f>'raw TE data'!Z86</f>
        <v>7.3</v>
      </c>
      <c r="C89" s="12">
        <f>'raw TE data'!AA86</f>
        <v>5</v>
      </c>
      <c r="D89" s="12">
        <f>'raw TE data'!AB86</f>
        <v>2.1</v>
      </c>
      <c r="E89" s="12">
        <f>'raw TE data'!AC86</f>
        <v>1.3</v>
      </c>
      <c r="F89" s="12">
        <f>'raw TE data'!AD86</f>
        <v>2340</v>
      </c>
      <c r="G89" s="12">
        <f>'raw TE data'!AE86</f>
        <v>330</v>
      </c>
      <c r="H89" s="12">
        <f>'raw TE data'!AF86</f>
        <v>4.3</v>
      </c>
      <c r="I89" s="12">
        <f>'raw TE data'!AG86</f>
        <v>1.4</v>
      </c>
      <c r="J89" s="12">
        <f>'raw TE data'!AH86</f>
        <v>5.4</v>
      </c>
      <c r="K89" s="12">
        <f>'raw TE data'!AI86</f>
        <v>3.4</v>
      </c>
      <c r="L89" s="12">
        <f>'raw TE data'!AJ86</f>
        <v>59</v>
      </c>
      <c r="M89" s="12">
        <f>'raw TE data'!AK86</f>
        <v>29</v>
      </c>
      <c r="N89" s="12">
        <f>'raw TE data'!AL86</f>
        <v>47</v>
      </c>
      <c r="O89" s="12">
        <f>'raw TE data'!AM86</f>
        <v>19</v>
      </c>
      <c r="P89" s="12">
        <f>'raw TE data'!AN86</f>
        <v>33</v>
      </c>
      <c r="Q89" s="12">
        <f>'raw TE data'!AO86</f>
        <v>15</v>
      </c>
      <c r="R89" s="12">
        <f>'raw TE data'!AP86</f>
        <v>126</v>
      </c>
      <c r="S89" s="12">
        <f>'raw TE data'!AQ86</f>
        <v>51</v>
      </c>
      <c r="T89" s="12">
        <f>'raw TE data'!AR86</f>
        <v>39</v>
      </c>
      <c r="U89" s="12">
        <f>'raw TE data'!AS86</f>
        <v>16</v>
      </c>
      <c r="V89" s="12">
        <f>'raw TE data'!AT86</f>
        <v>13.4</v>
      </c>
      <c r="W89" s="12">
        <f>'raw TE data'!AU86</f>
        <v>4.2</v>
      </c>
      <c r="X89" s="12">
        <f>'raw TE data'!AV86</f>
        <v>63</v>
      </c>
      <c r="Y89" s="12">
        <f>'raw TE data'!AW86</f>
        <v>19</v>
      </c>
      <c r="Z89" s="12">
        <f>'raw TE data'!AX86</f>
        <v>17.600000000000001</v>
      </c>
      <c r="AA89" s="12">
        <f>'raw TE data'!AY86</f>
        <v>2.2999999999999998</v>
      </c>
      <c r="AB89" s="12">
        <f>'raw TE data'!AZ86</f>
        <v>212</v>
      </c>
      <c r="AC89" s="12">
        <f>'raw TE data'!BA86</f>
        <v>25</v>
      </c>
      <c r="AD89" s="12">
        <f>'raw TE data'!BB86</f>
        <v>80</v>
      </c>
      <c r="AE89" s="12">
        <f>'raw TE data'!BC86</f>
        <v>11</v>
      </c>
      <c r="AF89" s="12">
        <f>'raw TE data'!BD86</f>
        <v>379</v>
      </c>
      <c r="AG89" s="12">
        <f>'raw TE data'!BE86</f>
        <v>50</v>
      </c>
      <c r="AH89" s="12">
        <f>'raw TE data'!BF86</f>
        <v>91</v>
      </c>
      <c r="AI89" s="12">
        <f>'raw TE data'!BG86</f>
        <v>18</v>
      </c>
      <c r="AJ89" s="12">
        <f>'raw TE data'!BH86</f>
        <v>818</v>
      </c>
      <c r="AK89" s="12">
        <f>'raw TE data'!BI86</f>
        <v>88</v>
      </c>
      <c r="AL89" s="12">
        <f>'raw TE data'!BJ86</f>
        <v>170</v>
      </c>
      <c r="AM89" s="12">
        <f>'raw TE data'!BK86</f>
        <v>22</v>
      </c>
      <c r="AN89" s="12">
        <f>'raw TE data'!BL86</f>
        <v>11900</v>
      </c>
      <c r="AO89" s="12">
        <f>'raw TE data'!BM86</f>
        <v>1300</v>
      </c>
      <c r="AP89" s="12">
        <f>'raw TE data'!BN86</f>
        <v>2.9</v>
      </c>
      <c r="AQ89" s="12">
        <f>'raw TE data'!BO86</f>
        <v>2.4</v>
      </c>
      <c r="AR89" s="12">
        <f>'raw TE data'!BP86</f>
        <v>116</v>
      </c>
      <c r="AS89" s="12">
        <f>'raw TE data'!BQ86</f>
        <v>16</v>
      </c>
      <c r="AT89" s="12">
        <f>'raw TE data'!BR86</f>
        <v>579</v>
      </c>
      <c r="AU89" s="12">
        <f>'raw TE data'!BS86</f>
        <v>77</v>
      </c>
      <c r="AV89" s="21">
        <f t="shared" si="40"/>
        <v>0.2003454231433506</v>
      </c>
      <c r="AX89" s="21" t="str">
        <f>'raw TE data'!B86</f>
        <v>P145_90.FIN2</v>
      </c>
      <c r="AY89" s="31">
        <f t="shared" si="41"/>
        <v>160.76294277929156</v>
      </c>
      <c r="AZ89" s="31">
        <f t="shared" si="42"/>
        <v>49.11180773249739</v>
      </c>
      <c r="BA89" s="31">
        <f t="shared" si="43"/>
        <v>240.87591240875909</v>
      </c>
      <c r="BB89" s="31">
        <f t="shared" si="44"/>
        <v>177.21518987341773</v>
      </c>
      <c r="BC89" s="31">
        <f t="shared" si="45"/>
        <v>168.83116883116881</v>
      </c>
      <c r="BD89" s="31">
        <f t="shared" si="46"/>
        <v>154.02298850574715</v>
      </c>
      <c r="BE89" s="31">
        <f t="shared" si="47"/>
        <v>205.88235294117646</v>
      </c>
      <c r="BF89" s="31">
        <f t="shared" si="48"/>
        <v>303.44827586206895</v>
      </c>
      <c r="BG89" s="31">
        <f t="shared" si="49"/>
        <v>556.43044619422574</v>
      </c>
      <c r="BH89" s="31">
        <f t="shared" si="50"/>
        <v>940.07050528789659</v>
      </c>
      <c r="BI89" s="31">
        <f t="shared" si="51"/>
        <v>1522.0883534136547</v>
      </c>
      <c r="BJ89" s="31">
        <f t="shared" si="52"/>
        <v>2556.1797752808989</v>
      </c>
      <c r="BK89" s="31">
        <f t="shared" si="53"/>
        <v>3298.3870967741937</v>
      </c>
      <c r="BL89" s="31">
        <f t="shared" si="54"/>
        <v>4461.9422572178473</v>
      </c>
      <c r="BN89" s="37">
        <f t="shared" si="55"/>
        <v>0.24957223029990319</v>
      </c>
      <c r="BO89" s="38">
        <f t="shared" si="56"/>
        <v>0.8261324297640612</v>
      </c>
      <c r="BP89" s="39">
        <f t="shared" si="57"/>
        <v>3.602981246994711E-2</v>
      </c>
      <c r="BQ89" s="39">
        <f t="shared" si="58"/>
        <v>5.9277617163724896</v>
      </c>
      <c r="BR89" s="52">
        <f t="shared" si="59"/>
        <v>21.672290963629546</v>
      </c>
      <c r="BS89" s="41" t="str">
        <f>'raw UPb data'!B86</f>
        <v>P145_90.FIN2</v>
      </c>
      <c r="BT89" s="41">
        <f>IF('raw UPb data'!X86="no value", "", 'raw UPb data'!X86)</f>
        <v>134.5</v>
      </c>
      <c r="BU89" s="41">
        <f>'raw UPb data'!Y86</f>
        <v>3</v>
      </c>
    </row>
    <row r="90" spans="1:73">
      <c r="A90" s="20" t="str">
        <f>'raw TE data'!B87</f>
        <v>P145_90.FIN2</v>
      </c>
      <c r="B90" s="12">
        <f>'raw TE data'!Z87</f>
        <v>8.1</v>
      </c>
      <c r="C90" s="12">
        <f>'raw TE data'!AA87</f>
        <v>3.3</v>
      </c>
      <c r="D90" s="12">
        <f>'raw TE data'!AB87</f>
        <v>1.2</v>
      </c>
      <c r="E90" s="12">
        <f>'raw TE data'!AC87</f>
        <v>1</v>
      </c>
      <c r="F90" s="12">
        <f>'raw TE data'!AD87</f>
        <v>1840</v>
      </c>
      <c r="G90" s="12">
        <f>'raw TE data'!AE87</f>
        <v>160</v>
      </c>
      <c r="H90" s="12">
        <f>'raw TE data'!AF87</f>
        <v>8.1999999999999993</v>
      </c>
      <c r="I90" s="12">
        <f>'raw TE data'!AG87</f>
        <v>1.6</v>
      </c>
      <c r="J90" s="12">
        <f>'raw TE data'!AH87</f>
        <v>2.9</v>
      </c>
      <c r="K90" s="12">
        <f>'raw TE data'!AI87</f>
        <v>2.5</v>
      </c>
      <c r="L90" s="12">
        <f>'raw TE data'!AJ87</f>
        <v>87</v>
      </c>
      <c r="M90" s="12">
        <f>'raw TE data'!AK87</f>
        <v>23</v>
      </c>
      <c r="N90" s="12">
        <f>'raw TE data'!AL87</f>
        <v>62</v>
      </c>
      <c r="O90" s="12">
        <f>'raw TE data'!AM87</f>
        <v>15</v>
      </c>
      <c r="P90" s="12">
        <f>'raw TE data'!AN87</f>
        <v>49</v>
      </c>
      <c r="Q90" s="12">
        <f>'raw TE data'!AO87</f>
        <v>10</v>
      </c>
      <c r="R90" s="12">
        <f>'raw TE data'!AP87</f>
        <v>199</v>
      </c>
      <c r="S90" s="12">
        <f>'raw TE data'!AQ87</f>
        <v>49</v>
      </c>
      <c r="T90" s="12">
        <f>'raw TE data'!AR87</f>
        <v>50</v>
      </c>
      <c r="U90" s="12">
        <f>'raw TE data'!AS87</f>
        <v>16</v>
      </c>
      <c r="V90" s="12">
        <f>'raw TE data'!AT87</f>
        <v>18.3</v>
      </c>
      <c r="W90" s="12">
        <f>'raw TE data'!AU87</f>
        <v>4.2</v>
      </c>
      <c r="X90" s="12">
        <f>'raw TE data'!AV87</f>
        <v>74</v>
      </c>
      <c r="Y90" s="12">
        <f>'raw TE data'!AW87</f>
        <v>22</v>
      </c>
      <c r="Z90" s="12">
        <f>'raw TE data'!AX87</f>
        <v>16.399999999999999</v>
      </c>
      <c r="AA90" s="12">
        <f>'raw TE data'!AY87</f>
        <v>2.6</v>
      </c>
      <c r="AB90" s="12">
        <f>'raw TE data'!AZ87</f>
        <v>153</v>
      </c>
      <c r="AC90" s="12">
        <f>'raw TE data'!BA87</f>
        <v>15</v>
      </c>
      <c r="AD90" s="12">
        <f>'raw TE data'!BB87</f>
        <v>58.9</v>
      </c>
      <c r="AE90" s="12">
        <f>'raw TE data'!BC87</f>
        <v>7</v>
      </c>
      <c r="AF90" s="12">
        <f>'raw TE data'!BD87</f>
        <v>293</v>
      </c>
      <c r="AG90" s="12">
        <f>'raw TE data'!BE87</f>
        <v>33</v>
      </c>
      <c r="AH90" s="12">
        <f>'raw TE data'!BF87</f>
        <v>78.900000000000006</v>
      </c>
      <c r="AI90" s="12">
        <f>'raw TE data'!BG87</f>
        <v>7.9</v>
      </c>
      <c r="AJ90" s="12">
        <f>'raw TE data'!BH87</f>
        <v>762</v>
      </c>
      <c r="AK90" s="12">
        <f>'raw TE data'!BI87</f>
        <v>80</v>
      </c>
      <c r="AL90" s="12">
        <f>'raw TE data'!BJ87</f>
        <v>145</v>
      </c>
      <c r="AM90" s="12">
        <f>'raw TE data'!BK87</f>
        <v>20</v>
      </c>
      <c r="AN90" s="12">
        <f>'raw TE data'!BL87</f>
        <v>9600</v>
      </c>
      <c r="AO90" s="12">
        <f>'raw TE data'!BM87</f>
        <v>1000</v>
      </c>
      <c r="AP90" s="12">
        <f>'raw TE data'!BN87</f>
        <v>3.35</v>
      </c>
      <c r="AQ90" s="12">
        <f>'raw TE data'!BO87</f>
        <v>0.91</v>
      </c>
      <c r="AR90" s="12">
        <f>'raw TE data'!BP87</f>
        <v>91.1</v>
      </c>
      <c r="AS90" s="12">
        <f>'raw TE data'!BQ87</f>
        <v>9.9</v>
      </c>
      <c r="AT90" s="12">
        <f>'raw TE data'!BR87</f>
        <v>634</v>
      </c>
      <c r="AU90" s="12">
        <f>'raw TE data'!BS87</f>
        <v>98</v>
      </c>
      <c r="AV90" s="21">
        <f t="shared" si="40"/>
        <v>0.14369085173501575</v>
      </c>
      <c r="AX90" s="21" t="str">
        <f>'raw TE data'!B87</f>
        <v>P145_90.FIN2</v>
      </c>
      <c r="AY90" s="31">
        <f t="shared" si="41"/>
        <v>237.05722070844686</v>
      </c>
      <c r="AZ90" s="31">
        <f t="shared" si="42"/>
        <v>64.785788923719963</v>
      </c>
      <c r="BA90" s="31">
        <f t="shared" si="43"/>
        <v>357.66423357664229</v>
      </c>
      <c r="BB90" s="31">
        <f t="shared" si="44"/>
        <v>279.88748241912799</v>
      </c>
      <c r="BC90" s="31">
        <f t="shared" si="45"/>
        <v>216.45021645021643</v>
      </c>
      <c r="BD90" s="31">
        <f t="shared" si="46"/>
        <v>210.34482758620692</v>
      </c>
      <c r="BE90" s="31">
        <f t="shared" si="47"/>
        <v>241.83006535947712</v>
      </c>
      <c r="BF90" s="31">
        <f t="shared" si="48"/>
        <v>282.75862068965512</v>
      </c>
      <c r="BG90" s="31">
        <f t="shared" si="49"/>
        <v>401.57480314960628</v>
      </c>
      <c r="BH90" s="31">
        <f t="shared" si="50"/>
        <v>692.12690951821389</v>
      </c>
      <c r="BI90" s="31">
        <f t="shared" si="51"/>
        <v>1176.706827309237</v>
      </c>
      <c r="BJ90" s="31">
        <f t="shared" si="52"/>
        <v>2216.2921348314608</v>
      </c>
      <c r="BK90" s="31">
        <f t="shared" si="53"/>
        <v>3072.5806451612902</v>
      </c>
      <c r="BL90" s="31">
        <f t="shared" si="54"/>
        <v>3805.7742782152227</v>
      </c>
      <c r="BN90" s="37">
        <f t="shared" si="55"/>
        <v>0.22249251289566868</v>
      </c>
      <c r="BO90" s="38">
        <f t="shared" si="56"/>
        <v>0.91938555976299918</v>
      </c>
      <c r="BP90" s="39">
        <f t="shared" si="57"/>
        <v>6.2288828337874663E-2</v>
      </c>
      <c r="BQ90" s="39">
        <f t="shared" si="58"/>
        <v>7.6513282732447818</v>
      </c>
      <c r="BR90" s="52">
        <f t="shared" si="59"/>
        <v>15.737390934241327</v>
      </c>
      <c r="BS90" s="41" t="str">
        <f>'raw UPb data'!B87</f>
        <v>P145_90.FIN2</v>
      </c>
      <c r="BT90" s="41">
        <f>IF('raw UPb data'!X87="no value", "", 'raw UPb data'!X87)</f>
        <v>239.3</v>
      </c>
      <c r="BU90" s="41">
        <f>'raw UPb data'!Y87</f>
        <v>5.9</v>
      </c>
    </row>
    <row r="91" spans="1:73">
      <c r="A91" s="20" t="str">
        <f>'raw TE data'!B88</f>
        <v>P145_91.FIN2</v>
      </c>
      <c r="B91" s="12">
        <f>'raw TE data'!Z88</f>
        <v>15</v>
      </c>
      <c r="C91" s="12">
        <f>'raw TE data'!AA88</f>
        <v>11</v>
      </c>
      <c r="D91" s="12">
        <f>'raw TE data'!AB88</f>
        <v>0.38</v>
      </c>
      <c r="E91" s="12">
        <f>'raw TE data'!AC88</f>
        <v>0.62</v>
      </c>
      <c r="F91" s="12">
        <f>'raw TE data'!AD88</f>
        <v>760</v>
      </c>
      <c r="G91" s="12">
        <f>'raw TE data'!AE88</f>
        <v>120</v>
      </c>
      <c r="H91" s="12">
        <f>'raw TE data'!AF88</f>
        <v>5.18</v>
      </c>
      <c r="I91" s="12">
        <f>'raw TE data'!AG88</f>
        <v>0.9</v>
      </c>
      <c r="J91" s="12">
        <f>'raw TE data'!AH88</f>
        <v>1.2</v>
      </c>
      <c r="K91" s="12">
        <f>'raw TE data'!AI88</f>
        <v>1.2</v>
      </c>
      <c r="L91" s="12">
        <f>'raw TE data'!AJ88</f>
        <v>0.13</v>
      </c>
      <c r="M91" s="12">
        <f>'raw TE data'!AK88</f>
        <v>0.15</v>
      </c>
      <c r="N91" s="12">
        <f>'raw TE data'!AL88</f>
        <v>0.82</v>
      </c>
      <c r="O91" s="12">
        <f>'raw TE data'!AM88</f>
        <v>0.61</v>
      </c>
      <c r="P91" s="12">
        <f>'raw TE data'!AN88</f>
        <v>4.8000000000000001E-2</v>
      </c>
      <c r="Q91" s="12">
        <f>'raw TE data'!AO88</f>
        <v>3.5000000000000003E-2</v>
      </c>
      <c r="R91" s="12">
        <f>'raw TE data'!AP88</f>
        <v>0.08</v>
      </c>
      <c r="S91" s="12">
        <f>'raw TE data'!AQ88</f>
        <v>0.17</v>
      </c>
      <c r="T91" s="12">
        <f>'raw TE data'!AR88</f>
        <v>-2.5900000000000001E-4</v>
      </c>
      <c r="U91" s="12">
        <f>'raw TE data'!AS88</f>
        <v>3.8000000000000002E-5</v>
      </c>
      <c r="V91" s="12">
        <f>'raw TE data'!AT88</f>
        <v>0.02</v>
      </c>
      <c r="W91" s="12">
        <f>'raw TE data'!AU88</f>
        <v>0.11</v>
      </c>
      <c r="X91" s="12">
        <f>'raw TE data'!AV88</f>
        <v>3.2</v>
      </c>
      <c r="Y91" s="12">
        <f>'raw TE data'!AW88</f>
        <v>1</v>
      </c>
      <c r="Z91" s="12">
        <f>'raw TE data'!AX88</f>
        <v>1.6</v>
      </c>
      <c r="AA91" s="12">
        <f>'raw TE data'!AY88</f>
        <v>0.46</v>
      </c>
      <c r="AB91" s="12">
        <f>'raw TE data'!AZ88</f>
        <v>33.799999999999997</v>
      </c>
      <c r="AC91" s="12">
        <f>'raw TE data'!BA88</f>
        <v>9.9</v>
      </c>
      <c r="AD91" s="12">
        <f>'raw TE data'!BB88</f>
        <v>18.899999999999999</v>
      </c>
      <c r="AE91" s="12">
        <f>'raw TE data'!BC88</f>
        <v>3.7</v>
      </c>
      <c r="AF91" s="12">
        <f>'raw TE data'!BD88</f>
        <v>128</v>
      </c>
      <c r="AG91" s="12">
        <f>'raw TE data'!BE88</f>
        <v>31</v>
      </c>
      <c r="AH91" s="12">
        <f>'raw TE data'!BF88</f>
        <v>38.299999999999997</v>
      </c>
      <c r="AI91" s="12">
        <f>'raw TE data'!BG88</f>
        <v>7.3</v>
      </c>
      <c r="AJ91" s="12">
        <f>'raw TE data'!BH88</f>
        <v>362</v>
      </c>
      <c r="AK91" s="12">
        <f>'raw TE data'!BI88</f>
        <v>69</v>
      </c>
      <c r="AL91" s="12">
        <f>'raw TE data'!BJ88</f>
        <v>65</v>
      </c>
      <c r="AM91" s="12">
        <f>'raw TE data'!BK88</f>
        <v>12</v>
      </c>
      <c r="AN91" s="12">
        <f>'raw TE data'!BL88</f>
        <v>11300</v>
      </c>
      <c r="AO91" s="12">
        <f>'raw TE data'!BM88</f>
        <v>1400</v>
      </c>
      <c r="AP91" s="12">
        <f>'raw TE data'!BN88</f>
        <v>-4.4200000000000001E-4</v>
      </c>
      <c r="AQ91" s="12">
        <f>'raw TE data'!BO88</f>
        <v>6.3999999999999997E-5</v>
      </c>
      <c r="AR91" s="12">
        <f>'raw TE data'!BP88</f>
        <v>11.8</v>
      </c>
      <c r="AS91" s="12">
        <f>'raw TE data'!BQ88</f>
        <v>4.4000000000000004</v>
      </c>
      <c r="AT91" s="12">
        <f>'raw TE data'!BR88</f>
        <v>1470</v>
      </c>
      <c r="AU91" s="12">
        <f>'raw TE data'!BS88</f>
        <v>330</v>
      </c>
      <c r="AV91" s="21">
        <f t="shared" si="40"/>
        <v>8.0272108843537412E-3</v>
      </c>
      <c r="AX91" s="21" t="str">
        <f>'raw TE data'!B88</f>
        <v>P145_91.FIN2</v>
      </c>
      <c r="AY91" s="31">
        <f t="shared" si="41"/>
        <v>0.35422343324250682</v>
      </c>
      <c r="AZ91" s="31">
        <f t="shared" si="42"/>
        <v>0.85684430512016718</v>
      </c>
      <c r="BA91" s="31">
        <f t="shared" si="43"/>
        <v>0.3503649635036496</v>
      </c>
      <c r="BB91" s="31">
        <f t="shared" si="44"/>
        <v>0.11251758087201126</v>
      </c>
      <c r="BC91" s="31">
        <f t="shared" si="45"/>
        <v>-1.1212121212121212E-3</v>
      </c>
      <c r="BD91" s="31">
        <f t="shared" si="46"/>
        <v>0.22988505747126439</v>
      </c>
      <c r="BE91" s="31">
        <f t="shared" si="47"/>
        <v>10.457516339869281</v>
      </c>
      <c r="BF91" s="31">
        <f t="shared" si="48"/>
        <v>27.586206896551726</v>
      </c>
      <c r="BG91" s="31">
        <f t="shared" si="49"/>
        <v>88.71391076115485</v>
      </c>
      <c r="BH91" s="31">
        <f t="shared" si="50"/>
        <v>222.09165687426557</v>
      </c>
      <c r="BI91" s="31">
        <f t="shared" si="51"/>
        <v>514.05622489959842</v>
      </c>
      <c r="BJ91" s="31">
        <f t="shared" si="52"/>
        <v>1075.8426966292134</v>
      </c>
      <c r="BK91" s="31">
        <f t="shared" si="53"/>
        <v>1459.6774193548388</v>
      </c>
      <c r="BL91" s="31">
        <f t="shared" si="54"/>
        <v>1706.0367454068241</v>
      </c>
      <c r="BN91" s="37">
        <f t="shared" si="55"/>
        <v>2.4322204488079318</v>
      </c>
      <c r="BO91" s="38" t="str">
        <f t="shared" si="56"/>
        <v/>
      </c>
      <c r="BP91" s="39">
        <f t="shared" si="57"/>
        <v>2.0762942779291554E-4</v>
      </c>
      <c r="BQ91" s="39">
        <f t="shared" si="58"/>
        <v>16.453760259591526</v>
      </c>
      <c r="BR91" s="52">
        <f t="shared" si="59"/>
        <v>163.13976377952756</v>
      </c>
      <c r="BS91" s="41" t="str">
        <f>'raw UPb data'!B88</f>
        <v>P145_91.FIN2</v>
      </c>
      <c r="BT91" s="41">
        <f>IF('raw UPb data'!X88="no value", "", 'raw UPb data'!X88)</f>
        <v>62.8</v>
      </c>
      <c r="BU91" s="41">
        <f>'raw UPb data'!Y88</f>
        <v>2.2000000000000002</v>
      </c>
    </row>
    <row r="92" spans="1:73">
      <c r="A92" s="20" t="str">
        <f>'raw TE data'!B89</f>
        <v>P145_91.FIN2</v>
      </c>
      <c r="B92" s="12">
        <f>'raw TE data'!Z89</f>
        <v>8.1999999999999993</v>
      </c>
      <c r="C92" s="12">
        <f>'raw TE data'!AA89</f>
        <v>2.4</v>
      </c>
      <c r="D92" s="12">
        <f>'raw TE data'!AB89</f>
        <v>0.8</v>
      </c>
      <c r="E92" s="12">
        <f>'raw TE data'!AC89</f>
        <v>0.62</v>
      </c>
      <c r="F92" s="12">
        <f>'raw TE data'!AD89</f>
        <v>1510</v>
      </c>
      <c r="G92" s="12">
        <f>'raw TE data'!AE89</f>
        <v>130</v>
      </c>
      <c r="H92" s="12">
        <f>'raw TE data'!AF89</f>
        <v>2.37</v>
      </c>
      <c r="I92" s="12">
        <f>'raw TE data'!AG89</f>
        <v>0.6</v>
      </c>
      <c r="J92" s="12">
        <f>'raw TE data'!AH89</f>
        <v>0.1</v>
      </c>
      <c r="K92" s="12">
        <f>'raw TE data'!AI89</f>
        <v>1.8</v>
      </c>
      <c r="L92" s="12">
        <f>'raw TE data'!AJ89</f>
        <v>2.1000000000000001E-2</v>
      </c>
      <c r="M92" s="12">
        <f>'raw TE data'!AK89</f>
        <v>1.9E-2</v>
      </c>
      <c r="N92" s="12">
        <f>'raw TE data'!AL89</f>
        <v>35.200000000000003</v>
      </c>
      <c r="O92" s="12">
        <f>'raw TE data'!AM89</f>
        <v>2.6</v>
      </c>
      <c r="P92" s="12">
        <f>'raw TE data'!AN89</f>
        <v>0.216</v>
      </c>
      <c r="Q92" s="12">
        <f>'raw TE data'!AO89</f>
        <v>6.3E-2</v>
      </c>
      <c r="R92" s="12">
        <f>'raw TE data'!AP89</f>
        <v>4.0999999999999996</v>
      </c>
      <c r="S92" s="12">
        <f>'raw TE data'!AQ89</f>
        <v>1.2</v>
      </c>
      <c r="T92" s="12">
        <f>'raw TE data'!AR89</f>
        <v>9.6</v>
      </c>
      <c r="U92" s="12">
        <f>'raw TE data'!AS89</f>
        <v>2.5</v>
      </c>
      <c r="V92" s="12">
        <f>'raw TE data'!AT89</f>
        <v>1.02</v>
      </c>
      <c r="W92" s="12">
        <f>'raw TE data'!AU89</f>
        <v>0.48</v>
      </c>
      <c r="X92" s="12">
        <f>'raw TE data'!AV89</f>
        <v>36.4</v>
      </c>
      <c r="Y92" s="12">
        <f>'raw TE data'!AW89</f>
        <v>6.7</v>
      </c>
      <c r="Z92" s="12">
        <f>'raw TE data'!AX89</f>
        <v>11.4</v>
      </c>
      <c r="AA92" s="12">
        <f>'raw TE data'!AY89</f>
        <v>1.3</v>
      </c>
      <c r="AB92" s="12">
        <f>'raw TE data'!AZ89</f>
        <v>141</v>
      </c>
      <c r="AC92" s="12">
        <f>'raw TE data'!BA89</f>
        <v>13</v>
      </c>
      <c r="AD92" s="12">
        <f>'raw TE data'!BB89</f>
        <v>50.5</v>
      </c>
      <c r="AE92" s="12">
        <f>'raw TE data'!BC89</f>
        <v>3.9</v>
      </c>
      <c r="AF92" s="12">
        <f>'raw TE data'!BD89</f>
        <v>226</v>
      </c>
      <c r="AG92" s="12">
        <f>'raw TE data'!BE89</f>
        <v>23</v>
      </c>
      <c r="AH92" s="12">
        <f>'raw TE data'!BF89</f>
        <v>49</v>
      </c>
      <c r="AI92" s="12">
        <f>'raw TE data'!BG89</f>
        <v>3</v>
      </c>
      <c r="AJ92" s="12">
        <f>'raw TE data'!BH89</f>
        <v>459</v>
      </c>
      <c r="AK92" s="12">
        <f>'raw TE data'!BI89</f>
        <v>26</v>
      </c>
      <c r="AL92" s="12">
        <f>'raw TE data'!BJ89</f>
        <v>84.8</v>
      </c>
      <c r="AM92" s="12">
        <f>'raw TE data'!BK89</f>
        <v>6</v>
      </c>
      <c r="AN92" s="12">
        <f>'raw TE data'!BL89</f>
        <v>10660</v>
      </c>
      <c r="AO92" s="12">
        <f>'raw TE data'!BM89</f>
        <v>700</v>
      </c>
      <c r="AP92" s="12">
        <f>'raw TE data'!BN89</f>
        <v>0.51</v>
      </c>
      <c r="AQ92" s="12">
        <f>'raw TE data'!BO89</f>
        <v>0.28999999999999998</v>
      </c>
      <c r="AR92" s="12">
        <f>'raw TE data'!BP89</f>
        <v>338</v>
      </c>
      <c r="AS92" s="12">
        <f>'raw TE data'!BQ89</f>
        <v>26</v>
      </c>
      <c r="AT92" s="12">
        <f>'raw TE data'!BR89</f>
        <v>313</v>
      </c>
      <c r="AU92" s="12">
        <f>'raw TE data'!BS89</f>
        <v>40</v>
      </c>
      <c r="AV92" s="21">
        <f t="shared" si="40"/>
        <v>1.0798722044728435</v>
      </c>
      <c r="AX92" s="21" t="str">
        <f>'raw TE data'!B89</f>
        <v>P145_91.FIN2</v>
      </c>
      <c r="AY92" s="31">
        <f t="shared" si="41"/>
        <v>5.722070844686649E-2</v>
      </c>
      <c r="AZ92" s="31">
        <f t="shared" si="42"/>
        <v>36.781609195402304</v>
      </c>
      <c r="BA92" s="31">
        <f t="shared" si="43"/>
        <v>1.5766423357664232</v>
      </c>
      <c r="BB92" s="31">
        <f t="shared" si="44"/>
        <v>5.7665260196905761</v>
      </c>
      <c r="BC92" s="31">
        <f t="shared" si="45"/>
        <v>41.558441558441558</v>
      </c>
      <c r="BD92" s="31">
        <f t="shared" si="46"/>
        <v>11.724137931034484</v>
      </c>
      <c r="BE92" s="31">
        <f t="shared" si="47"/>
        <v>118.95424836601308</v>
      </c>
      <c r="BF92" s="31">
        <f t="shared" si="48"/>
        <v>196.55172413793102</v>
      </c>
      <c r="BG92" s="31">
        <f t="shared" si="49"/>
        <v>370.0787401574803</v>
      </c>
      <c r="BH92" s="31">
        <f t="shared" si="50"/>
        <v>593.41950646298471</v>
      </c>
      <c r="BI92" s="31">
        <f t="shared" si="51"/>
        <v>907.63052208835347</v>
      </c>
      <c r="BJ92" s="31">
        <f t="shared" si="52"/>
        <v>1376.4044943820224</v>
      </c>
      <c r="BK92" s="31">
        <f t="shared" si="53"/>
        <v>1850.8064516129032</v>
      </c>
      <c r="BL92" s="31">
        <f t="shared" si="54"/>
        <v>2225.7217847769025</v>
      </c>
      <c r="BN92" s="37">
        <f t="shared" si="55"/>
        <v>122.45810045451975</v>
      </c>
      <c r="BO92" s="38">
        <f t="shared" si="56"/>
        <v>0.16674826122458189</v>
      </c>
      <c r="BP92" s="39">
        <f t="shared" si="57"/>
        <v>2.5708832450773748E-5</v>
      </c>
      <c r="BQ92" s="39">
        <f t="shared" si="58"/>
        <v>5.0011153054221005</v>
      </c>
      <c r="BR92" s="52">
        <f t="shared" si="59"/>
        <v>18.710738080816817</v>
      </c>
      <c r="BS92" s="41" t="str">
        <f>'raw UPb data'!B89</f>
        <v>P145_91.FIN2</v>
      </c>
      <c r="BT92" s="41">
        <f>IF('raw UPb data'!X89="no value", "", 'raw UPb data'!X89)</f>
        <v>159.6</v>
      </c>
      <c r="BU92" s="41">
        <f>'raw UPb data'!Y89</f>
        <v>2.2999999999999998</v>
      </c>
    </row>
    <row r="93" spans="1:73">
      <c r="A93" s="20" t="str">
        <f>'raw TE data'!B90</f>
        <v>P145_92.FIN2</v>
      </c>
      <c r="B93" s="12">
        <f>'raw TE data'!Z90</f>
        <v>3.1</v>
      </c>
      <c r="C93" s="12">
        <f>'raw TE data'!AA90</f>
        <v>1.6</v>
      </c>
      <c r="D93" s="12">
        <f>'raw TE data'!AB90</f>
        <v>0.6</v>
      </c>
      <c r="E93" s="12">
        <f>'raw TE data'!AC90</f>
        <v>0.41</v>
      </c>
      <c r="F93" s="12">
        <f>'raw TE data'!AD90</f>
        <v>497</v>
      </c>
      <c r="G93" s="12">
        <f>'raw TE data'!AE90</f>
        <v>76</v>
      </c>
      <c r="H93" s="12">
        <f>'raw TE data'!AF90</f>
        <v>2.0499999999999998</v>
      </c>
      <c r="I93" s="12">
        <f>'raw TE data'!AG90</f>
        <v>0.41</v>
      </c>
      <c r="J93" s="12">
        <f>'raw TE data'!AH90</f>
        <v>-0.2</v>
      </c>
      <c r="K93" s="12">
        <f>'raw TE data'!AI90</f>
        <v>1.1000000000000001</v>
      </c>
      <c r="L93" s="12">
        <f>'raw TE data'!AJ90</f>
        <v>6.0000000000000001E-3</v>
      </c>
      <c r="M93" s="12">
        <f>'raw TE data'!AK90</f>
        <v>1.0999999999999999E-2</v>
      </c>
      <c r="N93" s="12">
        <f>'raw TE data'!AL90</f>
        <v>11.8</v>
      </c>
      <c r="O93" s="12">
        <f>'raw TE data'!AM90</f>
        <v>2</v>
      </c>
      <c r="P93" s="12">
        <f>'raw TE data'!AN90</f>
        <v>4.8000000000000001E-2</v>
      </c>
      <c r="Q93" s="12">
        <f>'raw TE data'!AO90</f>
        <v>2.5000000000000001E-2</v>
      </c>
      <c r="R93" s="12">
        <f>'raw TE data'!AP90</f>
        <v>0.86</v>
      </c>
      <c r="S93" s="12">
        <f>'raw TE data'!AQ90</f>
        <v>0.37</v>
      </c>
      <c r="T93" s="12">
        <f>'raw TE data'!AR90</f>
        <v>2.2999999999999998</v>
      </c>
      <c r="U93" s="12">
        <f>'raw TE data'!AS90</f>
        <v>0.81</v>
      </c>
      <c r="V93" s="12">
        <f>'raw TE data'!AT90</f>
        <v>0.59</v>
      </c>
      <c r="W93" s="12">
        <f>'raw TE data'!AU90</f>
        <v>0.24</v>
      </c>
      <c r="X93" s="12">
        <f>'raw TE data'!AV90</f>
        <v>7.5</v>
      </c>
      <c r="Y93" s="12">
        <f>'raw TE data'!AW90</f>
        <v>1.6</v>
      </c>
      <c r="Z93" s="12">
        <f>'raw TE data'!AX90</f>
        <v>2.66</v>
      </c>
      <c r="AA93" s="12">
        <f>'raw TE data'!AY90</f>
        <v>0.63</v>
      </c>
      <c r="AB93" s="12">
        <f>'raw TE data'!AZ90</f>
        <v>35.5</v>
      </c>
      <c r="AC93" s="12">
        <f>'raw TE data'!BA90</f>
        <v>6.7</v>
      </c>
      <c r="AD93" s="12">
        <f>'raw TE data'!BB90</f>
        <v>14.1</v>
      </c>
      <c r="AE93" s="12">
        <f>'raw TE data'!BC90</f>
        <v>2.2999999999999998</v>
      </c>
      <c r="AF93" s="12">
        <f>'raw TE data'!BD90</f>
        <v>78</v>
      </c>
      <c r="AG93" s="12">
        <f>'raw TE data'!BE90</f>
        <v>11</v>
      </c>
      <c r="AH93" s="12">
        <f>'raw TE data'!BF90</f>
        <v>18.899999999999999</v>
      </c>
      <c r="AI93" s="12">
        <f>'raw TE data'!BG90</f>
        <v>2.5</v>
      </c>
      <c r="AJ93" s="12">
        <f>'raw TE data'!BH90</f>
        <v>217</v>
      </c>
      <c r="AK93" s="12">
        <f>'raw TE data'!BI90</f>
        <v>23</v>
      </c>
      <c r="AL93" s="12">
        <f>'raw TE data'!BJ90</f>
        <v>56.2</v>
      </c>
      <c r="AM93" s="12">
        <f>'raw TE data'!BK90</f>
        <v>5.4</v>
      </c>
      <c r="AN93" s="12">
        <f>'raw TE data'!BL90</f>
        <v>13210</v>
      </c>
      <c r="AO93" s="12">
        <f>'raw TE data'!BM90</f>
        <v>670</v>
      </c>
      <c r="AP93" s="12">
        <f>'raw TE data'!BN90</f>
        <v>0.36</v>
      </c>
      <c r="AQ93" s="12">
        <f>'raw TE data'!BO90</f>
        <v>0.2</v>
      </c>
      <c r="AR93" s="12">
        <f>'raw TE data'!BP90</f>
        <v>194</v>
      </c>
      <c r="AS93" s="12">
        <f>'raw TE data'!BQ90</f>
        <v>23</v>
      </c>
      <c r="AT93" s="12">
        <f>'raw TE data'!BR90</f>
        <v>636</v>
      </c>
      <c r="AU93" s="12">
        <f>'raw TE data'!BS90</f>
        <v>46</v>
      </c>
      <c r="AV93" s="21">
        <f t="shared" si="40"/>
        <v>0.30503144654088049</v>
      </c>
      <c r="AX93" s="21" t="str">
        <f>'raw TE data'!B90</f>
        <v>P145_92.FIN2</v>
      </c>
      <c r="AY93" s="31">
        <f t="shared" si="41"/>
        <v>1.6348773841961855E-2</v>
      </c>
      <c r="AZ93" s="31">
        <f t="shared" si="42"/>
        <v>12.33019853709509</v>
      </c>
      <c r="BA93" s="31">
        <f t="shared" si="43"/>
        <v>0.3503649635036496</v>
      </c>
      <c r="BB93" s="31">
        <f t="shared" si="44"/>
        <v>1.209563994374121</v>
      </c>
      <c r="BC93" s="31">
        <f t="shared" si="45"/>
        <v>9.9567099567099557</v>
      </c>
      <c r="BD93" s="31">
        <f t="shared" si="46"/>
        <v>6.7816091954022992</v>
      </c>
      <c r="BE93" s="31">
        <f t="shared" si="47"/>
        <v>24.509803921568629</v>
      </c>
      <c r="BF93" s="31">
        <f t="shared" si="48"/>
        <v>45.862068965517238</v>
      </c>
      <c r="BG93" s="31">
        <f t="shared" si="49"/>
        <v>93.175853018372706</v>
      </c>
      <c r="BH93" s="31">
        <f t="shared" si="50"/>
        <v>165.68742655699177</v>
      </c>
      <c r="BI93" s="31">
        <f t="shared" si="51"/>
        <v>313.25301204819277</v>
      </c>
      <c r="BJ93" s="31">
        <f t="shared" si="52"/>
        <v>530.89887640449433</v>
      </c>
      <c r="BK93" s="31">
        <f t="shared" si="53"/>
        <v>875</v>
      </c>
      <c r="BL93" s="31">
        <f t="shared" si="54"/>
        <v>1475.0656167979002</v>
      </c>
      <c r="BN93" s="37">
        <f t="shared" si="55"/>
        <v>162.917276504433</v>
      </c>
      <c r="BO93" s="38">
        <f t="shared" si="56"/>
        <v>0.43411512015647091</v>
      </c>
      <c r="BP93" s="39">
        <f t="shared" si="57"/>
        <v>1.1083421412433216E-5</v>
      </c>
      <c r="BQ93" s="39">
        <f t="shared" si="58"/>
        <v>9.3908450704225341</v>
      </c>
      <c r="BR93" s="52">
        <f t="shared" si="59"/>
        <v>60.182677165354328</v>
      </c>
      <c r="BS93" s="41" t="str">
        <f>'raw UPb data'!B90</f>
        <v>P145_92.FIN2</v>
      </c>
      <c r="BT93" s="41">
        <f>IF('raw UPb data'!X90="no value", "", 'raw UPb data'!X90)</f>
        <v>76.430000000000007</v>
      </c>
      <c r="BU93" s="41">
        <f>'raw UPb data'!Y90</f>
        <v>0.93</v>
      </c>
    </row>
    <row r="94" spans="1:73">
      <c r="A94" s="20" t="str">
        <f>'raw TE data'!B91</f>
        <v>P145_93.FIN2</v>
      </c>
      <c r="B94" s="12">
        <f>'raw TE data'!Z91</f>
        <v>4</v>
      </c>
      <c r="C94" s="12">
        <f>'raw TE data'!AA91</f>
        <v>1.6</v>
      </c>
      <c r="D94" s="12">
        <f>'raw TE data'!AB91</f>
        <v>0.56999999999999995</v>
      </c>
      <c r="E94" s="12">
        <f>'raw TE data'!AC91</f>
        <v>0.41</v>
      </c>
      <c r="F94" s="12">
        <f>'raw TE data'!AD91</f>
        <v>1100</v>
      </c>
      <c r="G94" s="12">
        <f>'raw TE data'!AE91</f>
        <v>130</v>
      </c>
      <c r="H94" s="12">
        <f>'raw TE data'!AF91</f>
        <v>4.92</v>
      </c>
      <c r="I94" s="12">
        <f>'raw TE data'!AG91</f>
        <v>0.64</v>
      </c>
      <c r="J94" s="12">
        <f>'raw TE data'!AH91</f>
        <v>-0.49</v>
      </c>
      <c r="K94" s="12">
        <f>'raw TE data'!AI91</f>
        <v>0.9</v>
      </c>
      <c r="L94" s="12">
        <f>'raw TE data'!AJ91</f>
        <v>0.24</v>
      </c>
      <c r="M94" s="12">
        <f>'raw TE data'!AK91</f>
        <v>0.18</v>
      </c>
      <c r="N94" s="12">
        <f>'raw TE data'!AL91</f>
        <v>38.6</v>
      </c>
      <c r="O94" s="12">
        <f>'raw TE data'!AM91</f>
        <v>4</v>
      </c>
      <c r="P94" s="12">
        <f>'raw TE data'!AN91</f>
        <v>0.19500000000000001</v>
      </c>
      <c r="Q94" s="12">
        <f>'raw TE data'!AO91</f>
        <v>0.09</v>
      </c>
      <c r="R94" s="12">
        <f>'raw TE data'!AP91</f>
        <v>1.28</v>
      </c>
      <c r="S94" s="12">
        <f>'raw TE data'!AQ91</f>
        <v>0.55000000000000004</v>
      </c>
      <c r="T94" s="12">
        <f>'raw TE data'!AR91</f>
        <v>1.88</v>
      </c>
      <c r="U94" s="12">
        <f>'raw TE data'!AS91</f>
        <v>0.55000000000000004</v>
      </c>
      <c r="V94" s="12">
        <f>'raw TE data'!AT91</f>
        <v>0.5</v>
      </c>
      <c r="W94" s="12">
        <f>'raw TE data'!AU91</f>
        <v>0.18</v>
      </c>
      <c r="X94" s="12">
        <f>'raw TE data'!AV91</f>
        <v>17.3</v>
      </c>
      <c r="Y94" s="12">
        <f>'raw TE data'!AW91</f>
        <v>3.1</v>
      </c>
      <c r="Z94" s="12">
        <f>'raw TE data'!AX91</f>
        <v>5.32</v>
      </c>
      <c r="AA94" s="12">
        <f>'raw TE data'!AY91</f>
        <v>0.92</v>
      </c>
      <c r="AB94" s="12">
        <f>'raw TE data'!AZ91</f>
        <v>79</v>
      </c>
      <c r="AC94" s="12">
        <f>'raw TE data'!BA91</f>
        <v>13</v>
      </c>
      <c r="AD94" s="12">
        <f>'raw TE data'!BB91</f>
        <v>35.799999999999997</v>
      </c>
      <c r="AE94" s="12">
        <f>'raw TE data'!BC91</f>
        <v>5.0999999999999996</v>
      </c>
      <c r="AF94" s="12">
        <f>'raw TE data'!BD91</f>
        <v>194</v>
      </c>
      <c r="AG94" s="12">
        <f>'raw TE data'!BE91</f>
        <v>24</v>
      </c>
      <c r="AH94" s="12">
        <f>'raw TE data'!BF91</f>
        <v>49.5</v>
      </c>
      <c r="AI94" s="12">
        <f>'raw TE data'!BG91</f>
        <v>4.8</v>
      </c>
      <c r="AJ94" s="12">
        <f>'raw TE data'!BH91</f>
        <v>496</v>
      </c>
      <c r="AK94" s="12">
        <f>'raw TE data'!BI91</f>
        <v>33</v>
      </c>
      <c r="AL94" s="12">
        <f>'raw TE data'!BJ91</f>
        <v>120.8</v>
      </c>
      <c r="AM94" s="12">
        <f>'raw TE data'!BK91</f>
        <v>6</v>
      </c>
      <c r="AN94" s="12">
        <f>'raw TE data'!BL91</f>
        <v>12090</v>
      </c>
      <c r="AO94" s="12">
        <f>'raw TE data'!BM91</f>
        <v>600</v>
      </c>
      <c r="AP94" s="12">
        <f>'raw TE data'!BN91</f>
        <v>1.63</v>
      </c>
      <c r="AQ94" s="12">
        <f>'raw TE data'!BO91</f>
        <v>0.43</v>
      </c>
      <c r="AR94" s="12">
        <f>'raw TE data'!BP91</f>
        <v>400</v>
      </c>
      <c r="AS94" s="12">
        <f>'raw TE data'!BQ91</f>
        <v>36</v>
      </c>
      <c r="AT94" s="12">
        <f>'raw TE data'!BR91</f>
        <v>597</v>
      </c>
      <c r="AU94" s="12">
        <f>'raw TE data'!BS91</f>
        <v>35</v>
      </c>
      <c r="AV94" s="21">
        <f t="shared" si="40"/>
        <v>0.67001675041876052</v>
      </c>
      <c r="AX94" s="21" t="str">
        <f>'raw TE data'!B91</f>
        <v>P145_93.FIN2</v>
      </c>
      <c r="AY94" s="31">
        <f t="shared" si="41"/>
        <v>0.65395095367847411</v>
      </c>
      <c r="AZ94" s="31">
        <f t="shared" si="42"/>
        <v>40.334378265412752</v>
      </c>
      <c r="BA94" s="31">
        <f t="shared" si="43"/>
        <v>1.4233576642335766</v>
      </c>
      <c r="BB94" s="31">
        <f t="shared" si="44"/>
        <v>1.8002812939521802</v>
      </c>
      <c r="BC94" s="31">
        <f t="shared" si="45"/>
        <v>8.1385281385281374</v>
      </c>
      <c r="BD94" s="31">
        <f t="shared" si="46"/>
        <v>5.7471264367816097</v>
      </c>
      <c r="BE94" s="31">
        <f t="shared" si="47"/>
        <v>56.535947712418306</v>
      </c>
      <c r="BF94" s="31">
        <f t="shared" si="48"/>
        <v>91.724137931034477</v>
      </c>
      <c r="BG94" s="31">
        <f t="shared" si="49"/>
        <v>207.3490813648294</v>
      </c>
      <c r="BH94" s="31">
        <f t="shared" si="50"/>
        <v>420.68155111633371</v>
      </c>
      <c r="BI94" s="31">
        <f t="shared" si="51"/>
        <v>779.11646586345387</v>
      </c>
      <c r="BJ94" s="31">
        <f t="shared" si="52"/>
        <v>1390.4494382022472</v>
      </c>
      <c r="BK94" s="31">
        <f t="shared" si="53"/>
        <v>2000</v>
      </c>
      <c r="BL94" s="31">
        <f t="shared" si="54"/>
        <v>3170.6036745406823</v>
      </c>
      <c r="BN94" s="37">
        <f t="shared" si="55"/>
        <v>41.806687300004327</v>
      </c>
      <c r="BO94" s="38">
        <f t="shared" si="56"/>
        <v>0.26792638148724501</v>
      </c>
      <c r="BP94" s="39">
        <f t="shared" si="57"/>
        <v>2.0625439846978365E-4</v>
      </c>
      <c r="BQ94" s="39">
        <f t="shared" si="58"/>
        <v>9.6455696202531644</v>
      </c>
      <c r="BR94" s="52">
        <f t="shared" si="59"/>
        <v>56.081197942742698</v>
      </c>
      <c r="BS94" s="41" t="str">
        <f>'raw UPb data'!B91</f>
        <v>P145_93.FIN2</v>
      </c>
      <c r="BT94" s="41">
        <f>IF('raw UPb data'!X91="no value", "", 'raw UPb data'!X91)</f>
        <v>168.5</v>
      </c>
      <c r="BU94" s="41">
        <f>'raw UPb data'!Y91</f>
        <v>1.2</v>
      </c>
    </row>
    <row r="95" spans="1:73">
      <c r="A95" s="20" t="str">
        <f>'raw TE data'!B92</f>
        <v>P145_94.FIN2</v>
      </c>
      <c r="B95" s="12">
        <f>'raw TE data'!Z92</f>
        <v>1</v>
      </c>
      <c r="C95" s="12">
        <f>'raw TE data'!AA92</f>
        <v>2.7</v>
      </c>
      <c r="D95" s="12">
        <f>'raw TE data'!AB92</f>
        <v>0.23</v>
      </c>
      <c r="E95" s="12">
        <f>'raw TE data'!AC92</f>
        <v>0.83</v>
      </c>
      <c r="F95" s="12">
        <f>'raw TE data'!AD92</f>
        <v>474</v>
      </c>
      <c r="G95" s="12">
        <f>'raw TE data'!AE92</f>
        <v>89</v>
      </c>
      <c r="H95" s="12">
        <f>'raw TE data'!AF92</f>
        <v>2.94</v>
      </c>
      <c r="I95" s="12">
        <f>'raw TE data'!AG92</f>
        <v>0.96</v>
      </c>
      <c r="J95" s="12">
        <f>'raw TE data'!AH92</f>
        <v>0.4</v>
      </c>
      <c r="K95" s="12">
        <f>'raw TE data'!AI92</f>
        <v>2.1</v>
      </c>
      <c r="L95" s="12">
        <f>'raw TE data'!AJ92</f>
        <v>7.0000000000000001E-3</v>
      </c>
      <c r="M95" s="12">
        <f>'raw TE data'!AK92</f>
        <v>3.1E-2</v>
      </c>
      <c r="N95" s="12">
        <f>'raw TE data'!AL92</f>
        <v>9.1999999999999993</v>
      </c>
      <c r="O95" s="12">
        <f>'raw TE data'!AM92</f>
        <v>1.5</v>
      </c>
      <c r="P95" s="12">
        <f>'raw TE data'!AN92</f>
        <v>1E-3</v>
      </c>
      <c r="Q95" s="12">
        <f>'raw TE data'!AO92</f>
        <v>1.7999999999999999E-2</v>
      </c>
      <c r="R95" s="12">
        <f>'raw TE data'!AP92</f>
        <v>0.34</v>
      </c>
      <c r="S95" s="12">
        <f>'raw TE data'!AQ92</f>
        <v>0.67</v>
      </c>
      <c r="T95" s="12">
        <f>'raw TE data'!AR92</f>
        <v>1.06</v>
      </c>
      <c r="U95" s="12">
        <f>'raw TE data'!AS92</f>
        <v>0.73</v>
      </c>
      <c r="V95" s="12">
        <f>'raw TE data'!AT92</f>
        <v>0.2</v>
      </c>
      <c r="W95" s="12">
        <f>'raw TE data'!AU92</f>
        <v>0.3</v>
      </c>
      <c r="X95" s="12">
        <f>'raw TE data'!AV92</f>
        <v>4.5999999999999996</v>
      </c>
      <c r="Y95" s="12">
        <f>'raw TE data'!AW92</f>
        <v>2.2999999999999998</v>
      </c>
      <c r="Z95" s="12">
        <f>'raw TE data'!AX92</f>
        <v>2.08</v>
      </c>
      <c r="AA95" s="12">
        <f>'raw TE data'!AY92</f>
        <v>0.68</v>
      </c>
      <c r="AB95" s="12">
        <f>'raw TE data'!AZ92</f>
        <v>30.7</v>
      </c>
      <c r="AC95" s="12">
        <f>'raw TE data'!BA92</f>
        <v>3.7</v>
      </c>
      <c r="AD95" s="12">
        <f>'raw TE data'!BB92</f>
        <v>12.6</v>
      </c>
      <c r="AE95" s="12">
        <f>'raw TE data'!BC92</f>
        <v>1.9</v>
      </c>
      <c r="AF95" s="12">
        <f>'raw TE data'!BD92</f>
        <v>76</v>
      </c>
      <c r="AG95" s="12">
        <f>'raw TE data'!BE92</f>
        <v>13</v>
      </c>
      <c r="AH95" s="12">
        <f>'raw TE data'!BF92</f>
        <v>18.899999999999999</v>
      </c>
      <c r="AI95" s="12">
        <f>'raw TE data'!BG92</f>
        <v>3.1</v>
      </c>
      <c r="AJ95" s="12">
        <f>'raw TE data'!BH92</f>
        <v>216</v>
      </c>
      <c r="AK95" s="12">
        <f>'raw TE data'!BI92</f>
        <v>51</v>
      </c>
      <c r="AL95" s="12">
        <f>'raw TE data'!BJ92</f>
        <v>55</v>
      </c>
      <c r="AM95" s="12">
        <f>'raw TE data'!BK92</f>
        <v>12</v>
      </c>
      <c r="AN95" s="12">
        <f>'raw TE data'!BL92</f>
        <v>13000</v>
      </c>
      <c r="AO95" s="12">
        <f>'raw TE data'!BM92</f>
        <v>1100</v>
      </c>
      <c r="AP95" s="12">
        <f>'raw TE data'!BN92</f>
        <v>4.7</v>
      </c>
      <c r="AQ95" s="12">
        <f>'raw TE data'!BO92</f>
        <v>4.5</v>
      </c>
      <c r="AR95" s="12">
        <f>'raw TE data'!BP92</f>
        <v>73.3</v>
      </c>
      <c r="AS95" s="12">
        <f>'raw TE data'!BQ92</f>
        <v>8.1999999999999993</v>
      </c>
      <c r="AT95" s="12">
        <f>'raw TE data'!BR92</f>
        <v>870</v>
      </c>
      <c r="AU95" s="12">
        <f>'raw TE data'!BS92</f>
        <v>110</v>
      </c>
      <c r="AV95" s="21">
        <f t="shared" si="40"/>
        <v>8.4252873563218381E-2</v>
      </c>
      <c r="AX95" s="21" t="str">
        <f>'raw TE data'!B92</f>
        <v>P145_94.FIN2</v>
      </c>
      <c r="AY95" s="31">
        <f t="shared" si="41"/>
        <v>1.9073569482288829E-2</v>
      </c>
      <c r="AZ95" s="31">
        <f t="shared" si="42"/>
        <v>9.6133751306165092</v>
      </c>
      <c r="BA95" s="31">
        <f t="shared" si="43"/>
        <v>7.2992700729927005E-3</v>
      </c>
      <c r="BB95" s="31">
        <f t="shared" si="44"/>
        <v>0.47819971870604788</v>
      </c>
      <c r="BC95" s="31">
        <f t="shared" si="45"/>
        <v>4.5887445887445883</v>
      </c>
      <c r="BD95" s="31">
        <f t="shared" si="46"/>
        <v>2.298850574712644</v>
      </c>
      <c r="BE95" s="31">
        <f t="shared" si="47"/>
        <v>15.032679738562091</v>
      </c>
      <c r="BF95" s="31">
        <f t="shared" si="48"/>
        <v>35.862068965517238</v>
      </c>
      <c r="BG95" s="31">
        <f t="shared" si="49"/>
        <v>80.577427821522306</v>
      </c>
      <c r="BH95" s="31">
        <f t="shared" si="50"/>
        <v>148.06110458284371</v>
      </c>
      <c r="BI95" s="31">
        <f t="shared" si="51"/>
        <v>305.22088353413653</v>
      </c>
      <c r="BJ95" s="31">
        <f t="shared" si="52"/>
        <v>530.89887640449433</v>
      </c>
      <c r="BK95" s="31">
        <f t="shared" si="53"/>
        <v>870.9677419354839</v>
      </c>
      <c r="BL95" s="31">
        <f t="shared" si="54"/>
        <v>1443.5695538057741</v>
      </c>
      <c r="BN95" s="37">
        <f t="shared" si="55"/>
        <v>814.74215096459864</v>
      </c>
      <c r="BO95" s="38">
        <f t="shared" si="56"/>
        <v>0.27678694215106286</v>
      </c>
      <c r="BP95" s="39">
        <f t="shared" si="57"/>
        <v>1.3212781768640081E-5</v>
      </c>
      <c r="BQ95" s="39">
        <f t="shared" si="58"/>
        <v>10.809078491121152</v>
      </c>
      <c r="BR95" s="52">
        <f t="shared" si="59"/>
        <v>96.028757274905843</v>
      </c>
      <c r="BS95" s="41" t="str">
        <f>'raw UPb data'!B92</f>
        <v>P145_94.FIN2</v>
      </c>
      <c r="BT95" s="41">
        <f>IF('raw UPb data'!X92="no value", "", 'raw UPb data'!X92)</f>
        <v>78.099999999999994</v>
      </c>
      <c r="BU95" s="41">
        <f>'raw UPb data'!Y92</f>
        <v>2.2999999999999998</v>
      </c>
    </row>
    <row r="96" spans="1:73">
      <c r="A96" s="20" t="str">
        <f>'raw TE data'!B93</f>
        <v>P145_94.FIN2</v>
      </c>
      <c r="B96" s="12">
        <f>'raw TE data'!Z93</f>
        <v>1.9</v>
      </c>
      <c r="C96" s="12">
        <f>'raw TE data'!AA93</f>
        <v>2.7</v>
      </c>
      <c r="D96" s="12">
        <f>'raw TE data'!AB93</f>
        <v>0.18</v>
      </c>
      <c r="E96" s="12">
        <f>'raw TE data'!AC93</f>
        <v>0.53</v>
      </c>
      <c r="F96" s="12">
        <f>'raw TE data'!AD93</f>
        <v>328</v>
      </c>
      <c r="G96" s="12">
        <f>'raw TE data'!AE93</f>
        <v>16</v>
      </c>
      <c r="H96" s="12">
        <f>'raw TE data'!AF93</f>
        <v>2.2000000000000002</v>
      </c>
      <c r="I96" s="12">
        <f>'raw TE data'!AG93</f>
        <v>0.39</v>
      </c>
      <c r="J96" s="12">
        <f>'raw TE data'!AH93</f>
        <v>-2.2200000000000002</v>
      </c>
      <c r="K96" s="12">
        <f>'raw TE data'!AI93</f>
        <v>0.78</v>
      </c>
      <c r="L96" s="12">
        <f>'raw TE data'!AJ93</f>
        <v>1.0999999999999999E-2</v>
      </c>
      <c r="M96" s="12">
        <f>'raw TE data'!AK93</f>
        <v>2.1000000000000001E-2</v>
      </c>
      <c r="N96" s="12">
        <f>'raw TE data'!AL93</f>
        <v>15.2</v>
      </c>
      <c r="O96" s="12">
        <f>'raw TE data'!AM93</f>
        <v>1.2</v>
      </c>
      <c r="P96" s="12">
        <f>'raw TE data'!AN93</f>
        <v>4.2999999999999997E-2</v>
      </c>
      <c r="Q96" s="12">
        <f>'raw TE data'!AO93</f>
        <v>6.0999999999999999E-2</v>
      </c>
      <c r="R96" s="12">
        <f>'raw TE data'!AP93</f>
        <v>0.55000000000000004</v>
      </c>
      <c r="S96" s="12">
        <f>'raw TE data'!AQ93</f>
        <v>0.5</v>
      </c>
      <c r="T96" s="12">
        <f>'raw TE data'!AR93</f>
        <v>0.7</v>
      </c>
      <c r="U96" s="12">
        <f>'raw TE data'!AS93</f>
        <v>0.47</v>
      </c>
      <c r="V96" s="12">
        <f>'raw TE data'!AT93</f>
        <v>0.39</v>
      </c>
      <c r="W96" s="12">
        <f>'raw TE data'!AU93</f>
        <v>0.15</v>
      </c>
      <c r="X96" s="12">
        <f>'raw TE data'!AV93</f>
        <v>4.8</v>
      </c>
      <c r="Y96" s="12">
        <f>'raw TE data'!AW93</f>
        <v>1.1000000000000001</v>
      </c>
      <c r="Z96" s="12">
        <f>'raw TE data'!AX93</f>
        <v>2.1</v>
      </c>
      <c r="AA96" s="12">
        <f>'raw TE data'!AY93</f>
        <v>0.34</v>
      </c>
      <c r="AB96" s="12">
        <f>'raw TE data'!AZ93</f>
        <v>28.6</v>
      </c>
      <c r="AC96" s="12">
        <f>'raw TE data'!BA93</f>
        <v>2</v>
      </c>
      <c r="AD96" s="12">
        <f>'raw TE data'!BB93</f>
        <v>9.24</v>
      </c>
      <c r="AE96" s="12">
        <f>'raw TE data'!BC93</f>
        <v>0.84</v>
      </c>
      <c r="AF96" s="12">
        <f>'raw TE data'!BD93</f>
        <v>47.9</v>
      </c>
      <c r="AG96" s="12">
        <f>'raw TE data'!BE93</f>
        <v>3.9</v>
      </c>
      <c r="AH96" s="12">
        <f>'raw TE data'!BF93</f>
        <v>10.8</v>
      </c>
      <c r="AI96" s="12">
        <f>'raw TE data'!BG93</f>
        <v>1</v>
      </c>
      <c r="AJ96" s="12">
        <f>'raw TE data'!BH93</f>
        <v>112.7</v>
      </c>
      <c r="AK96" s="12">
        <f>'raw TE data'!BI93</f>
        <v>6.5</v>
      </c>
      <c r="AL96" s="12">
        <f>'raw TE data'!BJ93</f>
        <v>24.6</v>
      </c>
      <c r="AM96" s="12">
        <f>'raw TE data'!BK93</f>
        <v>1.9</v>
      </c>
      <c r="AN96" s="12">
        <f>'raw TE data'!BL93</f>
        <v>12140</v>
      </c>
      <c r="AO96" s="12">
        <f>'raw TE data'!BM93</f>
        <v>570</v>
      </c>
      <c r="AP96" s="12">
        <f>'raw TE data'!BN93</f>
        <v>0.38</v>
      </c>
      <c r="AQ96" s="12">
        <f>'raw TE data'!BO93</f>
        <v>0.18</v>
      </c>
      <c r="AR96" s="12">
        <f>'raw TE data'!BP93</f>
        <v>117.3</v>
      </c>
      <c r="AS96" s="12">
        <f>'raw TE data'!BQ93</f>
        <v>6.8</v>
      </c>
      <c r="AT96" s="12">
        <f>'raw TE data'!BR93</f>
        <v>315</v>
      </c>
      <c r="AU96" s="12">
        <f>'raw TE data'!BS93</f>
        <v>14</v>
      </c>
      <c r="AV96" s="21">
        <f t="shared" si="40"/>
        <v>0.37238095238095237</v>
      </c>
      <c r="AX96" s="21" t="str">
        <f>'raw TE data'!B93</f>
        <v>P145_94.FIN2</v>
      </c>
      <c r="AY96" s="31">
        <f t="shared" si="41"/>
        <v>2.9972752043596729E-2</v>
      </c>
      <c r="AZ96" s="31">
        <f t="shared" si="42"/>
        <v>15.882967607105538</v>
      </c>
      <c r="BA96" s="31">
        <f t="shared" si="43"/>
        <v>0.31386861313868608</v>
      </c>
      <c r="BB96" s="31">
        <f t="shared" si="44"/>
        <v>0.77355836849507742</v>
      </c>
      <c r="BC96" s="31">
        <f t="shared" si="45"/>
        <v>3.0303030303030298</v>
      </c>
      <c r="BD96" s="31">
        <f t="shared" si="46"/>
        <v>4.4827586206896557</v>
      </c>
      <c r="BE96" s="31">
        <f t="shared" si="47"/>
        <v>15.686274509803921</v>
      </c>
      <c r="BF96" s="31">
        <f t="shared" si="48"/>
        <v>36.206896551724135</v>
      </c>
      <c r="BG96" s="31">
        <f t="shared" si="49"/>
        <v>75.065616797900262</v>
      </c>
      <c r="BH96" s="31">
        <f t="shared" si="50"/>
        <v>108.57814336075207</v>
      </c>
      <c r="BI96" s="31">
        <f t="shared" si="51"/>
        <v>192.36947791164658</v>
      </c>
      <c r="BJ96" s="31">
        <f t="shared" si="52"/>
        <v>303.37078651685397</v>
      </c>
      <c r="BK96" s="31">
        <f t="shared" si="53"/>
        <v>454.43548387096774</v>
      </c>
      <c r="BL96" s="31">
        <f t="shared" si="54"/>
        <v>645.66929133858264</v>
      </c>
      <c r="BN96" s="37">
        <f t="shared" si="55"/>
        <v>163.75493444503056</v>
      </c>
      <c r="BO96" s="38">
        <f t="shared" si="56"/>
        <v>0.65019319364373718</v>
      </c>
      <c r="BP96" s="39">
        <f t="shared" si="57"/>
        <v>4.6421213530936397E-5</v>
      </c>
      <c r="BQ96" s="39">
        <f t="shared" si="58"/>
        <v>6.0538433340852693</v>
      </c>
      <c r="BR96" s="52">
        <f t="shared" si="59"/>
        <v>41.161417322834644</v>
      </c>
      <c r="BS96" s="41" t="str">
        <f>'raw UPb data'!B93</f>
        <v>P145_94.FIN2</v>
      </c>
      <c r="BT96" s="41">
        <f>IF('raw UPb data'!X93="no value", "", 'raw UPb data'!X93)</f>
        <v>95.1</v>
      </c>
      <c r="BU96" s="41">
        <f>'raw UPb data'!Y93</f>
        <v>1.6</v>
      </c>
    </row>
    <row r="97" spans="1:73">
      <c r="A97" s="20" t="str">
        <f>'raw TE data'!B94</f>
        <v>P145_95.FIN2</v>
      </c>
      <c r="B97" s="12">
        <f>'raw TE data'!Z94</f>
        <v>190</v>
      </c>
      <c r="C97" s="12">
        <f>'raw TE data'!AA94</f>
        <v>140</v>
      </c>
      <c r="D97" s="12">
        <f>'raw TE data'!AB94</f>
        <v>0.4</v>
      </c>
      <c r="E97" s="12">
        <f>'raw TE data'!AC94</f>
        <v>1.1000000000000001</v>
      </c>
      <c r="F97" s="12">
        <f>'raw TE data'!AD94</f>
        <v>860</v>
      </c>
      <c r="G97" s="12">
        <f>'raw TE data'!AE94</f>
        <v>160</v>
      </c>
      <c r="H97" s="12">
        <f>'raw TE data'!AF94</f>
        <v>6.1</v>
      </c>
      <c r="I97" s="12">
        <f>'raw TE data'!AG94</f>
        <v>2.5</v>
      </c>
      <c r="J97" s="12">
        <f>'raw TE data'!AH94</f>
        <v>0.9</v>
      </c>
      <c r="K97" s="12">
        <f>'raw TE data'!AI94</f>
        <v>1.8</v>
      </c>
      <c r="L97" s="12">
        <f>'raw TE data'!AJ94</f>
        <v>2.8000000000000001E-2</v>
      </c>
      <c r="M97" s="12">
        <f>'raw TE data'!AK94</f>
        <v>1.4999999999999999E-2</v>
      </c>
      <c r="N97" s="12">
        <f>'raw TE data'!AL94</f>
        <v>2.8</v>
      </c>
      <c r="O97" s="12">
        <f>'raw TE data'!AM94</f>
        <v>3.7</v>
      </c>
      <c r="P97" s="12">
        <f>'raw TE data'!AN94</f>
        <v>3.0000000000000001E-3</v>
      </c>
      <c r="Q97" s="12">
        <f>'raw TE data'!AO94</f>
        <v>2.1999999999999999E-2</v>
      </c>
      <c r="R97" s="12">
        <f>'raw TE data'!AP94</f>
        <v>0.18</v>
      </c>
      <c r="S97" s="12">
        <f>'raw TE data'!AQ94</f>
        <v>0.36</v>
      </c>
      <c r="T97" s="12">
        <f>'raw TE data'!AR94</f>
        <v>0.46</v>
      </c>
      <c r="U97" s="12">
        <f>'raw TE data'!AS94</f>
        <v>0.46</v>
      </c>
      <c r="V97" s="12">
        <f>'raw TE data'!AT94</f>
        <v>-0.05</v>
      </c>
      <c r="W97" s="12">
        <f>'raw TE data'!AU94</f>
        <v>0.12</v>
      </c>
      <c r="X97" s="12">
        <f>'raw TE data'!AV94</f>
        <v>6.2</v>
      </c>
      <c r="Y97" s="12">
        <f>'raw TE data'!AW94</f>
        <v>3.6</v>
      </c>
      <c r="Z97" s="12">
        <f>'raw TE data'!AX94</f>
        <v>1.88</v>
      </c>
      <c r="AA97" s="12">
        <f>'raw TE data'!AY94</f>
        <v>0.91</v>
      </c>
      <c r="AB97" s="12">
        <f>'raw TE data'!AZ94</f>
        <v>38.299999999999997</v>
      </c>
      <c r="AC97" s="12">
        <f>'raw TE data'!BA94</f>
        <v>7.7</v>
      </c>
      <c r="AD97" s="12">
        <f>'raw TE data'!BB94</f>
        <v>25.4</v>
      </c>
      <c r="AE97" s="12">
        <f>'raw TE data'!BC94</f>
        <v>4.5999999999999996</v>
      </c>
      <c r="AF97" s="12">
        <f>'raw TE data'!BD94</f>
        <v>192</v>
      </c>
      <c r="AG97" s="12">
        <f>'raw TE data'!BE94</f>
        <v>22</v>
      </c>
      <c r="AH97" s="12">
        <f>'raw TE data'!BF94</f>
        <v>52.2</v>
      </c>
      <c r="AI97" s="12">
        <f>'raw TE data'!BG94</f>
        <v>8.3000000000000007</v>
      </c>
      <c r="AJ97" s="12">
        <f>'raw TE data'!BH94</f>
        <v>754</v>
      </c>
      <c r="AK97" s="12">
        <f>'raw TE data'!BI94</f>
        <v>69</v>
      </c>
      <c r="AL97" s="12">
        <f>'raw TE data'!BJ94</f>
        <v>188</v>
      </c>
      <c r="AM97" s="12">
        <f>'raw TE data'!BK94</f>
        <v>30</v>
      </c>
      <c r="AN97" s="12">
        <f>'raw TE data'!BL94</f>
        <v>13800</v>
      </c>
      <c r="AO97" s="12">
        <f>'raw TE data'!BM94</f>
        <v>2900</v>
      </c>
      <c r="AP97" s="12">
        <f>'raw TE data'!BN94</f>
        <v>3.4</v>
      </c>
      <c r="AQ97" s="12">
        <f>'raw TE data'!BO94</f>
        <v>6.7</v>
      </c>
      <c r="AR97" s="12">
        <f>'raw TE data'!BP94</f>
        <v>29</v>
      </c>
      <c r="AS97" s="12">
        <f>'raw TE data'!BQ94</f>
        <v>9.1999999999999993</v>
      </c>
      <c r="AT97" s="12">
        <f>'raw TE data'!BR94</f>
        <v>1750</v>
      </c>
      <c r="AU97" s="12">
        <f>'raw TE data'!BS94</f>
        <v>260</v>
      </c>
      <c r="AV97" s="21">
        <f t="shared" si="40"/>
        <v>1.657142857142857E-2</v>
      </c>
      <c r="AX97" s="21" t="str">
        <f>'raw TE data'!B94</f>
        <v>P145_95.FIN2</v>
      </c>
      <c r="AY97" s="31">
        <f t="shared" si="41"/>
        <v>7.6294277929155316E-2</v>
      </c>
      <c r="AZ97" s="31">
        <f t="shared" si="42"/>
        <v>2.9258098223615465</v>
      </c>
      <c r="BA97" s="31">
        <f t="shared" si="43"/>
        <v>2.18978102189781E-2</v>
      </c>
      <c r="BB97" s="31">
        <f t="shared" si="44"/>
        <v>0.25316455696202533</v>
      </c>
      <c r="BC97" s="31">
        <f t="shared" si="45"/>
        <v>1.9913419913419914</v>
      </c>
      <c r="BD97" s="31">
        <f t="shared" si="46"/>
        <v>-0.57471264367816099</v>
      </c>
      <c r="BE97" s="31">
        <f t="shared" si="47"/>
        <v>20.261437908496735</v>
      </c>
      <c r="BF97" s="31">
        <f t="shared" si="48"/>
        <v>32.41379310344827</v>
      </c>
      <c r="BG97" s="31">
        <f t="shared" si="49"/>
        <v>100.52493438320209</v>
      </c>
      <c r="BH97" s="31">
        <f t="shared" si="50"/>
        <v>298.47238542890716</v>
      </c>
      <c r="BI97" s="31">
        <f t="shared" si="51"/>
        <v>771.08433734939763</v>
      </c>
      <c r="BJ97" s="31">
        <f t="shared" si="52"/>
        <v>1466.2921348314608</v>
      </c>
      <c r="BK97" s="31">
        <f t="shared" si="53"/>
        <v>3040.3225806451615</v>
      </c>
      <c r="BL97" s="31">
        <f t="shared" si="54"/>
        <v>4934.383202099737</v>
      </c>
      <c r="BN97" s="37">
        <f t="shared" si="55"/>
        <v>71.581330462104788</v>
      </c>
      <c r="BO97" s="38" t="str">
        <f t="shared" si="56"/>
        <v/>
      </c>
      <c r="BP97" s="39">
        <f t="shared" si="57"/>
        <v>1.5461765899472434E-5</v>
      </c>
      <c r="BQ97" s="39">
        <f t="shared" si="58"/>
        <v>30.244462225216882</v>
      </c>
      <c r="BR97" s="52">
        <f t="shared" si="59"/>
        <v>243.53568707137407</v>
      </c>
      <c r="BS97" s="41" t="str">
        <f>'raw UPb data'!B94</f>
        <v>P145_95.FIN2</v>
      </c>
      <c r="BT97" s="41">
        <f>IF('raw UPb data'!X94="no value", "", 'raw UPb data'!X94)</f>
        <v>90</v>
      </c>
      <c r="BU97" s="41">
        <f>'raw UPb data'!Y94</f>
        <v>11</v>
      </c>
    </row>
    <row r="98" spans="1:73">
      <c r="A98" s="20" t="str">
        <f>'raw TE data'!B95</f>
        <v>P145_95.FIN2</v>
      </c>
      <c r="B98" s="12">
        <f>'raw TE data'!Z95</f>
        <v>10.199999999999999</v>
      </c>
      <c r="C98" s="12">
        <f>'raw TE data'!AA95</f>
        <v>3.5</v>
      </c>
      <c r="D98" s="12">
        <f>'raw TE data'!AB95</f>
        <v>1.08</v>
      </c>
      <c r="E98" s="12">
        <f>'raw TE data'!AC95</f>
        <v>0.8</v>
      </c>
      <c r="F98" s="12">
        <f>'raw TE data'!AD95</f>
        <v>650</v>
      </c>
      <c r="G98" s="12">
        <f>'raw TE data'!AE95</f>
        <v>53</v>
      </c>
      <c r="H98" s="12">
        <f>'raw TE data'!AF95</f>
        <v>2.17</v>
      </c>
      <c r="I98" s="12">
        <f>'raw TE data'!AG95</f>
        <v>0.39</v>
      </c>
      <c r="J98" s="12">
        <f>'raw TE data'!AH95</f>
        <v>-0.3</v>
      </c>
      <c r="K98" s="12">
        <f>'raw TE data'!AI95</f>
        <v>2.1</v>
      </c>
      <c r="L98" s="12">
        <f>'raw TE data'!AJ95</f>
        <v>3.4000000000000002E-2</v>
      </c>
      <c r="M98" s="12">
        <f>'raw TE data'!AK95</f>
        <v>2.5999999999999999E-2</v>
      </c>
      <c r="N98" s="12">
        <f>'raw TE data'!AL95</f>
        <v>14.6</v>
      </c>
      <c r="O98" s="12">
        <f>'raw TE data'!AM95</f>
        <v>1.6</v>
      </c>
      <c r="P98" s="12">
        <f>'raw TE data'!AN95</f>
        <v>5.7000000000000002E-2</v>
      </c>
      <c r="Q98" s="12">
        <f>'raw TE data'!AO95</f>
        <v>3.5000000000000003E-2</v>
      </c>
      <c r="R98" s="12">
        <f>'raw TE data'!AP95</f>
        <v>2.0699999999999998</v>
      </c>
      <c r="S98" s="12">
        <f>'raw TE data'!AQ95</f>
        <v>0.76</v>
      </c>
      <c r="T98" s="12">
        <f>'raw TE data'!AR95</f>
        <v>3.4</v>
      </c>
      <c r="U98" s="12">
        <f>'raw TE data'!AS95</f>
        <v>1.3</v>
      </c>
      <c r="V98" s="12">
        <f>'raw TE data'!AT95</f>
        <v>0.03</v>
      </c>
      <c r="W98" s="12">
        <f>'raw TE data'!AU95</f>
        <v>0.11</v>
      </c>
      <c r="X98" s="12">
        <f>'raw TE data'!AV95</f>
        <v>21.5</v>
      </c>
      <c r="Y98" s="12">
        <f>'raw TE data'!AW95</f>
        <v>3.5</v>
      </c>
      <c r="Z98" s="12">
        <f>'raw TE data'!AX95</f>
        <v>6.15</v>
      </c>
      <c r="AA98" s="12">
        <f>'raw TE data'!AY95</f>
        <v>0.68</v>
      </c>
      <c r="AB98" s="12">
        <f>'raw TE data'!AZ95</f>
        <v>73</v>
      </c>
      <c r="AC98" s="12">
        <f>'raw TE data'!BA95</f>
        <v>8.1999999999999993</v>
      </c>
      <c r="AD98" s="12">
        <f>'raw TE data'!BB95</f>
        <v>24.7</v>
      </c>
      <c r="AE98" s="12">
        <f>'raw TE data'!BC95</f>
        <v>1.9</v>
      </c>
      <c r="AF98" s="12">
        <f>'raw TE data'!BD95</f>
        <v>95</v>
      </c>
      <c r="AG98" s="12">
        <f>'raw TE data'!BE95</f>
        <v>9.3000000000000007</v>
      </c>
      <c r="AH98" s="12">
        <f>'raw TE data'!BF95</f>
        <v>18.600000000000001</v>
      </c>
      <c r="AI98" s="12">
        <f>'raw TE data'!BG95</f>
        <v>1.7</v>
      </c>
      <c r="AJ98" s="12">
        <f>'raw TE data'!BH95</f>
        <v>154</v>
      </c>
      <c r="AK98" s="12">
        <f>'raw TE data'!BI95</f>
        <v>13</v>
      </c>
      <c r="AL98" s="12">
        <f>'raw TE data'!BJ95</f>
        <v>29.5</v>
      </c>
      <c r="AM98" s="12">
        <f>'raw TE data'!BK95</f>
        <v>2.1</v>
      </c>
      <c r="AN98" s="12">
        <f>'raw TE data'!BL95</f>
        <v>12560</v>
      </c>
      <c r="AO98" s="12">
        <f>'raw TE data'!BM95</f>
        <v>940</v>
      </c>
      <c r="AP98" s="12">
        <f>'raw TE data'!BN95</f>
        <v>0.38</v>
      </c>
      <c r="AQ98" s="12">
        <f>'raw TE data'!BO95</f>
        <v>0.25</v>
      </c>
      <c r="AR98" s="12">
        <f>'raw TE data'!BP95</f>
        <v>110.2</v>
      </c>
      <c r="AS98" s="12">
        <f>'raw TE data'!BQ95</f>
        <v>6.2</v>
      </c>
      <c r="AT98" s="12">
        <f>'raw TE data'!BR95</f>
        <v>156</v>
      </c>
      <c r="AU98" s="12">
        <f>'raw TE data'!BS95</f>
        <v>22</v>
      </c>
      <c r="AV98" s="21">
        <f t="shared" si="40"/>
        <v>0.70641025641025645</v>
      </c>
      <c r="AX98" s="21" t="str">
        <f>'raw TE data'!B95</f>
        <v>P145_95.FIN2</v>
      </c>
      <c r="AY98" s="31">
        <f t="shared" si="41"/>
        <v>9.2643051771117174E-2</v>
      </c>
      <c r="AZ98" s="31">
        <f t="shared" si="42"/>
        <v>15.256008359456635</v>
      </c>
      <c r="BA98" s="31">
        <f t="shared" si="43"/>
        <v>0.41605839416058393</v>
      </c>
      <c r="BB98" s="31">
        <f t="shared" si="44"/>
        <v>2.9113924050632911</v>
      </c>
      <c r="BC98" s="31">
        <f t="shared" si="45"/>
        <v>14.718614718614717</v>
      </c>
      <c r="BD98" s="31">
        <f t="shared" si="46"/>
        <v>0.34482758620689657</v>
      </c>
      <c r="BE98" s="31">
        <f t="shared" si="47"/>
        <v>70.261437908496731</v>
      </c>
      <c r="BF98" s="31">
        <f t="shared" si="48"/>
        <v>106.0344827586207</v>
      </c>
      <c r="BG98" s="31">
        <f t="shared" si="49"/>
        <v>191.60104986876641</v>
      </c>
      <c r="BH98" s="31">
        <f t="shared" si="50"/>
        <v>290.24676850763808</v>
      </c>
      <c r="BI98" s="31">
        <f t="shared" si="51"/>
        <v>381.52610441767069</v>
      </c>
      <c r="BJ98" s="31">
        <f t="shared" si="52"/>
        <v>522.47191011235964</v>
      </c>
      <c r="BK98" s="31">
        <f t="shared" si="53"/>
        <v>620.9677419354839</v>
      </c>
      <c r="BL98" s="31">
        <f t="shared" si="54"/>
        <v>774.27821522309705</v>
      </c>
      <c r="BN98" s="37">
        <f t="shared" si="55"/>
        <v>77.706499844672464</v>
      </c>
      <c r="BO98" s="38">
        <f t="shared" si="56"/>
        <v>1.0722844717380806E-2</v>
      </c>
      <c r="BP98" s="39">
        <f t="shared" si="57"/>
        <v>1.1965085669422253E-4</v>
      </c>
      <c r="BQ98" s="39">
        <f t="shared" si="58"/>
        <v>3.2409412284577996</v>
      </c>
      <c r="BR98" s="52">
        <f t="shared" si="59"/>
        <v>11.019959714338032</v>
      </c>
      <c r="BS98" s="41" t="str">
        <f>'raw UPb data'!B95</f>
        <v>P145_95.FIN2</v>
      </c>
      <c r="BT98" s="41">
        <f>IF('raw UPb data'!X95="no value", "", 'raw UPb data'!X95)</f>
        <v>1533</v>
      </c>
      <c r="BU98" s="41">
        <f>'raw UPb data'!Y95</f>
        <v>19</v>
      </c>
    </row>
    <row r="99" spans="1:73">
      <c r="A99" s="20" t="str">
        <f>'raw TE data'!B96</f>
        <v>P145_96.FIN2</v>
      </c>
      <c r="B99" s="12">
        <f>'raw TE data'!Z96</f>
        <v>2.8</v>
      </c>
      <c r="C99" s="12">
        <f>'raw TE data'!AA96</f>
        <v>3.4</v>
      </c>
      <c r="D99" s="12">
        <f>'raw TE data'!AB96</f>
        <v>-0.06</v>
      </c>
      <c r="E99" s="12">
        <f>'raw TE data'!AC96</f>
        <v>0.63</v>
      </c>
      <c r="F99" s="12">
        <f>'raw TE data'!AD96</f>
        <v>550</v>
      </c>
      <c r="G99" s="12">
        <f>'raw TE data'!AE96</f>
        <v>140</v>
      </c>
      <c r="H99" s="12">
        <f>'raw TE data'!AF96</f>
        <v>2.69</v>
      </c>
      <c r="I99" s="12">
        <f>'raw TE data'!AG96</f>
        <v>0.43</v>
      </c>
      <c r="J99" s="12">
        <f>'raw TE data'!AH96</f>
        <v>2.7</v>
      </c>
      <c r="K99" s="12">
        <f>'raw TE data'!AI96</f>
        <v>2.8</v>
      </c>
      <c r="L99" s="12">
        <f>'raw TE data'!AJ96</f>
        <v>-5.0000000000000001E-3</v>
      </c>
      <c r="M99" s="12">
        <f>'raw TE data'!AK96</f>
        <v>6.4000000000000003E-3</v>
      </c>
      <c r="N99" s="12">
        <f>'raw TE data'!AL96</f>
        <v>10.6</v>
      </c>
      <c r="O99" s="12">
        <f>'raw TE data'!AM96</f>
        <v>2.2000000000000002</v>
      </c>
      <c r="P99" s="12">
        <f>'raw TE data'!AN96</f>
        <v>5.5E-2</v>
      </c>
      <c r="Q99" s="12">
        <f>'raw TE data'!AO96</f>
        <v>2.5999999999999999E-2</v>
      </c>
      <c r="R99" s="12">
        <f>'raw TE data'!AP96</f>
        <v>0.68</v>
      </c>
      <c r="S99" s="12">
        <f>'raw TE data'!AQ96</f>
        <v>0.67</v>
      </c>
      <c r="T99" s="12">
        <f>'raw TE data'!AR96</f>
        <v>0.2</v>
      </c>
      <c r="U99" s="12">
        <f>'raw TE data'!AS96</f>
        <v>0.26</v>
      </c>
      <c r="V99" s="12">
        <f>'raw TE data'!AT96</f>
        <v>0.14000000000000001</v>
      </c>
      <c r="W99" s="12">
        <f>'raw TE data'!AU96</f>
        <v>0.12</v>
      </c>
      <c r="X99" s="12">
        <f>'raw TE data'!AV96</f>
        <v>5.5</v>
      </c>
      <c r="Y99" s="12">
        <f>'raw TE data'!AW96</f>
        <v>2.1</v>
      </c>
      <c r="Z99" s="12">
        <f>'raw TE data'!AX96</f>
        <v>2.19</v>
      </c>
      <c r="AA99" s="12">
        <f>'raw TE data'!AY96</f>
        <v>0.63</v>
      </c>
      <c r="AB99" s="12">
        <f>'raw TE data'!AZ96</f>
        <v>34.9</v>
      </c>
      <c r="AC99" s="12">
        <f>'raw TE data'!BA96</f>
        <v>6.8</v>
      </c>
      <c r="AD99" s="12">
        <f>'raw TE data'!BB96</f>
        <v>17.399999999999999</v>
      </c>
      <c r="AE99" s="12">
        <f>'raw TE data'!BC96</f>
        <v>4.5999999999999996</v>
      </c>
      <c r="AF99" s="12">
        <f>'raw TE data'!BD96</f>
        <v>101</v>
      </c>
      <c r="AG99" s="12">
        <f>'raw TE data'!BE96</f>
        <v>31</v>
      </c>
      <c r="AH99" s="12">
        <f>'raw TE data'!BF96</f>
        <v>32.200000000000003</v>
      </c>
      <c r="AI99" s="12">
        <f>'raw TE data'!BG96</f>
        <v>8</v>
      </c>
      <c r="AJ99" s="12">
        <f>'raw TE data'!BH96</f>
        <v>351</v>
      </c>
      <c r="AK99" s="12">
        <f>'raw TE data'!BI96</f>
        <v>92</v>
      </c>
      <c r="AL99" s="12">
        <f>'raw TE data'!BJ96</f>
        <v>78</v>
      </c>
      <c r="AM99" s="12">
        <f>'raw TE data'!BK96</f>
        <v>25</v>
      </c>
      <c r="AN99" s="12">
        <f>'raw TE data'!BL96</f>
        <v>8100</v>
      </c>
      <c r="AO99" s="12">
        <f>'raw TE data'!BM96</f>
        <v>1500</v>
      </c>
      <c r="AP99" s="12">
        <f>'raw TE data'!BN96</f>
        <v>2.4</v>
      </c>
      <c r="AQ99" s="12">
        <f>'raw TE data'!BO96</f>
        <v>3.4</v>
      </c>
      <c r="AR99" s="12">
        <f>'raw TE data'!BP96</f>
        <v>40</v>
      </c>
      <c r="AS99" s="12">
        <f>'raw TE data'!BQ96</f>
        <v>15</v>
      </c>
      <c r="AT99" s="12">
        <f>'raw TE data'!BR96</f>
        <v>620</v>
      </c>
      <c r="AU99" s="12">
        <f>'raw TE data'!BS96</f>
        <v>170</v>
      </c>
      <c r="AV99" s="21">
        <f t="shared" si="40"/>
        <v>6.4516129032258063E-2</v>
      </c>
      <c r="AX99" s="21" t="str">
        <f>'raw TE data'!B96</f>
        <v>P145_96.FIN2</v>
      </c>
      <c r="AY99" s="31">
        <f t="shared" si="41"/>
        <v>-1.3623978201634877E-2</v>
      </c>
      <c r="AZ99" s="31">
        <f t="shared" si="42"/>
        <v>11.076280041797283</v>
      </c>
      <c r="BA99" s="31">
        <f t="shared" si="43"/>
        <v>0.40145985401459849</v>
      </c>
      <c r="BB99" s="31">
        <f t="shared" si="44"/>
        <v>0.95639943741209577</v>
      </c>
      <c r="BC99" s="31">
        <f t="shared" si="45"/>
        <v>0.86580086580086579</v>
      </c>
      <c r="BD99" s="31">
        <f t="shared" si="46"/>
        <v>1.6091954022988508</v>
      </c>
      <c r="BE99" s="31">
        <f t="shared" si="47"/>
        <v>17.973856209150327</v>
      </c>
      <c r="BF99" s="31">
        <f t="shared" si="48"/>
        <v>37.758620689655167</v>
      </c>
      <c r="BG99" s="31">
        <f t="shared" si="49"/>
        <v>91.601049868766395</v>
      </c>
      <c r="BH99" s="31">
        <f t="shared" si="50"/>
        <v>204.46533490011751</v>
      </c>
      <c r="BI99" s="31">
        <f t="shared" si="51"/>
        <v>405.62248995983936</v>
      </c>
      <c r="BJ99" s="31">
        <f t="shared" si="52"/>
        <v>904.494382022472</v>
      </c>
      <c r="BK99" s="31">
        <f t="shared" si="53"/>
        <v>1415.3225806451612</v>
      </c>
      <c r="BL99" s="31">
        <f t="shared" si="54"/>
        <v>2047.2440944881889</v>
      </c>
      <c r="BN99" s="37" t="str">
        <f t="shared" si="55"/>
        <v/>
      </c>
      <c r="BO99" s="38">
        <f t="shared" si="56"/>
        <v>0.40792389302053322</v>
      </c>
      <c r="BP99" s="39" t="str">
        <f t="shared" si="57"/>
        <v/>
      </c>
      <c r="BQ99" s="39">
        <f t="shared" si="58"/>
        <v>15.450942785839727</v>
      </c>
      <c r="BR99" s="52">
        <f t="shared" si="59"/>
        <v>113.90121689334288</v>
      </c>
      <c r="BS99" s="41" t="str">
        <f>'raw UPb data'!B96</f>
        <v>P145_96.FIN2</v>
      </c>
      <c r="BT99" s="41">
        <f>IF('raw UPb data'!X96="no value", "", 'raw UPb data'!X96)</f>
        <v>59.3</v>
      </c>
      <c r="BU99" s="41">
        <f>'raw UPb data'!Y96</f>
        <v>4.7</v>
      </c>
    </row>
    <row r="100" spans="1:73">
      <c r="A100" s="20" t="str">
        <f>'raw TE data'!B97</f>
        <v>P145_96.FIN2</v>
      </c>
      <c r="B100" s="12">
        <f>'raw TE data'!Z97</f>
        <v>21.6</v>
      </c>
      <c r="C100" s="12">
        <f>'raw TE data'!AA97</f>
        <v>8.6999999999999993</v>
      </c>
      <c r="D100" s="12">
        <f>'raw TE data'!AB97</f>
        <v>2.4700000000000002</v>
      </c>
      <c r="E100" s="12">
        <f>'raw TE data'!AC97</f>
        <v>0.91</v>
      </c>
      <c r="F100" s="12">
        <f>'raw TE data'!AD97</f>
        <v>1270</v>
      </c>
      <c r="G100" s="12">
        <f>'raw TE data'!AE97</f>
        <v>100</v>
      </c>
      <c r="H100" s="12">
        <f>'raw TE data'!AF97</f>
        <v>4.55</v>
      </c>
      <c r="I100" s="12">
        <f>'raw TE data'!AG97</f>
        <v>0.99</v>
      </c>
      <c r="J100" s="12">
        <f>'raw TE data'!AH97</f>
        <v>5.5</v>
      </c>
      <c r="K100" s="12">
        <f>'raw TE data'!AI97</f>
        <v>2.9</v>
      </c>
      <c r="L100" s="12">
        <f>'raw TE data'!AJ97</f>
        <v>4.5999999999999999E-2</v>
      </c>
      <c r="M100" s="12">
        <f>'raw TE data'!AK97</f>
        <v>0.03</v>
      </c>
      <c r="N100" s="12">
        <f>'raw TE data'!AL97</f>
        <v>40.5</v>
      </c>
      <c r="O100" s="12">
        <f>'raw TE data'!AM97</f>
        <v>4</v>
      </c>
      <c r="P100" s="12">
        <f>'raw TE data'!AN97</f>
        <v>0.13300000000000001</v>
      </c>
      <c r="Q100" s="12">
        <f>'raw TE data'!AO97</f>
        <v>7.0999999999999994E-2</v>
      </c>
      <c r="R100" s="12">
        <f>'raw TE data'!AP97</f>
        <v>1.96</v>
      </c>
      <c r="S100" s="12">
        <f>'raw TE data'!AQ97</f>
        <v>0.95</v>
      </c>
      <c r="T100" s="12">
        <f>'raw TE data'!AR97</f>
        <v>4.5999999999999996</v>
      </c>
      <c r="U100" s="12">
        <f>'raw TE data'!AS97</f>
        <v>1.7</v>
      </c>
      <c r="V100" s="12">
        <f>'raw TE data'!AT97</f>
        <v>0.99</v>
      </c>
      <c r="W100" s="12">
        <f>'raw TE data'!AU97</f>
        <v>0.49</v>
      </c>
      <c r="X100" s="12">
        <f>'raw TE data'!AV97</f>
        <v>21.6</v>
      </c>
      <c r="Y100" s="12">
        <f>'raw TE data'!AW97</f>
        <v>2.4</v>
      </c>
      <c r="Z100" s="12">
        <f>'raw TE data'!AX97</f>
        <v>8.0399999999999991</v>
      </c>
      <c r="AA100" s="12">
        <f>'raw TE data'!AY97</f>
        <v>0.93</v>
      </c>
      <c r="AB100" s="12">
        <f>'raw TE data'!AZ97</f>
        <v>108.6</v>
      </c>
      <c r="AC100" s="12">
        <f>'raw TE data'!BA97</f>
        <v>7.6</v>
      </c>
      <c r="AD100" s="12">
        <f>'raw TE data'!BB97</f>
        <v>44.1</v>
      </c>
      <c r="AE100" s="12">
        <f>'raw TE data'!BC97</f>
        <v>3.3</v>
      </c>
      <c r="AF100" s="12">
        <f>'raw TE data'!BD97</f>
        <v>229</v>
      </c>
      <c r="AG100" s="12">
        <f>'raw TE data'!BE97</f>
        <v>22</v>
      </c>
      <c r="AH100" s="12">
        <f>'raw TE data'!BF97</f>
        <v>55.2</v>
      </c>
      <c r="AI100" s="12">
        <f>'raw TE data'!BG97</f>
        <v>4.0999999999999996</v>
      </c>
      <c r="AJ100" s="12">
        <f>'raw TE data'!BH97</f>
        <v>496</v>
      </c>
      <c r="AK100" s="12">
        <f>'raw TE data'!BI97</f>
        <v>39</v>
      </c>
      <c r="AL100" s="12">
        <f>'raw TE data'!BJ97</f>
        <v>100</v>
      </c>
      <c r="AM100" s="12">
        <f>'raw TE data'!BK97</f>
        <v>10</v>
      </c>
      <c r="AN100" s="12">
        <f>'raw TE data'!BL97</f>
        <v>8900</v>
      </c>
      <c r="AO100" s="12">
        <f>'raw TE data'!BM97</f>
        <v>1200</v>
      </c>
      <c r="AP100" s="12">
        <f>'raw TE data'!BN97</f>
        <v>0.82</v>
      </c>
      <c r="AQ100" s="12">
        <f>'raw TE data'!BO97</f>
        <v>0.33</v>
      </c>
      <c r="AR100" s="12">
        <f>'raw TE data'!BP97</f>
        <v>131</v>
      </c>
      <c r="AS100" s="12">
        <f>'raw TE data'!BQ97</f>
        <v>11</v>
      </c>
      <c r="AT100" s="12">
        <f>'raw TE data'!BR97</f>
        <v>165</v>
      </c>
      <c r="AU100" s="12">
        <f>'raw TE data'!BS97</f>
        <v>23</v>
      </c>
      <c r="AV100" s="21">
        <f t="shared" si="40"/>
        <v>0.79393939393939394</v>
      </c>
      <c r="AX100" s="21" t="str">
        <f>'raw TE data'!B97</f>
        <v>P145_96.FIN2</v>
      </c>
      <c r="AY100" s="31">
        <f t="shared" si="41"/>
        <v>0.12534059945504086</v>
      </c>
      <c r="AZ100" s="31">
        <f t="shared" si="42"/>
        <v>42.319749216300941</v>
      </c>
      <c r="BA100" s="31">
        <f t="shared" si="43"/>
        <v>0.97080291970802912</v>
      </c>
      <c r="BB100" s="31">
        <f t="shared" si="44"/>
        <v>2.7566807313642756</v>
      </c>
      <c r="BC100" s="31">
        <f t="shared" si="45"/>
        <v>19.913419913419911</v>
      </c>
      <c r="BD100" s="31">
        <f t="shared" si="46"/>
        <v>11.379310344827587</v>
      </c>
      <c r="BE100" s="31">
        <f t="shared" si="47"/>
        <v>70.588235294117652</v>
      </c>
      <c r="BF100" s="31">
        <f t="shared" si="48"/>
        <v>138.62068965517238</v>
      </c>
      <c r="BG100" s="31">
        <f t="shared" si="49"/>
        <v>285.03937007874015</v>
      </c>
      <c r="BH100" s="31">
        <f t="shared" si="50"/>
        <v>518.21386603995302</v>
      </c>
      <c r="BI100" s="31">
        <f t="shared" si="51"/>
        <v>919.67871485943772</v>
      </c>
      <c r="BJ100" s="31">
        <f t="shared" si="52"/>
        <v>1550.5617977528091</v>
      </c>
      <c r="BK100" s="31">
        <f t="shared" si="53"/>
        <v>2000</v>
      </c>
      <c r="BL100" s="31">
        <f t="shared" si="54"/>
        <v>2624.6719160104985</v>
      </c>
      <c r="BN100" s="37">
        <f t="shared" si="55"/>
        <v>121.31979416953844</v>
      </c>
      <c r="BO100" s="38">
        <f t="shared" si="56"/>
        <v>0.30351268993990554</v>
      </c>
      <c r="BP100" s="39">
        <f t="shared" si="57"/>
        <v>4.7754768392370569E-5</v>
      </c>
      <c r="BQ100" s="39">
        <f t="shared" si="58"/>
        <v>7.0165745856353592</v>
      </c>
      <c r="BR100" s="52">
        <f t="shared" si="59"/>
        <v>37.182852143482059</v>
      </c>
      <c r="BS100" s="41" t="str">
        <f>'raw UPb data'!B97</f>
        <v>P145_96.FIN2</v>
      </c>
      <c r="BT100" s="41">
        <f>IF('raw UPb data'!X97="no value", "", 'raw UPb data'!X97)</f>
        <v>130.1</v>
      </c>
      <c r="BU100" s="41">
        <f>'raw UPb data'!Y97</f>
        <v>4.3</v>
      </c>
    </row>
    <row r="101" spans="1:73">
      <c r="A101" s="20" t="str">
        <f>'raw TE data'!B98</f>
        <v>P145_98.FIN2</v>
      </c>
      <c r="B101" s="12">
        <f>'raw TE data'!Z98</f>
        <v>2.6</v>
      </c>
      <c r="C101" s="12">
        <f>'raw TE data'!AA98</f>
        <v>1.5</v>
      </c>
      <c r="D101" s="12">
        <f>'raw TE data'!AB98</f>
        <v>0.46</v>
      </c>
      <c r="E101" s="12">
        <f>'raw TE data'!AC98</f>
        <v>0.38</v>
      </c>
      <c r="F101" s="12">
        <f>'raw TE data'!AD98</f>
        <v>1000</v>
      </c>
      <c r="G101" s="12">
        <f>'raw TE data'!AE98</f>
        <v>200</v>
      </c>
      <c r="H101" s="12">
        <f>'raw TE data'!AF98</f>
        <v>11.5</v>
      </c>
      <c r="I101" s="12">
        <f>'raw TE data'!AG98</f>
        <v>2.6</v>
      </c>
      <c r="J101" s="12">
        <f>'raw TE data'!AH98</f>
        <v>-0.09</v>
      </c>
      <c r="K101" s="12">
        <f>'raw TE data'!AI98</f>
        <v>0.81</v>
      </c>
      <c r="L101" s="12">
        <f>'raw TE data'!AJ98</f>
        <v>1E-3</v>
      </c>
      <c r="M101" s="12">
        <f>'raw TE data'!AK98</f>
        <v>5.4000000000000003E-3</v>
      </c>
      <c r="N101" s="12">
        <f>'raw TE data'!AL98</f>
        <v>15.4</v>
      </c>
      <c r="O101" s="12">
        <f>'raw TE data'!AM98</f>
        <v>2.2000000000000002</v>
      </c>
      <c r="P101" s="12">
        <f>'raw TE data'!AN98</f>
        <v>1.6E-2</v>
      </c>
      <c r="Q101" s="12">
        <f>'raw TE data'!AO98</f>
        <v>1.4E-2</v>
      </c>
      <c r="R101" s="12">
        <f>'raw TE data'!AP98</f>
        <v>0.44</v>
      </c>
      <c r="S101" s="12">
        <f>'raw TE data'!AQ98</f>
        <v>0.24</v>
      </c>
      <c r="T101" s="12">
        <f>'raw TE data'!AR98</f>
        <v>1.2</v>
      </c>
      <c r="U101" s="12">
        <f>'raw TE data'!AS98</f>
        <v>0.43</v>
      </c>
      <c r="V101" s="12">
        <f>'raw TE data'!AT98</f>
        <v>0.37</v>
      </c>
      <c r="W101" s="12">
        <f>'raw TE data'!AU98</f>
        <v>0.16</v>
      </c>
      <c r="X101" s="12">
        <f>'raw TE data'!AV98</f>
        <v>14.3</v>
      </c>
      <c r="Y101" s="12">
        <f>'raw TE data'!AW98</f>
        <v>3.8</v>
      </c>
      <c r="Z101" s="12">
        <f>'raw TE data'!AX98</f>
        <v>5.4</v>
      </c>
      <c r="AA101" s="12">
        <f>'raw TE data'!AY98</f>
        <v>1.2</v>
      </c>
      <c r="AB101" s="12">
        <f>'raw TE data'!AZ98</f>
        <v>77</v>
      </c>
      <c r="AC101" s="12">
        <f>'raw TE data'!BA98</f>
        <v>18</v>
      </c>
      <c r="AD101" s="12">
        <f>'raw TE data'!BB98</f>
        <v>31.2</v>
      </c>
      <c r="AE101" s="12">
        <f>'raw TE data'!BC98</f>
        <v>7</v>
      </c>
      <c r="AF101" s="12">
        <f>'raw TE data'!BD98</f>
        <v>157</v>
      </c>
      <c r="AG101" s="12">
        <f>'raw TE data'!BE98</f>
        <v>33</v>
      </c>
      <c r="AH101" s="12">
        <f>'raw TE data'!BF98</f>
        <v>37.5</v>
      </c>
      <c r="AI101" s="12">
        <f>'raw TE data'!BG98</f>
        <v>7.6</v>
      </c>
      <c r="AJ101" s="12">
        <f>'raw TE data'!BH98</f>
        <v>371</v>
      </c>
      <c r="AK101" s="12">
        <f>'raw TE data'!BI98</f>
        <v>73</v>
      </c>
      <c r="AL101" s="12">
        <f>'raw TE data'!BJ98</f>
        <v>78</v>
      </c>
      <c r="AM101" s="12">
        <f>'raw TE data'!BK98</f>
        <v>14</v>
      </c>
      <c r="AN101" s="12">
        <f>'raw TE data'!BL98</f>
        <v>12660</v>
      </c>
      <c r="AO101" s="12">
        <f>'raw TE data'!BM98</f>
        <v>450</v>
      </c>
      <c r="AP101" s="12">
        <f>'raw TE data'!BN98</f>
        <v>1.1100000000000001</v>
      </c>
      <c r="AQ101" s="12">
        <f>'raw TE data'!BO98</f>
        <v>0.96</v>
      </c>
      <c r="AR101" s="12">
        <f>'raw TE data'!BP98</f>
        <v>209</v>
      </c>
      <c r="AS101" s="12">
        <f>'raw TE data'!BQ98</f>
        <v>40</v>
      </c>
      <c r="AT101" s="12">
        <f>'raw TE data'!BR98</f>
        <v>489</v>
      </c>
      <c r="AU101" s="12">
        <f>'raw TE data'!BS98</f>
        <v>64</v>
      </c>
      <c r="AV101" s="21">
        <f t="shared" si="40"/>
        <v>0.42740286298568508</v>
      </c>
      <c r="AX101" s="21" t="str">
        <f>'raw TE data'!B98</f>
        <v>P145_98.FIN2</v>
      </c>
      <c r="AY101" s="31">
        <f t="shared" si="41"/>
        <v>2.7247956403269754E-3</v>
      </c>
      <c r="AZ101" s="31">
        <f t="shared" si="42"/>
        <v>16.091954022988507</v>
      </c>
      <c r="BA101" s="31">
        <f t="shared" si="43"/>
        <v>0.11678832116788321</v>
      </c>
      <c r="BB101" s="31">
        <f t="shared" si="44"/>
        <v>0.61884669479606191</v>
      </c>
      <c r="BC101" s="31">
        <f t="shared" si="45"/>
        <v>5.1948051948051948</v>
      </c>
      <c r="BD101" s="31">
        <f t="shared" si="46"/>
        <v>4.2528735632183912</v>
      </c>
      <c r="BE101" s="31">
        <f t="shared" si="47"/>
        <v>46.732026143790854</v>
      </c>
      <c r="BF101" s="31">
        <f t="shared" si="48"/>
        <v>93.103448275862064</v>
      </c>
      <c r="BG101" s="31">
        <f t="shared" si="49"/>
        <v>202.0997375328084</v>
      </c>
      <c r="BH101" s="31">
        <f t="shared" si="50"/>
        <v>366.6274970622797</v>
      </c>
      <c r="BI101" s="31">
        <f t="shared" si="51"/>
        <v>630.52208835341366</v>
      </c>
      <c r="BJ101" s="31">
        <f t="shared" si="52"/>
        <v>1053.370786516854</v>
      </c>
      <c r="BK101" s="31">
        <f t="shared" si="53"/>
        <v>1495.9677419354839</v>
      </c>
      <c r="BL101" s="31">
        <f t="shared" si="54"/>
        <v>2047.2440944881889</v>
      </c>
      <c r="BN101" s="37">
        <f t="shared" si="55"/>
        <v>902.07387926766955</v>
      </c>
      <c r="BO101" s="38">
        <f t="shared" si="56"/>
        <v>0.27295467238801863</v>
      </c>
      <c r="BP101" s="39">
        <f t="shared" si="57"/>
        <v>1.3309578704674073E-6</v>
      </c>
      <c r="BQ101" s="39">
        <f t="shared" si="58"/>
        <v>7.4021260997067451</v>
      </c>
      <c r="BR101" s="52">
        <f t="shared" si="59"/>
        <v>43.808160343593407</v>
      </c>
      <c r="BS101" s="41" t="str">
        <f>'raw UPb data'!B98</f>
        <v>P145_98.FIN2</v>
      </c>
      <c r="BT101" s="41">
        <f>IF('raw UPb data'!X98="no value", "", 'raw UPb data'!X98)</f>
        <v>80.27</v>
      </c>
      <c r="BU101" s="41">
        <f>'raw UPb data'!Y98</f>
        <v>0.96</v>
      </c>
    </row>
    <row r="102" spans="1:73">
      <c r="A102" s="20" t="str">
        <f>'raw TE data'!B99</f>
        <v>P145_99.FIN2</v>
      </c>
      <c r="B102" s="12">
        <f>'raw TE data'!Z99</f>
        <v>45</v>
      </c>
      <c r="C102" s="12">
        <f>'raw TE data'!AA99</f>
        <v>46</v>
      </c>
      <c r="D102" s="12">
        <f>'raw TE data'!AB99</f>
        <v>0.32</v>
      </c>
      <c r="E102" s="12">
        <f>'raw TE data'!AC99</f>
        <v>0.39</v>
      </c>
      <c r="F102" s="12">
        <f>'raw TE data'!AD99</f>
        <v>455</v>
      </c>
      <c r="G102" s="12">
        <f>'raw TE data'!AE99</f>
        <v>32</v>
      </c>
      <c r="H102" s="12">
        <f>'raw TE data'!AF99</f>
        <v>4.6100000000000003</v>
      </c>
      <c r="I102" s="12">
        <f>'raw TE data'!AG99</f>
        <v>0.54</v>
      </c>
      <c r="J102" s="12">
        <f>'raw TE data'!AH99</f>
        <v>0.6</v>
      </c>
      <c r="K102" s="12">
        <f>'raw TE data'!AI99</f>
        <v>1.7</v>
      </c>
      <c r="L102" s="12">
        <f>'raw TE data'!AJ99</f>
        <v>2.4E-2</v>
      </c>
      <c r="M102" s="12">
        <f>'raw TE data'!AK99</f>
        <v>2.9000000000000001E-2</v>
      </c>
      <c r="N102" s="12">
        <f>'raw TE data'!AL99</f>
        <v>6.39</v>
      </c>
      <c r="O102" s="12">
        <f>'raw TE data'!AM99</f>
        <v>0.74</v>
      </c>
      <c r="P102" s="12">
        <f>'raw TE data'!AN99</f>
        <v>7.3999999999999996E-2</v>
      </c>
      <c r="Q102" s="12">
        <f>'raw TE data'!AO99</f>
        <v>3.4000000000000002E-2</v>
      </c>
      <c r="R102" s="12">
        <f>'raw TE data'!AP99</f>
        <v>1.8</v>
      </c>
      <c r="S102" s="12">
        <f>'raw TE data'!AQ99</f>
        <v>1.2</v>
      </c>
      <c r="T102" s="12">
        <f>'raw TE data'!AR99</f>
        <v>2.5</v>
      </c>
      <c r="U102" s="12">
        <f>'raw TE data'!AS99</f>
        <v>1.3</v>
      </c>
      <c r="V102" s="12">
        <f>'raw TE data'!AT99</f>
        <v>0.09</v>
      </c>
      <c r="W102" s="12">
        <f>'raw TE data'!AU99</f>
        <v>0.19</v>
      </c>
      <c r="X102" s="12">
        <f>'raw TE data'!AV99</f>
        <v>8.1999999999999993</v>
      </c>
      <c r="Y102" s="12">
        <f>'raw TE data'!AW99</f>
        <v>2.5</v>
      </c>
      <c r="Z102" s="12">
        <f>'raw TE data'!AX99</f>
        <v>2.54</v>
      </c>
      <c r="AA102" s="12">
        <f>'raw TE data'!AY99</f>
        <v>0.4</v>
      </c>
      <c r="AB102" s="12">
        <f>'raw TE data'!AZ99</f>
        <v>40.299999999999997</v>
      </c>
      <c r="AC102" s="12">
        <f>'raw TE data'!BA99</f>
        <v>4.9000000000000004</v>
      </c>
      <c r="AD102" s="12">
        <f>'raw TE data'!BB99</f>
        <v>17.7</v>
      </c>
      <c r="AE102" s="12">
        <f>'raw TE data'!BC99</f>
        <v>2.7</v>
      </c>
      <c r="AF102" s="12">
        <f>'raw TE data'!BD99</f>
        <v>83.2</v>
      </c>
      <c r="AG102" s="12">
        <f>'raw TE data'!BE99</f>
        <v>9.4</v>
      </c>
      <c r="AH102" s="12">
        <f>'raw TE data'!BF99</f>
        <v>25.6</v>
      </c>
      <c r="AI102" s="12">
        <f>'raw TE data'!BG99</f>
        <v>2.2000000000000002</v>
      </c>
      <c r="AJ102" s="12">
        <f>'raw TE data'!BH99</f>
        <v>240</v>
      </c>
      <c r="AK102" s="12">
        <f>'raw TE data'!BI99</f>
        <v>24</v>
      </c>
      <c r="AL102" s="12">
        <f>'raw TE data'!BJ99</f>
        <v>51.8</v>
      </c>
      <c r="AM102" s="12">
        <f>'raw TE data'!BK99</f>
        <v>4.7</v>
      </c>
      <c r="AN102" s="12">
        <f>'raw TE data'!BL99</f>
        <v>11100</v>
      </c>
      <c r="AO102" s="12">
        <f>'raw TE data'!BM99</f>
        <v>1200</v>
      </c>
      <c r="AP102" s="12">
        <f>'raw TE data'!BN99</f>
        <v>3.9</v>
      </c>
      <c r="AQ102" s="12">
        <f>'raw TE data'!BO99</f>
        <v>2.7</v>
      </c>
      <c r="AR102" s="12">
        <f>'raw TE data'!BP99</f>
        <v>21.5</v>
      </c>
      <c r="AS102" s="12">
        <f>'raw TE data'!BQ99</f>
        <v>3.8</v>
      </c>
      <c r="AT102" s="12">
        <f>'raw TE data'!BR99</f>
        <v>276</v>
      </c>
      <c r="AU102" s="12">
        <f>'raw TE data'!BS99</f>
        <v>24</v>
      </c>
      <c r="AV102" s="21">
        <f t="shared" si="40"/>
        <v>7.789855072463768E-2</v>
      </c>
      <c r="AX102" s="21" t="str">
        <f>'raw TE data'!B99</f>
        <v>P145_99.FIN2</v>
      </c>
      <c r="AY102" s="31">
        <f t="shared" si="41"/>
        <v>6.5395095367847419E-2</v>
      </c>
      <c r="AZ102" s="31">
        <f t="shared" si="42"/>
        <v>6.677115987460815</v>
      </c>
      <c r="BA102" s="31">
        <f t="shared" si="43"/>
        <v>0.54014598540145975</v>
      </c>
      <c r="BB102" s="31">
        <f t="shared" si="44"/>
        <v>2.5316455696202533</v>
      </c>
      <c r="BC102" s="31">
        <f t="shared" si="45"/>
        <v>10.822510822510822</v>
      </c>
      <c r="BD102" s="31">
        <f t="shared" si="46"/>
        <v>1.0344827586206897</v>
      </c>
      <c r="BE102" s="31">
        <f t="shared" si="47"/>
        <v>26.79738562091503</v>
      </c>
      <c r="BF102" s="31">
        <f t="shared" si="48"/>
        <v>43.793103448275858</v>
      </c>
      <c r="BG102" s="31">
        <f t="shared" si="49"/>
        <v>105.77427821522309</v>
      </c>
      <c r="BH102" s="31">
        <f t="shared" si="50"/>
        <v>207.99059929494712</v>
      </c>
      <c r="BI102" s="31">
        <f t="shared" si="51"/>
        <v>334.13654618473896</v>
      </c>
      <c r="BJ102" s="31">
        <f t="shared" si="52"/>
        <v>719.10112359550567</v>
      </c>
      <c r="BK102" s="31">
        <f t="shared" si="53"/>
        <v>967.74193548387098</v>
      </c>
      <c r="BL102" s="31">
        <f t="shared" si="54"/>
        <v>1359.5800524934382</v>
      </c>
      <c r="BN102" s="37">
        <f t="shared" si="55"/>
        <v>35.527181554234986</v>
      </c>
      <c r="BO102" s="38">
        <f t="shared" si="56"/>
        <v>6.0745348709731549E-2</v>
      </c>
      <c r="BP102" s="39">
        <f t="shared" si="57"/>
        <v>4.8099481341988167E-5</v>
      </c>
      <c r="BQ102" s="39">
        <f t="shared" si="58"/>
        <v>9.1491235091651326</v>
      </c>
      <c r="BR102" s="52">
        <f t="shared" si="59"/>
        <v>50.735548300364897</v>
      </c>
      <c r="BS102" s="41" t="str">
        <f>'raw UPb data'!B99</f>
        <v>P145_99.FIN2</v>
      </c>
      <c r="BT102" s="41">
        <f>IF('raw UPb data'!X99="no value", "", 'raw UPb data'!X99)</f>
        <v>410</v>
      </c>
      <c r="BU102" s="41">
        <f>'raw UPb data'!Y99</f>
        <v>12</v>
      </c>
    </row>
    <row r="103" spans="1:73">
      <c r="A103" s="20" t="str">
        <f>'raw TE data'!B100</f>
        <v>P145_99.FIN2</v>
      </c>
      <c r="B103" s="12">
        <f>'raw TE data'!Z100</f>
        <v>30</v>
      </c>
      <c r="C103" s="12">
        <f>'raw TE data'!AA100</f>
        <v>15</v>
      </c>
      <c r="D103" s="12">
        <f>'raw TE data'!AB100</f>
        <v>-0.12</v>
      </c>
      <c r="E103" s="12">
        <f>'raw TE data'!AC100</f>
        <v>0.43</v>
      </c>
      <c r="F103" s="12">
        <f>'raw TE data'!AD100</f>
        <v>469</v>
      </c>
      <c r="G103" s="12">
        <f>'raw TE data'!AE100</f>
        <v>38</v>
      </c>
      <c r="H103" s="12">
        <f>'raw TE data'!AF100</f>
        <v>5.7</v>
      </c>
      <c r="I103" s="12">
        <f>'raw TE data'!AG100</f>
        <v>1</v>
      </c>
      <c r="J103" s="12">
        <f>'raw TE data'!AH100</f>
        <v>-0.7</v>
      </c>
      <c r="K103" s="12">
        <f>'raw TE data'!AI100</f>
        <v>1.3</v>
      </c>
      <c r="L103" s="12">
        <f>'raw TE data'!AJ100</f>
        <v>6.0999999999999999E-2</v>
      </c>
      <c r="M103" s="12">
        <f>'raw TE data'!AK100</f>
        <v>0.05</v>
      </c>
      <c r="N103" s="12">
        <f>'raw TE data'!AL100</f>
        <v>10.7</v>
      </c>
      <c r="O103" s="12">
        <f>'raw TE data'!AM100</f>
        <v>1.8</v>
      </c>
      <c r="P103" s="12">
        <f>'raw TE data'!AN100</f>
        <v>0.245</v>
      </c>
      <c r="Q103" s="12">
        <f>'raw TE data'!AO100</f>
        <v>9.6000000000000002E-2</v>
      </c>
      <c r="R103" s="12">
        <f>'raw TE data'!AP100</f>
        <v>1.81</v>
      </c>
      <c r="S103" s="12">
        <f>'raw TE data'!AQ100</f>
        <v>0.87</v>
      </c>
      <c r="T103" s="12">
        <f>'raw TE data'!AR100</f>
        <v>3.2</v>
      </c>
      <c r="U103" s="12">
        <f>'raw TE data'!AS100</f>
        <v>1.2</v>
      </c>
      <c r="V103" s="12">
        <f>'raw TE data'!AT100</f>
        <v>0.22</v>
      </c>
      <c r="W103" s="12">
        <f>'raw TE data'!AU100</f>
        <v>0.21</v>
      </c>
      <c r="X103" s="12">
        <f>'raw TE data'!AV100</f>
        <v>13.4</v>
      </c>
      <c r="Y103" s="12">
        <f>'raw TE data'!AW100</f>
        <v>2.2000000000000002</v>
      </c>
      <c r="Z103" s="12">
        <f>'raw TE data'!AX100</f>
        <v>3.88</v>
      </c>
      <c r="AA103" s="12">
        <f>'raw TE data'!AY100</f>
        <v>0.48</v>
      </c>
      <c r="AB103" s="12">
        <f>'raw TE data'!AZ100</f>
        <v>51.1</v>
      </c>
      <c r="AC103" s="12">
        <f>'raw TE data'!BA100</f>
        <v>4.9000000000000004</v>
      </c>
      <c r="AD103" s="12">
        <f>'raw TE data'!BB100</f>
        <v>17.100000000000001</v>
      </c>
      <c r="AE103" s="12">
        <f>'raw TE data'!BC100</f>
        <v>1.3</v>
      </c>
      <c r="AF103" s="12">
        <f>'raw TE data'!BD100</f>
        <v>77.2</v>
      </c>
      <c r="AG103" s="12">
        <f>'raw TE data'!BE100</f>
        <v>6</v>
      </c>
      <c r="AH103" s="12">
        <f>'raw TE data'!BF100</f>
        <v>17.5</v>
      </c>
      <c r="AI103" s="12">
        <f>'raw TE data'!BG100</f>
        <v>1.3</v>
      </c>
      <c r="AJ103" s="12">
        <f>'raw TE data'!BH100</f>
        <v>164</v>
      </c>
      <c r="AK103" s="12">
        <f>'raw TE data'!BI100</f>
        <v>13</v>
      </c>
      <c r="AL103" s="12">
        <f>'raw TE data'!BJ100</f>
        <v>35.200000000000003</v>
      </c>
      <c r="AM103" s="12">
        <f>'raw TE data'!BK100</f>
        <v>3.1</v>
      </c>
      <c r="AN103" s="12">
        <f>'raw TE data'!BL100</f>
        <v>8920</v>
      </c>
      <c r="AO103" s="12">
        <f>'raw TE data'!BM100</f>
        <v>820</v>
      </c>
      <c r="AP103" s="12">
        <f>'raw TE data'!BN100</f>
        <v>2.7</v>
      </c>
      <c r="AQ103" s="12">
        <f>'raw TE data'!BO100</f>
        <v>0.8</v>
      </c>
      <c r="AR103" s="12">
        <f>'raw TE data'!BP100</f>
        <v>32.1</v>
      </c>
      <c r="AS103" s="12">
        <f>'raw TE data'!BQ100</f>
        <v>2.9</v>
      </c>
      <c r="AT103" s="12">
        <f>'raw TE data'!BR100</f>
        <v>64</v>
      </c>
      <c r="AU103" s="12">
        <f>'raw TE data'!BS100</f>
        <v>10</v>
      </c>
      <c r="AV103" s="21">
        <f t="shared" si="40"/>
        <v>0.50156250000000002</v>
      </c>
      <c r="AX103" s="21" t="str">
        <f>'raw TE data'!B100</f>
        <v>P145_99.FIN2</v>
      </c>
      <c r="AY103" s="31">
        <f t="shared" si="41"/>
        <v>0.16621253405994552</v>
      </c>
      <c r="AZ103" s="31">
        <f t="shared" si="42"/>
        <v>11.180773249738767</v>
      </c>
      <c r="BA103" s="31">
        <f t="shared" si="43"/>
        <v>1.7883211678832116</v>
      </c>
      <c r="BB103" s="31">
        <f t="shared" si="44"/>
        <v>2.5457102672292549</v>
      </c>
      <c r="BC103" s="31">
        <f t="shared" si="45"/>
        <v>13.852813852813853</v>
      </c>
      <c r="BD103" s="31">
        <f t="shared" si="46"/>
        <v>2.5287356321839081</v>
      </c>
      <c r="BE103" s="31">
        <f t="shared" si="47"/>
        <v>43.790849673202615</v>
      </c>
      <c r="BF103" s="31">
        <f t="shared" si="48"/>
        <v>66.896551724137922</v>
      </c>
      <c r="BG103" s="31">
        <f t="shared" si="49"/>
        <v>134.12073490813648</v>
      </c>
      <c r="BH103" s="31">
        <f t="shared" si="50"/>
        <v>200.94007050528793</v>
      </c>
      <c r="BI103" s="31">
        <f t="shared" si="51"/>
        <v>310.0401606425703</v>
      </c>
      <c r="BJ103" s="31">
        <f t="shared" si="52"/>
        <v>491.57303370786519</v>
      </c>
      <c r="BK103" s="31">
        <f t="shared" si="53"/>
        <v>661.29032258064512</v>
      </c>
      <c r="BL103" s="31">
        <f t="shared" si="54"/>
        <v>923.88451443569556</v>
      </c>
      <c r="BN103" s="37">
        <f t="shared" si="55"/>
        <v>20.507711344916039</v>
      </c>
      <c r="BO103" s="38">
        <f t="shared" si="56"/>
        <v>0.10266980638948243</v>
      </c>
      <c r="BP103" s="39">
        <f t="shared" si="57"/>
        <v>1.7990618033192967E-4</v>
      </c>
      <c r="BQ103" s="39">
        <f t="shared" si="58"/>
        <v>4.9305599393977646</v>
      </c>
      <c r="BR103" s="52">
        <f t="shared" si="59"/>
        <v>21.097661299800212</v>
      </c>
      <c r="BS103" s="41" t="str">
        <f>'raw UPb data'!B100</f>
        <v>P145_99.FIN2</v>
      </c>
      <c r="BT103" s="41">
        <f>IF('raw UPb data'!X100="no value", "", 'raw UPb data'!X100)</f>
        <v>1162</v>
      </c>
      <c r="BU103" s="41">
        <f>'raw UPb data'!Y100</f>
        <v>21</v>
      </c>
    </row>
    <row r="104" spans="1:73">
      <c r="A104" s="20" t="str">
        <f>'raw TE data'!B101</f>
        <v>P145_100.FIN2</v>
      </c>
      <c r="B104" s="12">
        <f>'raw TE data'!Z101</f>
        <v>5</v>
      </c>
      <c r="C104" s="12">
        <f>'raw TE data'!AA101</f>
        <v>1.6</v>
      </c>
      <c r="D104" s="12">
        <f>'raw TE data'!AB101</f>
        <v>0.55000000000000004</v>
      </c>
      <c r="E104" s="12">
        <f>'raw TE data'!AC101</f>
        <v>0.28000000000000003</v>
      </c>
      <c r="F104" s="12">
        <f>'raw TE data'!AD101</f>
        <v>1399</v>
      </c>
      <c r="G104" s="12">
        <f>'raw TE data'!AE101</f>
        <v>90</v>
      </c>
      <c r="H104" s="12">
        <f>'raw TE data'!AF101</f>
        <v>5.63</v>
      </c>
      <c r="I104" s="12">
        <f>'raw TE data'!AG101</f>
        <v>0.6</v>
      </c>
      <c r="J104" s="12">
        <f>'raw TE data'!AH101</f>
        <v>-0.1</v>
      </c>
      <c r="K104" s="12">
        <f>'raw TE data'!AI101</f>
        <v>0.84</v>
      </c>
      <c r="L104" s="12">
        <f>'raw TE data'!AJ101</f>
        <v>0.08</v>
      </c>
      <c r="M104" s="12">
        <f>'raw TE data'!AK101</f>
        <v>7.8E-2</v>
      </c>
      <c r="N104" s="12">
        <f>'raw TE data'!AL101</f>
        <v>45.1</v>
      </c>
      <c r="O104" s="12">
        <f>'raw TE data'!AM101</f>
        <v>2.1</v>
      </c>
      <c r="P104" s="12">
        <f>'raw TE data'!AN101</f>
        <v>7.4999999999999997E-2</v>
      </c>
      <c r="Q104" s="12">
        <f>'raw TE data'!AO101</f>
        <v>3.5999999999999997E-2</v>
      </c>
      <c r="R104" s="12">
        <f>'raw TE data'!AP101</f>
        <v>2.09</v>
      </c>
      <c r="S104" s="12">
        <f>'raw TE data'!AQ101</f>
        <v>0.61</v>
      </c>
      <c r="T104" s="12">
        <f>'raw TE data'!AR101</f>
        <v>4.3</v>
      </c>
      <c r="U104" s="12">
        <f>'raw TE data'!AS101</f>
        <v>1</v>
      </c>
      <c r="V104" s="12">
        <f>'raw TE data'!AT101</f>
        <v>0.74</v>
      </c>
      <c r="W104" s="12">
        <f>'raw TE data'!AU101</f>
        <v>0.23</v>
      </c>
      <c r="X104" s="12">
        <f>'raw TE data'!AV101</f>
        <v>21</v>
      </c>
      <c r="Y104" s="12">
        <f>'raw TE data'!AW101</f>
        <v>2.2999999999999998</v>
      </c>
      <c r="Z104" s="12">
        <f>'raw TE data'!AX101</f>
        <v>7.35</v>
      </c>
      <c r="AA104" s="12">
        <f>'raw TE data'!AY101</f>
        <v>0.59</v>
      </c>
      <c r="AB104" s="12">
        <f>'raw TE data'!AZ101</f>
        <v>105.9</v>
      </c>
      <c r="AC104" s="12">
        <f>'raw TE data'!BA101</f>
        <v>9.6999999999999993</v>
      </c>
      <c r="AD104" s="12">
        <f>'raw TE data'!BB101</f>
        <v>45.7</v>
      </c>
      <c r="AE104" s="12">
        <f>'raw TE data'!BC101</f>
        <v>2.9</v>
      </c>
      <c r="AF104" s="12">
        <f>'raw TE data'!BD101</f>
        <v>232</v>
      </c>
      <c r="AG104" s="12">
        <f>'raw TE data'!BE101</f>
        <v>12</v>
      </c>
      <c r="AH104" s="12">
        <f>'raw TE data'!BF101</f>
        <v>55.1</v>
      </c>
      <c r="AI104" s="12">
        <f>'raw TE data'!BG101</f>
        <v>3</v>
      </c>
      <c r="AJ104" s="12">
        <f>'raw TE data'!BH101</f>
        <v>550</v>
      </c>
      <c r="AK104" s="12">
        <f>'raw TE data'!BI101</f>
        <v>24</v>
      </c>
      <c r="AL104" s="12">
        <f>'raw TE data'!BJ101</f>
        <v>117.4</v>
      </c>
      <c r="AM104" s="12">
        <f>'raw TE data'!BK101</f>
        <v>4.7</v>
      </c>
      <c r="AN104" s="12">
        <f>'raw TE data'!BL101</f>
        <v>12070</v>
      </c>
      <c r="AO104" s="12">
        <f>'raw TE data'!BM101</f>
        <v>490</v>
      </c>
      <c r="AP104" s="12">
        <f>'raw TE data'!BN101</f>
        <v>0.96</v>
      </c>
      <c r="AQ104" s="12">
        <f>'raw TE data'!BO101</f>
        <v>0.48</v>
      </c>
      <c r="AR104" s="12">
        <f>'raw TE data'!BP101</f>
        <v>418</v>
      </c>
      <c r="AS104" s="12">
        <f>'raw TE data'!BQ101</f>
        <v>29</v>
      </c>
      <c r="AT104" s="12">
        <f>'raw TE data'!BR101</f>
        <v>535</v>
      </c>
      <c r="AU104" s="12">
        <f>'raw TE data'!BS101</f>
        <v>21</v>
      </c>
      <c r="AV104" s="21">
        <f t="shared" si="40"/>
        <v>0.78130841121495331</v>
      </c>
      <c r="AX104" s="21" t="str">
        <f>'raw TE data'!B101</f>
        <v>P145_100.FIN2</v>
      </c>
      <c r="AY104" s="31">
        <f t="shared" si="41"/>
        <v>0.21798365122615804</v>
      </c>
      <c r="AZ104" s="31">
        <f t="shared" si="42"/>
        <v>47.1264367816092</v>
      </c>
      <c r="BA104" s="31">
        <f t="shared" si="43"/>
        <v>0.54744525547445244</v>
      </c>
      <c r="BB104" s="31">
        <f t="shared" si="44"/>
        <v>2.9395218002812937</v>
      </c>
      <c r="BC104" s="31">
        <f t="shared" si="45"/>
        <v>18.614718614718612</v>
      </c>
      <c r="BD104" s="31">
        <f t="shared" si="46"/>
        <v>8.5057471264367823</v>
      </c>
      <c r="BE104" s="31">
        <f t="shared" si="47"/>
        <v>68.627450980392155</v>
      </c>
      <c r="BF104" s="31">
        <f t="shared" si="48"/>
        <v>126.72413793103448</v>
      </c>
      <c r="BG104" s="31">
        <f t="shared" si="49"/>
        <v>277.95275590551182</v>
      </c>
      <c r="BH104" s="31">
        <f t="shared" si="50"/>
        <v>537.01527614571103</v>
      </c>
      <c r="BI104" s="31">
        <f t="shared" si="51"/>
        <v>931.72690763052208</v>
      </c>
      <c r="BJ104" s="31">
        <f t="shared" si="52"/>
        <v>1547.7528089887642</v>
      </c>
      <c r="BK104" s="31">
        <f t="shared" si="53"/>
        <v>2217.7419354838712</v>
      </c>
      <c r="BL104" s="31">
        <f t="shared" si="54"/>
        <v>3081.3648293963256</v>
      </c>
      <c r="BN104" s="37">
        <f t="shared" si="55"/>
        <v>136.42133482814151</v>
      </c>
      <c r="BO104" s="38">
        <f t="shared" si="56"/>
        <v>0.23797716973074287</v>
      </c>
      <c r="BP104" s="39">
        <f t="shared" si="57"/>
        <v>7.0742564835746339E-5</v>
      </c>
      <c r="BQ104" s="39">
        <f t="shared" si="58"/>
        <v>7.9788449236955135</v>
      </c>
      <c r="BR104" s="52">
        <f t="shared" si="59"/>
        <v>44.899887514060744</v>
      </c>
      <c r="BS104" s="41" t="str">
        <f>'raw UPb data'!B101</f>
        <v>P145_100.FIN2</v>
      </c>
      <c r="BT104" s="41">
        <f>IF('raw UPb data'!X101="no value", "", 'raw UPb data'!X101)</f>
        <v>165.4</v>
      </c>
      <c r="BU104" s="41">
        <f>'raw UPb data'!Y101</f>
        <v>1.4</v>
      </c>
    </row>
    <row r="105" spans="1:73">
      <c r="A105" s="20" t="str">
        <f>'raw TE data'!B102</f>
        <v>P145_101.FIN2</v>
      </c>
      <c r="B105" s="12">
        <f>'raw TE data'!Z102</f>
        <v>7</v>
      </c>
      <c r="C105" s="12">
        <f>'raw TE data'!AA102</f>
        <v>8.6</v>
      </c>
      <c r="D105" s="12">
        <f>'raw TE data'!AB102</f>
        <v>0.94399999999999995</v>
      </c>
      <c r="E105" s="12">
        <f>'raw TE data'!AC102</f>
        <v>5.3999999999999999E-2</v>
      </c>
      <c r="F105" s="12">
        <f>'raw TE data'!AD102</f>
        <v>912</v>
      </c>
      <c r="G105" s="12">
        <f>'raw TE data'!AE102</f>
        <v>81</v>
      </c>
      <c r="H105" s="12">
        <f>'raw TE data'!AF102</f>
        <v>9.1</v>
      </c>
      <c r="I105" s="12">
        <f>'raw TE data'!AG102</f>
        <v>3.2</v>
      </c>
      <c r="J105" s="12">
        <f>'raw TE data'!AH102</f>
        <v>2.2999999999999998</v>
      </c>
      <c r="K105" s="12">
        <f>'raw TE data'!AI102</f>
        <v>9.6999999999999993</v>
      </c>
      <c r="L105" s="12">
        <f>'raw TE data'!AJ102</f>
        <v>1.2619999999999999E-2</v>
      </c>
      <c r="M105" s="12">
        <f>'raw TE data'!AK102</f>
        <v>7.2000000000000005E-4</v>
      </c>
      <c r="N105" s="12">
        <f>'raw TE data'!AL102</f>
        <v>2.1800000000000002</v>
      </c>
      <c r="O105" s="12">
        <f>'raw TE data'!AM102</f>
        <v>0.28999999999999998</v>
      </c>
      <c r="P105" s="12">
        <f>'raw TE data'!AN102</f>
        <v>-7.2399999999999999E-3</v>
      </c>
      <c r="Q105" s="12">
        <f>'raw TE data'!AO102</f>
        <v>4.2000000000000002E-4</v>
      </c>
      <c r="R105" s="12">
        <f>'raw TE data'!AP102</f>
        <v>-4.3800000000000002E-4</v>
      </c>
      <c r="S105" s="12">
        <f>'raw TE data'!AQ102</f>
        <v>2.5000000000000001E-5</v>
      </c>
      <c r="T105" s="12">
        <f>'raw TE data'!AR102</f>
        <v>-2.5399999999999999E-4</v>
      </c>
      <c r="U105" s="12">
        <f>'raw TE data'!AS102</f>
        <v>1.5E-5</v>
      </c>
      <c r="V105" s="12">
        <f>'raw TE data'!AT102</f>
        <v>7.2300000000000003E-2</v>
      </c>
      <c r="W105" s="12">
        <f>'raw TE data'!AU102</f>
        <v>4.1000000000000003E-3</v>
      </c>
      <c r="X105" s="12">
        <f>'raw TE data'!AV102</f>
        <v>7.3</v>
      </c>
      <c r="Y105" s="12">
        <f>'raw TE data'!AW102</f>
        <v>1.7</v>
      </c>
      <c r="Z105" s="12">
        <f>'raw TE data'!AX102</f>
        <v>2</v>
      </c>
      <c r="AA105" s="12">
        <f>'raw TE data'!AY102</f>
        <v>1</v>
      </c>
      <c r="AB105" s="12">
        <f>'raw TE data'!AZ102</f>
        <v>46.05</v>
      </c>
      <c r="AC105" s="12">
        <f>'raw TE data'!BA102</f>
        <v>0.87</v>
      </c>
      <c r="AD105" s="12">
        <f>'raw TE data'!BB102</f>
        <v>27.370999999999999</v>
      </c>
      <c r="AE105" s="12">
        <f>'raw TE data'!BC102</f>
        <v>5.6000000000000001E-2</v>
      </c>
      <c r="AF105" s="12">
        <f>'raw TE data'!BD102</f>
        <v>188.9</v>
      </c>
      <c r="AG105" s="12">
        <f>'raw TE data'!BE102</f>
        <v>5.2</v>
      </c>
      <c r="AH105" s="12">
        <f>'raw TE data'!BF102</f>
        <v>63.7</v>
      </c>
      <c r="AI105" s="12">
        <f>'raw TE data'!BG102</f>
        <v>8.1</v>
      </c>
      <c r="AJ105" s="12">
        <f>'raw TE data'!BH102</f>
        <v>802</v>
      </c>
      <c r="AK105" s="12">
        <f>'raw TE data'!BI102</f>
        <v>56</v>
      </c>
      <c r="AL105" s="12">
        <f>'raw TE data'!BJ102</f>
        <v>202</v>
      </c>
      <c r="AM105" s="12">
        <f>'raw TE data'!BK102</f>
        <v>29</v>
      </c>
      <c r="AN105" s="12">
        <f>'raw TE data'!BL102</f>
        <v>12300</v>
      </c>
      <c r="AO105" s="12">
        <f>'raw TE data'!BM102</f>
        <v>550</v>
      </c>
      <c r="AP105" s="12">
        <f>'raw TE data'!BN102</f>
        <v>-4.35E-4</v>
      </c>
      <c r="AQ105" s="12">
        <f>'raw TE data'!BO102</f>
        <v>2.5000000000000001E-5</v>
      </c>
      <c r="AR105" s="12">
        <f>'raw TE data'!BP102</f>
        <v>41</v>
      </c>
      <c r="AS105" s="12">
        <f>'raw TE data'!BQ102</f>
        <v>19</v>
      </c>
      <c r="AT105" s="12">
        <f>'raw TE data'!BR102</f>
        <v>1880</v>
      </c>
      <c r="AU105" s="12">
        <f>'raw TE data'!BS102</f>
        <v>200</v>
      </c>
      <c r="AV105" s="21">
        <f t="shared" si="40"/>
        <v>2.1808510638297873E-2</v>
      </c>
      <c r="AX105" s="21" t="str">
        <f>'raw TE data'!B102</f>
        <v>P145_101.FIN2</v>
      </c>
      <c r="AY105" s="31">
        <f t="shared" si="41"/>
        <v>3.4386920980926432E-2</v>
      </c>
      <c r="AZ105" s="31">
        <f t="shared" si="42"/>
        <v>2.277951933124347</v>
      </c>
      <c r="BA105" s="31">
        <f t="shared" si="43"/>
        <v>-5.2846715328467152E-2</v>
      </c>
      <c r="BB105" s="31">
        <f t="shared" si="44"/>
        <v>-6.1603375527426163E-4</v>
      </c>
      <c r="BC105" s="31">
        <f t="shared" si="45"/>
        <v>-1.0995670995670994E-3</v>
      </c>
      <c r="BD105" s="31">
        <f t="shared" si="46"/>
        <v>0.8310344827586208</v>
      </c>
      <c r="BE105" s="31">
        <f t="shared" si="47"/>
        <v>23.856209150326798</v>
      </c>
      <c r="BF105" s="31">
        <f t="shared" si="48"/>
        <v>34.482758620689651</v>
      </c>
      <c r="BG105" s="31">
        <f t="shared" si="49"/>
        <v>120.86614173228345</v>
      </c>
      <c r="BH105" s="31">
        <f t="shared" si="50"/>
        <v>321.63337250293773</v>
      </c>
      <c r="BI105" s="31">
        <f t="shared" si="51"/>
        <v>758.6345381526105</v>
      </c>
      <c r="BJ105" s="31">
        <f t="shared" si="52"/>
        <v>1789.3258426966293</v>
      </c>
      <c r="BK105" s="31">
        <f t="shared" si="53"/>
        <v>3233.8709677419356</v>
      </c>
      <c r="BL105" s="31">
        <f t="shared" si="54"/>
        <v>5301.8372703412069</v>
      </c>
      <c r="BN105" s="37" t="str">
        <f t="shared" si="55"/>
        <v/>
      </c>
      <c r="BO105" s="38" t="str">
        <f t="shared" si="56"/>
        <v/>
      </c>
      <c r="BP105" s="39">
        <f t="shared" si="57"/>
        <v>6.4858499473925598E-6</v>
      </c>
      <c r="BQ105" s="39">
        <f t="shared" si="58"/>
        <v>26.755805400861618</v>
      </c>
      <c r="BR105" s="52">
        <f t="shared" si="59"/>
        <v>222.24139790745332</v>
      </c>
      <c r="BS105" s="41" t="str">
        <f>'raw UPb data'!B102</f>
        <v>P145_101.FIN2</v>
      </c>
      <c r="BT105" s="41">
        <f>IF('raw UPb data'!X102="no value", "", 'raw UPb data'!X102)</f>
        <v>73.599999999999994</v>
      </c>
      <c r="BU105" s="41">
        <f>'raw UPb data'!Y102</f>
        <v>4.7</v>
      </c>
    </row>
    <row r="106" spans="1:73">
      <c r="A106" s="20" t="str">
        <f>'raw TE data'!B103</f>
        <v>P145_101.FIN2</v>
      </c>
      <c r="B106" s="12">
        <f>'raw TE data'!Z103</f>
        <v>17.3</v>
      </c>
      <c r="C106" s="12">
        <f>'raw TE data'!AA103</f>
        <v>3.8</v>
      </c>
      <c r="D106" s="12">
        <f>'raw TE data'!AB103</f>
        <v>0.21</v>
      </c>
      <c r="E106" s="12">
        <f>'raw TE data'!AC103</f>
        <v>0.44</v>
      </c>
      <c r="F106" s="12">
        <f>'raw TE data'!AD103</f>
        <v>1028</v>
      </c>
      <c r="G106" s="12">
        <f>'raw TE data'!AE103</f>
        <v>75</v>
      </c>
      <c r="H106" s="12">
        <f>'raw TE data'!AF103</f>
        <v>2.1</v>
      </c>
      <c r="I106" s="12">
        <f>'raw TE data'!AG103</f>
        <v>0.52</v>
      </c>
      <c r="J106" s="12">
        <f>'raw TE data'!AH103</f>
        <v>0.4</v>
      </c>
      <c r="K106" s="12">
        <f>'raw TE data'!AI103</f>
        <v>1.6</v>
      </c>
      <c r="L106" s="12">
        <f>'raw TE data'!AJ103</f>
        <v>1.9E-2</v>
      </c>
      <c r="M106" s="12">
        <f>'raw TE data'!AK103</f>
        <v>1.7000000000000001E-2</v>
      </c>
      <c r="N106" s="12">
        <f>'raw TE data'!AL103</f>
        <v>4.3600000000000003</v>
      </c>
      <c r="O106" s="12">
        <f>'raw TE data'!AM103</f>
        <v>0.59</v>
      </c>
      <c r="P106" s="12">
        <f>'raw TE data'!AN103</f>
        <v>0.24299999999999999</v>
      </c>
      <c r="Q106" s="12">
        <f>'raw TE data'!AO103</f>
        <v>7.9000000000000001E-2</v>
      </c>
      <c r="R106" s="12">
        <f>'raw TE data'!AP103</f>
        <v>4.4000000000000004</v>
      </c>
      <c r="S106" s="12">
        <f>'raw TE data'!AQ103</f>
        <v>1.3</v>
      </c>
      <c r="T106" s="12">
        <f>'raw TE data'!AR103</f>
        <v>6.5</v>
      </c>
      <c r="U106" s="12">
        <f>'raw TE data'!AS103</f>
        <v>1.2</v>
      </c>
      <c r="V106" s="12">
        <f>'raw TE data'!AT103</f>
        <v>1.19</v>
      </c>
      <c r="W106" s="12">
        <f>'raw TE data'!AU103</f>
        <v>0.43</v>
      </c>
      <c r="X106" s="12">
        <f>'raw TE data'!AV103</f>
        <v>29.3</v>
      </c>
      <c r="Y106" s="12">
        <f>'raw TE data'!AW103</f>
        <v>3.2</v>
      </c>
      <c r="Z106" s="12">
        <f>'raw TE data'!AX103</f>
        <v>9.42</v>
      </c>
      <c r="AA106" s="12">
        <f>'raw TE data'!AY103</f>
        <v>0.8</v>
      </c>
      <c r="AB106" s="12">
        <f>'raw TE data'!AZ103</f>
        <v>107</v>
      </c>
      <c r="AC106" s="12">
        <f>'raw TE data'!BA103</f>
        <v>9.6999999999999993</v>
      </c>
      <c r="AD106" s="12">
        <f>'raw TE data'!BB103</f>
        <v>35.700000000000003</v>
      </c>
      <c r="AE106" s="12">
        <f>'raw TE data'!BC103</f>
        <v>2.7</v>
      </c>
      <c r="AF106" s="12">
        <f>'raw TE data'!BD103</f>
        <v>150</v>
      </c>
      <c r="AG106" s="12">
        <f>'raw TE data'!BE103</f>
        <v>10</v>
      </c>
      <c r="AH106" s="12">
        <f>'raw TE data'!BF103</f>
        <v>33.1</v>
      </c>
      <c r="AI106" s="12">
        <f>'raw TE data'!BG103</f>
        <v>2.4</v>
      </c>
      <c r="AJ106" s="12">
        <f>'raw TE data'!BH103</f>
        <v>281</v>
      </c>
      <c r="AK106" s="12">
        <f>'raw TE data'!BI103</f>
        <v>17</v>
      </c>
      <c r="AL106" s="12">
        <f>'raw TE data'!BJ103</f>
        <v>53.9</v>
      </c>
      <c r="AM106" s="12">
        <f>'raw TE data'!BK103</f>
        <v>2.9</v>
      </c>
      <c r="AN106" s="12">
        <f>'raw TE data'!BL103</f>
        <v>8970</v>
      </c>
      <c r="AO106" s="12">
        <f>'raw TE data'!BM103</f>
        <v>340</v>
      </c>
      <c r="AP106" s="12">
        <f>'raw TE data'!BN103</f>
        <v>0.59</v>
      </c>
      <c r="AQ106" s="12">
        <f>'raw TE data'!BO103</f>
        <v>0.17</v>
      </c>
      <c r="AR106" s="12">
        <f>'raw TE data'!BP103</f>
        <v>29.1</v>
      </c>
      <c r="AS106" s="12">
        <f>'raw TE data'!BQ103</f>
        <v>1.6</v>
      </c>
      <c r="AT106" s="12">
        <f>'raw TE data'!BR103</f>
        <v>31.8</v>
      </c>
      <c r="AU106" s="12">
        <f>'raw TE data'!BS103</f>
        <v>2.5</v>
      </c>
      <c r="AV106" s="21">
        <f t="shared" si="40"/>
        <v>0.91509433962264153</v>
      </c>
      <c r="AX106" s="21" t="str">
        <f>'raw TE data'!B103</f>
        <v>P145_101.FIN2</v>
      </c>
      <c r="AY106" s="31">
        <f t="shared" si="41"/>
        <v>5.1771117166212535E-2</v>
      </c>
      <c r="AZ106" s="31">
        <f t="shared" si="42"/>
        <v>4.5559038662486939</v>
      </c>
      <c r="BA106" s="31">
        <f t="shared" si="43"/>
        <v>1.773722627737226</v>
      </c>
      <c r="BB106" s="31">
        <f t="shared" si="44"/>
        <v>6.1884669479606194</v>
      </c>
      <c r="BC106" s="31">
        <f t="shared" si="45"/>
        <v>28.138528138528137</v>
      </c>
      <c r="BD106" s="31">
        <f t="shared" si="46"/>
        <v>13.678160919540231</v>
      </c>
      <c r="BE106" s="31">
        <f t="shared" si="47"/>
        <v>95.751633986928113</v>
      </c>
      <c r="BF106" s="31">
        <f t="shared" si="48"/>
        <v>162.41379310344826</v>
      </c>
      <c r="BG106" s="31">
        <f t="shared" si="49"/>
        <v>280.83989501312334</v>
      </c>
      <c r="BH106" s="31">
        <f t="shared" si="50"/>
        <v>419.5064629847239</v>
      </c>
      <c r="BI106" s="31">
        <f t="shared" si="51"/>
        <v>602.40963855421683</v>
      </c>
      <c r="BJ106" s="31">
        <f t="shared" si="52"/>
        <v>929.77528089887642</v>
      </c>
      <c r="BK106" s="31">
        <f t="shared" si="53"/>
        <v>1133.0645161290322</v>
      </c>
      <c r="BL106" s="31">
        <f t="shared" si="54"/>
        <v>1414.6981627296586</v>
      </c>
      <c r="BN106" s="37">
        <f t="shared" si="55"/>
        <v>15.034463322285756</v>
      </c>
      <c r="BO106" s="38">
        <f t="shared" si="56"/>
        <v>0.263514139590244</v>
      </c>
      <c r="BP106" s="39">
        <f t="shared" si="57"/>
        <v>3.6595168163871945E-5</v>
      </c>
      <c r="BQ106" s="39">
        <f t="shared" si="58"/>
        <v>4.0345568284594515</v>
      </c>
      <c r="BR106" s="52">
        <f t="shared" si="59"/>
        <v>14.7746634059821</v>
      </c>
      <c r="BS106" s="41" t="str">
        <f>'raw UPb data'!B103</f>
        <v>P145_101.FIN2</v>
      </c>
      <c r="BT106" s="41">
        <f>IF('raw UPb data'!X103="no value", "", 'raw UPb data'!X103)</f>
        <v>1133</v>
      </c>
      <c r="BU106" s="41">
        <f>'raw UPb data'!Y103</f>
        <v>15</v>
      </c>
    </row>
    <row r="107" spans="1:73">
      <c r="A107" s="20" t="str">
        <f>'raw TE data'!B104</f>
        <v>P145_102.FIN2</v>
      </c>
      <c r="B107" s="12">
        <f>'raw TE data'!Z104</f>
        <v>7.3</v>
      </c>
      <c r="C107" s="12">
        <f>'raw TE data'!AA104</f>
        <v>2.2000000000000002</v>
      </c>
      <c r="D107" s="12">
        <f>'raw TE data'!AB104</f>
        <v>0.53</v>
      </c>
      <c r="E107" s="12">
        <f>'raw TE data'!AC104</f>
        <v>0.44</v>
      </c>
      <c r="F107" s="12">
        <f>'raw TE data'!AD104</f>
        <v>1670</v>
      </c>
      <c r="G107" s="12">
        <f>'raw TE data'!AE104</f>
        <v>220</v>
      </c>
      <c r="H107" s="12">
        <f>'raw TE data'!AF104</f>
        <v>4.47</v>
      </c>
      <c r="I107" s="12">
        <f>'raw TE data'!AG104</f>
        <v>0.52</v>
      </c>
      <c r="J107" s="12">
        <f>'raw TE data'!AH104</f>
        <v>-0.2</v>
      </c>
      <c r="K107" s="12">
        <f>'raw TE data'!AI104</f>
        <v>1.2</v>
      </c>
      <c r="L107" s="12">
        <f>'raw TE data'!AJ104</f>
        <v>6.0000000000000001E-3</v>
      </c>
      <c r="M107" s="12">
        <f>'raw TE data'!AK104</f>
        <v>1.2999999999999999E-2</v>
      </c>
      <c r="N107" s="12">
        <f>'raw TE data'!AL104</f>
        <v>55.5</v>
      </c>
      <c r="O107" s="12">
        <f>'raw TE data'!AM104</f>
        <v>6.6</v>
      </c>
      <c r="P107" s="12">
        <f>'raw TE data'!AN104</f>
        <v>0.19400000000000001</v>
      </c>
      <c r="Q107" s="12">
        <f>'raw TE data'!AO104</f>
        <v>7.6999999999999999E-2</v>
      </c>
      <c r="R107" s="12">
        <f>'raw TE data'!AP104</f>
        <v>2.14</v>
      </c>
      <c r="S107" s="12">
        <f>'raw TE data'!AQ104</f>
        <v>0.69</v>
      </c>
      <c r="T107" s="12">
        <f>'raw TE data'!AR104</f>
        <v>6.1</v>
      </c>
      <c r="U107" s="12">
        <f>'raw TE data'!AS104</f>
        <v>1.7</v>
      </c>
      <c r="V107" s="12">
        <f>'raw TE data'!AT104</f>
        <v>1.88</v>
      </c>
      <c r="W107" s="12">
        <f>'raw TE data'!AU104</f>
        <v>0.59</v>
      </c>
      <c r="X107" s="12">
        <f>'raw TE data'!AV104</f>
        <v>33.299999999999997</v>
      </c>
      <c r="Y107" s="12">
        <f>'raw TE data'!AW104</f>
        <v>5.5</v>
      </c>
      <c r="Z107" s="12">
        <f>'raw TE data'!AX104</f>
        <v>11.5</v>
      </c>
      <c r="AA107" s="12">
        <f>'raw TE data'!AY104</f>
        <v>1.9</v>
      </c>
      <c r="AB107" s="12">
        <f>'raw TE data'!AZ104</f>
        <v>158</v>
      </c>
      <c r="AC107" s="12">
        <f>'raw TE data'!BA104</f>
        <v>22</v>
      </c>
      <c r="AD107" s="12">
        <f>'raw TE data'!BB104</f>
        <v>56.8</v>
      </c>
      <c r="AE107" s="12">
        <f>'raw TE data'!BC104</f>
        <v>7.8</v>
      </c>
      <c r="AF107" s="12">
        <f>'raw TE data'!BD104</f>
        <v>280</v>
      </c>
      <c r="AG107" s="12">
        <f>'raw TE data'!BE104</f>
        <v>36</v>
      </c>
      <c r="AH107" s="12">
        <f>'raw TE data'!BF104</f>
        <v>64.5</v>
      </c>
      <c r="AI107" s="12">
        <f>'raw TE data'!BG104</f>
        <v>7.1</v>
      </c>
      <c r="AJ107" s="12">
        <f>'raw TE data'!BH104</f>
        <v>603</v>
      </c>
      <c r="AK107" s="12">
        <f>'raw TE data'!BI104</f>
        <v>76</v>
      </c>
      <c r="AL107" s="12">
        <f>'raw TE data'!BJ104</f>
        <v>111</v>
      </c>
      <c r="AM107" s="12">
        <f>'raw TE data'!BK104</f>
        <v>13</v>
      </c>
      <c r="AN107" s="12">
        <f>'raw TE data'!BL104</f>
        <v>9800</v>
      </c>
      <c r="AO107" s="12">
        <f>'raw TE data'!BM104</f>
        <v>720</v>
      </c>
      <c r="AP107" s="12">
        <f>'raw TE data'!BN104</f>
        <v>1.35</v>
      </c>
      <c r="AQ107" s="12">
        <f>'raw TE data'!BO104</f>
        <v>0.8</v>
      </c>
      <c r="AR107" s="12">
        <f>'raw TE data'!BP104</f>
        <v>381</v>
      </c>
      <c r="AS107" s="12">
        <f>'raw TE data'!BQ104</f>
        <v>59</v>
      </c>
      <c r="AT107" s="12">
        <f>'raw TE data'!BR104</f>
        <v>347</v>
      </c>
      <c r="AU107" s="12">
        <f>'raw TE data'!BS104</f>
        <v>40</v>
      </c>
      <c r="AV107" s="21">
        <f t="shared" si="40"/>
        <v>1.0979827089337175</v>
      </c>
      <c r="AX107" s="21" t="str">
        <f>'raw TE data'!B104</f>
        <v>P145_102.FIN2</v>
      </c>
      <c r="AY107" s="31">
        <f t="shared" si="41"/>
        <v>1.6348773841961855E-2</v>
      </c>
      <c r="AZ107" s="31">
        <f t="shared" si="42"/>
        <v>57.993730407523515</v>
      </c>
      <c r="BA107" s="31">
        <f t="shared" si="43"/>
        <v>1.4160583941605838</v>
      </c>
      <c r="BB107" s="31">
        <f t="shared" si="44"/>
        <v>3.0098452883263014</v>
      </c>
      <c r="BC107" s="31">
        <f t="shared" si="45"/>
        <v>26.406926406926406</v>
      </c>
      <c r="BD107" s="31">
        <f t="shared" si="46"/>
        <v>21.609195402298852</v>
      </c>
      <c r="BE107" s="31">
        <f t="shared" si="47"/>
        <v>108.8235294117647</v>
      </c>
      <c r="BF107" s="31">
        <f t="shared" si="48"/>
        <v>198.27586206896549</v>
      </c>
      <c r="BG107" s="31">
        <f t="shared" si="49"/>
        <v>414.6981627296588</v>
      </c>
      <c r="BH107" s="31">
        <f t="shared" si="50"/>
        <v>667.45005875440654</v>
      </c>
      <c r="BI107" s="31">
        <f t="shared" si="51"/>
        <v>1124.4979919678715</v>
      </c>
      <c r="BJ107" s="31">
        <f t="shared" si="52"/>
        <v>1811.7977528089889</v>
      </c>
      <c r="BK107" s="31">
        <f t="shared" si="53"/>
        <v>2431.4516129032259</v>
      </c>
      <c r="BL107" s="31">
        <f t="shared" si="54"/>
        <v>2913.3858267716532</v>
      </c>
      <c r="BN107" s="37">
        <f t="shared" si="55"/>
        <v>381.15170856318787</v>
      </c>
      <c r="BO107" s="38">
        <f t="shared" si="56"/>
        <v>0.40310507473868368</v>
      </c>
      <c r="BP107" s="39">
        <f t="shared" si="57"/>
        <v>5.6116061565652857E-6</v>
      </c>
      <c r="BQ107" s="39">
        <f t="shared" si="58"/>
        <v>5.8631839526337277</v>
      </c>
      <c r="BR107" s="52">
        <f t="shared" si="59"/>
        <v>26.771653543307085</v>
      </c>
      <c r="BS107" s="41" t="str">
        <f>'raw UPb data'!B104</f>
        <v>P145_102.FIN2</v>
      </c>
      <c r="BT107" s="41">
        <f>IF('raw UPb data'!X104="no value", "", 'raw UPb data'!X104)</f>
        <v>170.6</v>
      </c>
      <c r="BU107" s="41">
        <f>'raw UPb data'!Y104</f>
        <v>2.2999999999999998</v>
      </c>
    </row>
    <row r="108" spans="1:73">
      <c r="A108" s="20" t="str">
        <f>'raw TE data'!B105</f>
        <v>P145_104.FIN2</v>
      </c>
      <c r="B108" s="12">
        <f>'raw TE data'!Z105</f>
        <v>2.9</v>
      </c>
      <c r="C108" s="12">
        <f>'raw TE data'!AA105</f>
        <v>5.7</v>
      </c>
      <c r="D108" s="12">
        <f>'raw TE data'!AB105</f>
        <v>1.53</v>
      </c>
      <c r="E108" s="12">
        <f>'raw TE data'!AC105</f>
        <v>0.72</v>
      </c>
      <c r="F108" s="12">
        <f>'raw TE data'!AD105</f>
        <v>1290</v>
      </c>
      <c r="G108" s="12">
        <f>'raw TE data'!AE105</f>
        <v>120</v>
      </c>
      <c r="H108" s="12">
        <f>'raw TE data'!AF105</f>
        <v>3.28</v>
      </c>
      <c r="I108" s="12">
        <f>'raw TE data'!AG105</f>
        <v>0.78</v>
      </c>
      <c r="J108" s="12">
        <f>'raw TE data'!AH105</f>
        <v>4.8</v>
      </c>
      <c r="K108" s="12">
        <f>'raw TE data'!AI105</f>
        <v>5.6</v>
      </c>
      <c r="L108" s="12">
        <f>'raw TE data'!AJ105</f>
        <v>0.14799999999999999</v>
      </c>
      <c r="M108" s="12">
        <f>'raw TE data'!AK105</f>
        <v>9.1999999999999998E-2</v>
      </c>
      <c r="N108" s="12">
        <f>'raw TE data'!AL105</f>
        <v>39.200000000000003</v>
      </c>
      <c r="O108" s="12">
        <f>'raw TE data'!AM105</f>
        <v>3.3</v>
      </c>
      <c r="P108" s="12">
        <f>'raw TE data'!AN105</f>
        <v>0.12</v>
      </c>
      <c r="Q108" s="12">
        <f>'raw TE data'!AO105</f>
        <v>0.11</v>
      </c>
      <c r="R108" s="12">
        <f>'raw TE data'!AP105</f>
        <v>4.5999999999999996</v>
      </c>
      <c r="S108" s="12">
        <f>'raw TE data'!AQ105</f>
        <v>2.2999999999999998</v>
      </c>
      <c r="T108" s="12">
        <f>'raw TE data'!AR105</f>
        <v>2.9</v>
      </c>
      <c r="U108" s="12">
        <f>'raw TE data'!AS105</f>
        <v>3.8</v>
      </c>
      <c r="V108" s="12">
        <f>'raw TE data'!AT105</f>
        <v>1.26</v>
      </c>
      <c r="W108" s="12">
        <f>'raw TE data'!AU105</f>
        <v>0.64</v>
      </c>
      <c r="X108" s="12">
        <f>'raw TE data'!AV105</f>
        <v>19</v>
      </c>
      <c r="Y108" s="12">
        <f>'raw TE data'!AW105</f>
        <v>11</v>
      </c>
      <c r="Z108" s="12">
        <f>'raw TE data'!AX105</f>
        <v>7.4</v>
      </c>
      <c r="AA108" s="12">
        <f>'raw TE data'!AY105</f>
        <v>2.2999999999999998</v>
      </c>
      <c r="AB108" s="12">
        <f>'raw TE data'!AZ105</f>
        <v>84</v>
      </c>
      <c r="AC108" s="12">
        <f>'raw TE data'!BA105</f>
        <v>14</v>
      </c>
      <c r="AD108" s="12">
        <f>'raw TE data'!BB105</f>
        <v>36.5</v>
      </c>
      <c r="AE108" s="12">
        <f>'raw TE data'!BC105</f>
        <v>6.9</v>
      </c>
      <c r="AF108" s="12">
        <f>'raw TE data'!BD105</f>
        <v>188</v>
      </c>
      <c r="AG108" s="12">
        <f>'raw TE data'!BE105</f>
        <v>36</v>
      </c>
      <c r="AH108" s="12">
        <f>'raw TE data'!BF105</f>
        <v>54</v>
      </c>
      <c r="AI108" s="12">
        <f>'raw TE data'!BG105</f>
        <v>12</v>
      </c>
      <c r="AJ108" s="12">
        <f>'raw TE data'!BH105</f>
        <v>560</v>
      </c>
      <c r="AK108" s="12">
        <f>'raw TE data'!BI105</f>
        <v>66</v>
      </c>
      <c r="AL108" s="12">
        <f>'raw TE data'!BJ105</f>
        <v>139</v>
      </c>
      <c r="AM108" s="12">
        <f>'raw TE data'!BK105</f>
        <v>18</v>
      </c>
      <c r="AN108" s="12">
        <f>'raw TE data'!BL105</f>
        <v>11200</v>
      </c>
      <c r="AO108" s="12">
        <f>'raw TE data'!BM105</f>
        <v>1400</v>
      </c>
      <c r="AP108" s="12">
        <f>'raw TE data'!BN105</f>
        <v>0.55000000000000004</v>
      </c>
      <c r="AQ108" s="12">
        <f>'raw TE data'!BO105</f>
        <v>0.7</v>
      </c>
      <c r="AR108" s="12">
        <f>'raw TE data'!BP105</f>
        <v>590</v>
      </c>
      <c r="AS108" s="12">
        <f>'raw TE data'!BQ105</f>
        <v>110</v>
      </c>
      <c r="AT108" s="12">
        <f>'raw TE data'!BR105</f>
        <v>603</v>
      </c>
      <c r="AU108" s="12">
        <f>'raw TE data'!BS105</f>
        <v>78</v>
      </c>
      <c r="AV108" s="21">
        <f t="shared" si="40"/>
        <v>0.97844112769485903</v>
      </c>
      <c r="AX108" s="21" t="str">
        <f>'raw TE data'!B105</f>
        <v>P145_104.FIN2</v>
      </c>
      <c r="AY108" s="31">
        <f t="shared" si="41"/>
        <v>0.40326975476839239</v>
      </c>
      <c r="AZ108" s="31">
        <f t="shared" si="42"/>
        <v>40.961337513061657</v>
      </c>
      <c r="BA108" s="31">
        <f t="shared" si="43"/>
        <v>0.87591240875912402</v>
      </c>
      <c r="BB108" s="31">
        <f t="shared" si="44"/>
        <v>6.4697609001406464</v>
      </c>
      <c r="BC108" s="31">
        <f t="shared" si="45"/>
        <v>12.554112554112553</v>
      </c>
      <c r="BD108" s="31">
        <f t="shared" si="46"/>
        <v>14.482758620689657</v>
      </c>
      <c r="BE108" s="31">
        <f t="shared" si="47"/>
        <v>62.091503267973856</v>
      </c>
      <c r="BF108" s="31">
        <f t="shared" si="48"/>
        <v>127.58620689655173</v>
      </c>
      <c r="BG108" s="31">
        <f t="shared" si="49"/>
        <v>220.4724409448819</v>
      </c>
      <c r="BH108" s="31">
        <f t="shared" si="50"/>
        <v>428.90716803760284</v>
      </c>
      <c r="BI108" s="31">
        <f t="shared" si="51"/>
        <v>755.02008032128515</v>
      </c>
      <c r="BJ108" s="31">
        <f t="shared" si="52"/>
        <v>1516.8539325842696</v>
      </c>
      <c r="BK108" s="31">
        <f t="shared" si="53"/>
        <v>2258.0645161290322</v>
      </c>
      <c r="BL108" s="31">
        <f t="shared" si="54"/>
        <v>3648.2939632545931</v>
      </c>
      <c r="BN108" s="37">
        <f t="shared" si="55"/>
        <v>68.920110364037157</v>
      </c>
      <c r="BO108" s="38">
        <f t="shared" si="56"/>
        <v>0.51873099226078034</v>
      </c>
      <c r="BP108" s="39">
        <f t="shared" si="57"/>
        <v>1.1053652990414209E-4</v>
      </c>
      <c r="BQ108" s="39">
        <f t="shared" si="58"/>
        <v>10.241935483870968</v>
      </c>
      <c r="BR108" s="52">
        <f t="shared" si="59"/>
        <v>58.756734355573975</v>
      </c>
      <c r="BS108" s="41" t="str">
        <f>'raw UPb data'!B105</f>
        <v>P145_104.FIN2</v>
      </c>
      <c r="BT108" s="41">
        <f>IF('raw UPb data'!X105="no value", "", 'raw UPb data'!X105)</f>
        <v>159.19999999999999</v>
      </c>
      <c r="BU108" s="41">
        <f>'raw UPb data'!Y105</f>
        <v>5.6</v>
      </c>
    </row>
    <row r="109" spans="1:73">
      <c r="A109" s="20" t="str">
        <f>'raw TE data'!B106</f>
        <v>P145_105.FIN2</v>
      </c>
      <c r="B109" s="12">
        <f>'raw TE data'!Z106</f>
        <v>8.4</v>
      </c>
      <c r="C109" s="12">
        <f>'raw TE data'!AA106</f>
        <v>4.2</v>
      </c>
      <c r="D109" s="12">
        <f>'raw TE data'!AB106</f>
        <v>0.99</v>
      </c>
      <c r="E109" s="12">
        <f>'raw TE data'!AC106</f>
        <v>0.79</v>
      </c>
      <c r="F109" s="12">
        <f>'raw TE data'!AD106</f>
        <v>1190</v>
      </c>
      <c r="G109" s="12">
        <f>'raw TE data'!AE106</f>
        <v>130</v>
      </c>
      <c r="H109" s="12">
        <f>'raw TE data'!AF106</f>
        <v>6.7</v>
      </c>
      <c r="I109" s="12">
        <f>'raw TE data'!AG106</f>
        <v>1</v>
      </c>
      <c r="J109" s="12">
        <f>'raw TE data'!AH106</f>
        <v>1.9</v>
      </c>
      <c r="K109" s="12">
        <f>'raw TE data'!AI106</f>
        <v>2.1</v>
      </c>
      <c r="L109" s="12">
        <f>'raw TE data'!AJ106</f>
        <v>24</v>
      </c>
      <c r="M109" s="12">
        <f>'raw TE data'!AK106</f>
        <v>11</v>
      </c>
      <c r="N109" s="12">
        <f>'raw TE data'!AL106</f>
        <v>80</v>
      </c>
      <c r="O109" s="12">
        <f>'raw TE data'!AM106</f>
        <v>25</v>
      </c>
      <c r="P109" s="12">
        <f>'raw TE data'!AN106</f>
        <v>6.7</v>
      </c>
      <c r="Q109" s="12">
        <f>'raw TE data'!AO106</f>
        <v>2.7</v>
      </c>
      <c r="R109" s="12">
        <f>'raw TE data'!AP106</f>
        <v>41</v>
      </c>
      <c r="S109" s="12">
        <f>'raw TE data'!AQ106</f>
        <v>18</v>
      </c>
      <c r="T109" s="12">
        <f>'raw TE data'!AR106</f>
        <v>7.8</v>
      </c>
      <c r="U109" s="12">
        <f>'raw TE data'!AS106</f>
        <v>3.2</v>
      </c>
      <c r="V109" s="12">
        <f>'raw TE data'!AT106</f>
        <v>0.33</v>
      </c>
      <c r="W109" s="12">
        <f>'raw TE data'!AU106</f>
        <v>0.22</v>
      </c>
      <c r="X109" s="12">
        <f>'raw TE data'!AV106</f>
        <v>24.8</v>
      </c>
      <c r="Y109" s="12">
        <f>'raw TE data'!AW106</f>
        <v>4.5999999999999996</v>
      </c>
      <c r="Z109" s="12">
        <f>'raw TE data'!AX106</f>
        <v>8</v>
      </c>
      <c r="AA109" s="12">
        <f>'raw TE data'!AY106</f>
        <v>1.1000000000000001</v>
      </c>
      <c r="AB109" s="12">
        <f>'raw TE data'!AZ106</f>
        <v>107</v>
      </c>
      <c r="AC109" s="12">
        <f>'raw TE data'!BA106</f>
        <v>12</v>
      </c>
      <c r="AD109" s="12">
        <f>'raw TE data'!BB106</f>
        <v>40.799999999999997</v>
      </c>
      <c r="AE109" s="12">
        <f>'raw TE data'!BC106</f>
        <v>4.8</v>
      </c>
      <c r="AF109" s="12">
        <f>'raw TE data'!BD106</f>
        <v>196</v>
      </c>
      <c r="AG109" s="12">
        <f>'raw TE data'!BE106</f>
        <v>23</v>
      </c>
      <c r="AH109" s="12">
        <f>'raw TE data'!BF106</f>
        <v>47.7</v>
      </c>
      <c r="AI109" s="12">
        <f>'raw TE data'!BG106</f>
        <v>5.9</v>
      </c>
      <c r="AJ109" s="12">
        <f>'raw TE data'!BH106</f>
        <v>469</v>
      </c>
      <c r="AK109" s="12">
        <f>'raw TE data'!BI106</f>
        <v>55</v>
      </c>
      <c r="AL109" s="12">
        <f>'raw TE data'!BJ106</f>
        <v>91</v>
      </c>
      <c r="AM109" s="12">
        <f>'raw TE data'!BK106</f>
        <v>8.9</v>
      </c>
      <c r="AN109" s="12">
        <f>'raw TE data'!BL106</f>
        <v>12300</v>
      </c>
      <c r="AO109" s="12">
        <f>'raw TE data'!BM106</f>
        <v>1200</v>
      </c>
      <c r="AP109" s="12">
        <f>'raw TE data'!BN106</f>
        <v>1.42</v>
      </c>
      <c r="AQ109" s="12">
        <f>'raw TE data'!BO106</f>
        <v>0.56999999999999995</v>
      </c>
      <c r="AR109" s="12">
        <f>'raw TE data'!BP106</f>
        <v>301</v>
      </c>
      <c r="AS109" s="12">
        <f>'raw TE data'!BQ106</f>
        <v>31</v>
      </c>
      <c r="AT109" s="12">
        <f>'raw TE data'!BR106</f>
        <v>612</v>
      </c>
      <c r="AU109" s="12">
        <f>'raw TE data'!BS106</f>
        <v>81</v>
      </c>
      <c r="AV109" s="21">
        <f t="shared" si="40"/>
        <v>0.4918300653594771</v>
      </c>
      <c r="AX109" s="21" t="str">
        <f>'raw TE data'!B106</f>
        <v>P145_105.FIN2</v>
      </c>
      <c r="AY109" s="31">
        <f t="shared" si="41"/>
        <v>65.395095367847418</v>
      </c>
      <c r="AZ109" s="31">
        <f t="shared" si="42"/>
        <v>83.594566353187048</v>
      </c>
      <c r="BA109" s="31">
        <f t="shared" si="43"/>
        <v>48.905109489051092</v>
      </c>
      <c r="BB109" s="31">
        <f t="shared" si="44"/>
        <v>57.66526019690577</v>
      </c>
      <c r="BC109" s="31">
        <f t="shared" si="45"/>
        <v>33.766233766233761</v>
      </c>
      <c r="BD109" s="31">
        <f t="shared" si="46"/>
        <v>3.7931034482758625</v>
      </c>
      <c r="BE109" s="31">
        <f t="shared" si="47"/>
        <v>81.045751633986939</v>
      </c>
      <c r="BF109" s="31">
        <f t="shared" si="48"/>
        <v>137.93103448275861</v>
      </c>
      <c r="BG109" s="31">
        <f t="shared" si="49"/>
        <v>280.83989501312334</v>
      </c>
      <c r="BH109" s="31">
        <f t="shared" si="50"/>
        <v>479.43595769682724</v>
      </c>
      <c r="BI109" s="31">
        <f t="shared" si="51"/>
        <v>787.14859437750999</v>
      </c>
      <c r="BJ109" s="31">
        <f t="shared" si="52"/>
        <v>1339.8876404494383</v>
      </c>
      <c r="BK109" s="31">
        <f t="shared" si="53"/>
        <v>1891.1290322580646</v>
      </c>
      <c r="BL109" s="31">
        <f t="shared" si="54"/>
        <v>2388.4514435695537</v>
      </c>
      <c r="BN109" s="37">
        <f t="shared" si="55"/>
        <v>1.4781834744389817</v>
      </c>
      <c r="BO109" s="38">
        <f t="shared" si="56"/>
        <v>7.2508387774481861E-2</v>
      </c>
      <c r="BP109" s="39">
        <f t="shared" si="57"/>
        <v>2.7379704763900954E-2</v>
      </c>
      <c r="BQ109" s="39">
        <f t="shared" si="58"/>
        <v>6.7338332830871277</v>
      </c>
      <c r="BR109" s="52">
        <f t="shared" si="59"/>
        <v>29.470408940817876</v>
      </c>
      <c r="BS109" s="41" t="str">
        <f>'raw UPb data'!B106</f>
        <v>P145_105.FIN2</v>
      </c>
      <c r="BT109" s="41">
        <f>IF('raw UPb data'!X106="no value", "", 'raw UPb data'!X106)</f>
        <v>149.5</v>
      </c>
      <c r="BU109" s="41">
        <f>'raw UPb data'!Y106</f>
        <v>3.5</v>
      </c>
    </row>
    <row r="110" spans="1:73">
      <c r="A110" s="20" t="str">
        <f>'raw TE data'!B107</f>
        <v>P145_106.FIN2</v>
      </c>
      <c r="B110" s="12">
        <f>'raw TE data'!Z107</f>
        <v>7.9</v>
      </c>
      <c r="C110" s="12">
        <f>'raw TE data'!AA107</f>
        <v>2.9</v>
      </c>
      <c r="D110" s="12">
        <f>'raw TE data'!AB107</f>
        <v>0.4</v>
      </c>
      <c r="E110" s="12">
        <f>'raw TE data'!AC107</f>
        <v>0.53</v>
      </c>
      <c r="F110" s="12">
        <f>'raw TE data'!AD107</f>
        <v>737</v>
      </c>
      <c r="G110" s="12">
        <f>'raw TE data'!AE107</f>
        <v>68</v>
      </c>
      <c r="H110" s="12">
        <f>'raw TE data'!AF107</f>
        <v>4.08</v>
      </c>
      <c r="I110" s="12">
        <f>'raw TE data'!AG107</f>
        <v>0.77</v>
      </c>
      <c r="J110" s="12">
        <f>'raw TE data'!AH107</f>
        <v>0.4</v>
      </c>
      <c r="K110" s="12">
        <f>'raw TE data'!AI107</f>
        <v>1.5</v>
      </c>
      <c r="L110" s="12">
        <f>'raw TE data'!AJ107</f>
        <v>1.2999999999999999E-2</v>
      </c>
      <c r="M110" s="12">
        <f>'raw TE data'!AK107</f>
        <v>1.7999999999999999E-2</v>
      </c>
      <c r="N110" s="12">
        <f>'raw TE data'!AL107</f>
        <v>9.4</v>
      </c>
      <c r="O110" s="12">
        <f>'raw TE data'!AM107</f>
        <v>0.97</v>
      </c>
      <c r="P110" s="12">
        <f>'raw TE data'!AN107</f>
        <v>5.5E-2</v>
      </c>
      <c r="Q110" s="12">
        <f>'raw TE data'!AO107</f>
        <v>2.9000000000000001E-2</v>
      </c>
      <c r="R110" s="12">
        <f>'raw TE data'!AP107</f>
        <v>1.47</v>
      </c>
      <c r="S110" s="12">
        <f>'raw TE data'!AQ107</f>
        <v>0.68</v>
      </c>
      <c r="T110" s="12">
        <f>'raw TE data'!AR107</f>
        <v>1.32</v>
      </c>
      <c r="U110" s="12">
        <f>'raw TE data'!AS107</f>
        <v>0.62</v>
      </c>
      <c r="V110" s="12">
        <f>'raw TE data'!AT107</f>
        <v>-0.02</v>
      </c>
      <c r="W110" s="12">
        <f>'raw TE data'!AU107</f>
        <v>0.13</v>
      </c>
      <c r="X110" s="12">
        <f>'raw TE data'!AV107</f>
        <v>14.4</v>
      </c>
      <c r="Y110" s="12">
        <f>'raw TE data'!AW107</f>
        <v>3.1</v>
      </c>
      <c r="Z110" s="12">
        <f>'raw TE data'!AX107</f>
        <v>5.31</v>
      </c>
      <c r="AA110" s="12">
        <f>'raw TE data'!AY107</f>
        <v>0.79</v>
      </c>
      <c r="AB110" s="12">
        <f>'raw TE data'!AZ107</f>
        <v>67.400000000000006</v>
      </c>
      <c r="AC110" s="12">
        <f>'raw TE data'!BA107</f>
        <v>7.1</v>
      </c>
      <c r="AD110" s="12">
        <f>'raw TE data'!BB107</f>
        <v>25.4</v>
      </c>
      <c r="AE110" s="12">
        <f>'raw TE data'!BC107</f>
        <v>2.7</v>
      </c>
      <c r="AF110" s="12">
        <f>'raw TE data'!BD107</f>
        <v>124</v>
      </c>
      <c r="AG110" s="12">
        <f>'raw TE data'!BE107</f>
        <v>14</v>
      </c>
      <c r="AH110" s="12">
        <f>'raw TE data'!BF107</f>
        <v>26.8</v>
      </c>
      <c r="AI110" s="12">
        <f>'raw TE data'!BG107</f>
        <v>3.2</v>
      </c>
      <c r="AJ110" s="12">
        <f>'raw TE data'!BH107</f>
        <v>249</v>
      </c>
      <c r="AK110" s="12">
        <f>'raw TE data'!BI107</f>
        <v>24</v>
      </c>
      <c r="AL110" s="12">
        <f>'raw TE data'!BJ107</f>
        <v>48.3</v>
      </c>
      <c r="AM110" s="12">
        <f>'raw TE data'!BK107</f>
        <v>4.9000000000000004</v>
      </c>
      <c r="AN110" s="12">
        <f>'raw TE data'!BL107</f>
        <v>9330</v>
      </c>
      <c r="AO110" s="12">
        <f>'raw TE data'!BM107</f>
        <v>670</v>
      </c>
      <c r="AP110" s="12">
        <f>'raw TE data'!BN107</f>
        <v>1.1399999999999999</v>
      </c>
      <c r="AQ110" s="12">
        <f>'raw TE data'!BO107</f>
        <v>0.36</v>
      </c>
      <c r="AR110" s="12">
        <f>'raw TE data'!BP107</f>
        <v>54.8</v>
      </c>
      <c r="AS110" s="12">
        <f>'raw TE data'!BQ107</f>
        <v>7.2</v>
      </c>
      <c r="AT110" s="12">
        <f>'raw TE data'!BR107</f>
        <v>118</v>
      </c>
      <c r="AU110" s="12">
        <f>'raw TE data'!BS107</f>
        <v>14</v>
      </c>
      <c r="AV110" s="21">
        <f t="shared" si="40"/>
        <v>0.4644067796610169</v>
      </c>
      <c r="AX110" s="21" t="str">
        <f>'raw TE data'!B107</f>
        <v>P145_106.FIN2</v>
      </c>
      <c r="AY110" s="31">
        <f t="shared" si="41"/>
        <v>3.5422343324250677E-2</v>
      </c>
      <c r="AZ110" s="31">
        <f t="shared" si="42"/>
        <v>9.8223615464994776</v>
      </c>
      <c r="BA110" s="31">
        <f t="shared" si="43"/>
        <v>0.40145985401459849</v>
      </c>
      <c r="BB110" s="31">
        <f t="shared" si="44"/>
        <v>2.0675105485232068</v>
      </c>
      <c r="BC110" s="31">
        <f t="shared" si="45"/>
        <v>5.7142857142857144</v>
      </c>
      <c r="BD110" s="31">
        <f t="shared" si="46"/>
        <v>-0.22988505747126439</v>
      </c>
      <c r="BE110" s="31">
        <f t="shared" si="47"/>
        <v>47.058823529411768</v>
      </c>
      <c r="BF110" s="31">
        <f t="shared" si="48"/>
        <v>91.551724137931018</v>
      </c>
      <c r="BG110" s="31">
        <f t="shared" si="49"/>
        <v>176.90288713910763</v>
      </c>
      <c r="BH110" s="31">
        <f t="shared" si="50"/>
        <v>298.47238542890716</v>
      </c>
      <c r="BI110" s="31">
        <f t="shared" si="51"/>
        <v>497.99196787148594</v>
      </c>
      <c r="BJ110" s="31">
        <f t="shared" si="52"/>
        <v>752.80898876404501</v>
      </c>
      <c r="BK110" s="31">
        <f t="shared" si="53"/>
        <v>1004.0322580645161</v>
      </c>
      <c r="BL110" s="31">
        <f t="shared" si="54"/>
        <v>1267.7165354330707</v>
      </c>
      <c r="BN110" s="37">
        <f t="shared" si="55"/>
        <v>82.367561838479645</v>
      </c>
      <c r="BO110" s="38" t="str">
        <f t="shared" si="56"/>
        <v/>
      </c>
      <c r="BP110" s="39">
        <f t="shared" si="57"/>
        <v>2.7941848460744326E-5</v>
      </c>
      <c r="BQ110" s="39">
        <f t="shared" si="58"/>
        <v>5.6756126160620264</v>
      </c>
      <c r="BR110" s="52">
        <f t="shared" si="59"/>
        <v>26.938976377952752</v>
      </c>
      <c r="BS110" s="41" t="str">
        <f>'raw UPb data'!B107</f>
        <v>P145_106.FIN2</v>
      </c>
      <c r="BT110" s="41">
        <f>IF('raw UPb data'!X107="no value", "", 'raw UPb data'!X107)</f>
        <v>910</v>
      </c>
      <c r="BU110" s="41">
        <f>'raw UPb data'!Y107</f>
        <v>16</v>
      </c>
    </row>
    <row r="111" spans="1:73">
      <c r="A111" s="20" t="str">
        <f>'raw TE data'!B108</f>
        <v>P145_108.FIN2</v>
      </c>
      <c r="B111" s="12">
        <f>'raw TE data'!Z108</f>
        <v>4.5</v>
      </c>
      <c r="C111" s="12">
        <f>'raw TE data'!AA108</f>
        <v>2.8</v>
      </c>
      <c r="D111" s="12">
        <f>'raw TE data'!AB108</f>
        <v>0.39</v>
      </c>
      <c r="E111" s="12">
        <f>'raw TE data'!AC108</f>
        <v>0.49</v>
      </c>
      <c r="F111" s="12">
        <f>'raw TE data'!AD108</f>
        <v>376</v>
      </c>
      <c r="G111" s="12">
        <f>'raw TE data'!AE108</f>
        <v>49</v>
      </c>
      <c r="H111" s="12">
        <f>'raw TE data'!AF108</f>
        <v>1.5</v>
      </c>
      <c r="I111" s="12">
        <f>'raw TE data'!AG108</f>
        <v>0.44</v>
      </c>
      <c r="J111" s="12">
        <f>'raw TE data'!AH108</f>
        <v>-0.1</v>
      </c>
      <c r="K111" s="12">
        <f>'raw TE data'!AI108</f>
        <v>1.4</v>
      </c>
      <c r="L111" s="12">
        <f>'raw TE data'!AJ108</f>
        <v>8.9999999999999993E-3</v>
      </c>
      <c r="M111" s="12">
        <f>'raw TE data'!AK108</f>
        <v>1.4E-2</v>
      </c>
      <c r="N111" s="12">
        <f>'raw TE data'!AL108</f>
        <v>5.3</v>
      </c>
      <c r="O111" s="12">
        <f>'raw TE data'!AM108</f>
        <v>1</v>
      </c>
      <c r="P111" s="12">
        <f>'raw TE data'!AN108</f>
        <v>0.01</v>
      </c>
      <c r="Q111" s="12">
        <f>'raw TE data'!AO108</f>
        <v>1.7000000000000001E-2</v>
      </c>
      <c r="R111" s="12">
        <f>'raw TE data'!AP108</f>
        <v>6.0999999999999999E-2</v>
      </c>
      <c r="S111" s="12">
        <f>'raw TE data'!AQ108</f>
        <v>8.5000000000000006E-2</v>
      </c>
      <c r="T111" s="12">
        <f>'raw TE data'!AR108</f>
        <v>0.19</v>
      </c>
      <c r="U111" s="12">
        <f>'raw TE data'!AS108</f>
        <v>0.26</v>
      </c>
      <c r="V111" s="12">
        <f>'raw TE data'!AT108</f>
        <v>0.21</v>
      </c>
      <c r="W111" s="12">
        <f>'raw TE data'!AU108</f>
        <v>0.22</v>
      </c>
      <c r="X111" s="12">
        <f>'raw TE data'!AV108</f>
        <v>3.7</v>
      </c>
      <c r="Y111" s="12">
        <f>'raw TE data'!AW108</f>
        <v>1.5</v>
      </c>
      <c r="Z111" s="12">
        <f>'raw TE data'!AX108</f>
        <v>1.52</v>
      </c>
      <c r="AA111" s="12">
        <f>'raw TE data'!AY108</f>
        <v>0.45</v>
      </c>
      <c r="AB111" s="12">
        <f>'raw TE data'!AZ108</f>
        <v>25.7</v>
      </c>
      <c r="AC111" s="12">
        <f>'raw TE data'!BA108</f>
        <v>4.0999999999999996</v>
      </c>
      <c r="AD111" s="12">
        <f>'raw TE data'!BB108</f>
        <v>11.8</v>
      </c>
      <c r="AE111" s="12">
        <f>'raw TE data'!BC108</f>
        <v>1.4</v>
      </c>
      <c r="AF111" s="12">
        <f>'raw TE data'!BD108</f>
        <v>66</v>
      </c>
      <c r="AG111" s="12">
        <f>'raw TE data'!BE108</f>
        <v>12</v>
      </c>
      <c r="AH111" s="12">
        <f>'raw TE data'!BF108</f>
        <v>15.2</v>
      </c>
      <c r="AI111" s="12">
        <f>'raw TE data'!BG108</f>
        <v>2.2999999999999998</v>
      </c>
      <c r="AJ111" s="12">
        <f>'raw TE data'!BH108</f>
        <v>188</v>
      </c>
      <c r="AK111" s="12">
        <f>'raw TE data'!BI108</f>
        <v>33</v>
      </c>
      <c r="AL111" s="12">
        <f>'raw TE data'!BJ108</f>
        <v>38.9</v>
      </c>
      <c r="AM111" s="12">
        <f>'raw TE data'!BK108</f>
        <v>5.7</v>
      </c>
      <c r="AN111" s="12">
        <f>'raw TE data'!BL108</f>
        <v>10800</v>
      </c>
      <c r="AO111" s="12">
        <f>'raw TE data'!BM108</f>
        <v>1000</v>
      </c>
      <c r="AP111" s="12">
        <f>'raw TE data'!BN108</f>
        <v>0.2</v>
      </c>
      <c r="AQ111" s="12">
        <f>'raw TE data'!BO108</f>
        <v>0.15</v>
      </c>
      <c r="AR111" s="12">
        <f>'raw TE data'!BP108</f>
        <v>100</v>
      </c>
      <c r="AS111" s="12">
        <f>'raw TE data'!BQ108</f>
        <v>17</v>
      </c>
      <c r="AT111" s="12">
        <f>'raw TE data'!BR108</f>
        <v>350</v>
      </c>
      <c r="AU111" s="12">
        <f>'raw TE data'!BS108</f>
        <v>45</v>
      </c>
      <c r="AV111" s="21">
        <f t="shared" si="40"/>
        <v>0.2857142857142857</v>
      </c>
      <c r="AX111" s="21" t="str">
        <f>'raw TE data'!B108</f>
        <v>P145_108.FIN2</v>
      </c>
      <c r="AY111" s="31">
        <f t="shared" si="41"/>
        <v>2.4523160762942777E-2</v>
      </c>
      <c r="AZ111" s="31">
        <f t="shared" si="42"/>
        <v>5.5381400208986413</v>
      </c>
      <c r="BA111" s="31">
        <f t="shared" si="43"/>
        <v>7.2992700729927001E-2</v>
      </c>
      <c r="BB111" s="31">
        <f t="shared" si="44"/>
        <v>8.5794655414908577E-2</v>
      </c>
      <c r="BC111" s="31">
        <f t="shared" si="45"/>
        <v>0.82251082251082253</v>
      </c>
      <c r="BD111" s="31">
        <f t="shared" si="46"/>
        <v>2.4137931034482758</v>
      </c>
      <c r="BE111" s="31">
        <f t="shared" si="47"/>
        <v>12.091503267973858</v>
      </c>
      <c r="BF111" s="31">
        <f t="shared" si="48"/>
        <v>26.206896551724135</v>
      </c>
      <c r="BG111" s="31">
        <f t="shared" si="49"/>
        <v>67.454068241469813</v>
      </c>
      <c r="BH111" s="31">
        <f t="shared" si="50"/>
        <v>138.66039952996476</v>
      </c>
      <c r="BI111" s="31">
        <f t="shared" si="51"/>
        <v>265.06024096385545</v>
      </c>
      <c r="BJ111" s="31">
        <f t="shared" si="52"/>
        <v>426.96629213483146</v>
      </c>
      <c r="BK111" s="31">
        <f t="shared" si="53"/>
        <v>758.06451612903231</v>
      </c>
      <c r="BL111" s="31">
        <f t="shared" si="54"/>
        <v>1020.9973753280839</v>
      </c>
      <c r="BN111" s="37">
        <f t="shared" si="55"/>
        <v>130.89889873607592</v>
      </c>
      <c r="BO111" s="38">
        <f t="shared" si="56"/>
        <v>0.76540110133034123</v>
      </c>
      <c r="BP111" s="39">
        <f t="shared" si="57"/>
        <v>2.4018828407920819E-5</v>
      </c>
      <c r="BQ111" s="39">
        <f t="shared" si="58"/>
        <v>11.238232709928456</v>
      </c>
      <c r="BR111" s="52">
        <f t="shared" si="59"/>
        <v>84.439242391998278</v>
      </c>
      <c r="BS111" s="41" t="str">
        <f>'raw UPb data'!B108</f>
        <v>P145_108.FIN2</v>
      </c>
      <c r="BT111" s="41">
        <f>IF('raw UPb data'!X108="no value", "", 'raw UPb data'!X108)</f>
        <v>98.7</v>
      </c>
      <c r="BU111" s="41">
        <f>'raw UPb data'!Y108</f>
        <v>2.4</v>
      </c>
    </row>
    <row r="112" spans="1:73">
      <c r="A112" s="20" t="str">
        <f>'raw TE data'!B109</f>
        <v>P145_109.FIN2</v>
      </c>
      <c r="B112" s="12">
        <f>'raw TE data'!Z109</f>
        <v>27</v>
      </c>
      <c r="C112" s="12">
        <f>'raw TE data'!AA109</f>
        <v>26</v>
      </c>
      <c r="D112" s="12">
        <f>'raw TE data'!AB109</f>
        <v>0.8</v>
      </c>
      <c r="E112" s="12">
        <f>'raw TE data'!AC109</f>
        <v>1.9</v>
      </c>
      <c r="F112" s="12">
        <f>'raw TE data'!AD109</f>
        <v>2750</v>
      </c>
      <c r="G112" s="12">
        <f>'raw TE data'!AE109</f>
        <v>700</v>
      </c>
      <c r="H112" s="12">
        <f>'raw TE data'!AF109</f>
        <v>5.3</v>
      </c>
      <c r="I112" s="12">
        <f>'raw TE data'!AG109</f>
        <v>5.9</v>
      </c>
      <c r="J112" s="12">
        <f>'raw TE data'!AH109</f>
        <v>3.7</v>
      </c>
      <c r="K112" s="12">
        <f>'raw TE data'!AI109</f>
        <v>3.5</v>
      </c>
      <c r="L112" s="12">
        <f>'raw TE data'!AJ109</f>
        <v>0.09</v>
      </c>
      <c r="M112" s="12">
        <f>'raw TE data'!AK109</f>
        <v>0.12</v>
      </c>
      <c r="N112" s="12">
        <f>'raw TE data'!AL109</f>
        <v>59</v>
      </c>
      <c r="O112" s="12">
        <f>'raw TE data'!AM109</f>
        <v>12</v>
      </c>
      <c r="P112" s="12">
        <f>'raw TE data'!AN109</f>
        <v>7.5999999999999998E-2</v>
      </c>
      <c r="Q112" s="12">
        <f>'raw TE data'!AO109</f>
        <v>8.5999999999999993E-2</v>
      </c>
      <c r="R112" s="12">
        <f>'raw TE data'!AP109</f>
        <v>3.7</v>
      </c>
      <c r="S112" s="12">
        <f>'raw TE data'!AQ109</f>
        <v>2.5</v>
      </c>
      <c r="T112" s="12">
        <f>'raw TE data'!AR109</f>
        <v>10.199999999999999</v>
      </c>
      <c r="U112" s="12">
        <f>'raw TE data'!AS109</f>
        <v>4</v>
      </c>
      <c r="V112" s="12">
        <f>'raw TE data'!AT109</f>
        <v>3.4</v>
      </c>
      <c r="W112" s="12">
        <f>'raw TE data'!AU109</f>
        <v>2</v>
      </c>
      <c r="X112" s="12">
        <f>'raw TE data'!AV109</f>
        <v>69</v>
      </c>
      <c r="Y112" s="12">
        <f>'raw TE data'!AW109</f>
        <v>12</v>
      </c>
      <c r="Z112" s="12">
        <f>'raw TE data'!AX109</f>
        <v>19.100000000000001</v>
      </c>
      <c r="AA112" s="12">
        <f>'raw TE data'!AY109</f>
        <v>4.3</v>
      </c>
      <c r="AB112" s="12">
        <f>'raw TE data'!AZ109</f>
        <v>244</v>
      </c>
      <c r="AC112" s="12">
        <f>'raw TE data'!BA109</f>
        <v>60</v>
      </c>
      <c r="AD112" s="12">
        <f>'raw TE data'!BB109</f>
        <v>92</v>
      </c>
      <c r="AE112" s="12">
        <f>'raw TE data'!BC109</f>
        <v>24</v>
      </c>
      <c r="AF112" s="12">
        <f>'raw TE data'!BD109</f>
        <v>590</v>
      </c>
      <c r="AG112" s="12">
        <f>'raw TE data'!BE109</f>
        <v>220</v>
      </c>
      <c r="AH112" s="12">
        <f>'raw TE data'!BF109</f>
        <v>109</v>
      </c>
      <c r="AI112" s="12">
        <f>'raw TE data'!BG109</f>
        <v>33</v>
      </c>
      <c r="AJ112" s="12">
        <f>'raw TE data'!BH109</f>
        <v>1320</v>
      </c>
      <c r="AK112" s="12">
        <f>'raw TE data'!BI109</f>
        <v>390</v>
      </c>
      <c r="AL112" s="12">
        <f>'raw TE data'!BJ109</f>
        <v>225</v>
      </c>
      <c r="AM112" s="12">
        <f>'raw TE data'!BK109</f>
        <v>66</v>
      </c>
      <c r="AN112" s="12">
        <f>'raw TE data'!BL109</f>
        <v>11100</v>
      </c>
      <c r="AO112" s="12">
        <f>'raw TE data'!BM109</f>
        <v>4000</v>
      </c>
      <c r="AP112" s="12">
        <f>'raw TE data'!BN109</f>
        <v>-5.8E-4</v>
      </c>
      <c r="AQ112" s="12">
        <f>'raw TE data'!BO109</f>
        <v>1.2999999999999999E-4</v>
      </c>
      <c r="AR112" s="12">
        <f>'raw TE data'!BP109</f>
        <v>368.9</v>
      </c>
      <c r="AS112" s="12">
        <f>'raw TE data'!BQ109</f>
        <v>5.5</v>
      </c>
      <c r="AT112" s="12">
        <f>'raw TE data'!BR109</f>
        <v>1070</v>
      </c>
      <c r="AU112" s="12">
        <f>'raw TE data'!BS109</f>
        <v>510</v>
      </c>
      <c r="AV112" s="21">
        <f t="shared" si="40"/>
        <v>0.34476635514018689</v>
      </c>
      <c r="AX112" s="21" t="str">
        <f>'raw TE data'!B109</f>
        <v>P145_109.FIN2</v>
      </c>
      <c r="AY112" s="31">
        <f t="shared" si="41"/>
        <v>0.24523160762942778</v>
      </c>
      <c r="AZ112" s="31">
        <f t="shared" si="42"/>
        <v>61.650992685475444</v>
      </c>
      <c r="BA112" s="31">
        <f t="shared" si="43"/>
        <v>0.55474452554744524</v>
      </c>
      <c r="BB112" s="31">
        <f t="shared" si="44"/>
        <v>5.2039381153305211</v>
      </c>
      <c r="BC112" s="31">
        <f t="shared" si="45"/>
        <v>44.15584415584415</v>
      </c>
      <c r="BD112" s="31">
        <f t="shared" si="46"/>
        <v>39.080459770114942</v>
      </c>
      <c r="BE112" s="31">
        <f t="shared" si="47"/>
        <v>225.49019607843138</v>
      </c>
      <c r="BF112" s="31">
        <f t="shared" si="48"/>
        <v>329.31034482758622</v>
      </c>
      <c r="BG112" s="31">
        <f t="shared" si="49"/>
        <v>640.4199475065617</v>
      </c>
      <c r="BH112" s="31">
        <f t="shared" si="50"/>
        <v>1081.081081081081</v>
      </c>
      <c r="BI112" s="31">
        <f t="shared" si="51"/>
        <v>2369.4779116465866</v>
      </c>
      <c r="BJ112" s="31">
        <f t="shared" si="52"/>
        <v>3061.7977528089887</v>
      </c>
      <c r="BK112" s="31">
        <f t="shared" si="53"/>
        <v>5322.5806451612907</v>
      </c>
      <c r="BL112" s="31">
        <f t="shared" si="54"/>
        <v>5905.5118110236217</v>
      </c>
      <c r="BN112" s="37">
        <f t="shared" si="55"/>
        <v>167.14959887421958</v>
      </c>
      <c r="BO112" s="38">
        <f t="shared" si="56"/>
        <v>0.39165325146428964</v>
      </c>
      <c r="BP112" s="39">
        <f t="shared" si="57"/>
        <v>4.1525885558583108E-5</v>
      </c>
      <c r="BQ112" s="39">
        <f t="shared" si="58"/>
        <v>8.3110787942887363</v>
      </c>
      <c r="BR112" s="52">
        <f t="shared" si="59"/>
        <v>26.189661074974321</v>
      </c>
      <c r="BS112" s="41" t="str">
        <f>'raw UPb data'!B109</f>
        <v>P145_109.FIN2</v>
      </c>
      <c r="BT112" s="41">
        <f>IF('raw UPb data'!X109="no value", "", 'raw UPb data'!X109)</f>
        <v>133</v>
      </c>
      <c r="BU112" s="41">
        <f>'raw UPb data'!Y109</f>
        <v>17</v>
      </c>
    </row>
    <row r="113" spans="1:73">
      <c r="A113" s="20" t="str">
        <f>'raw TE data'!B110</f>
        <v>P145_109.FIN2</v>
      </c>
      <c r="B113" s="12">
        <f>'raw TE data'!Z110</f>
        <v>8.4</v>
      </c>
      <c r="C113" s="12">
        <f>'raw TE data'!AA110</f>
        <v>3.1</v>
      </c>
      <c r="D113" s="12">
        <f>'raw TE data'!AB110</f>
        <v>1.6</v>
      </c>
      <c r="E113" s="12">
        <f>'raw TE data'!AC110</f>
        <v>1.2</v>
      </c>
      <c r="F113" s="12">
        <f>'raw TE data'!AD110</f>
        <v>667</v>
      </c>
      <c r="G113" s="12">
        <f>'raw TE data'!AE110</f>
        <v>71</v>
      </c>
      <c r="H113" s="12">
        <f>'raw TE data'!AF110</f>
        <v>2.4300000000000002</v>
      </c>
      <c r="I113" s="12">
        <f>'raw TE data'!AG110</f>
        <v>0.85</v>
      </c>
      <c r="J113" s="12">
        <f>'raw TE data'!AH110</f>
        <v>1.1000000000000001</v>
      </c>
      <c r="K113" s="12">
        <f>'raw TE data'!AI110</f>
        <v>1.9</v>
      </c>
      <c r="L113" s="12">
        <f>'raw TE data'!AJ110</f>
        <v>2E-3</v>
      </c>
      <c r="M113" s="12">
        <f>'raw TE data'!AK110</f>
        <v>1.6E-2</v>
      </c>
      <c r="N113" s="12">
        <f>'raw TE data'!AL110</f>
        <v>6.4</v>
      </c>
      <c r="O113" s="12">
        <f>'raw TE data'!AM110</f>
        <v>1.5</v>
      </c>
      <c r="P113" s="12">
        <f>'raw TE data'!AN110</f>
        <v>2.1999999999999999E-2</v>
      </c>
      <c r="Q113" s="12">
        <f>'raw TE data'!AO110</f>
        <v>3.6999999999999998E-2</v>
      </c>
      <c r="R113" s="12">
        <f>'raw TE data'!AP110</f>
        <v>0.69</v>
      </c>
      <c r="S113" s="12">
        <f>'raw TE data'!AQ110</f>
        <v>0.54</v>
      </c>
      <c r="T113" s="12">
        <f>'raw TE data'!AR110</f>
        <v>2.6</v>
      </c>
      <c r="U113" s="12">
        <f>'raw TE data'!AS110</f>
        <v>1.1000000000000001</v>
      </c>
      <c r="V113" s="12">
        <f>'raw TE data'!AT110</f>
        <v>0.47</v>
      </c>
      <c r="W113" s="12">
        <f>'raw TE data'!AU110</f>
        <v>0.28999999999999998</v>
      </c>
      <c r="X113" s="12">
        <f>'raw TE data'!AV110</f>
        <v>19.399999999999999</v>
      </c>
      <c r="Y113" s="12">
        <f>'raw TE data'!AW110</f>
        <v>4.9000000000000004</v>
      </c>
      <c r="Z113" s="12">
        <f>'raw TE data'!AX110</f>
        <v>6.8</v>
      </c>
      <c r="AA113" s="12">
        <f>'raw TE data'!AY110</f>
        <v>1.2</v>
      </c>
      <c r="AB113" s="12">
        <f>'raw TE data'!AZ110</f>
        <v>73.2</v>
      </c>
      <c r="AC113" s="12">
        <f>'raw TE data'!BA110</f>
        <v>7.8</v>
      </c>
      <c r="AD113" s="12">
        <f>'raw TE data'!BB110</f>
        <v>20.399999999999999</v>
      </c>
      <c r="AE113" s="12">
        <f>'raw TE data'!BC110</f>
        <v>3.6</v>
      </c>
      <c r="AF113" s="12">
        <f>'raw TE data'!BD110</f>
        <v>95</v>
      </c>
      <c r="AG113" s="12">
        <f>'raw TE data'!BE110</f>
        <v>14</v>
      </c>
      <c r="AH113" s="12">
        <f>'raw TE data'!BF110</f>
        <v>21.2</v>
      </c>
      <c r="AI113" s="12">
        <f>'raw TE data'!BG110</f>
        <v>4.8</v>
      </c>
      <c r="AJ113" s="12">
        <f>'raw TE data'!BH110</f>
        <v>203</v>
      </c>
      <c r="AK113" s="12">
        <f>'raw TE data'!BI110</f>
        <v>58</v>
      </c>
      <c r="AL113" s="12">
        <f>'raw TE data'!BJ110</f>
        <v>41.4</v>
      </c>
      <c r="AM113" s="12">
        <f>'raw TE data'!BK110</f>
        <v>5.9</v>
      </c>
      <c r="AN113" s="12">
        <f>'raw TE data'!BL110</f>
        <v>12800</v>
      </c>
      <c r="AO113" s="12">
        <f>'raw TE data'!BM110</f>
        <v>1800</v>
      </c>
      <c r="AP113" s="12">
        <f>'raw TE data'!BN110</f>
        <v>0.63</v>
      </c>
      <c r="AQ113" s="12">
        <f>'raw TE data'!BO110</f>
        <v>0.61</v>
      </c>
      <c r="AR113" s="12">
        <f>'raw TE data'!BP110</f>
        <v>54.1</v>
      </c>
      <c r="AS113" s="12">
        <f>'raw TE data'!BQ110</f>
        <v>9.5</v>
      </c>
      <c r="AT113" s="12">
        <f>'raw TE data'!BR110</f>
        <v>283</v>
      </c>
      <c r="AU113" s="12">
        <f>'raw TE data'!BS110</f>
        <v>65</v>
      </c>
      <c r="AV113" s="21">
        <f t="shared" si="40"/>
        <v>0.1911660777385159</v>
      </c>
      <c r="AX113" s="21" t="str">
        <f>'raw TE data'!B110</f>
        <v>P145_109.FIN2</v>
      </c>
      <c r="AY113" s="31">
        <f t="shared" si="41"/>
        <v>5.4495912806539508E-3</v>
      </c>
      <c r="AZ113" s="31">
        <f t="shared" si="42"/>
        <v>6.687565308254964</v>
      </c>
      <c r="BA113" s="31">
        <f t="shared" si="43"/>
        <v>0.16058394160583939</v>
      </c>
      <c r="BB113" s="31">
        <f t="shared" si="44"/>
        <v>0.97046413502109707</v>
      </c>
      <c r="BC113" s="31">
        <f t="shared" si="45"/>
        <v>11.255411255411255</v>
      </c>
      <c r="BD113" s="31">
        <f t="shared" si="46"/>
        <v>5.4022988505747129</v>
      </c>
      <c r="BE113" s="31">
        <f t="shared" si="47"/>
        <v>63.398692810457511</v>
      </c>
      <c r="BF113" s="31">
        <f t="shared" si="48"/>
        <v>117.24137931034483</v>
      </c>
      <c r="BG113" s="31">
        <f t="shared" si="49"/>
        <v>192.1259842519685</v>
      </c>
      <c r="BH113" s="31">
        <f t="shared" si="50"/>
        <v>239.71797884841362</v>
      </c>
      <c r="BI113" s="31">
        <f t="shared" si="51"/>
        <v>381.52610441767069</v>
      </c>
      <c r="BJ113" s="31">
        <f t="shared" si="52"/>
        <v>595.50561797752812</v>
      </c>
      <c r="BK113" s="31">
        <f t="shared" si="53"/>
        <v>818.54838709677415</v>
      </c>
      <c r="BL113" s="31">
        <f t="shared" si="54"/>
        <v>1086.6141732283463</v>
      </c>
      <c r="BN113" s="37">
        <f t="shared" si="55"/>
        <v>226.06587698408254</v>
      </c>
      <c r="BO113" s="38">
        <f t="shared" si="56"/>
        <v>0.20223567530153813</v>
      </c>
      <c r="BP113" s="39">
        <f t="shared" si="57"/>
        <v>5.0152035698771869E-6</v>
      </c>
      <c r="BQ113" s="39">
        <f t="shared" si="58"/>
        <v>4.2604772607086199</v>
      </c>
      <c r="BR113" s="52">
        <f t="shared" si="59"/>
        <v>17.139378196282166</v>
      </c>
      <c r="BS113" s="41" t="str">
        <f>'raw UPb data'!B110</f>
        <v>P145_109.FIN2</v>
      </c>
      <c r="BT113" s="41">
        <f>IF('raw UPb data'!X110="no value", "", 'raw UPb data'!X110)</f>
        <v>1468</v>
      </c>
      <c r="BU113" s="41">
        <f>'raw UPb data'!Y110</f>
        <v>46</v>
      </c>
    </row>
    <row r="114" spans="1:73">
      <c r="A114" s="20" t="str">
        <f>'raw TE data'!B111</f>
        <v>P145_110.FIN2</v>
      </c>
      <c r="B114" s="12">
        <f>'raw TE data'!Z111</f>
        <v>133</v>
      </c>
      <c r="C114" s="12">
        <f>'raw TE data'!AA111</f>
        <v>38</v>
      </c>
      <c r="D114" s="12">
        <f>'raw TE data'!AB111</f>
        <v>0.8</v>
      </c>
      <c r="E114" s="12">
        <f>'raw TE data'!AC111</f>
        <v>1.5</v>
      </c>
      <c r="F114" s="12">
        <f>'raw TE data'!AD111</f>
        <v>503</v>
      </c>
      <c r="G114" s="12">
        <f>'raw TE data'!AE111</f>
        <v>64</v>
      </c>
      <c r="H114" s="12">
        <f>'raw TE data'!AF111</f>
        <v>3.3</v>
      </c>
      <c r="I114" s="12">
        <f>'raw TE data'!AG111</f>
        <v>1.4</v>
      </c>
      <c r="J114" s="12">
        <f>'raw TE data'!AH111</f>
        <v>0.8</v>
      </c>
      <c r="K114" s="12">
        <f>'raw TE data'!AI111</f>
        <v>3.7</v>
      </c>
      <c r="L114" s="12">
        <f>'raw TE data'!AJ111</f>
        <v>3.3000000000000002E-2</v>
      </c>
      <c r="M114" s="12">
        <f>'raw TE data'!AK111</f>
        <v>3.5000000000000003E-2</v>
      </c>
      <c r="N114" s="12">
        <f>'raw TE data'!AL111</f>
        <v>11.3</v>
      </c>
      <c r="O114" s="12">
        <f>'raw TE data'!AM111</f>
        <v>2.2000000000000002</v>
      </c>
      <c r="P114" s="12">
        <f>'raw TE data'!AN111</f>
        <v>4.0000000000000001E-3</v>
      </c>
      <c r="Q114" s="12">
        <f>'raw TE data'!AO111</f>
        <v>2.8000000000000001E-2</v>
      </c>
      <c r="R114" s="12">
        <f>'raw TE data'!AP111</f>
        <v>0.56000000000000005</v>
      </c>
      <c r="S114" s="12">
        <f>'raw TE data'!AQ111</f>
        <v>0.91</v>
      </c>
      <c r="T114" s="12">
        <f>'raw TE data'!AR111</f>
        <v>1.04</v>
      </c>
      <c r="U114" s="12">
        <f>'raw TE data'!AS111</f>
        <v>0.93</v>
      </c>
      <c r="V114" s="12">
        <f>'raw TE data'!AT111</f>
        <v>0.81</v>
      </c>
      <c r="W114" s="12">
        <f>'raw TE data'!AU111</f>
        <v>0.57999999999999996</v>
      </c>
      <c r="X114" s="12">
        <f>'raw TE data'!AV111</f>
        <v>5.6</v>
      </c>
      <c r="Y114" s="12">
        <f>'raw TE data'!AW111</f>
        <v>2.9</v>
      </c>
      <c r="Z114" s="12">
        <f>'raw TE data'!AX111</f>
        <v>1.95</v>
      </c>
      <c r="AA114" s="12">
        <f>'raw TE data'!AY111</f>
        <v>0.44</v>
      </c>
      <c r="AB114" s="12">
        <f>'raw TE data'!AZ111</f>
        <v>33.6</v>
      </c>
      <c r="AC114" s="12">
        <f>'raw TE data'!BA111</f>
        <v>9</v>
      </c>
      <c r="AD114" s="12">
        <f>'raw TE data'!BB111</f>
        <v>14</v>
      </c>
      <c r="AE114" s="12">
        <f>'raw TE data'!BC111</f>
        <v>2</v>
      </c>
      <c r="AF114" s="12">
        <f>'raw TE data'!BD111</f>
        <v>84.2</v>
      </c>
      <c r="AG114" s="12">
        <f>'raw TE data'!BE111</f>
        <v>9.5</v>
      </c>
      <c r="AH114" s="12">
        <f>'raw TE data'!BF111</f>
        <v>20</v>
      </c>
      <c r="AI114" s="12">
        <f>'raw TE data'!BG111</f>
        <v>2.9</v>
      </c>
      <c r="AJ114" s="12">
        <f>'raw TE data'!BH111</f>
        <v>248</v>
      </c>
      <c r="AK114" s="12">
        <f>'raw TE data'!BI111</f>
        <v>41</v>
      </c>
      <c r="AL114" s="12">
        <f>'raw TE data'!BJ111</f>
        <v>55.5</v>
      </c>
      <c r="AM114" s="12">
        <f>'raw TE data'!BK111</f>
        <v>8.1</v>
      </c>
      <c r="AN114" s="12">
        <f>'raw TE data'!BL111</f>
        <v>12600</v>
      </c>
      <c r="AO114" s="12">
        <f>'raw TE data'!BM111</f>
        <v>1600</v>
      </c>
      <c r="AP114" s="12">
        <f>'raw TE data'!BN111</f>
        <v>0.4</v>
      </c>
      <c r="AQ114" s="12">
        <f>'raw TE data'!BO111</f>
        <v>0.35</v>
      </c>
      <c r="AR114" s="12">
        <f>'raw TE data'!BP111</f>
        <v>128</v>
      </c>
      <c r="AS114" s="12">
        <f>'raw TE data'!BQ111</f>
        <v>19</v>
      </c>
      <c r="AT114" s="12">
        <f>'raw TE data'!BR111</f>
        <v>420</v>
      </c>
      <c r="AU114" s="12">
        <f>'raw TE data'!BS111</f>
        <v>46</v>
      </c>
      <c r="AV114" s="21">
        <f t="shared" si="40"/>
        <v>0.30476190476190479</v>
      </c>
      <c r="AX114" s="21" t="str">
        <f>'raw TE data'!B111</f>
        <v>P145_110.FIN2</v>
      </c>
      <c r="AY114" s="31">
        <f t="shared" si="41"/>
        <v>8.99182561307902E-2</v>
      </c>
      <c r="AZ114" s="31">
        <f t="shared" si="42"/>
        <v>11.80773249738767</v>
      </c>
      <c r="BA114" s="31">
        <f t="shared" si="43"/>
        <v>2.9197080291970802E-2</v>
      </c>
      <c r="BB114" s="31">
        <f t="shared" si="44"/>
        <v>0.78762306610407884</v>
      </c>
      <c r="BC114" s="31">
        <f t="shared" si="45"/>
        <v>4.5021645021645025</v>
      </c>
      <c r="BD114" s="31">
        <f t="shared" si="46"/>
        <v>9.3103448275862082</v>
      </c>
      <c r="BE114" s="31">
        <f t="shared" si="47"/>
        <v>18.300653594771241</v>
      </c>
      <c r="BF114" s="31">
        <f t="shared" si="48"/>
        <v>33.620689655172413</v>
      </c>
      <c r="BG114" s="31">
        <f t="shared" si="49"/>
        <v>88.188976377952756</v>
      </c>
      <c r="BH114" s="31">
        <f t="shared" si="50"/>
        <v>164.51233842538193</v>
      </c>
      <c r="BI114" s="31">
        <f t="shared" si="51"/>
        <v>338.15261044176708</v>
      </c>
      <c r="BJ114" s="31">
        <f t="shared" si="52"/>
        <v>561.79775280898878</v>
      </c>
      <c r="BK114" s="31">
        <f t="shared" si="53"/>
        <v>1000</v>
      </c>
      <c r="BL114" s="31">
        <f t="shared" si="54"/>
        <v>1456.6929133858266</v>
      </c>
      <c r="BN114" s="37">
        <f t="shared" si="55"/>
        <v>230.44795355066282</v>
      </c>
      <c r="BO114" s="38">
        <f t="shared" si="56"/>
        <v>1.0257033791623491</v>
      </c>
      <c r="BP114" s="39">
        <f t="shared" si="57"/>
        <v>6.1727667722218148E-5</v>
      </c>
      <c r="BQ114" s="39">
        <f t="shared" si="58"/>
        <v>11.339285714285714</v>
      </c>
      <c r="BR114" s="52">
        <f t="shared" si="59"/>
        <v>79.597862767154098</v>
      </c>
      <c r="BS114" s="41" t="str">
        <f>'raw UPb data'!B111</f>
        <v>P145_110.FIN2</v>
      </c>
      <c r="BT114" s="41">
        <f>IF('raw UPb data'!X111="no value", "", 'raw UPb data'!X111)</f>
        <v>106.8</v>
      </c>
      <c r="BU114" s="41">
        <f>'raw UPb data'!Y111</f>
        <v>5.2</v>
      </c>
    </row>
    <row r="115" spans="1:73">
      <c r="A115" s="20" t="str">
        <f>'raw TE data'!B112</f>
        <v>P145_114.FIN2</v>
      </c>
      <c r="B115" s="12">
        <f>'raw TE data'!Z112</f>
        <v>7.1</v>
      </c>
      <c r="C115" s="12">
        <f>'raw TE data'!AA112</f>
        <v>3.3</v>
      </c>
      <c r="D115" s="12">
        <f>'raw TE data'!AB112</f>
        <v>1</v>
      </c>
      <c r="E115" s="12">
        <f>'raw TE data'!AC112</f>
        <v>1.3</v>
      </c>
      <c r="F115" s="12">
        <f>'raw TE data'!AD112</f>
        <v>1193</v>
      </c>
      <c r="G115" s="12">
        <f>'raw TE data'!AE112</f>
        <v>60</v>
      </c>
      <c r="H115" s="12">
        <f>'raw TE data'!AF112</f>
        <v>7.6</v>
      </c>
      <c r="I115" s="12">
        <f>'raw TE data'!AG112</f>
        <v>1.3</v>
      </c>
      <c r="J115" s="12">
        <f>'raw TE data'!AH112</f>
        <v>-0.2</v>
      </c>
      <c r="K115" s="12">
        <f>'raw TE data'!AI112</f>
        <v>2.5</v>
      </c>
      <c r="L115" s="12">
        <f>'raw TE data'!AJ112</f>
        <v>-1.108E-2</v>
      </c>
      <c r="M115" s="12">
        <f>'raw TE data'!AK112</f>
        <v>5.5000000000000003E-4</v>
      </c>
      <c r="N115" s="12">
        <f>'raw TE data'!AL112</f>
        <v>49.5</v>
      </c>
      <c r="O115" s="12">
        <f>'raw TE data'!AM112</f>
        <v>3.8</v>
      </c>
      <c r="P115" s="12">
        <f>'raw TE data'!AN112</f>
        <v>7.3999999999999996E-2</v>
      </c>
      <c r="Q115" s="12">
        <f>'raw TE data'!AO112</f>
        <v>6.6000000000000003E-2</v>
      </c>
      <c r="R115" s="12">
        <f>'raw TE data'!AP112</f>
        <v>1.28</v>
      </c>
      <c r="S115" s="12">
        <f>'raw TE data'!AQ112</f>
        <v>0.9</v>
      </c>
      <c r="T115" s="12">
        <f>'raw TE data'!AR112</f>
        <v>3</v>
      </c>
      <c r="U115" s="12">
        <f>'raw TE data'!AS112</f>
        <v>2.2000000000000002</v>
      </c>
      <c r="V115" s="12">
        <f>'raw TE data'!AT112</f>
        <v>1.03</v>
      </c>
      <c r="W115" s="12">
        <f>'raw TE data'!AU112</f>
        <v>0.76</v>
      </c>
      <c r="X115" s="12">
        <f>'raw TE data'!AV112</f>
        <v>17</v>
      </c>
      <c r="Y115" s="12">
        <f>'raw TE data'!AW112</f>
        <v>3.1</v>
      </c>
      <c r="Z115" s="12">
        <f>'raw TE data'!AX112</f>
        <v>6.62</v>
      </c>
      <c r="AA115" s="12">
        <f>'raw TE data'!AY112</f>
        <v>0.76</v>
      </c>
      <c r="AB115" s="12">
        <f>'raw TE data'!AZ112</f>
        <v>92</v>
      </c>
      <c r="AC115" s="12">
        <f>'raw TE data'!BA112</f>
        <v>10</v>
      </c>
      <c r="AD115" s="12">
        <f>'raw TE data'!BB112</f>
        <v>41.2</v>
      </c>
      <c r="AE115" s="12">
        <f>'raw TE data'!BC112</f>
        <v>3.1</v>
      </c>
      <c r="AF115" s="12">
        <f>'raw TE data'!BD112</f>
        <v>210</v>
      </c>
      <c r="AG115" s="12">
        <f>'raw TE data'!BE112</f>
        <v>14</v>
      </c>
      <c r="AH115" s="12">
        <f>'raw TE data'!BF112</f>
        <v>50.3</v>
      </c>
      <c r="AI115" s="12">
        <f>'raw TE data'!BG112</f>
        <v>5.0999999999999996</v>
      </c>
      <c r="AJ115" s="12">
        <f>'raw TE data'!BH112</f>
        <v>501</v>
      </c>
      <c r="AK115" s="12">
        <f>'raw TE data'!BI112</f>
        <v>30</v>
      </c>
      <c r="AL115" s="12">
        <f>'raw TE data'!BJ112</f>
        <v>103</v>
      </c>
      <c r="AM115" s="12">
        <f>'raw TE data'!BK112</f>
        <v>5.7</v>
      </c>
      <c r="AN115" s="12">
        <f>'raw TE data'!BL112</f>
        <v>12160</v>
      </c>
      <c r="AO115" s="12">
        <f>'raw TE data'!BM112</f>
        <v>960</v>
      </c>
      <c r="AP115" s="12">
        <f>'raw TE data'!BN112</f>
        <v>2.6</v>
      </c>
      <c r="AQ115" s="12">
        <f>'raw TE data'!BO112</f>
        <v>1.2</v>
      </c>
      <c r="AR115" s="12">
        <f>'raw TE data'!BP112</f>
        <v>376</v>
      </c>
      <c r="AS115" s="12">
        <f>'raw TE data'!BQ112</f>
        <v>22</v>
      </c>
      <c r="AT115" s="12">
        <f>'raw TE data'!BR112</f>
        <v>555</v>
      </c>
      <c r="AU115" s="12">
        <f>'raw TE data'!BS112</f>
        <v>34</v>
      </c>
      <c r="AV115" s="21">
        <f t="shared" si="40"/>
        <v>0.67747747747747744</v>
      </c>
      <c r="AX115" s="21" t="str">
        <f>'raw TE data'!B112</f>
        <v>P145_114.FIN2</v>
      </c>
      <c r="AY115" s="31">
        <f t="shared" si="41"/>
        <v>-3.0190735694822887E-2</v>
      </c>
      <c r="AZ115" s="31">
        <f t="shared" si="42"/>
        <v>51.724137931034484</v>
      </c>
      <c r="BA115" s="31">
        <f t="shared" si="43"/>
        <v>0.54014598540145975</v>
      </c>
      <c r="BB115" s="31">
        <f t="shared" si="44"/>
        <v>1.8002812939521802</v>
      </c>
      <c r="BC115" s="31">
        <f t="shared" si="45"/>
        <v>12.987012987012987</v>
      </c>
      <c r="BD115" s="31">
        <f t="shared" si="46"/>
        <v>11.839080459770116</v>
      </c>
      <c r="BE115" s="31">
        <f t="shared" si="47"/>
        <v>55.555555555555557</v>
      </c>
      <c r="BF115" s="31">
        <f t="shared" si="48"/>
        <v>114.13793103448276</v>
      </c>
      <c r="BG115" s="31">
        <f t="shared" si="49"/>
        <v>241.46981627296589</v>
      </c>
      <c r="BH115" s="31">
        <f t="shared" si="50"/>
        <v>484.13631022326683</v>
      </c>
      <c r="BI115" s="31">
        <f t="shared" si="51"/>
        <v>843.37349397590367</v>
      </c>
      <c r="BJ115" s="31">
        <f t="shared" si="52"/>
        <v>1412.9213483146066</v>
      </c>
      <c r="BK115" s="31">
        <f t="shared" si="53"/>
        <v>2020.1612903225807</v>
      </c>
      <c r="BL115" s="31">
        <f t="shared" si="54"/>
        <v>2703.4120734908133</v>
      </c>
      <c r="BN115" s="37" t="str">
        <f t="shared" si="55"/>
        <v/>
      </c>
      <c r="BO115" s="38">
        <f t="shared" si="56"/>
        <v>0.44075737432312356</v>
      </c>
      <c r="BP115" s="39" t="str">
        <f t="shared" si="57"/>
        <v/>
      </c>
      <c r="BQ115" s="39">
        <f t="shared" si="58"/>
        <v>8.3661027349228618</v>
      </c>
      <c r="BR115" s="52">
        <f t="shared" si="59"/>
        <v>48.661417322834637</v>
      </c>
      <c r="BS115" s="41" t="str">
        <f>'raw UPb data'!B112</f>
        <v>P145_114.FIN2</v>
      </c>
      <c r="BT115" s="41">
        <f>IF('raw UPb data'!X112="no value", "", 'raw UPb data'!X112)</f>
        <v>162.69999999999999</v>
      </c>
      <c r="BU115" s="41">
        <f>'raw UPb data'!Y112</f>
        <v>2.9</v>
      </c>
    </row>
    <row r="116" spans="1:73">
      <c r="A116" s="20" t="str">
        <f>'raw TE data'!B113</f>
        <v>P145_116.FIN2</v>
      </c>
      <c r="B116" s="12">
        <f>'raw TE data'!Z113</f>
        <v>12.7</v>
      </c>
      <c r="C116" s="12">
        <f>'raw TE data'!AA113</f>
        <v>3.3</v>
      </c>
      <c r="D116" s="12">
        <f>'raw TE data'!AB113</f>
        <v>0.16</v>
      </c>
      <c r="E116" s="12">
        <f>'raw TE data'!AC113</f>
        <v>0.44</v>
      </c>
      <c r="F116" s="12">
        <f>'raw TE data'!AD113</f>
        <v>1230</v>
      </c>
      <c r="G116" s="12">
        <f>'raw TE data'!AE113</f>
        <v>150</v>
      </c>
      <c r="H116" s="12">
        <f>'raw TE data'!AF113</f>
        <v>9.6999999999999993</v>
      </c>
      <c r="I116" s="12">
        <f>'raw TE data'!AG113</f>
        <v>1.5</v>
      </c>
      <c r="J116" s="12">
        <f>'raw TE data'!AH113</f>
        <v>0.6</v>
      </c>
      <c r="K116" s="12">
        <f>'raw TE data'!AI113</f>
        <v>2.2999999999999998</v>
      </c>
      <c r="L116" s="12">
        <f>'raw TE data'!AJ113</f>
        <v>0.22</v>
      </c>
      <c r="M116" s="12">
        <f>'raw TE data'!AK113</f>
        <v>0.23</v>
      </c>
      <c r="N116" s="12">
        <f>'raw TE data'!AL113</f>
        <v>14.9</v>
      </c>
      <c r="O116" s="12">
        <f>'raw TE data'!AM113</f>
        <v>2.2999999999999998</v>
      </c>
      <c r="P116" s="12">
        <f>'raw TE data'!AN113</f>
        <v>0.1</v>
      </c>
      <c r="Q116" s="12">
        <f>'raw TE data'!AO113</f>
        <v>5.3999999999999999E-2</v>
      </c>
      <c r="R116" s="12">
        <f>'raw TE data'!AP113</f>
        <v>1.57</v>
      </c>
      <c r="S116" s="12">
        <f>'raw TE data'!AQ113</f>
        <v>0.69</v>
      </c>
      <c r="T116" s="12">
        <f>'raw TE data'!AR113</f>
        <v>5.5</v>
      </c>
      <c r="U116" s="12">
        <f>'raw TE data'!AS113</f>
        <v>2.1</v>
      </c>
      <c r="V116" s="12">
        <f>'raw TE data'!AT113</f>
        <v>0.27</v>
      </c>
      <c r="W116" s="12">
        <f>'raw TE data'!AU113</f>
        <v>0.16</v>
      </c>
      <c r="X116" s="12">
        <f>'raw TE data'!AV113</f>
        <v>23.3</v>
      </c>
      <c r="Y116" s="12">
        <f>'raw TE data'!AW113</f>
        <v>5.0999999999999996</v>
      </c>
      <c r="Z116" s="12">
        <f>'raw TE data'!AX113</f>
        <v>8.5</v>
      </c>
      <c r="AA116" s="12">
        <f>'raw TE data'!AY113</f>
        <v>1.3</v>
      </c>
      <c r="AB116" s="12">
        <f>'raw TE data'!AZ113</f>
        <v>113</v>
      </c>
      <c r="AC116" s="12">
        <f>'raw TE data'!BA113</f>
        <v>12</v>
      </c>
      <c r="AD116" s="12">
        <f>'raw TE data'!BB113</f>
        <v>41.7</v>
      </c>
      <c r="AE116" s="12">
        <f>'raw TE data'!BC113</f>
        <v>5.5</v>
      </c>
      <c r="AF116" s="12">
        <f>'raw TE data'!BD113</f>
        <v>197</v>
      </c>
      <c r="AG116" s="12">
        <f>'raw TE data'!BE113</f>
        <v>24</v>
      </c>
      <c r="AH116" s="12">
        <f>'raw TE data'!BF113</f>
        <v>43.8</v>
      </c>
      <c r="AI116" s="12">
        <f>'raw TE data'!BG113</f>
        <v>6.5</v>
      </c>
      <c r="AJ116" s="12">
        <f>'raw TE data'!BH113</f>
        <v>399</v>
      </c>
      <c r="AK116" s="12">
        <f>'raw TE data'!BI113</f>
        <v>51</v>
      </c>
      <c r="AL116" s="12">
        <f>'raw TE data'!BJ113</f>
        <v>74.3</v>
      </c>
      <c r="AM116" s="12">
        <f>'raw TE data'!BK113</f>
        <v>9.1</v>
      </c>
      <c r="AN116" s="12">
        <f>'raw TE data'!BL113</f>
        <v>10980</v>
      </c>
      <c r="AO116" s="12">
        <f>'raw TE data'!BM113</f>
        <v>910</v>
      </c>
      <c r="AP116" s="12">
        <f>'raw TE data'!BN113</f>
        <v>3.4</v>
      </c>
      <c r="AQ116" s="12">
        <f>'raw TE data'!BO113</f>
        <v>1.4</v>
      </c>
      <c r="AR116" s="12">
        <f>'raw TE data'!BP113</f>
        <v>146</v>
      </c>
      <c r="AS116" s="12">
        <f>'raw TE data'!BQ113</f>
        <v>33</v>
      </c>
      <c r="AT116" s="12">
        <f>'raw TE data'!BR113</f>
        <v>850</v>
      </c>
      <c r="AU116" s="12">
        <f>'raw TE data'!BS113</f>
        <v>110</v>
      </c>
      <c r="AV116" s="21">
        <f t="shared" si="40"/>
        <v>0.17176470588235293</v>
      </c>
      <c r="AX116" s="21" t="str">
        <f>'raw TE data'!B113</f>
        <v>P145_116.FIN2</v>
      </c>
      <c r="AY116" s="31">
        <f t="shared" si="41"/>
        <v>0.59945504087193457</v>
      </c>
      <c r="AZ116" s="31">
        <f t="shared" si="42"/>
        <v>15.569487983281087</v>
      </c>
      <c r="BA116" s="31">
        <f t="shared" si="43"/>
        <v>0.72992700729927007</v>
      </c>
      <c r="BB116" s="31">
        <f t="shared" si="44"/>
        <v>2.2081575246132208</v>
      </c>
      <c r="BC116" s="31">
        <f t="shared" si="45"/>
        <v>23.809523809523807</v>
      </c>
      <c r="BD116" s="31">
        <f t="shared" si="46"/>
        <v>3.1034482758620694</v>
      </c>
      <c r="BE116" s="31">
        <f t="shared" si="47"/>
        <v>76.143790849673209</v>
      </c>
      <c r="BF116" s="31">
        <f t="shared" si="48"/>
        <v>146.55172413793102</v>
      </c>
      <c r="BG116" s="31">
        <f t="shared" si="49"/>
        <v>296.58792650918633</v>
      </c>
      <c r="BH116" s="31">
        <f t="shared" si="50"/>
        <v>490.01175088131617</v>
      </c>
      <c r="BI116" s="31">
        <f t="shared" si="51"/>
        <v>791.16465863453811</v>
      </c>
      <c r="BJ116" s="31">
        <f t="shared" si="52"/>
        <v>1230.3370786516853</v>
      </c>
      <c r="BK116" s="31">
        <f t="shared" si="53"/>
        <v>1608.8709677419356</v>
      </c>
      <c r="BL116" s="31">
        <f t="shared" si="54"/>
        <v>1950.1312335958003</v>
      </c>
      <c r="BN116" s="37">
        <f t="shared" si="55"/>
        <v>23.537281744092979</v>
      </c>
      <c r="BO116" s="38">
        <f t="shared" si="56"/>
        <v>7.2887307841657367E-2</v>
      </c>
      <c r="BP116" s="39">
        <f t="shared" si="57"/>
        <v>3.07392154202163E-4</v>
      </c>
      <c r="BQ116" s="39">
        <f t="shared" si="58"/>
        <v>5.4246003425635179</v>
      </c>
      <c r="BR116" s="52">
        <f t="shared" si="59"/>
        <v>25.611165557095056</v>
      </c>
      <c r="BS116" s="41" t="str">
        <f>'raw UPb data'!B113</f>
        <v>P145_116.FIN2</v>
      </c>
      <c r="BT116" s="41">
        <f>IF('raw UPb data'!X113="no value", "", 'raw UPb data'!X113)</f>
        <v>1711</v>
      </c>
      <c r="BU116" s="41">
        <f>'raw UPb data'!Y113</f>
        <v>30</v>
      </c>
    </row>
    <row r="117" spans="1:73">
      <c r="A117" s="20" t="str">
        <f>'raw TE data'!B114</f>
        <v>P145_117.FIN2</v>
      </c>
      <c r="B117" s="12">
        <f>'raw TE data'!Z114</f>
        <v>9.6999999999999993</v>
      </c>
      <c r="C117" s="12">
        <f>'raw TE data'!AA114</f>
        <v>2.2000000000000002</v>
      </c>
      <c r="D117" s="12">
        <f>'raw TE data'!AB114</f>
        <v>1.01</v>
      </c>
      <c r="E117" s="12">
        <f>'raw TE data'!AC114</f>
        <v>0.53</v>
      </c>
      <c r="F117" s="12">
        <f>'raw TE data'!AD114</f>
        <v>1610</v>
      </c>
      <c r="G117" s="12">
        <f>'raw TE data'!AE114</f>
        <v>150</v>
      </c>
      <c r="H117" s="12">
        <f>'raw TE data'!AF114</f>
        <v>6.3</v>
      </c>
      <c r="I117" s="12">
        <f>'raw TE data'!AG114</f>
        <v>1</v>
      </c>
      <c r="J117" s="12">
        <f>'raw TE data'!AH114</f>
        <v>2.6</v>
      </c>
      <c r="K117" s="12">
        <f>'raw TE data'!AI114</f>
        <v>1.5</v>
      </c>
      <c r="L117" s="12">
        <f>'raw TE data'!AJ114</f>
        <v>1.9E-2</v>
      </c>
      <c r="M117" s="12">
        <f>'raw TE data'!AK114</f>
        <v>1.7000000000000001E-2</v>
      </c>
      <c r="N117" s="12">
        <f>'raw TE data'!AL114</f>
        <v>49.6</v>
      </c>
      <c r="O117" s="12">
        <f>'raw TE data'!AM114</f>
        <v>3.8</v>
      </c>
      <c r="P117" s="12">
        <f>'raw TE data'!AN114</f>
        <v>0.11</v>
      </c>
      <c r="Q117" s="12">
        <f>'raw TE data'!AO114</f>
        <v>4.4999999999999998E-2</v>
      </c>
      <c r="R117" s="12">
        <f>'raw TE data'!AP114</f>
        <v>1.2</v>
      </c>
      <c r="S117" s="12">
        <f>'raw TE data'!AQ114</f>
        <v>0.56999999999999995</v>
      </c>
      <c r="T117" s="12">
        <f>'raw TE data'!AR114</f>
        <v>3.25</v>
      </c>
      <c r="U117" s="12">
        <f>'raw TE data'!AS114</f>
        <v>0.89</v>
      </c>
      <c r="V117" s="12">
        <f>'raw TE data'!AT114</f>
        <v>1.03</v>
      </c>
      <c r="W117" s="12">
        <f>'raw TE data'!AU114</f>
        <v>0.4</v>
      </c>
      <c r="X117" s="12">
        <f>'raw TE data'!AV114</f>
        <v>22.1</v>
      </c>
      <c r="Y117" s="12">
        <f>'raw TE data'!AW114</f>
        <v>3.4</v>
      </c>
      <c r="Z117" s="12">
        <f>'raw TE data'!AX114</f>
        <v>8</v>
      </c>
      <c r="AA117" s="12">
        <f>'raw TE data'!AY114</f>
        <v>1</v>
      </c>
      <c r="AB117" s="12">
        <f>'raw TE data'!AZ114</f>
        <v>113</v>
      </c>
      <c r="AC117" s="12">
        <f>'raw TE data'!BA114</f>
        <v>11</v>
      </c>
      <c r="AD117" s="12">
        <f>'raw TE data'!BB114</f>
        <v>48.8</v>
      </c>
      <c r="AE117" s="12">
        <f>'raw TE data'!BC114</f>
        <v>4.2</v>
      </c>
      <c r="AF117" s="12">
        <f>'raw TE data'!BD114</f>
        <v>266</v>
      </c>
      <c r="AG117" s="12">
        <f>'raw TE data'!BE114</f>
        <v>26</v>
      </c>
      <c r="AH117" s="12">
        <f>'raw TE data'!BF114</f>
        <v>68.5</v>
      </c>
      <c r="AI117" s="12">
        <f>'raw TE data'!BG114</f>
        <v>6.5</v>
      </c>
      <c r="AJ117" s="12">
        <f>'raw TE data'!BH114</f>
        <v>662</v>
      </c>
      <c r="AK117" s="12">
        <f>'raw TE data'!BI114</f>
        <v>66</v>
      </c>
      <c r="AL117" s="12">
        <f>'raw TE data'!BJ114</f>
        <v>144</v>
      </c>
      <c r="AM117" s="12">
        <f>'raw TE data'!BK114</f>
        <v>14</v>
      </c>
      <c r="AN117" s="12">
        <f>'raw TE data'!BL114</f>
        <v>12670</v>
      </c>
      <c r="AO117" s="12">
        <f>'raw TE data'!BM114</f>
        <v>990</v>
      </c>
      <c r="AP117" s="12">
        <f>'raw TE data'!BN114</f>
        <v>0.38</v>
      </c>
      <c r="AQ117" s="12">
        <f>'raw TE data'!BO114</f>
        <v>0.31</v>
      </c>
      <c r="AR117" s="12">
        <f>'raw TE data'!BP114</f>
        <v>251</v>
      </c>
      <c r="AS117" s="12">
        <f>'raw TE data'!BQ114</f>
        <v>37</v>
      </c>
      <c r="AT117" s="12">
        <f>'raw TE data'!BR114</f>
        <v>480</v>
      </c>
      <c r="AU117" s="12">
        <f>'raw TE data'!BS114</f>
        <v>58</v>
      </c>
      <c r="AV117" s="21">
        <f t="shared" si="40"/>
        <v>0.5229166666666667</v>
      </c>
      <c r="AX117" s="21" t="str">
        <f>'raw TE data'!B114</f>
        <v>P145_117.FIN2</v>
      </c>
      <c r="AY117" s="31">
        <f t="shared" si="41"/>
        <v>5.1771117166212535E-2</v>
      </c>
      <c r="AZ117" s="31">
        <f t="shared" si="42"/>
        <v>51.828631138975972</v>
      </c>
      <c r="BA117" s="31">
        <f t="shared" si="43"/>
        <v>0.80291970802919699</v>
      </c>
      <c r="BB117" s="31">
        <f t="shared" si="44"/>
        <v>1.6877637130801688</v>
      </c>
      <c r="BC117" s="31">
        <f t="shared" si="45"/>
        <v>14.069264069264069</v>
      </c>
      <c r="BD117" s="31">
        <f t="shared" si="46"/>
        <v>11.839080459770116</v>
      </c>
      <c r="BE117" s="31">
        <f t="shared" si="47"/>
        <v>72.222222222222229</v>
      </c>
      <c r="BF117" s="31">
        <f t="shared" si="48"/>
        <v>137.93103448275861</v>
      </c>
      <c r="BG117" s="31">
        <f t="shared" si="49"/>
        <v>296.58792650918633</v>
      </c>
      <c r="BH117" s="31">
        <f t="shared" si="50"/>
        <v>573.44300822561695</v>
      </c>
      <c r="BI117" s="31">
        <f t="shared" si="51"/>
        <v>1068.2730923694778</v>
      </c>
      <c r="BJ117" s="31">
        <f t="shared" si="52"/>
        <v>1924.1573033707866</v>
      </c>
      <c r="BK117" s="31">
        <f t="shared" si="53"/>
        <v>2669.3548387096776</v>
      </c>
      <c r="BL117" s="31">
        <f t="shared" si="54"/>
        <v>3779.5275590551178</v>
      </c>
      <c r="BN117" s="37">
        <f t="shared" si="55"/>
        <v>254.20840830397728</v>
      </c>
      <c r="BO117" s="38">
        <f t="shared" si="56"/>
        <v>0.37140424046695858</v>
      </c>
      <c r="BP117" s="39">
        <f t="shared" si="57"/>
        <v>1.3697774750227068E-5</v>
      </c>
      <c r="BQ117" s="39">
        <f t="shared" si="58"/>
        <v>9.0002141021981164</v>
      </c>
      <c r="BR117" s="52">
        <f t="shared" si="59"/>
        <v>52.331920048455473</v>
      </c>
      <c r="BS117" s="41" t="str">
        <f>'raw UPb data'!B114</f>
        <v>P145_117.FIN2</v>
      </c>
      <c r="BT117" s="41">
        <f>IF('raw UPb data'!X114="no value", "", 'raw UPb data'!X114)</f>
        <v>107.2</v>
      </c>
      <c r="BU117" s="41">
        <f>'raw UPb data'!Y114</f>
        <v>1.9</v>
      </c>
    </row>
    <row r="118" spans="1:73">
      <c r="A118" s="20" t="str">
        <f>'raw TE data'!B115</f>
        <v>P145_118.FIN2</v>
      </c>
      <c r="B118" s="12">
        <f>'raw TE data'!Z115</f>
        <v>6.2</v>
      </c>
      <c r="C118" s="12">
        <f>'raw TE data'!AA115</f>
        <v>2.1</v>
      </c>
      <c r="D118" s="12">
        <f>'raw TE data'!AB115</f>
        <v>0.85</v>
      </c>
      <c r="E118" s="12">
        <f>'raw TE data'!AC115</f>
        <v>0.89</v>
      </c>
      <c r="F118" s="12">
        <f>'raw TE data'!AD115</f>
        <v>4170</v>
      </c>
      <c r="G118" s="12">
        <f>'raw TE data'!AE115</f>
        <v>480</v>
      </c>
      <c r="H118" s="12">
        <f>'raw TE data'!AF115</f>
        <v>2.4</v>
      </c>
      <c r="I118" s="12">
        <f>'raw TE data'!AG115</f>
        <v>1.9</v>
      </c>
      <c r="J118" s="12">
        <f>'raw TE data'!AH115</f>
        <v>-0.1</v>
      </c>
      <c r="K118" s="12">
        <f>'raw TE data'!AI115</f>
        <v>2</v>
      </c>
      <c r="L118" s="12">
        <f>'raw TE data'!AJ115</f>
        <v>-2.5000000000000001E-3</v>
      </c>
      <c r="M118" s="12">
        <f>'raw TE data'!AK115</f>
        <v>8.3000000000000001E-3</v>
      </c>
      <c r="N118" s="12">
        <f>'raw TE data'!AL115</f>
        <v>0.47</v>
      </c>
      <c r="O118" s="12">
        <f>'raw TE data'!AM115</f>
        <v>0.32</v>
      </c>
      <c r="P118" s="12">
        <f>'raw TE data'!AN115</f>
        <v>5.8000000000000003E-2</v>
      </c>
      <c r="Q118" s="12">
        <f>'raw TE data'!AO115</f>
        <v>7.9000000000000001E-2</v>
      </c>
      <c r="R118" s="12">
        <f>'raw TE data'!AP115</f>
        <v>1.25</v>
      </c>
      <c r="S118" s="12">
        <f>'raw TE data'!AQ115</f>
        <v>0.81</v>
      </c>
      <c r="T118" s="12">
        <f>'raw TE data'!AR115</f>
        <v>7.5</v>
      </c>
      <c r="U118" s="12">
        <f>'raw TE data'!AS115</f>
        <v>2.4</v>
      </c>
      <c r="V118" s="12">
        <f>'raw TE data'!AT115</f>
        <v>0.59</v>
      </c>
      <c r="W118" s="12">
        <f>'raw TE data'!AU115</f>
        <v>0.44</v>
      </c>
      <c r="X118" s="12">
        <f>'raw TE data'!AV115</f>
        <v>64.2</v>
      </c>
      <c r="Y118" s="12">
        <f>'raw TE data'!AW115</f>
        <v>6.4</v>
      </c>
      <c r="Z118" s="12">
        <f>'raw TE data'!AX115</f>
        <v>35.1</v>
      </c>
      <c r="AA118" s="12">
        <f>'raw TE data'!AY115</f>
        <v>5.4</v>
      </c>
      <c r="AB118" s="12">
        <f>'raw TE data'!AZ115</f>
        <v>456</v>
      </c>
      <c r="AC118" s="12">
        <f>'raw TE data'!BA115</f>
        <v>46</v>
      </c>
      <c r="AD118" s="12">
        <f>'raw TE data'!BB115</f>
        <v>126</v>
      </c>
      <c r="AE118" s="12">
        <f>'raw TE data'!BC115</f>
        <v>16</v>
      </c>
      <c r="AF118" s="12">
        <f>'raw TE data'!BD115</f>
        <v>385</v>
      </c>
      <c r="AG118" s="12">
        <f>'raw TE data'!BE115</f>
        <v>51</v>
      </c>
      <c r="AH118" s="12">
        <f>'raw TE data'!BF115</f>
        <v>57.3</v>
      </c>
      <c r="AI118" s="12">
        <f>'raw TE data'!BG115</f>
        <v>8.6999999999999993</v>
      </c>
      <c r="AJ118" s="12">
        <f>'raw TE data'!BH115</f>
        <v>353</v>
      </c>
      <c r="AK118" s="12">
        <f>'raw TE data'!BI115</f>
        <v>49</v>
      </c>
      <c r="AL118" s="12">
        <f>'raw TE data'!BJ115</f>
        <v>50.6</v>
      </c>
      <c r="AM118" s="12">
        <f>'raw TE data'!BK115</f>
        <v>8.8000000000000007</v>
      </c>
      <c r="AN118" s="12">
        <f>'raw TE data'!BL115</f>
        <v>15300</v>
      </c>
      <c r="AO118" s="12">
        <f>'raw TE data'!BM115</f>
        <v>1600</v>
      </c>
      <c r="AP118" s="12">
        <f>'raw TE data'!BN115</f>
        <v>2.5</v>
      </c>
      <c r="AQ118" s="12">
        <f>'raw TE data'!BO115</f>
        <v>3.3</v>
      </c>
      <c r="AR118" s="12">
        <f>'raw TE data'!BP115</f>
        <v>50</v>
      </c>
      <c r="AS118" s="12">
        <f>'raw TE data'!BQ115</f>
        <v>14</v>
      </c>
      <c r="AT118" s="12">
        <f>'raw TE data'!BR115</f>
        <v>9300</v>
      </c>
      <c r="AU118" s="12">
        <f>'raw TE data'!BS115</f>
        <v>2100</v>
      </c>
      <c r="AV118" s="21">
        <f t="shared" si="40"/>
        <v>5.3763440860215058E-3</v>
      </c>
      <c r="AX118" s="21" t="str">
        <f>'raw TE data'!B115</f>
        <v>P145_118.FIN2</v>
      </c>
      <c r="AY118" s="31">
        <f t="shared" si="41"/>
        <v>-6.8119891008174387E-3</v>
      </c>
      <c r="AZ118" s="31">
        <f t="shared" si="42"/>
        <v>0.49111807732497387</v>
      </c>
      <c r="BA118" s="31">
        <f t="shared" si="43"/>
        <v>0.42335766423357662</v>
      </c>
      <c r="BB118" s="31">
        <f t="shared" si="44"/>
        <v>1.7580872011251758</v>
      </c>
      <c r="BC118" s="31">
        <f t="shared" si="45"/>
        <v>32.467532467532465</v>
      </c>
      <c r="BD118" s="31">
        <f t="shared" si="46"/>
        <v>6.7816091954022992</v>
      </c>
      <c r="BE118" s="31">
        <f t="shared" si="47"/>
        <v>209.80392156862746</v>
      </c>
      <c r="BF118" s="31">
        <f t="shared" si="48"/>
        <v>605.17241379310349</v>
      </c>
      <c r="BG118" s="31">
        <f t="shared" si="49"/>
        <v>1196.8503937007874</v>
      </c>
      <c r="BH118" s="31">
        <f t="shared" si="50"/>
        <v>1480.6110458284372</v>
      </c>
      <c r="BI118" s="31">
        <f t="shared" si="51"/>
        <v>1546.1847389558234</v>
      </c>
      <c r="BJ118" s="31">
        <f t="shared" si="52"/>
        <v>1609.5505617977528</v>
      </c>
      <c r="BK118" s="31">
        <f t="shared" si="53"/>
        <v>1423.3870967741937</v>
      </c>
      <c r="BL118" s="31">
        <f t="shared" si="54"/>
        <v>1328.0839895013123</v>
      </c>
      <c r="BN118" s="37" t="str">
        <f t="shared" si="55"/>
        <v/>
      </c>
      <c r="BO118" s="38">
        <f t="shared" si="56"/>
        <v>8.2167735172936088E-2</v>
      </c>
      <c r="BP118" s="39" t="str">
        <f t="shared" si="57"/>
        <v/>
      </c>
      <c r="BQ118" s="39">
        <f t="shared" si="58"/>
        <v>1.1892773769100171</v>
      </c>
      <c r="BR118" s="52">
        <f t="shared" si="59"/>
        <v>6.330119949959526</v>
      </c>
      <c r="BS118" s="41" t="str">
        <f>'raw UPb data'!B115</f>
        <v>P145_118.FIN2</v>
      </c>
      <c r="BT118" s="41">
        <f>IF('raw UPb data'!X115="no value", "", 'raw UPb data'!X115)</f>
        <v>89.6</v>
      </c>
      <c r="BU118" s="41">
        <f>'raw UPb data'!Y115</f>
        <v>1.6</v>
      </c>
    </row>
    <row r="119" spans="1:73">
      <c r="A119" s="20" t="str">
        <f>'raw TE data'!B116</f>
        <v>P145_118.FIN2</v>
      </c>
      <c r="B119" s="12">
        <f>'raw TE data'!Z116</f>
        <v>7</v>
      </c>
      <c r="C119" s="12">
        <f>'raw TE data'!AA116</f>
        <v>3.9</v>
      </c>
      <c r="D119" s="12">
        <f>'raw TE data'!AB116</f>
        <v>-0.42</v>
      </c>
      <c r="E119" s="12">
        <f>'raw TE data'!AC116</f>
        <v>0.63</v>
      </c>
      <c r="F119" s="12">
        <f>'raw TE data'!AD116</f>
        <v>1320</v>
      </c>
      <c r="G119" s="12">
        <f>'raw TE data'!AE116</f>
        <v>140</v>
      </c>
      <c r="H119" s="12">
        <f>'raw TE data'!AF116</f>
        <v>2.4700000000000002</v>
      </c>
      <c r="I119" s="12">
        <f>'raw TE data'!AG116</f>
        <v>0.79</v>
      </c>
      <c r="J119" s="12">
        <f>'raw TE data'!AH116</f>
        <v>1.9</v>
      </c>
      <c r="K119" s="12">
        <f>'raw TE data'!AI116</f>
        <v>2.5</v>
      </c>
      <c r="L119" s="12">
        <f>'raw TE data'!AJ116</f>
        <v>-1.4500000000000001E-2</v>
      </c>
      <c r="M119" s="12">
        <f>'raw TE data'!AK116</f>
        <v>1.6999999999999999E-3</v>
      </c>
      <c r="N119" s="12">
        <f>'raw TE data'!AL116</f>
        <v>0.44</v>
      </c>
      <c r="O119" s="12">
        <f>'raw TE data'!AM116</f>
        <v>0.32</v>
      </c>
      <c r="P119" s="12">
        <f>'raw TE data'!AN116</f>
        <v>7.5999999999999998E-2</v>
      </c>
      <c r="Q119" s="12">
        <f>'raw TE data'!AO116</f>
        <v>9.0999999999999998E-2</v>
      </c>
      <c r="R119" s="12">
        <f>'raw TE data'!AP116</f>
        <v>0.21</v>
      </c>
      <c r="S119" s="12">
        <f>'raw TE data'!AQ116</f>
        <v>0.3</v>
      </c>
      <c r="T119" s="12">
        <f>'raw TE data'!AR116</f>
        <v>1.9</v>
      </c>
      <c r="U119" s="12">
        <f>'raw TE data'!AS116</f>
        <v>1.5</v>
      </c>
      <c r="V119" s="12">
        <f>'raw TE data'!AT116</f>
        <v>0.15</v>
      </c>
      <c r="W119" s="12">
        <f>'raw TE data'!AU116</f>
        <v>0.21</v>
      </c>
      <c r="X119" s="12">
        <f>'raw TE data'!AV116</f>
        <v>20.8</v>
      </c>
      <c r="Y119" s="12">
        <f>'raw TE data'!AW116</f>
        <v>4.9000000000000004</v>
      </c>
      <c r="Z119" s="12">
        <f>'raw TE data'!AX116</f>
        <v>10.3</v>
      </c>
      <c r="AA119" s="12">
        <f>'raw TE data'!AY116</f>
        <v>1.4</v>
      </c>
      <c r="AB119" s="12">
        <f>'raw TE data'!AZ116</f>
        <v>145</v>
      </c>
      <c r="AC119" s="12">
        <f>'raw TE data'!BA116</f>
        <v>15</v>
      </c>
      <c r="AD119" s="12">
        <f>'raw TE data'!BB116</f>
        <v>40</v>
      </c>
      <c r="AE119" s="12">
        <f>'raw TE data'!BC116</f>
        <v>4.7</v>
      </c>
      <c r="AF119" s="12">
        <f>'raw TE data'!BD116</f>
        <v>126</v>
      </c>
      <c r="AG119" s="12">
        <f>'raw TE data'!BE116</f>
        <v>14</v>
      </c>
      <c r="AH119" s="12">
        <f>'raw TE data'!BF116</f>
        <v>19.399999999999999</v>
      </c>
      <c r="AI119" s="12">
        <f>'raw TE data'!BG116</f>
        <v>3.3</v>
      </c>
      <c r="AJ119" s="12">
        <f>'raw TE data'!BH116</f>
        <v>134</v>
      </c>
      <c r="AK119" s="12">
        <f>'raw TE data'!BI116</f>
        <v>22</v>
      </c>
      <c r="AL119" s="12">
        <f>'raw TE data'!BJ116</f>
        <v>18.3</v>
      </c>
      <c r="AM119" s="12">
        <f>'raw TE data'!BK116</f>
        <v>3.1</v>
      </c>
      <c r="AN119" s="12">
        <f>'raw TE data'!BL116</f>
        <v>14800</v>
      </c>
      <c r="AO119" s="12">
        <f>'raw TE data'!BM116</f>
        <v>1600</v>
      </c>
      <c r="AP119" s="12">
        <f>'raw TE data'!BN116</f>
        <v>3.3</v>
      </c>
      <c r="AQ119" s="12">
        <f>'raw TE data'!BO116</f>
        <v>2.5</v>
      </c>
      <c r="AR119" s="12">
        <f>'raw TE data'!BP116</f>
        <v>12</v>
      </c>
      <c r="AS119" s="12">
        <f>'raw TE data'!BQ116</f>
        <v>1.3</v>
      </c>
      <c r="AT119" s="12">
        <f>'raw TE data'!BR116</f>
        <v>2300</v>
      </c>
      <c r="AU119" s="12">
        <f>'raw TE data'!BS116</f>
        <v>320</v>
      </c>
      <c r="AV119" s="21">
        <f t="shared" si="40"/>
        <v>5.2173913043478265E-3</v>
      </c>
      <c r="AX119" s="21" t="str">
        <f>'raw TE data'!B116</f>
        <v>P145_118.FIN2</v>
      </c>
      <c r="AY119" s="31">
        <f t="shared" si="41"/>
        <v>-3.9509536784741145E-2</v>
      </c>
      <c r="AZ119" s="31">
        <f t="shared" si="42"/>
        <v>0.45977011494252873</v>
      </c>
      <c r="BA119" s="31">
        <f t="shared" si="43"/>
        <v>0.55474452554744524</v>
      </c>
      <c r="BB119" s="31">
        <f t="shared" si="44"/>
        <v>0.29535864978902954</v>
      </c>
      <c r="BC119" s="31">
        <f t="shared" si="45"/>
        <v>8.2251082251082241</v>
      </c>
      <c r="BD119" s="31">
        <f t="shared" si="46"/>
        <v>1.7241379310344829</v>
      </c>
      <c r="BE119" s="31">
        <f t="shared" si="47"/>
        <v>67.973856209150327</v>
      </c>
      <c r="BF119" s="31">
        <f t="shared" si="48"/>
        <v>177.58620689655172</v>
      </c>
      <c r="BG119" s="31">
        <f t="shared" si="49"/>
        <v>380.57742782152229</v>
      </c>
      <c r="BH119" s="31">
        <f t="shared" si="50"/>
        <v>470.0352526439483</v>
      </c>
      <c r="BI119" s="31">
        <f t="shared" si="51"/>
        <v>506.02409638554218</v>
      </c>
      <c r="BJ119" s="31">
        <f t="shared" si="52"/>
        <v>544.94382022471905</v>
      </c>
      <c r="BK119" s="31">
        <f t="shared" si="53"/>
        <v>540.32258064516134</v>
      </c>
      <c r="BL119" s="31">
        <f t="shared" si="54"/>
        <v>480.31496062992125</v>
      </c>
      <c r="BN119" s="37" t="str">
        <f t="shared" si="55"/>
        <v/>
      </c>
      <c r="BO119" s="38">
        <f t="shared" si="56"/>
        <v>7.2917243342751015E-2</v>
      </c>
      <c r="BP119" s="39" t="str">
        <f t="shared" si="57"/>
        <v/>
      </c>
      <c r="BQ119" s="39">
        <f t="shared" si="58"/>
        <v>1.4197441601779757</v>
      </c>
      <c r="BR119" s="52">
        <f t="shared" si="59"/>
        <v>7.0661720169594187</v>
      </c>
      <c r="BS119" s="41" t="str">
        <f>'raw UPb data'!B116</f>
        <v>P145_118.FIN2</v>
      </c>
      <c r="BT119" s="41">
        <f>IF('raw UPb data'!X116="no value", "", 'raw UPb data'!X116)</f>
        <v>79.2</v>
      </c>
      <c r="BU119" s="41">
        <f>'raw UPb data'!Y116</f>
        <v>1.8</v>
      </c>
    </row>
    <row r="120" spans="1:73">
      <c r="A120" s="20" t="str">
        <f>'raw TE data'!B117</f>
        <v>P145_120.FIN2</v>
      </c>
      <c r="B120" s="12">
        <f>'raw TE data'!Z117</f>
        <v>1.7</v>
      </c>
      <c r="C120" s="12">
        <f>'raw TE data'!AA117</f>
        <v>1.9</v>
      </c>
      <c r="D120" s="12">
        <f>'raw TE data'!AB117</f>
        <v>1.1100000000000001</v>
      </c>
      <c r="E120" s="12">
        <f>'raw TE data'!AC117</f>
        <v>0.56999999999999995</v>
      </c>
      <c r="F120" s="12">
        <f>'raw TE data'!AD117</f>
        <v>742</v>
      </c>
      <c r="G120" s="12">
        <f>'raw TE data'!AE117</f>
        <v>32</v>
      </c>
      <c r="H120" s="12">
        <f>'raw TE data'!AF117</f>
        <v>3.2</v>
      </c>
      <c r="I120" s="12">
        <f>'raw TE data'!AG117</f>
        <v>1.3</v>
      </c>
      <c r="J120" s="12">
        <f>'raw TE data'!AH117</f>
        <v>1.9</v>
      </c>
      <c r="K120" s="12">
        <f>'raw TE data'!AI117</f>
        <v>3.4</v>
      </c>
      <c r="L120" s="12">
        <f>'raw TE data'!AJ117</f>
        <v>3.6999999999999998E-2</v>
      </c>
      <c r="M120" s="12">
        <f>'raw TE data'!AK117</f>
        <v>3.3000000000000002E-2</v>
      </c>
      <c r="N120" s="12">
        <f>'raw TE data'!AL117</f>
        <v>7.9</v>
      </c>
      <c r="O120" s="12">
        <f>'raw TE data'!AM117</f>
        <v>3.8</v>
      </c>
      <c r="P120" s="12">
        <f>'raw TE data'!AN117</f>
        <v>1.9E-2</v>
      </c>
      <c r="Q120" s="12">
        <f>'raw TE data'!AO117</f>
        <v>3.5000000000000003E-2</v>
      </c>
      <c r="R120" s="12">
        <f>'raw TE data'!AP117</f>
        <v>-5.44E-4</v>
      </c>
      <c r="S120" s="12">
        <f>'raw TE data'!AQ117</f>
        <v>3.6000000000000001E-5</v>
      </c>
      <c r="T120" s="12">
        <f>'raw TE data'!AR117</f>
        <v>0.44</v>
      </c>
      <c r="U120" s="12">
        <f>'raw TE data'!AS117</f>
        <v>0.89</v>
      </c>
      <c r="V120" s="12">
        <f>'raw TE data'!AT117</f>
        <v>0.27</v>
      </c>
      <c r="W120" s="12">
        <f>'raw TE data'!AU117</f>
        <v>0.26</v>
      </c>
      <c r="X120" s="12">
        <f>'raw TE data'!AV117</f>
        <v>5</v>
      </c>
      <c r="Y120" s="12">
        <f>'raw TE data'!AW117</f>
        <v>2.8</v>
      </c>
      <c r="Z120" s="12">
        <f>'raw TE data'!AX117</f>
        <v>1.8</v>
      </c>
      <c r="AA120" s="12">
        <f>'raw TE data'!AY117</f>
        <v>0.44</v>
      </c>
      <c r="AB120" s="12">
        <f>'raw TE data'!AZ117</f>
        <v>37</v>
      </c>
      <c r="AC120" s="12">
        <f>'raw TE data'!BA117</f>
        <v>5.2</v>
      </c>
      <c r="AD120" s="12">
        <f>'raw TE data'!BB117</f>
        <v>19.600000000000001</v>
      </c>
      <c r="AE120" s="12">
        <f>'raw TE data'!BC117</f>
        <v>1.6</v>
      </c>
      <c r="AF120" s="12">
        <f>'raw TE data'!BD117</f>
        <v>141</v>
      </c>
      <c r="AG120" s="12">
        <f>'raw TE data'!BE117</f>
        <v>22</v>
      </c>
      <c r="AH120" s="12">
        <f>'raw TE data'!BF117</f>
        <v>42.5</v>
      </c>
      <c r="AI120" s="12">
        <f>'raw TE data'!BG117</f>
        <v>6.7</v>
      </c>
      <c r="AJ120" s="12">
        <f>'raw TE data'!BH117</f>
        <v>507</v>
      </c>
      <c r="AK120" s="12">
        <f>'raw TE data'!BI117</f>
        <v>90</v>
      </c>
      <c r="AL120" s="12">
        <f>'raw TE data'!BJ117</f>
        <v>122</v>
      </c>
      <c r="AM120" s="12">
        <f>'raw TE data'!BK117</f>
        <v>20</v>
      </c>
      <c r="AN120" s="12">
        <f>'raw TE data'!BL117</f>
        <v>13200</v>
      </c>
      <c r="AO120" s="12">
        <f>'raw TE data'!BM117</f>
        <v>860</v>
      </c>
      <c r="AP120" s="12">
        <f>'raw TE data'!BN117</f>
        <v>1.7</v>
      </c>
      <c r="AQ120" s="12">
        <f>'raw TE data'!BO117</f>
        <v>3.4</v>
      </c>
      <c r="AR120" s="12">
        <f>'raw TE data'!BP117</f>
        <v>83</v>
      </c>
      <c r="AS120" s="12">
        <f>'raw TE data'!BQ117</f>
        <v>32</v>
      </c>
      <c r="AT120" s="12">
        <f>'raw TE data'!BR117</f>
        <v>1180</v>
      </c>
      <c r="AU120" s="12">
        <f>'raw TE data'!BS117</f>
        <v>250</v>
      </c>
      <c r="AV120" s="21">
        <f t="shared" si="40"/>
        <v>7.0338983050847459E-2</v>
      </c>
      <c r="AX120" s="21" t="str">
        <f>'raw TE data'!B117</f>
        <v>P145_120.FIN2</v>
      </c>
      <c r="AY120" s="31">
        <f t="shared" si="41"/>
        <v>0.1008174386920981</v>
      </c>
      <c r="AZ120" s="31">
        <f t="shared" si="42"/>
        <v>8.2549634273772217</v>
      </c>
      <c r="BA120" s="31">
        <f t="shared" si="43"/>
        <v>0.13868613138686131</v>
      </c>
      <c r="BB120" s="31">
        <f t="shared" si="44"/>
        <v>-7.6511954992967653E-4</v>
      </c>
      <c r="BC120" s="31">
        <f t="shared" si="45"/>
        <v>1.9047619047619047</v>
      </c>
      <c r="BD120" s="31">
        <f t="shared" si="46"/>
        <v>3.1034482758620694</v>
      </c>
      <c r="BE120" s="31">
        <f t="shared" si="47"/>
        <v>16.33986928104575</v>
      </c>
      <c r="BF120" s="31">
        <f t="shared" si="48"/>
        <v>31.03448275862069</v>
      </c>
      <c r="BG120" s="31">
        <f t="shared" si="49"/>
        <v>97.112860892388454</v>
      </c>
      <c r="BH120" s="31">
        <f t="shared" si="50"/>
        <v>230.3172737955347</v>
      </c>
      <c r="BI120" s="31">
        <f t="shared" si="51"/>
        <v>566.26506024096386</v>
      </c>
      <c r="BJ120" s="31">
        <f t="shared" si="52"/>
        <v>1193.8202247191011</v>
      </c>
      <c r="BK120" s="31">
        <f t="shared" si="53"/>
        <v>2044.3548387096773</v>
      </c>
      <c r="BL120" s="31">
        <f t="shared" si="54"/>
        <v>3202.0997375328084</v>
      </c>
      <c r="BN120" s="37">
        <f t="shared" si="55"/>
        <v>69.812116814812782</v>
      </c>
      <c r="BO120" s="38">
        <f t="shared" si="56"/>
        <v>0.5562882339997528</v>
      </c>
      <c r="BP120" s="39">
        <f t="shared" si="57"/>
        <v>3.148479028007326E-5</v>
      </c>
      <c r="BQ120" s="39">
        <f t="shared" si="58"/>
        <v>21.051329555361811</v>
      </c>
      <c r="BR120" s="52">
        <f t="shared" si="59"/>
        <v>195.96850393700788</v>
      </c>
      <c r="BS120" s="41" t="str">
        <f>'raw UPb data'!B117</f>
        <v>P145_120.FIN2</v>
      </c>
      <c r="BT120" s="41">
        <f>IF('raw UPb data'!X117="no value", "", 'raw UPb data'!X117)</f>
        <v>78.5</v>
      </c>
      <c r="BU120" s="41">
        <f>'raw UPb data'!Y117</f>
        <v>2.9</v>
      </c>
    </row>
    <row r="121" spans="1:73">
      <c r="A121" s="20" t="str">
        <f>'raw TE data'!B118</f>
        <v>P145_120.FIN2</v>
      </c>
      <c r="B121" s="12">
        <f>'raw TE data'!Z118</f>
        <v>6</v>
      </c>
      <c r="C121" s="12">
        <f>'raw TE data'!AA118</f>
        <v>12</v>
      </c>
      <c r="D121" s="12">
        <f>'raw TE data'!AB118</f>
        <v>1.8</v>
      </c>
      <c r="E121" s="12">
        <f>'raw TE data'!AC118</f>
        <v>2.6</v>
      </c>
      <c r="F121" s="12">
        <f>'raw TE data'!AD118</f>
        <v>1515</v>
      </c>
      <c r="G121" s="12">
        <f>'raw TE data'!AE118</f>
        <v>98</v>
      </c>
      <c r="H121" s="12">
        <f>'raw TE data'!AF118</f>
        <v>4.5</v>
      </c>
      <c r="I121" s="12">
        <f>'raw TE data'!AG118</f>
        <v>1.5</v>
      </c>
      <c r="J121" s="12">
        <f>'raw TE data'!AH118</f>
        <v>-1.3</v>
      </c>
      <c r="K121" s="12">
        <f>'raw TE data'!AI118</f>
        <v>3.6</v>
      </c>
      <c r="L121" s="12">
        <f>'raw TE data'!AJ118</f>
        <v>1.32</v>
      </c>
      <c r="M121" s="12">
        <f>'raw TE data'!AK118</f>
        <v>0.97</v>
      </c>
      <c r="N121" s="12">
        <f>'raw TE data'!AL118</f>
        <v>51.2</v>
      </c>
      <c r="O121" s="12">
        <f>'raw TE data'!AM118</f>
        <v>4.5999999999999996</v>
      </c>
      <c r="P121" s="12">
        <f>'raw TE data'!AN118</f>
        <v>0.55000000000000004</v>
      </c>
      <c r="Q121" s="12">
        <f>'raw TE data'!AO118</f>
        <v>0.39</v>
      </c>
      <c r="R121" s="12">
        <f>'raw TE data'!AP118</f>
        <v>5.4</v>
      </c>
      <c r="S121" s="12">
        <f>'raw TE data'!AQ118</f>
        <v>4.7</v>
      </c>
      <c r="T121" s="12">
        <f>'raw TE data'!AR118</f>
        <v>8.4</v>
      </c>
      <c r="U121" s="12">
        <f>'raw TE data'!AS118</f>
        <v>5.4</v>
      </c>
      <c r="V121" s="12">
        <f>'raw TE data'!AT118</f>
        <v>1.73</v>
      </c>
      <c r="W121" s="12">
        <f>'raw TE data'!AU118</f>
        <v>0.87</v>
      </c>
      <c r="X121" s="12">
        <f>'raw TE data'!AV118</f>
        <v>33.4</v>
      </c>
      <c r="Y121" s="12">
        <f>'raw TE data'!AW118</f>
        <v>8.8000000000000007</v>
      </c>
      <c r="Z121" s="12">
        <f>'raw TE data'!AX118</f>
        <v>10.1</v>
      </c>
      <c r="AA121" s="12">
        <f>'raw TE data'!AY118</f>
        <v>1.9</v>
      </c>
      <c r="AB121" s="12">
        <f>'raw TE data'!AZ118</f>
        <v>117.2</v>
      </c>
      <c r="AC121" s="12">
        <f>'raw TE data'!BA118</f>
        <v>8.8000000000000007</v>
      </c>
      <c r="AD121" s="12">
        <f>'raw TE data'!BB118</f>
        <v>49.5</v>
      </c>
      <c r="AE121" s="12">
        <f>'raw TE data'!BC118</f>
        <v>3.1</v>
      </c>
      <c r="AF121" s="12">
        <f>'raw TE data'!BD118</f>
        <v>243</v>
      </c>
      <c r="AG121" s="12">
        <f>'raw TE data'!BE118</f>
        <v>33</v>
      </c>
      <c r="AH121" s="12">
        <f>'raw TE data'!BF118</f>
        <v>55.9</v>
      </c>
      <c r="AI121" s="12">
        <f>'raw TE data'!BG118</f>
        <v>3.4</v>
      </c>
      <c r="AJ121" s="12">
        <f>'raw TE data'!BH118</f>
        <v>535</v>
      </c>
      <c r="AK121" s="12">
        <f>'raw TE data'!BI118</f>
        <v>42</v>
      </c>
      <c r="AL121" s="12">
        <f>'raw TE data'!BJ118</f>
        <v>117</v>
      </c>
      <c r="AM121" s="12">
        <f>'raw TE data'!BK118</f>
        <v>11</v>
      </c>
      <c r="AN121" s="12">
        <f>'raw TE data'!BL118</f>
        <v>12800</v>
      </c>
      <c r="AO121" s="12">
        <f>'raw TE data'!BM118</f>
        <v>1800</v>
      </c>
      <c r="AP121" s="12">
        <f>'raw TE data'!BN118</f>
        <v>0.9</v>
      </c>
      <c r="AQ121" s="12">
        <f>'raw TE data'!BO118</f>
        <v>1.1000000000000001</v>
      </c>
      <c r="AR121" s="12">
        <f>'raw TE data'!BP118</f>
        <v>345</v>
      </c>
      <c r="AS121" s="12">
        <f>'raw TE data'!BQ118</f>
        <v>35</v>
      </c>
      <c r="AT121" s="12">
        <f>'raw TE data'!BR118</f>
        <v>404</v>
      </c>
      <c r="AU121" s="12">
        <f>'raw TE data'!BS118</f>
        <v>47</v>
      </c>
      <c r="AV121" s="21">
        <f t="shared" si="40"/>
        <v>0.85396039603960394</v>
      </c>
      <c r="AX121" s="21" t="str">
        <f>'raw TE data'!B118</f>
        <v>P145_120.FIN2</v>
      </c>
      <c r="AY121" s="31">
        <f t="shared" si="41"/>
        <v>3.5967302452316079</v>
      </c>
      <c r="AZ121" s="31">
        <f t="shared" si="42"/>
        <v>53.500522466039712</v>
      </c>
      <c r="BA121" s="31">
        <f t="shared" si="43"/>
        <v>4.0145985401459852</v>
      </c>
      <c r="BB121" s="31">
        <f t="shared" si="44"/>
        <v>7.59493670886076</v>
      </c>
      <c r="BC121" s="31">
        <f t="shared" si="45"/>
        <v>36.363636363636367</v>
      </c>
      <c r="BD121" s="31">
        <f t="shared" si="46"/>
        <v>19.885057471264368</v>
      </c>
      <c r="BE121" s="31">
        <f t="shared" si="47"/>
        <v>109.15032679738562</v>
      </c>
      <c r="BF121" s="31">
        <f t="shared" si="48"/>
        <v>174.13793103448273</v>
      </c>
      <c r="BG121" s="31">
        <f t="shared" si="49"/>
        <v>307.61154855643048</v>
      </c>
      <c r="BH121" s="31">
        <f t="shared" si="50"/>
        <v>581.66862514688603</v>
      </c>
      <c r="BI121" s="31">
        <f t="shared" si="51"/>
        <v>975.90361445783128</v>
      </c>
      <c r="BJ121" s="31">
        <f t="shared" si="52"/>
        <v>1570.2247191011236</v>
      </c>
      <c r="BK121" s="31">
        <f t="shared" si="53"/>
        <v>2157.2580645161293</v>
      </c>
      <c r="BL121" s="31">
        <f t="shared" si="54"/>
        <v>3070.8661417322833</v>
      </c>
      <c r="BN121" s="37">
        <f t="shared" si="55"/>
        <v>14.079363723444557</v>
      </c>
      <c r="BO121" s="38">
        <f t="shared" si="56"/>
        <v>0.31563174565021856</v>
      </c>
      <c r="BP121" s="39">
        <f t="shared" si="57"/>
        <v>1.1712429260113185E-3</v>
      </c>
      <c r="BQ121" s="39">
        <f t="shared" si="58"/>
        <v>7.0129293735549929</v>
      </c>
      <c r="BR121" s="52">
        <f t="shared" si="59"/>
        <v>28.134282615870621</v>
      </c>
      <c r="BS121" s="41" t="str">
        <f>'raw UPb data'!B118</f>
        <v>P145_120.FIN2</v>
      </c>
      <c r="BT121" s="41">
        <f>IF('raw UPb data'!X118="no value", "", 'raw UPb data'!X118)</f>
        <v>163.69999999999999</v>
      </c>
      <c r="BU121" s="41">
        <f>'raw UPb data'!Y118</f>
        <v>4</v>
      </c>
    </row>
    <row r="122" spans="1:73">
      <c r="A122" s="20" t="str">
        <f>'raw TE data'!B119</f>
        <v>P145_121.FIN2</v>
      </c>
      <c r="B122" s="12">
        <f>'raw TE data'!Z119</f>
        <v>17.100000000000001</v>
      </c>
      <c r="C122" s="12">
        <f>'raw TE data'!AA119</f>
        <v>4.0999999999999996</v>
      </c>
      <c r="D122" s="12">
        <f>'raw TE data'!AB119</f>
        <v>1.28</v>
      </c>
      <c r="E122" s="12">
        <f>'raw TE data'!AC119</f>
        <v>0.97</v>
      </c>
      <c r="F122" s="12">
        <f>'raw TE data'!AD119</f>
        <v>1200</v>
      </c>
      <c r="G122" s="12">
        <f>'raw TE data'!AE119</f>
        <v>87</v>
      </c>
      <c r="H122" s="12">
        <f>'raw TE data'!AF119</f>
        <v>11.7</v>
      </c>
      <c r="I122" s="12">
        <f>'raw TE data'!AG119</f>
        <v>1.9</v>
      </c>
      <c r="J122" s="12">
        <f>'raw TE data'!AH119</f>
        <v>12.1</v>
      </c>
      <c r="K122" s="12">
        <f>'raw TE data'!AI119</f>
        <v>4.3</v>
      </c>
      <c r="L122" s="12">
        <f>'raw TE data'!AJ119</f>
        <v>0.109</v>
      </c>
      <c r="M122" s="12">
        <f>'raw TE data'!AK119</f>
        <v>6.3E-2</v>
      </c>
      <c r="N122" s="12">
        <f>'raw TE data'!AL119</f>
        <v>8.4</v>
      </c>
      <c r="O122" s="12">
        <f>'raw TE data'!AM119</f>
        <v>1</v>
      </c>
      <c r="P122" s="12">
        <f>'raw TE data'!AN119</f>
        <v>0.13200000000000001</v>
      </c>
      <c r="Q122" s="12">
        <f>'raw TE data'!AO119</f>
        <v>6.5000000000000002E-2</v>
      </c>
      <c r="R122" s="12">
        <f>'raw TE data'!AP119</f>
        <v>0.8</v>
      </c>
      <c r="S122" s="12">
        <f>'raw TE data'!AQ119</f>
        <v>0.59</v>
      </c>
      <c r="T122" s="12">
        <f>'raw TE data'!AR119</f>
        <v>3.3</v>
      </c>
      <c r="U122" s="12">
        <f>'raw TE data'!AS119</f>
        <v>1.6</v>
      </c>
      <c r="V122" s="12">
        <f>'raw TE data'!AT119</f>
        <v>0.24</v>
      </c>
      <c r="W122" s="12">
        <f>'raw TE data'!AU119</f>
        <v>0.28000000000000003</v>
      </c>
      <c r="X122" s="12">
        <f>'raw TE data'!AV119</f>
        <v>15.4</v>
      </c>
      <c r="Y122" s="12">
        <f>'raw TE data'!AW119</f>
        <v>3.6</v>
      </c>
      <c r="Z122" s="12">
        <f>'raw TE data'!AX119</f>
        <v>6.62</v>
      </c>
      <c r="AA122" s="12">
        <f>'raw TE data'!AY119</f>
        <v>0.9</v>
      </c>
      <c r="AB122" s="12">
        <f>'raw TE data'!AZ119</f>
        <v>99</v>
      </c>
      <c r="AC122" s="12">
        <f>'raw TE data'!BA119</f>
        <v>11</v>
      </c>
      <c r="AD122" s="12">
        <f>'raw TE data'!BB119</f>
        <v>40.1</v>
      </c>
      <c r="AE122" s="12">
        <f>'raw TE data'!BC119</f>
        <v>4.5999999999999996</v>
      </c>
      <c r="AF122" s="12">
        <f>'raw TE data'!BD119</f>
        <v>206</v>
      </c>
      <c r="AG122" s="12">
        <f>'raw TE data'!BE119</f>
        <v>18</v>
      </c>
      <c r="AH122" s="12">
        <f>'raw TE data'!BF119</f>
        <v>49.8</v>
      </c>
      <c r="AI122" s="12">
        <f>'raw TE data'!BG119</f>
        <v>5</v>
      </c>
      <c r="AJ122" s="12">
        <f>'raw TE data'!BH119</f>
        <v>463</v>
      </c>
      <c r="AK122" s="12">
        <f>'raw TE data'!BI119</f>
        <v>38</v>
      </c>
      <c r="AL122" s="12">
        <f>'raw TE data'!BJ119</f>
        <v>89.7</v>
      </c>
      <c r="AM122" s="12">
        <f>'raw TE data'!BK119</f>
        <v>8</v>
      </c>
      <c r="AN122" s="12">
        <f>'raw TE data'!BL119</f>
        <v>12420</v>
      </c>
      <c r="AO122" s="12">
        <f>'raw TE data'!BM119</f>
        <v>820</v>
      </c>
      <c r="AP122" s="12">
        <f>'raw TE data'!BN119</f>
        <v>6.6</v>
      </c>
      <c r="AQ122" s="12">
        <f>'raw TE data'!BO119</f>
        <v>1.3</v>
      </c>
      <c r="AR122" s="12">
        <f>'raw TE data'!BP119</f>
        <v>234</v>
      </c>
      <c r="AS122" s="12">
        <f>'raw TE data'!BQ119</f>
        <v>27</v>
      </c>
      <c r="AT122" s="12">
        <f>'raw TE data'!BR119</f>
        <v>808</v>
      </c>
      <c r="AU122" s="12">
        <f>'raw TE data'!BS119</f>
        <v>72</v>
      </c>
      <c r="AV122" s="21">
        <f t="shared" si="40"/>
        <v>0.28960396039603958</v>
      </c>
      <c r="AX122" s="21" t="str">
        <f>'raw TE data'!B119</f>
        <v>P145_121.FIN2</v>
      </c>
      <c r="AY122" s="31">
        <f t="shared" si="41"/>
        <v>0.29700272479564033</v>
      </c>
      <c r="AZ122" s="31">
        <f t="shared" si="42"/>
        <v>8.7774294670846409</v>
      </c>
      <c r="BA122" s="31">
        <f t="shared" si="43"/>
        <v>0.96350364963503643</v>
      </c>
      <c r="BB122" s="31">
        <f t="shared" si="44"/>
        <v>1.1251758087201127</v>
      </c>
      <c r="BC122" s="31">
        <f t="shared" si="45"/>
        <v>14.285714285714285</v>
      </c>
      <c r="BD122" s="31">
        <f t="shared" si="46"/>
        <v>2.7586206896551726</v>
      </c>
      <c r="BE122" s="31">
        <f t="shared" si="47"/>
        <v>50.326797385620914</v>
      </c>
      <c r="BF122" s="31">
        <f t="shared" si="48"/>
        <v>114.13793103448276</v>
      </c>
      <c r="BG122" s="31">
        <f t="shared" si="49"/>
        <v>259.84251968503935</v>
      </c>
      <c r="BH122" s="31">
        <f t="shared" si="50"/>
        <v>471.21034077555822</v>
      </c>
      <c r="BI122" s="31">
        <f t="shared" si="51"/>
        <v>827.30923694779119</v>
      </c>
      <c r="BJ122" s="31">
        <f t="shared" si="52"/>
        <v>1398.8764044943819</v>
      </c>
      <c r="BK122" s="31">
        <f t="shared" si="53"/>
        <v>1866.9354838709678</v>
      </c>
      <c r="BL122" s="31">
        <f t="shared" si="54"/>
        <v>2354.3307086614172</v>
      </c>
      <c r="BN122" s="37">
        <f t="shared" si="55"/>
        <v>16.408181426588335</v>
      </c>
      <c r="BO122" s="38">
        <f t="shared" si="56"/>
        <v>0.10288246518754116</v>
      </c>
      <c r="BP122" s="39">
        <f t="shared" si="57"/>
        <v>1.2615165902691078E-4</v>
      </c>
      <c r="BQ122" s="39">
        <f t="shared" si="58"/>
        <v>7.1848729227761492</v>
      </c>
      <c r="BR122" s="52">
        <f t="shared" si="59"/>
        <v>46.780856938337251</v>
      </c>
      <c r="BS122" s="41" t="str">
        <f>'raw UPb data'!B119</f>
        <v>P145_121.FIN2</v>
      </c>
      <c r="BT122" s="41">
        <f>IF('raw UPb data'!X119="no value", "", 'raw UPb data'!X119)</f>
        <v>1475</v>
      </c>
      <c r="BU122" s="41">
        <f>'raw UPb data'!Y119</f>
        <v>27</v>
      </c>
    </row>
    <row r="123" spans="1:73">
      <c r="A123" s="20" t="str">
        <f>'raw TE data'!B120</f>
        <v>P145_123.FIN2</v>
      </c>
      <c r="B123" s="12">
        <f>'raw TE data'!Z120</f>
        <v>11.7</v>
      </c>
      <c r="C123" s="12">
        <f>'raw TE data'!AA120</f>
        <v>2.8</v>
      </c>
      <c r="D123" s="12">
        <f>'raw TE data'!AB120</f>
        <v>0.68</v>
      </c>
      <c r="E123" s="12">
        <f>'raw TE data'!AC120</f>
        <v>0.49</v>
      </c>
      <c r="F123" s="12">
        <f>'raw TE data'!AD120</f>
        <v>1300</v>
      </c>
      <c r="G123" s="12">
        <f>'raw TE data'!AE120</f>
        <v>150</v>
      </c>
      <c r="H123" s="12">
        <f>'raw TE data'!AF120</f>
        <v>1.46</v>
      </c>
      <c r="I123" s="12">
        <f>'raw TE data'!AG120</f>
        <v>0.28000000000000003</v>
      </c>
      <c r="J123" s="12">
        <f>'raw TE data'!AH120</f>
        <v>1.7</v>
      </c>
      <c r="K123" s="12">
        <f>'raw TE data'!AI120</f>
        <v>1.4</v>
      </c>
      <c r="L123" s="12">
        <f>'raw TE data'!AJ120</f>
        <v>8.0000000000000002E-3</v>
      </c>
      <c r="M123" s="12">
        <f>'raw TE data'!AK120</f>
        <v>1.2E-2</v>
      </c>
      <c r="N123" s="12">
        <f>'raw TE data'!AL120</f>
        <v>10.5</v>
      </c>
      <c r="O123" s="12">
        <f>'raw TE data'!AM120</f>
        <v>1</v>
      </c>
      <c r="P123" s="12">
        <f>'raw TE data'!AN120</f>
        <v>0.17499999999999999</v>
      </c>
      <c r="Q123" s="12">
        <f>'raw TE data'!AO120</f>
        <v>5.1999999999999998E-2</v>
      </c>
      <c r="R123" s="12">
        <f>'raw TE data'!AP120</f>
        <v>3.06</v>
      </c>
      <c r="S123" s="12">
        <f>'raw TE data'!AQ120</f>
        <v>0.76</v>
      </c>
      <c r="T123" s="12">
        <f>'raw TE data'!AR120</f>
        <v>4.5999999999999996</v>
      </c>
      <c r="U123" s="12">
        <f>'raw TE data'!AS120</f>
        <v>1.4</v>
      </c>
      <c r="V123" s="12">
        <f>'raw TE data'!AT120</f>
        <v>0.9</v>
      </c>
      <c r="W123" s="12">
        <f>'raw TE data'!AU120</f>
        <v>0.31</v>
      </c>
      <c r="X123" s="12">
        <f>'raw TE data'!AV120</f>
        <v>28.5</v>
      </c>
      <c r="Y123" s="12">
        <f>'raw TE data'!AW120</f>
        <v>4.5999999999999996</v>
      </c>
      <c r="Z123" s="12">
        <f>'raw TE data'!AX120</f>
        <v>9.8000000000000007</v>
      </c>
      <c r="AA123" s="12">
        <f>'raw TE data'!AY120</f>
        <v>1.5</v>
      </c>
      <c r="AB123" s="12">
        <f>'raw TE data'!AZ120</f>
        <v>115</v>
      </c>
      <c r="AC123" s="12">
        <f>'raw TE data'!BA120</f>
        <v>14</v>
      </c>
      <c r="AD123" s="12">
        <f>'raw TE data'!BB120</f>
        <v>44</v>
      </c>
      <c r="AE123" s="12">
        <f>'raw TE data'!BC120</f>
        <v>5.4</v>
      </c>
      <c r="AF123" s="12">
        <f>'raw TE data'!BD120</f>
        <v>199</v>
      </c>
      <c r="AG123" s="12">
        <f>'raw TE data'!BE120</f>
        <v>20</v>
      </c>
      <c r="AH123" s="12">
        <f>'raw TE data'!BF120</f>
        <v>40.9</v>
      </c>
      <c r="AI123" s="12">
        <f>'raw TE data'!BG120</f>
        <v>4.0999999999999996</v>
      </c>
      <c r="AJ123" s="12">
        <f>'raw TE data'!BH120</f>
        <v>368</v>
      </c>
      <c r="AK123" s="12">
        <f>'raw TE data'!BI120</f>
        <v>35</v>
      </c>
      <c r="AL123" s="12">
        <f>'raw TE data'!BJ120</f>
        <v>67.900000000000006</v>
      </c>
      <c r="AM123" s="12">
        <f>'raw TE data'!BK120</f>
        <v>6.8</v>
      </c>
      <c r="AN123" s="12">
        <f>'raw TE data'!BL120</f>
        <v>10890</v>
      </c>
      <c r="AO123" s="12">
        <f>'raw TE data'!BM120</f>
        <v>620</v>
      </c>
      <c r="AP123" s="12">
        <f>'raw TE data'!BN120</f>
        <v>0.56999999999999995</v>
      </c>
      <c r="AQ123" s="12">
        <f>'raw TE data'!BO120</f>
        <v>0.19</v>
      </c>
      <c r="AR123" s="12">
        <f>'raw TE data'!BP120</f>
        <v>132</v>
      </c>
      <c r="AS123" s="12">
        <f>'raw TE data'!BQ120</f>
        <v>15</v>
      </c>
      <c r="AT123" s="12">
        <f>'raw TE data'!BR120</f>
        <v>264</v>
      </c>
      <c r="AU123" s="12">
        <f>'raw TE data'!BS120</f>
        <v>14</v>
      </c>
      <c r="AV123" s="21">
        <f t="shared" si="40"/>
        <v>0.5</v>
      </c>
      <c r="AX123" s="21" t="str">
        <f>'raw TE data'!B120</f>
        <v>P145_123.FIN2</v>
      </c>
      <c r="AY123" s="31">
        <f t="shared" si="41"/>
        <v>2.1798365122615803E-2</v>
      </c>
      <c r="AZ123" s="31">
        <f t="shared" si="42"/>
        <v>10.9717868338558</v>
      </c>
      <c r="BA123" s="31">
        <f t="shared" si="43"/>
        <v>1.2773722627737225</v>
      </c>
      <c r="BB123" s="31">
        <f t="shared" si="44"/>
        <v>4.3037974683544302</v>
      </c>
      <c r="BC123" s="31">
        <f t="shared" si="45"/>
        <v>19.913419913419911</v>
      </c>
      <c r="BD123" s="31">
        <f t="shared" si="46"/>
        <v>10.344827586206897</v>
      </c>
      <c r="BE123" s="31">
        <f t="shared" si="47"/>
        <v>93.137254901960787</v>
      </c>
      <c r="BF123" s="31">
        <f t="shared" si="48"/>
        <v>168.9655172413793</v>
      </c>
      <c r="BG123" s="31">
        <f t="shared" si="49"/>
        <v>301.83727034120733</v>
      </c>
      <c r="BH123" s="31">
        <f t="shared" si="50"/>
        <v>517.03877790834315</v>
      </c>
      <c r="BI123" s="31">
        <f t="shared" si="51"/>
        <v>799.19678714859435</v>
      </c>
      <c r="BJ123" s="31">
        <f t="shared" si="52"/>
        <v>1148.8764044943821</v>
      </c>
      <c r="BK123" s="31">
        <f t="shared" si="53"/>
        <v>1483.8709677419356</v>
      </c>
      <c r="BL123" s="31">
        <f t="shared" si="54"/>
        <v>1782.1522309711286</v>
      </c>
      <c r="BN123" s="37">
        <f t="shared" si="55"/>
        <v>65.75165052813702</v>
      </c>
      <c r="BO123" s="38">
        <f t="shared" si="56"/>
        <v>0.24020863435462395</v>
      </c>
      <c r="BP123" s="39">
        <f t="shared" si="57"/>
        <v>1.223148322785953E-5</v>
      </c>
      <c r="BQ123" s="39">
        <f t="shared" si="58"/>
        <v>4.9161290322580653</v>
      </c>
      <c r="BR123" s="52">
        <f t="shared" si="59"/>
        <v>19.134687111479487</v>
      </c>
      <c r="BS123" s="41" t="str">
        <f>'raw UPb data'!B120</f>
        <v>P145_123.FIN2</v>
      </c>
      <c r="BT123" s="41">
        <f>IF('raw UPb data'!X120="no value", "", 'raw UPb data'!X120)</f>
        <v>109.2</v>
      </c>
      <c r="BU123" s="41">
        <f>'raw UPb data'!Y120</f>
        <v>1.8</v>
      </c>
    </row>
    <row r="124" spans="1:73">
      <c r="A124" s="20" t="str">
        <f>'raw TE data'!B121</f>
        <v>P145_124.FIN2</v>
      </c>
      <c r="B124" s="12">
        <f>'raw TE data'!Z121</f>
        <v>14</v>
      </c>
      <c r="C124" s="12">
        <f>'raw TE data'!AA121</f>
        <v>9.4</v>
      </c>
      <c r="D124" s="12">
        <f>'raw TE data'!AB121</f>
        <v>2.1</v>
      </c>
      <c r="E124" s="12">
        <f>'raw TE data'!AC121</f>
        <v>3.4</v>
      </c>
      <c r="F124" s="12">
        <f>'raw TE data'!AD121</f>
        <v>1150</v>
      </c>
      <c r="G124" s="12">
        <f>'raw TE data'!AE121</f>
        <v>450</v>
      </c>
      <c r="H124" s="12">
        <f>'raw TE data'!AF121</f>
        <v>3.8</v>
      </c>
      <c r="I124" s="12">
        <f>'raw TE data'!AG121</f>
        <v>1.6</v>
      </c>
      <c r="J124" s="12">
        <f>'raw TE data'!AH121</f>
        <v>16.899999999999999</v>
      </c>
      <c r="K124" s="12">
        <f>'raw TE data'!AI121</f>
        <v>8.3000000000000007</v>
      </c>
      <c r="L124" s="12">
        <f>'raw TE data'!AJ121</f>
        <v>3.6999999999999998E-2</v>
      </c>
      <c r="M124" s="12">
        <f>'raw TE data'!AK121</f>
        <v>4.4999999999999998E-2</v>
      </c>
      <c r="N124" s="12">
        <f>'raw TE data'!AL121</f>
        <v>7.5</v>
      </c>
      <c r="O124" s="12">
        <f>'raw TE data'!AM121</f>
        <v>6.9</v>
      </c>
      <c r="P124" s="12">
        <f>'raw TE data'!AN121</f>
        <v>3.5000000000000003E-2</v>
      </c>
      <c r="Q124" s="12">
        <f>'raw TE data'!AO121</f>
        <v>2.1000000000000001E-2</v>
      </c>
      <c r="R124" s="12">
        <f>'raw TE data'!AP121</f>
        <v>-5.2899999999999996E-4</v>
      </c>
      <c r="S124" s="12">
        <f>'raw TE data'!AQ121</f>
        <v>2.9E-5</v>
      </c>
      <c r="T124" s="12">
        <f>'raw TE data'!AR121</f>
        <v>0.24</v>
      </c>
      <c r="U124" s="12">
        <f>'raw TE data'!AS121</f>
        <v>0.48</v>
      </c>
      <c r="V124" s="12">
        <f>'raw TE data'!AT121</f>
        <v>0.33</v>
      </c>
      <c r="W124" s="12">
        <f>'raw TE data'!AU121</f>
        <v>0.68</v>
      </c>
      <c r="X124" s="12">
        <f>'raw TE data'!AV121</f>
        <v>5.7</v>
      </c>
      <c r="Y124" s="12">
        <f>'raw TE data'!AW121</f>
        <v>5.3</v>
      </c>
      <c r="Z124" s="12">
        <f>'raw TE data'!AX121</f>
        <v>3.1</v>
      </c>
      <c r="AA124" s="12">
        <f>'raw TE data'!AY121</f>
        <v>1.5</v>
      </c>
      <c r="AB124" s="12">
        <f>'raw TE data'!AZ121</f>
        <v>60</v>
      </c>
      <c r="AC124" s="12">
        <f>'raw TE data'!BA121</f>
        <v>25</v>
      </c>
      <c r="AD124" s="12">
        <f>'raw TE data'!BB121</f>
        <v>34.1</v>
      </c>
      <c r="AE124" s="12">
        <f>'raw TE data'!BC121</f>
        <v>8.9</v>
      </c>
      <c r="AF124" s="12">
        <f>'raw TE data'!BD121</f>
        <v>270</v>
      </c>
      <c r="AG124" s="12">
        <f>'raw TE data'!BE121</f>
        <v>110</v>
      </c>
      <c r="AH124" s="12">
        <f>'raw TE data'!BF121</f>
        <v>83</v>
      </c>
      <c r="AI124" s="12">
        <f>'raw TE data'!BG121</f>
        <v>30</v>
      </c>
      <c r="AJ124" s="12">
        <f>'raw TE data'!BH121</f>
        <v>990</v>
      </c>
      <c r="AK124" s="12">
        <f>'raw TE data'!BI121</f>
        <v>280</v>
      </c>
      <c r="AL124" s="12">
        <f>'raw TE data'!BJ121</f>
        <v>286</v>
      </c>
      <c r="AM124" s="12">
        <f>'raw TE data'!BK121</f>
        <v>58</v>
      </c>
      <c r="AN124" s="12">
        <f>'raw TE data'!BL121</f>
        <v>12980</v>
      </c>
      <c r="AO124" s="12">
        <f>'raw TE data'!BM121</f>
        <v>700</v>
      </c>
      <c r="AP124" s="12">
        <f>'raw TE data'!BN121</f>
        <v>-4.7100000000000001E-4</v>
      </c>
      <c r="AQ124" s="12">
        <f>'raw TE data'!BO121</f>
        <v>2.5999999999999998E-5</v>
      </c>
      <c r="AR124" s="12">
        <f>'raw TE data'!BP121</f>
        <v>117</v>
      </c>
      <c r="AS124" s="12">
        <f>'raw TE data'!BQ121</f>
        <v>96</v>
      </c>
      <c r="AT124" s="12">
        <f>'raw TE data'!BR121</f>
        <v>3000</v>
      </c>
      <c r="AU124" s="12">
        <f>'raw TE data'!BS121</f>
        <v>130</v>
      </c>
      <c r="AV124" s="21">
        <f t="shared" si="40"/>
        <v>3.9E-2</v>
      </c>
      <c r="AX124" s="21" t="str">
        <f>'raw TE data'!B121</f>
        <v>P145_124.FIN2</v>
      </c>
      <c r="AY124" s="31">
        <f t="shared" si="41"/>
        <v>0.1008174386920981</v>
      </c>
      <c r="AZ124" s="31">
        <f t="shared" si="42"/>
        <v>7.8369905956112857</v>
      </c>
      <c r="BA124" s="31">
        <f t="shared" si="43"/>
        <v>0.25547445255474455</v>
      </c>
      <c r="BB124" s="31">
        <f t="shared" si="44"/>
        <v>-7.4402250351617439E-4</v>
      </c>
      <c r="BC124" s="31">
        <f t="shared" si="45"/>
        <v>1.0389610389610389</v>
      </c>
      <c r="BD124" s="31">
        <f t="shared" si="46"/>
        <v>3.7931034482758625</v>
      </c>
      <c r="BE124" s="31">
        <f t="shared" si="47"/>
        <v>18.627450980392158</v>
      </c>
      <c r="BF124" s="31">
        <f t="shared" si="48"/>
        <v>53.448275862068961</v>
      </c>
      <c r="BG124" s="31">
        <f t="shared" si="49"/>
        <v>157.48031496062993</v>
      </c>
      <c r="BH124" s="31">
        <f t="shared" si="50"/>
        <v>400.70505287896594</v>
      </c>
      <c r="BI124" s="31">
        <f t="shared" si="51"/>
        <v>1084.3373493975903</v>
      </c>
      <c r="BJ124" s="31">
        <f t="shared" si="52"/>
        <v>2331.4606741573034</v>
      </c>
      <c r="BK124" s="31">
        <f t="shared" si="53"/>
        <v>3991.9354838709678</v>
      </c>
      <c r="BL124" s="31">
        <f t="shared" si="54"/>
        <v>7506.5616797900257</v>
      </c>
      <c r="BN124" s="37">
        <f t="shared" si="55"/>
        <v>48.832364887934787</v>
      </c>
      <c r="BO124" s="38">
        <f t="shared" si="56"/>
        <v>0.86222049484950891</v>
      </c>
      <c r="BP124" s="39">
        <f t="shared" si="57"/>
        <v>1.3430574874716566E-5</v>
      </c>
      <c r="BQ124" s="39">
        <f t="shared" si="58"/>
        <v>25.348790322580644</v>
      </c>
      <c r="BR124" s="52">
        <f t="shared" si="59"/>
        <v>402.9838375466224</v>
      </c>
      <c r="BS124" s="41" t="str">
        <f>'raw UPb data'!B121</f>
        <v>P145_124.FIN2</v>
      </c>
      <c r="BT124" s="41">
        <f>IF('raw UPb data'!X121="no value", "", 'raw UPb data'!X121)</f>
        <v>64.3</v>
      </c>
      <c r="BU124" s="41">
        <f>'raw UPb data'!Y121</f>
        <v>1.7</v>
      </c>
    </row>
    <row r="125" spans="1:73">
      <c r="A125" s="20" t="str">
        <f>'raw TE data'!B122</f>
        <v>P145_124.FIN2</v>
      </c>
      <c r="B125" s="12">
        <f>'raw TE data'!Z122</f>
        <v>5.9</v>
      </c>
      <c r="C125" s="12">
        <f>'raw TE data'!AA122</f>
        <v>2.2999999999999998</v>
      </c>
      <c r="D125" s="12">
        <f>'raw TE data'!AB122</f>
        <v>0.54</v>
      </c>
      <c r="E125" s="12">
        <f>'raw TE data'!AC122</f>
        <v>0.5</v>
      </c>
      <c r="F125" s="12">
        <f>'raw TE data'!AD122</f>
        <v>1240</v>
      </c>
      <c r="G125" s="12">
        <f>'raw TE data'!AE122</f>
        <v>82</v>
      </c>
      <c r="H125" s="12">
        <f>'raw TE data'!AF122</f>
        <v>5.97</v>
      </c>
      <c r="I125" s="12">
        <f>'raw TE data'!AG122</f>
        <v>0.78</v>
      </c>
      <c r="J125" s="12">
        <f>'raw TE data'!AH122</f>
        <v>-0.4</v>
      </c>
      <c r="K125" s="12">
        <f>'raw TE data'!AI122</f>
        <v>1</v>
      </c>
      <c r="L125" s="12">
        <f>'raw TE data'!AJ122</f>
        <v>1.0999999999999999E-2</v>
      </c>
      <c r="M125" s="12">
        <f>'raw TE data'!AK122</f>
        <v>1.2E-2</v>
      </c>
      <c r="N125" s="12">
        <f>'raw TE data'!AL122</f>
        <v>43.6</v>
      </c>
      <c r="O125" s="12">
        <f>'raw TE data'!AM122</f>
        <v>2.6</v>
      </c>
      <c r="P125" s="12">
        <f>'raw TE data'!AN122</f>
        <v>6.2E-2</v>
      </c>
      <c r="Q125" s="12">
        <f>'raw TE data'!AO122</f>
        <v>3.3000000000000002E-2</v>
      </c>
      <c r="R125" s="12">
        <f>'raw TE data'!AP122</f>
        <v>0.53</v>
      </c>
      <c r="S125" s="12">
        <f>'raw TE data'!AQ122</f>
        <v>0.4</v>
      </c>
      <c r="T125" s="12">
        <f>'raw TE data'!AR122</f>
        <v>2.8</v>
      </c>
      <c r="U125" s="12">
        <f>'raw TE data'!AS122</f>
        <v>1.1000000000000001</v>
      </c>
      <c r="V125" s="12">
        <f>'raw TE data'!AT122</f>
        <v>0.56999999999999995</v>
      </c>
      <c r="W125" s="12">
        <f>'raw TE data'!AU122</f>
        <v>0.24</v>
      </c>
      <c r="X125" s="12">
        <f>'raw TE data'!AV122</f>
        <v>18.899999999999999</v>
      </c>
      <c r="Y125" s="12">
        <f>'raw TE data'!AW122</f>
        <v>2.6</v>
      </c>
      <c r="Z125" s="12">
        <f>'raw TE data'!AX122</f>
        <v>6.29</v>
      </c>
      <c r="AA125" s="12">
        <f>'raw TE data'!AY122</f>
        <v>0.74</v>
      </c>
      <c r="AB125" s="12">
        <f>'raw TE data'!AZ122</f>
        <v>91.5</v>
      </c>
      <c r="AC125" s="12">
        <f>'raw TE data'!BA122</f>
        <v>8.9</v>
      </c>
      <c r="AD125" s="12">
        <f>'raw TE data'!BB122</f>
        <v>39.1</v>
      </c>
      <c r="AE125" s="12">
        <f>'raw TE data'!BC122</f>
        <v>3.2</v>
      </c>
      <c r="AF125" s="12">
        <f>'raw TE data'!BD122</f>
        <v>209</v>
      </c>
      <c r="AG125" s="12">
        <f>'raw TE data'!BE122</f>
        <v>16</v>
      </c>
      <c r="AH125" s="12">
        <f>'raw TE data'!BF122</f>
        <v>49.3</v>
      </c>
      <c r="AI125" s="12">
        <f>'raw TE data'!BG122</f>
        <v>4.3</v>
      </c>
      <c r="AJ125" s="12">
        <f>'raw TE data'!BH122</f>
        <v>491</v>
      </c>
      <c r="AK125" s="12">
        <f>'raw TE data'!BI122</f>
        <v>38</v>
      </c>
      <c r="AL125" s="12">
        <f>'raw TE data'!BJ122</f>
        <v>99.8</v>
      </c>
      <c r="AM125" s="12">
        <f>'raw TE data'!BK122</f>
        <v>7.1</v>
      </c>
      <c r="AN125" s="12">
        <f>'raw TE data'!BL122</f>
        <v>11710</v>
      </c>
      <c r="AO125" s="12">
        <f>'raw TE data'!BM122</f>
        <v>470</v>
      </c>
      <c r="AP125" s="12">
        <f>'raw TE data'!BN122</f>
        <v>1.9</v>
      </c>
      <c r="AQ125" s="12">
        <f>'raw TE data'!BO122</f>
        <v>0.54</v>
      </c>
      <c r="AR125" s="12">
        <f>'raw TE data'!BP122</f>
        <v>382</v>
      </c>
      <c r="AS125" s="12">
        <f>'raw TE data'!BQ122</f>
        <v>31</v>
      </c>
      <c r="AT125" s="12">
        <f>'raw TE data'!BR122</f>
        <v>524</v>
      </c>
      <c r="AU125" s="12">
        <f>'raw TE data'!BS122</f>
        <v>25</v>
      </c>
      <c r="AV125" s="21">
        <f t="shared" si="40"/>
        <v>0.72900763358778631</v>
      </c>
      <c r="AX125" s="21" t="str">
        <f>'raw TE data'!B122</f>
        <v>P145_124.FIN2</v>
      </c>
      <c r="AY125" s="31">
        <f t="shared" si="41"/>
        <v>2.9972752043596729E-2</v>
      </c>
      <c r="AZ125" s="31">
        <f t="shared" si="42"/>
        <v>45.559038662486941</v>
      </c>
      <c r="BA125" s="31">
        <f t="shared" si="43"/>
        <v>0.45255474452554739</v>
      </c>
      <c r="BB125" s="31">
        <f t="shared" si="44"/>
        <v>0.74542897327707458</v>
      </c>
      <c r="BC125" s="31">
        <f t="shared" si="45"/>
        <v>12.121212121212119</v>
      </c>
      <c r="BD125" s="31">
        <f t="shared" si="46"/>
        <v>6.5517241379310347</v>
      </c>
      <c r="BE125" s="31">
        <f t="shared" si="47"/>
        <v>61.764705882352935</v>
      </c>
      <c r="BF125" s="31">
        <f t="shared" si="48"/>
        <v>108.44827586206895</v>
      </c>
      <c r="BG125" s="31">
        <f t="shared" si="49"/>
        <v>240.15748031496062</v>
      </c>
      <c r="BH125" s="31">
        <f t="shared" si="50"/>
        <v>459.45945945945948</v>
      </c>
      <c r="BI125" s="31">
        <f t="shared" si="51"/>
        <v>839.35742971887555</v>
      </c>
      <c r="BJ125" s="31">
        <f t="shared" si="52"/>
        <v>1384.8314606741571</v>
      </c>
      <c r="BK125" s="31">
        <f t="shared" si="53"/>
        <v>1979.8387096774193</v>
      </c>
      <c r="BL125" s="31">
        <f t="shared" si="54"/>
        <v>2619.4225721784774</v>
      </c>
      <c r="BN125" s="37">
        <f t="shared" si="55"/>
        <v>391.17913306566044</v>
      </c>
      <c r="BO125" s="38">
        <f t="shared" si="56"/>
        <v>0.23944864759000456</v>
      </c>
      <c r="BP125" s="39">
        <f t="shared" si="57"/>
        <v>1.1442503535681719E-5</v>
      </c>
      <c r="BQ125" s="39">
        <f t="shared" si="58"/>
        <v>8.2439185616076145</v>
      </c>
      <c r="BR125" s="52">
        <f t="shared" si="59"/>
        <v>42.409698787651543</v>
      </c>
      <c r="BS125" s="41" t="str">
        <f>'raw UPb data'!B122</f>
        <v>P145_124.FIN2</v>
      </c>
      <c r="BT125" s="41">
        <f>IF('raw UPb data'!X122="no value", "", 'raw UPb data'!X122)</f>
        <v>169.9</v>
      </c>
      <c r="BU125" s="41">
        <f>'raw UPb data'!Y122</f>
        <v>1.8</v>
      </c>
    </row>
    <row r="126" spans="1:73">
      <c r="A126" s="20" t="str">
        <f>'raw TE data'!B123</f>
        <v>P145_126.FIN2</v>
      </c>
      <c r="B126" s="12">
        <f>'raw TE data'!Z123</f>
        <v>10.199999999999999</v>
      </c>
      <c r="C126" s="12">
        <f>'raw TE data'!AA123</f>
        <v>5.4</v>
      </c>
      <c r="D126" s="12">
        <f>'raw TE data'!AB123</f>
        <v>0.85</v>
      </c>
      <c r="E126" s="12">
        <f>'raw TE data'!AC123</f>
        <v>0.5</v>
      </c>
      <c r="F126" s="12">
        <f>'raw TE data'!AD123</f>
        <v>1870</v>
      </c>
      <c r="G126" s="12">
        <f>'raw TE data'!AE123</f>
        <v>150</v>
      </c>
      <c r="H126" s="12">
        <f>'raw TE data'!AF123</f>
        <v>7.3</v>
      </c>
      <c r="I126" s="12">
        <f>'raw TE data'!AG123</f>
        <v>1.2</v>
      </c>
      <c r="J126" s="12">
        <f>'raw TE data'!AH123</f>
        <v>1.3</v>
      </c>
      <c r="K126" s="12">
        <f>'raw TE data'!AI123</f>
        <v>1.7</v>
      </c>
      <c r="L126" s="12">
        <f>'raw TE data'!AJ123</f>
        <v>3.5999999999999997E-2</v>
      </c>
      <c r="M126" s="12">
        <f>'raw TE data'!AK123</f>
        <v>2.4E-2</v>
      </c>
      <c r="N126" s="12">
        <f>'raw TE data'!AL123</f>
        <v>49.5</v>
      </c>
      <c r="O126" s="12">
        <f>'raw TE data'!AM123</f>
        <v>5.8</v>
      </c>
      <c r="P126" s="12">
        <f>'raw TE data'!AN123</f>
        <v>0.253</v>
      </c>
      <c r="Q126" s="12">
        <f>'raw TE data'!AO123</f>
        <v>6.5000000000000002E-2</v>
      </c>
      <c r="R126" s="12">
        <f>'raw TE data'!AP123</f>
        <v>4.3</v>
      </c>
      <c r="S126" s="12">
        <f>'raw TE data'!AQ123</f>
        <v>1.2</v>
      </c>
      <c r="T126" s="12">
        <f>'raw TE data'!AR123</f>
        <v>7.7</v>
      </c>
      <c r="U126" s="12">
        <f>'raw TE data'!AS123</f>
        <v>1.5</v>
      </c>
      <c r="V126" s="12">
        <f>'raw TE data'!AT123</f>
        <v>1.36</v>
      </c>
      <c r="W126" s="12">
        <f>'raw TE data'!AU123</f>
        <v>0.34</v>
      </c>
      <c r="X126" s="12">
        <f>'raw TE data'!AV123</f>
        <v>43.7</v>
      </c>
      <c r="Y126" s="12">
        <f>'raw TE data'!AW123</f>
        <v>6.3</v>
      </c>
      <c r="Z126" s="12">
        <f>'raw TE data'!AX123</f>
        <v>13.7</v>
      </c>
      <c r="AA126" s="12">
        <f>'raw TE data'!AY123</f>
        <v>1.4</v>
      </c>
      <c r="AB126" s="12">
        <f>'raw TE data'!AZ123</f>
        <v>173</v>
      </c>
      <c r="AC126" s="12">
        <f>'raw TE data'!BA123</f>
        <v>17</v>
      </c>
      <c r="AD126" s="12">
        <f>'raw TE data'!BB123</f>
        <v>68.7</v>
      </c>
      <c r="AE126" s="12">
        <f>'raw TE data'!BC123</f>
        <v>6.2</v>
      </c>
      <c r="AF126" s="12">
        <f>'raw TE data'!BD123</f>
        <v>303</v>
      </c>
      <c r="AG126" s="12">
        <f>'raw TE data'!BE123</f>
        <v>26</v>
      </c>
      <c r="AH126" s="12">
        <f>'raw TE data'!BF123</f>
        <v>65.099999999999994</v>
      </c>
      <c r="AI126" s="12">
        <f>'raw TE data'!BG123</f>
        <v>5.9</v>
      </c>
      <c r="AJ126" s="12">
        <f>'raw TE data'!BH123</f>
        <v>594</v>
      </c>
      <c r="AK126" s="12">
        <f>'raw TE data'!BI123</f>
        <v>49</v>
      </c>
      <c r="AL126" s="12">
        <f>'raw TE data'!BJ123</f>
        <v>120.1</v>
      </c>
      <c r="AM126" s="12">
        <f>'raw TE data'!BK123</f>
        <v>9.6999999999999993</v>
      </c>
      <c r="AN126" s="12">
        <f>'raw TE data'!BL123</f>
        <v>10470</v>
      </c>
      <c r="AO126" s="12">
        <f>'raw TE data'!BM123</f>
        <v>760</v>
      </c>
      <c r="AP126" s="12">
        <f>'raw TE data'!BN123</f>
        <v>1.59</v>
      </c>
      <c r="AQ126" s="12">
        <f>'raw TE data'!BO123</f>
        <v>0.49</v>
      </c>
      <c r="AR126" s="12">
        <f>'raw TE data'!BP123</f>
        <v>385</v>
      </c>
      <c r="AS126" s="12">
        <f>'raw TE data'!BQ123</f>
        <v>37</v>
      </c>
      <c r="AT126" s="12">
        <f>'raw TE data'!BR123</f>
        <v>558</v>
      </c>
      <c r="AU126" s="12">
        <f>'raw TE data'!BS123</f>
        <v>44</v>
      </c>
      <c r="AV126" s="21">
        <f t="shared" si="40"/>
        <v>0.68996415770609321</v>
      </c>
      <c r="AX126" s="21" t="str">
        <f>'raw TE data'!B123</f>
        <v>P145_126.FIN2</v>
      </c>
      <c r="AY126" s="31">
        <f t="shared" si="41"/>
        <v>9.8092643051771108E-2</v>
      </c>
      <c r="AZ126" s="31">
        <f t="shared" si="42"/>
        <v>51.724137931034484</v>
      </c>
      <c r="BA126" s="31">
        <f t="shared" si="43"/>
        <v>1.8467153284671531</v>
      </c>
      <c r="BB126" s="31">
        <f t="shared" si="44"/>
        <v>6.0478199718706049</v>
      </c>
      <c r="BC126" s="31">
        <f t="shared" si="45"/>
        <v>33.333333333333336</v>
      </c>
      <c r="BD126" s="31">
        <f t="shared" si="46"/>
        <v>15.632183908045979</v>
      </c>
      <c r="BE126" s="31">
        <f t="shared" si="47"/>
        <v>142.81045751633988</v>
      </c>
      <c r="BF126" s="31">
        <f t="shared" si="48"/>
        <v>236.2068965517241</v>
      </c>
      <c r="BG126" s="31">
        <f t="shared" si="49"/>
        <v>454.06824146981626</v>
      </c>
      <c r="BH126" s="31">
        <f t="shared" si="50"/>
        <v>807.28554641598123</v>
      </c>
      <c r="BI126" s="31">
        <f t="shared" si="51"/>
        <v>1216.867469879518</v>
      </c>
      <c r="BJ126" s="31">
        <f t="shared" si="52"/>
        <v>1828.6516853932583</v>
      </c>
      <c r="BK126" s="31">
        <f t="shared" si="53"/>
        <v>2395.1612903225805</v>
      </c>
      <c r="BL126" s="31">
        <f t="shared" si="54"/>
        <v>3152.2309711286084</v>
      </c>
      <c r="BN126" s="37">
        <f t="shared" si="55"/>
        <v>121.52764046577698</v>
      </c>
      <c r="BO126" s="38">
        <f t="shared" si="56"/>
        <v>0.22656889046283815</v>
      </c>
      <c r="BP126" s="39">
        <f t="shared" si="57"/>
        <v>3.1118482100520233E-5</v>
      </c>
      <c r="BQ126" s="39">
        <f t="shared" si="58"/>
        <v>5.274892783889614</v>
      </c>
      <c r="BR126" s="52">
        <f t="shared" si="59"/>
        <v>22.072830141083617</v>
      </c>
      <c r="BS126" s="41" t="str">
        <f>'raw UPb data'!B123</f>
        <v>P145_126.FIN2</v>
      </c>
      <c r="BT126" s="41">
        <f>IF('raw UPb data'!X123="no value", "", 'raw UPb data'!X123)</f>
        <v>152.30000000000001</v>
      </c>
      <c r="BU126" s="41">
        <f>'raw UPb data'!Y123</f>
        <v>2.2000000000000002</v>
      </c>
    </row>
    <row r="127" spans="1:73">
      <c r="A127" s="20" t="str">
        <f>'raw TE data'!B124</f>
        <v>P145_127.FIN2</v>
      </c>
      <c r="B127" s="12">
        <f>'raw TE data'!Z124</f>
        <v>580</v>
      </c>
      <c r="C127" s="12">
        <f>'raw TE data'!AA124</f>
        <v>290</v>
      </c>
      <c r="D127" s="12">
        <f>'raw TE data'!AB124</f>
        <v>1.72</v>
      </c>
      <c r="E127" s="12">
        <f>'raw TE data'!AC124</f>
        <v>0.51</v>
      </c>
      <c r="F127" s="12">
        <f>'raw TE data'!AD124</f>
        <v>601</v>
      </c>
      <c r="G127" s="12">
        <f>'raw TE data'!AE124</f>
        <v>32</v>
      </c>
      <c r="H127" s="12">
        <f>'raw TE data'!AF124</f>
        <v>5.5</v>
      </c>
      <c r="I127" s="12">
        <f>'raw TE data'!AG124</f>
        <v>1.5</v>
      </c>
      <c r="J127" s="12">
        <f>'raw TE data'!AH124</f>
        <v>12.6</v>
      </c>
      <c r="K127" s="12">
        <f>'raw TE data'!AI124</f>
        <v>3.6</v>
      </c>
      <c r="L127" s="12">
        <f>'raw TE data'!AJ124</f>
        <v>5.0999999999999997E-2</v>
      </c>
      <c r="M127" s="12">
        <f>'raw TE data'!AK124</f>
        <v>2.1000000000000001E-2</v>
      </c>
      <c r="N127" s="12">
        <f>'raw TE data'!AL124</f>
        <v>16.399999999999999</v>
      </c>
      <c r="O127" s="12">
        <f>'raw TE data'!AM124</f>
        <v>1.6</v>
      </c>
      <c r="P127" s="12">
        <f>'raw TE data'!AN124</f>
        <v>4.5999999999999999E-2</v>
      </c>
      <c r="Q127" s="12">
        <f>'raw TE data'!AO124</f>
        <v>2.1000000000000001E-2</v>
      </c>
      <c r="R127" s="12">
        <f>'raw TE data'!AP124</f>
        <v>0.57999999999999996</v>
      </c>
      <c r="S127" s="12">
        <f>'raw TE data'!AQ124</f>
        <v>0.28999999999999998</v>
      </c>
      <c r="T127" s="12">
        <f>'raw TE data'!AR124</f>
        <v>1.64</v>
      </c>
      <c r="U127" s="12">
        <f>'raw TE data'!AS124</f>
        <v>0.74</v>
      </c>
      <c r="V127" s="12">
        <f>'raw TE data'!AT124</f>
        <v>0.18</v>
      </c>
      <c r="W127" s="12">
        <f>'raw TE data'!AU124</f>
        <v>0.11</v>
      </c>
      <c r="X127" s="12">
        <f>'raw TE data'!AV124</f>
        <v>6.7</v>
      </c>
      <c r="Y127" s="12">
        <f>'raw TE data'!AW124</f>
        <v>1.5</v>
      </c>
      <c r="Z127" s="12">
        <f>'raw TE data'!AX124</f>
        <v>2.72</v>
      </c>
      <c r="AA127" s="12">
        <f>'raw TE data'!AY124</f>
        <v>0.34</v>
      </c>
      <c r="AB127" s="12">
        <f>'raw TE data'!AZ124</f>
        <v>39</v>
      </c>
      <c r="AC127" s="12">
        <f>'raw TE data'!BA124</f>
        <v>3.2</v>
      </c>
      <c r="AD127" s="12">
        <f>'raw TE data'!BB124</f>
        <v>18.3</v>
      </c>
      <c r="AE127" s="12">
        <f>'raw TE data'!BC124</f>
        <v>1.3</v>
      </c>
      <c r="AF127" s="12">
        <f>'raw TE data'!BD124</f>
        <v>97.4</v>
      </c>
      <c r="AG127" s="12">
        <f>'raw TE data'!BE124</f>
        <v>5.8</v>
      </c>
      <c r="AH127" s="12">
        <f>'raw TE data'!BF124</f>
        <v>24.2</v>
      </c>
      <c r="AI127" s="12">
        <f>'raw TE data'!BG124</f>
        <v>1.7</v>
      </c>
      <c r="AJ127" s="12">
        <f>'raw TE data'!BH124</f>
        <v>233</v>
      </c>
      <c r="AK127" s="12">
        <f>'raw TE data'!BI124</f>
        <v>16</v>
      </c>
      <c r="AL127" s="12">
        <f>'raw TE data'!BJ124</f>
        <v>52.2</v>
      </c>
      <c r="AM127" s="12">
        <f>'raw TE data'!BK124</f>
        <v>3.9</v>
      </c>
      <c r="AN127" s="12">
        <f>'raw TE data'!BL124</f>
        <v>13120</v>
      </c>
      <c r="AO127" s="12">
        <f>'raw TE data'!BM124</f>
        <v>560</v>
      </c>
      <c r="AP127" s="12">
        <f>'raw TE data'!BN124</f>
        <v>0.61</v>
      </c>
      <c r="AQ127" s="12">
        <f>'raw TE data'!BO124</f>
        <v>0.34</v>
      </c>
      <c r="AR127" s="12">
        <f>'raw TE data'!BP124</f>
        <v>205</v>
      </c>
      <c r="AS127" s="12">
        <f>'raw TE data'!BQ124</f>
        <v>16</v>
      </c>
      <c r="AT127" s="12">
        <f>'raw TE data'!BR124</f>
        <v>731</v>
      </c>
      <c r="AU127" s="12">
        <f>'raw TE data'!BS124</f>
        <v>55</v>
      </c>
      <c r="AV127" s="21">
        <f t="shared" si="40"/>
        <v>0.280437756497948</v>
      </c>
      <c r="AX127" s="21" t="str">
        <f>'raw TE data'!B124</f>
        <v>P145_127.FIN2</v>
      </c>
      <c r="AY127" s="31">
        <f t="shared" si="41"/>
        <v>0.13896457765667575</v>
      </c>
      <c r="AZ127" s="31">
        <f t="shared" si="42"/>
        <v>17.136886102403341</v>
      </c>
      <c r="BA127" s="31">
        <f t="shared" si="43"/>
        <v>0.33576642335766421</v>
      </c>
      <c r="BB127" s="31">
        <f t="shared" si="44"/>
        <v>0.81575246132208157</v>
      </c>
      <c r="BC127" s="31">
        <f t="shared" si="45"/>
        <v>7.099567099567099</v>
      </c>
      <c r="BD127" s="31">
        <f t="shared" si="46"/>
        <v>2.0689655172413794</v>
      </c>
      <c r="BE127" s="31">
        <f t="shared" si="47"/>
        <v>21.895424836601308</v>
      </c>
      <c r="BF127" s="31">
        <f t="shared" si="48"/>
        <v>46.896551724137929</v>
      </c>
      <c r="BG127" s="31">
        <f t="shared" si="49"/>
        <v>102.36220472440945</v>
      </c>
      <c r="BH127" s="31">
        <f t="shared" si="50"/>
        <v>215.04112808460636</v>
      </c>
      <c r="BI127" s="31">
        <f t="shared" si="51"/>
        <v>391.16465863453817</v>
      </c>
      <c r="BJ127" s="31">
        <f t="shared" si="52"/>
        <v>679.77528089887642</v>
      </c>
      <c r="BK127" s="31">
        <f t="shared" si="53"/>
        <v>939.51612903225805</v>
      </c>
      <c r="BL127" s="31">
        <f t="shared" si="54"/>
        <v>1370.0787401574803</v>
      </c>
      <c r="BN127" s="37">
        <f t="shared" si="55"/>
        <v>79.334341641862508</v>
      </c>
      <c r="BO127" s="38">
        <f t="shared" si="56"/>
        <v>0.16594364692337721</v>
      </c>
      <c r="BP127" s="39">
        <f t="shared" si="57"/>
        <v>1.0142816874941276E-4</v>
      </c>
      <c r="BQ127" s="39">
        <f t="shared" si="58"/>
        <v>9.17834987593052</v>
      </c>
      <c r="BR127" s="52">
        <f t="shared" si="59"/>
        <v>62.573745445998355</v>
      </c>
      <c r="BS127" s="41" t="str">
        <f>'raw UPb data'!B124</f>
        <v>P145_127.FIN2</v>
      </c>
      <c r="BT127" s="41">
        <f>IF('raw UPb data'!X124="no value", "", 'raw UPb data'!X124)</f>
        <v>121.4</v>
      </c>
      <c r="BU127" s="41">
        <f>'raw UPb data'!Y124</f>
        <v>1.7</v>
      </c>
    </row>
    <row r="128" spans="1:73">
      <c r="A128" s="20" t="str">
        <f>'raw TE data'!B125</f>
        <v>P145_128.FIN2</v>
      </c>
      <c r="B128" s="12">
        <f>'raw TE data'!Z125</f>
        <v>6.7</v>
      </c>
      <c r="C128" s="12">
        <f>'raw TE data'!AA125</f>
        <v>2.1</v>
      </c>
      <c r="D128" s="12">
        <f>'raw TE data'!AB125</f>
        <v>0.13</v>
      </c>
      <c r="E128" s="12">
        <f>'raw TE data'!AC125</f>
        <v>0.41</v>
      </c>
      <c r="F128" s="12">
        <f>'raw TE data'!AD125</f>
        <v>1416</v>
      </c>
      <c r="G128" s="12">
        <f>'raw TE data'!AE125</f>
        <v>95</v>
      </c>
      <c r="H128" s="12">
        <f>'raw TE data'!AF125</f>
        <v>3.26</v>
      </c>
      <c r="I128" s="12">
        <f>'raw TE data'!AG125</f>
        <v>0.46</v>
      </c>
      <c r="J128" s="12">
        <f>'raw TE data'!AH125</f>
        <v>-0.3</v>
      </c>
      <c r="K128" s="12">
        <f>'raw TE data'!AI125</f>
        <v>1</v>
      </c>
      <c r="L128" s="12">
        <f>'raw TE data'!AJ125</f>
        <v>0.11600000000000001</v>
      </c>
      <c r="M128" s="12">
        <f>'raw TE data'!AK125</f>
        <v>2.9000000000000001E-2</v>
      </c>
      <c r="N128" s="12">
        <f>'raw TE data'!AL125</f>
        <v>35</v>
      </c>
      <c r="O128" s="12">
        <f>'raw TE data'!AM125</f>
        <v>2.1</v>
      </c>
      <c r="P128" s="12">
        <f>'raw TE data'!AN125</f>
        <v>0.159</v>
      </c>
      <c r="Q128" s="12">
        <f>'raw TE data'!AO125</f>
        <v>4.9000000000000002E-2</v>
      </c>
      <c r="R128" s="12">
        <f>'raw TE data'!AP125</f>
        <v>2.94</v>
      </c>
      <c r="S128" s="12">
        <f>'raw TE data'!AQ125</f>
        <v>0.83</v>
      </c>
      <c r="T128" s="12">
        <f>'raw TE data'!AR125</f>
        <v>6.4</v>
      </c>
      <c r="U128" s="12">
        <f>'raw TE data'!AS125</f>
        <v>1.1000000000000001</v>
      </c>
      <c r="V128" s="12">
        <f>'raw TE data'!AT125</f>
        <v>1.03</v>
      </c>
      <c r="W128" s="12">
        <f>'raw TE data'!AU125</f>
        <v>0.27</v>
      </c>
      <c r="X128" s="12">
        <f>'raw TE data'!AV125</f>
        <v>28.4</v>
      </c>
      <c r="Y128" s="12">
        <f>'raw TE data'!AW125</f>
        <v>3.5</v>
      </c>
      <c r="Z128" s="12">
        <f>'raw TE data'!AX125</f>
        <v>9.14</v>
      </c>
      <c r="AA128" s="12">
        <f>'raw TE data'!AY125</f>
        <v>0.99</v>
      </c>
      <c r="AB128" s="12">
        <f>'raw TE data'!AZ125</f>
        <v>122</v>
      </c>
      <c r="AC128" s="12">
        <f>'raw TE data'!BA125</f>
        <v>12</v>
      </c>
      <c r="AD128" s="12">
        <f>'raw TE data'!BB125</f>
        <v>48.7</v>
      </c>
      <c r="AE128" s="12">
        <f>'raw TE data'!BC125</f>
        <v>3.6</v>
      </c>
      <c r="AF128" s="12">
        <f>'raw TE data'!BD125</f>
        <v>236</v>
      </c>
      <c r="AG128" s="12">
        <f>'raw TE data'!BE125</f>
        <v>18</v>
      </c>
      <c r="AH128" s="12">
        <f>'raw TE data'!BF125</f>
        <v>53.8</v>
      </c>
      <c r="AI128" s="12">
        <f>'raw TE data'!BG125</f>
        <v>3.2</v>
      </c>
      <c r="AJ128" s="12">
        <f>'raw TE data'!BH125</f>
        <v>500</v>
      </c>
      <c r="AK128" s="12">
        <f>'raw TE data'!BI125</f>
        <v>24</v>
      </c>
      <c r="AL128" s="12">
        <f>'raw TE data'!BJ125</f>
        <v>102.5</v>
      </c>
      <c r="AM128" s="12">
        <f>'raw TE data'!BK125</f>
        <v>4.9000000000000004</v>
      </c>
      <c r="AN128" s="12">
        <f>'raw TE data'!BL125</f>
        <v>10890</v>
      </c>
      <c r="AO128" s="12">
        <f>'raw TE data'!BM125</f>
        <v>560</v>
      </c>
      <c r="AP128" s="12">
        <f>'raw TE data'!BN125</f>
        <v>1.19</v>
      </c>
      <c r="AQ128" s="12">
        <f>'raw TE data'!BO125</f>
        <v>0.25</v>
      </c>
      <c r="AR128" s="12">
        <f>'raw TE data'!BP125</f>
        <v>323</v>
      </c>
      <c r="AS128" s="12">
        <f>'raw TE data'!BQ125</f>
        <v>28</v>
      </c>
      <c r="AT128" s="12">
        <f>'raw TE data'!BR125</f>
        <v>322</v>
      </c>
      <c r="AU128" s="12">
        <f>'raw TE data'!BS125</f>
        <v>42</v>
      </c>
      <c r="AV128" s="21">
        <f t="shared" si="40"/>
        <v>1.0031055900621118</v>
      </c>
      <c r="AX128" s="21" t="str">
        <f>'raw TE data'!B125</f>
        <v>P145_128.FIN2</v>
      </c>
      <c r="AY128" s="31">
        <f t="shared" si="41"/>
        <v>0.31607629427792916</v>
      </c>
      <c r="AZ128" s="31">
        <f t="shared" si="42"/>
        <v>36.572622779519335</v>
      </c>
      <c r="BA128" s="31">
        <f t="shared" si="43"/>
        <v>1.1605839416058394</v>
      </c>
      <c r="BB128" s="31">
        <f t="shared" si="44"/>
        <v>4.1350210970464136</v>
      </c>
      <c r="BC128" s="31">
        <f t="shared" si="45"/>
        <v>27.705627705627705</v>
      </c>
      <c r="BD128" s="31">
        <f t="shared" si="46"/>
        <v>11.839080459770116</v>
      </c>
      <c r="BE128" s="31">
        <f t="shared" si="47"/>
        <v>92.810457516339866</v>
      </c>
      <c r="BF128" s="31">
        <f t="shared" si="48"/>
        <v>157.58620689655172</v>
      </c>
      <c r="BG128" s="31">
        <f t="shared" si="49"/>
        <v>320.20997375328085</v>
      </c>
      <c r="BH128" s="31">
        <f t="shared" si="50"/>
        <v>572.26792009400708</v>
      </c>
      <c r="BI128" s="31">
        <f t="shared" si="51"/>
        <v>947.79116465863456</v>
      </c>
      <c r="BJ128" s="31">
        <f t="shared" si="52"/>
        <v>1511.2359550561798</v>
      </c>
      <c r="BK128" s="31">
        <f t="shared" si="53"/>
        <v>2016.1290322580646</v>
      </c>
      <c r="BL128" s="31">
        <f t="shared" si="54"/>
        <v>2690.2887139107611</v>
      </c>
      <c r="BN128" s="37">
        <f t="shared" si="55"/>
        <v>60.383998195152834</v>
      </c>
      <c r="BO128" s="38">
        <f t="shared" si="56"/>
        <v>0.23347238417102911</v>
      </c>
      <c r="BP128" s="39">
        <f t="shared" si="57"/>
        <v>1.1748787133647904E-4</v>
      </c>
      <c r="BQ128" s="39">
        <f t="shared" si="58"/>
        <v>6.2962718138551033</v>
      </c>
      <c r="BR128" s="52">
        <f t="shared" si="59"/>
        <v>28.986913607630033</v>
      </c>
      <c r="BS128" s="41" t="str">
        <f>'raw UPb data'!B125</f>
        <v>P145_128.FIN2</v>
      </c>
      <c r="BT128" s="41">
        <f>IF('raw UPb data'!X125="no value", "", 'raw UPb data'!X125)</f>
        <v>162.6</v>
      </c>
      <c r="BU128" s="41">
        <f>'raw UPb data'!Y125</f>
        <v>2</v>
      </c>
    </row>
    <row r="129" spans="1:73">
      <c r="A129" s="20" t="str">
        <f>'raw TE data'!B126</f>
        <v>P145_129.FIN2</v>
      </c>
      <c r="B129" s="12">
        <f>'raw TE data'!Z126</f>
        <v>119</v>
      </c>
      <c r="C129" s="12">
        <f>'raw TE data'!AA126</f>
        <v>38</v>
      </c>
      <c r="D129" s="12">
        <f>'raw TE data'!AB126</f>
        <v>4.2</v>
      </c>
      <c r="E129" s="12">
        <f>'raw TE data'!AC126</f>
        <v>1.6</v>
      </c>
      <c r="F129" s="12">
        <f>'raw TE data'!AD126</f>
        <v>1648</v>
      </c>
      <c r="G129" s="12">
        <f>'raw TE data'!AE126</f>
        <v>92</v>
      </c>
      <c r="H129" s="12">
        <f>'raw TE data'!AF126</f>
        <v>6.9</v>
      </c>
      <c r="I129" s="12">
        <f>'raw TE data'!AG126</f>
        <v>1.7</v>
      </c>
      <c r="J129" s="12">
        <f>'raw TE data'!AH126</f>
        <v>6.7</v>
      </c>
      <c r="K129" s="12">
        <f>'raw TE data'!AI126</f>
        <v>2.1</v>
      </c>
      <c r="L129" s="12">
        <f>'raw TE data'!AJ126</f>
        <v>3.1E-2</v>
      </c>
      <c r="M129" s="12">
        <f>'raw TE data'!AK126</f>
        <v>2.4E-2</v>
      </c>
      <c r="N129" s="12">
        <f>'raw TE data'!AL126</f>
        <v>9.9</v>
      </c>
      <c r="O129" s="12">
        <f>'raw TE data'!AM126</f>
        <v>1.4</v>
      </c>
      <c r="P129" s="12">
        <f>'raw TE data'!AN126</f>
        <v>9.8000000000000004E-2</v>
      </c>
      <c r="Q129" s="12">
        <f>'raw TE data'!AO126</f>
        <v>5.8999999999999997E-2</v>
      </c>
      <c r="R129" s="12">
        <f>'raw TE data'!AP126</f>
        <v>2.6</v>
      </c>
      <c r="S129" s="12">
        <f>'raw TE data'!AQ126</f>
        <v>1.3</v>
      </c>
      <c r="T129" s="12">
        <f>'raw TE data'!AR126</f>
        <v>5.4</v>
      </c>
      <c r="U129" s="12">
        <f>'raw TE data'!AS126</f>
        <v>1.9</v>
      </c>
      <c r="V129" s="12">
        <f>'raw TE data'!AT126</f>
        <v>0.2</v>
      </c>
      <c r="W129" s="12">
        <f>'raw TE data'!AU126</f>
        <v>0.2</v>
      </c>
      <c r="X129" s="12">
        <f>'raw TE data'!AV126</f>
        <v>33.4</v>
      </c>
      <c r="Y129" s="12">
        <f>'raw TE data'!AW126</f>
        <v>6.5</v>
      </c>
      <c r="Z129" s="12">
        <f>'raw TE data'!AX126</f>
        <v>10.65</v>
      </c>
      <c r="AA129" s="12">
        <f>'raw TE data'!AY126</f>
        <v>0.87</v>
      </c>
      <c r="AB129" s="12">
        <f>'raw TE data'!AZ126</f>
        <v>144</v>
      </c>
      <c r="AC129" s="12">
        <f>'raw TE data'!BA126</f>
        <v>10</v>
      </c>
      <c r="AD129" s="12">
        <f>'raw TE data'!BB126</f>
        <v>55.4</v>
      </c>
      <c r="AE129" s="12">
        <f>'raw TE data'!BC126</f>
        <v>3.2</v>
      </c>
      <c r="AF129" s="12">
        <f>'raw TE data'!BD126</f>
        <v>269</v>
      </c>
      <c r="AG129" s="12">
        <f>'raw TE data'!BE126</f>
        <v>17</v>
      </c>
      <c r="AH129" s="12">
        <f>'raw TE data'!BF126</f>
        <v>57.6</v>
      </c>
      <c r="AI129" s="12">
        <f>'raw TE data'!BG126</f>
        <v>3.8</v>
      </c>
      <c r="AJ129" s="12">
        <f>'raw TE data'!BH126</f>
        <v>497</v>
      </c>
      <c r="AK129" s="12">
        <f>'raw TE data'!BI126</f>
        <v>28</v>
      </c>
      <c r="AL129" s="12">
        <f>'raw TE data'!BJ126</f>
        <v>97.2</v>
      </c>
      <c r="AM129" s="12">
        <f>'raw TE data'!BK126</f>
        <v>6.5</v>
      </c>
      <c r="AN129" s="12">
        <f>'raw TE data'!BL126</f>
        <v>12600</v>
      </c>
      <c r="AO129" s="12">
        <f>'raw TE data'!BM126</f>
        <v>600</v>
      </c>
      <c r="AP129" s="12">
        <f>'raw TE data'!BN126</f>
        <v>2.8</v>
      </c>
      <c r="AQ129" s="12">
        <f>'raw TE data'!BO126</f>
        <v>1.1000000000000001</v>
      </c>
      <c r="AR129" s="12">
        <f>'raw TE data'!BP126</f>
        <v>177</v>
      </c>
      <c r="AS129" s="12">
        <f>'raw TE data'!BQ126</f>
        <v>12</v>
      </c>
      <c r="AT129" s="12">
        <f>'raw TE data'!BR126</f>
        <v>541</v>
      </c>
      <c r="AU129" s="12">
        <f>'raw TE data'!BS126</f>
        <v>34</v>
      </c>
      <c r="AV129" s="21">
        <f t="shared" si="40"/>
        <v>0.32717190388170053</v>
      </c>
      <c r="AX129" s="21" t="str">
        <f>'raw TE data'!B126</f>
        <v>P145_129.FIN2</v>
      </c>
      <c r="AY129" s="31">
        <f t="shared" si="41"/>
        <v>8.4468664850136238E-2</v>
      </c>
      <c r="AZ129" s="31">
        <f t="shared" si="42"/>
        <v>10.344827586206897</v>
      </c>
      <c r="BA129" s="31">
        <f t="shared" si="43"/>
        <v>0.71532846715328469</v>
      </c>
      <c r="BB129" s="31">
        <f t="shared" si="44"/>
        <v>3.656821378340366</v>
      </c>
      <c r="BC129" s="31">
        <f t="shared" si="45"/>
        <v>23.376623376623378</v>
      </c>
      <c r="BD129" s="31">
        <f t="shared" si="46"/>
        <v>2.298850574712644</v>
      </c>
      <c r="BE129" s="31">
        <f t="shared" si="47"/>
        <v>109.15032679738562</v>
      </c>
      <c r="BF129" s="31">
        <f t="shared" si="48"/>
        <v>183.62068965517241</v>
      </c>
      <c r="BG129" s="31">
        <f t="shared" si="49"/>
        <v>377.95275590551182</v>
      </c>
      <c r="BH129" s="31">
        <f t="shared" si="50"/>
        <v>650.99882491186838</v>
      </c>
      <c r="BI129" s="31">
        <f t="shared" si="51"/>
        <v>1080.3212851405622</v>
      </c>
      <c r="BJ129" s="31">
        <f t="shared" si="52"/>
        <v>1617.9775280898878</v>
      </c>
      <c r="BK129" s="31">
        <f t="shared" si="53"/>
        <v>2004.0322580645161</v>
      </c>
      <c r="BL129" s="31">
        <f t="shared" si="54"/>
        <v>2551.1811023622045</v>
      </c>
      <c r="BN129" s="37">
        <f t="shared" si="55"/>
        <v>42.084550003058652</v>
      </c>
      <c r="BO129" s="38">
        <f t="shared" si="56"/>
        <v>4.5510052123795539E-2</v>
      </c>
      <c r="BP129" s="39">
        <f t="shared" si="57"/>
        <v>3.3109630975207729E-5</v>
      </c>
      <c r="BQ129" s="39">
        <f t="shared" si="58"/>
        <v>5.3023353494623651</v>
      </c>
      <c r="BR129" s="52">
        <f t="shared" si="59"/>
        <v>23.373096327030975</v>
      </c>
      <c r="BS129" s="41" t="str">
        <f>'raw UPb data'!B126</f>
        <v>P145_129.FIN2</v>
      </c>
      <c r="BT129" s="41">
        <f>IF('raw UPb data'!X126="no value", "", 'raw UPb data'!X126)</f>
        <v>1432</v>
      </c>
      <c r="BU129" s="41">
        <f>'raw UPb data'!Y126</f>
        <v>15</v>
      </c>
    </row>
    <row r="130" spans="1:73">
      <c r="A130" s="20" t="str">
        <f>'raw TE data'!B127</f>
        <v>P145_133.FIN2</v>
      </c>
      <c r="B130" s="12">
        <f>'raw TE data'!Z127</f>
        <v>1.5</v>
      </c>
      <c r="C130" s="12">
        <f>'raw TE data'!AA127</f>
        <v>2.5</v>
      </c>
      <c r="D130" s="12">
        <f>'raw TE data'!AB127</f>
        <v>0.02</v>
      </c>
      <c r="E130" s="12">
        <f>'raw TE data'!AC127</f>
        <v>0.39</v>
      </c>
      <c r="F130" s="12">
        <f>'raw TE data'!AD127</f>
        <v>409</v>
      </c>
      <c r="G130" s="12">
        <f>'raw TE data'!AE127</f>
        <v>98</v>
      </c>
      <c r="H130" s="12">
        <f>'raw TE data'!AF127</f>
        <v>2.16</v>
      </c>
      <c r="I130" s="12">
        <f>'raw TE data'!AG127</f>
        <v>0.56000000000000005</v>
      </c>
      <c r="J130" s="12">
        <f>'raw TE data'!AH127</f>
        <v>-0.3</v>
      </c>
      <c r="K130" s="12">
        <f>'raw TE data'!AI127</f>
        <v>1.1000000000000001</v>
      </c>
      <c r="L130" s="12">
        <f>'raw TE data'!AJ127</f>
        <v>2.9000000000000001E-2</v>
      </c>
      <c r="M130" s="12">
        <f>'raw TE data'!AK127</f>
        <v>2.7E-2</v>
      </c>
      <c r="N130" s="12">
        <f>'raw TE data'!AL127</f>
        <v>10.3</v>
      </c>
      <c r="O130" s="12">
        <f>'raw TE data'!AM127</f>
        <v>2.7</v>
      </c>
      <c r="P130" s="12">
        <f>'raw TE data'!AN127</f>
        <v>6.4000000000000001E-2</v>
      </c>
      <c r="Q130" s="12">
        <f>'raw TE data'!AO127</f>
        <v>5.0999999999999997E-2</v>
      </c>
      <c r="R130" s="12">
        <f>'raw TE data'!AP127</f>
        <v>0.55000000000000004</v>
      </c>
      <c r="S130" s="12">
        <f>'raw TE data'!AQ127</f>
        <v>0.34</v>
      </c>
      <c r="T130" s="12">
        <f>'raw TE data'!AR127</f>
        <v>1</v>
      </c>
      <c r="U130" s="12">
        <f>'raw TE data'!AS127</f>
        <v>0.64</v>
      </c>
      <c r="V130" s="12">
        <f>'raw TE data'!AT127</f>
        <v>0.7</v>
      </c>
      <c r="W130" s="12">
        <f>'raw TE data'!AU127</f>
        <v>0.37</v>
      </c>
      <c r="X130" s="12">
        <f>'raw TE data'!AV127</f>
        <v>8.1999999999999993</v>
      </c>
      <c r="Y130" s="12">
        <f>'raw TE data'!AW127</f>
        <v>2.7</v>
      </c>
      <c r="Z130" s="12">
        <f>'raw TE data'!AX127</f>
        <v>2.4900000000000002</v>
      </c>
      <c r="AA130" s="12">
        <f>'raw TE data'!AY127</f>
        <v>0.68</v>
      </c>
      <c r="AB130" s="12">
        <f>'raw TE data'!AZ127</f>
        <v>31.1</v>
      </c>
      <c r="AC130" s="12">
        <f>'raw TE data'!BA127</f>
        <v>6.8</v>
      </c>
      <c r="AD130" s="12">
        <f>'raw TE data'!BB127</f>
        <v>12.9</v>
      </c>
      <c r="AE130" s="12">
        <f>'raw TE data'!BC127</f>
        <v>2.9</v>
      </c>
      <c r="AF130" s="12">
        <f>'raw TE data'!BD127</f>
        <v>68</v>
      </c>
      <c r="AG130" s="12">
        <f>'raw TE data'!BE127</f>
        <v>16</v>
      </c>
      <c r="AH130" s="12">
        <f>'raw TE data'!BF127</f>
        <v>18.600000000000001</v>
      </c>
      <c r="AI130" s="12">
        <f>'raw TE data'!BG127</f>
        <v>3.8</v>
      </c>
      <c r="AJ130" s="12">
        <f>'raw TE data'!BH127</f>
        <v>193</v>
      </c>
      <c r="AK130" s="12">
        <f>'raw TE data'!BI127</f>
        <v>39</v>
      </c>
      <c r="AL130" s="12">
        <f>'raw TE data'!BJ127</f>
        <v>48.6</v>
      </c>
      <c r="AM130" s="12">
        <f>'raw TE data'!BK127</f>
        <v>8.6</v>
      </c>
      <c r="AN130" s="12">
        <f>'raw TE data'!BL127</f>
        <v>14400</v>
      </c>
      <c r="AO130" s="12">
        <f>'raw TE data'!BM127</f>
        <v>1300</v>
      </c>
      <c r="AP130" s="12">
        <f>'raw TE data'!BN127</f>
        <v>2.2999999999999998</v>
      </c>
      <c r="AQ130" s="12">
        <f>'raw TE data'!BO127</f>
        <v>2.4</v>
      </c>
      <c r="AR130" s="12">
        <f>'raw TE data'!BP127</f>
        <v>132</v>
      </c>
      <c r="AS130" s="12">
        <f>'raw TE data'!BQ127</f>
        <v>31</v>
      </c>
      <c r="AT130" s="12">
        <f>'raw TE data'!BR127</f>
        <v>434</v>
      </c>
      <c r="AU130" s="12">
        <f>'raw TE data'!BS127</f>
        <v>71</v>
      </c>
      <c r="AV130" s="21">
        <f t="shared" si="40"/>
        <v>0.30414746543778803</v>
      </c>
      <c r="AX130" s="21" t="str">
        <f>'raw TE data'!B127</f>
        <v>P145_133.FIN2</v>
      </c>
      <c r="AY130" s="31">
        <f t="shared" si="41"/>
        <v>7.901907356948229E-2</v>
      </c>
      <c r="AZ130" s="31">
        <f t="shared" si="42"/>
        <v>10.762800417972834</v>
      </c>
      <c r="BA130" s="31">
        <f t="shared" si="43"/>
        <v>0.46715328467153283</v>
      </c>
      <c r="BB130" s="31">
        <f t="shared" si="44"/>
        <v>0.77355836849507742</v>
      </c>
      <c r="BC130" s="31">
        <f t="shared" si="45"/>
        <v>4.329004329004329</v>
      </c>
      <c r="BD130" s="31">
        <f t="shared" si="46"/>
        <v>8.0459770114942533</v>
      </c>
      <c r="BE130" s="31">
        <f t="shared" si="47"/>
        <v>26.79738562091503</v>
      </c>
      <c r="BF130" s="31">
        <f t="shared" si="48"/>
        <v>42.931034482758619</v>
      </c>
      <c r="BG130" s="31">
        <f t="shared" si="49"/>
        <v>81.627296587926509</v>
      </c>
      <c r="BH130" s="31">
        <f t="shared" si="50"/>
        <v>151.58636897767335</v>
      </c>
      <c r="BI130" s="31">
        <f t="shared" si="51"/>
        <v>273.09236947791163</v>
      </c>
      <c r="BJ130" s="31">
        <f t="shared" si="52"/>
        <v>522.47191011235964</v>
      </c>
      <c r="BK130" s="31">
        <f t="shared" si="53"/>
        <v>778.22580645161293</v>
      </c>
      <c r="BL130" s="31">
        <f t="shared" si="54"/>
        <v>1275.5905511811022</v>
      </c>
      <c r="BN130" s="37">
        <f t="shared" si="55"/>
        <v>56.018260225140857</v>
      </c>
      <c r="BO130" s="38">
        <f t="shared" si="56"/>
        <v>0.74703089682636403</v>
      </c>
      <c r="BP130" s="39">
        <f t="shared" si="57"/>
        <v>6.1947051502001552E-5</v>
      </c>
      <c r="BQ130" s="39">
        <f t="shared" si="58"/>
        <v>9.5338917124779599</v>
      </c>
      <c r="BR130" s="52">
        <f t="shared" si="59"/>
        <v>47.601305934319186</v>
      </c>
      <c r="BS130" s="41" t="str">
        <f>'raw UPb data'!B127</f>
        <v>P145_133.FIN2</v>
      </c>
      <c r="BT130" s="41">
        <f>IF('raw UPb data'!X127="no value", "", 'raw UPb data'!X127)</f>
        <v>78.2</v>
      </c>
      <c r="BU130" s="41">
        <f>'raw UPb data'!Y127</f>
        <v>2.1</v>
      </c>
    </row>
    <row r="131" spans="1:73">
      <c r="A131" s="20" t="str">
        <f>'raw TE data'!B128</f>
        <v>P145_134.FIN2</v>
      </c>
      <c r="B131" s="12">
        <f>'raw TE data'!Z128</f>
        <v>2</v>
      </c>
      <c r="C131" s="12">
        <f>'raw TE data'!AA128</f>
        <v>1.2</v>
      </c>
      <c r="D131" s="12">
        <f>'raw TE data'!AB128</f>
        <v>0.49</v>
      </c>
      <c r="E131" s="12">
        <f>'raw TE data'!AC128</f>
        <v>0.33</v>
      </c>
      <c r="F131" s="12">
        <f>'raw TE data'!AD128</f>
        <v>767</v>
      </c>
      <c r="G131" s="12">
        <f>'raw TE data'!AE128</f>
        <v>89</v>
      </c>
      <c r="H131" s="12">
        <f>'raw TE data'!AF128</f>
        <v>2.27</v>
      </c>
      <c r="I131" s="12">
        <f>'raw TE data'!AG128</f>
        <v>0.36</v>
      </c>
      <c r="J131" s="12">
        <f>'raw TE data'!AH128</f>
        <v>0.8</v>
      </c>
      <c r="K131" s="12">
        <f>'raw TE data'!AI128</f>
        <v>1</v>
      </c>
      <c r="L131" s="12">
        <f>'raw TE data'!AJ128</f>
        <v>1.19</v>
      </c>
      <c r="M131" s="12">
        <f>'raw TE data'!AK128</f>
        <v>0.49</v>
      </c>
      <c r="N131" s="12">
        <f>'raw TE data'!AL128</f>
        <v>31</v>
      </c>
      <c r="O131" s="12">
        <f>'raw TE data'!AM128</f>
        <v>3.9</v>
      </c>
      <c r="P131" s="12">
        <f>'raw TE data'!AN128</f>
        <v>0.73</v>
      </c>
      <c r="Q131" s="12">
        <f>'raw TE data'!AO128</f>
        <v>0.26</v>
      </c>
      <c r="R131" s="12">
        <f>'raw TE data'!AP128</f>
        <v>3.8</v>
      </c>
      <c r="S131" s="12">
        <f>'raw TE data'!AQ128</f>
        <v>1.2</v>
      </c>
      <c r="T131" s="12">
        <f>'raw TE data'!AR128</f>
        <v>4.5999999999999996</v>
      </c>
      <c r="U131" s="12">
        <f>'raw TE data'!AS128</f>
        <v>1</v>
      </c>
      <c r="V131" s="12">
        <f>'raw TE data'!AT128</f>
        <v>1.36</v>
      </c>
      <c r="W131" s="12">
        <f>'raw TE data'!AU128</f>
        <v>0.31</v>
      </c>
      <c r="X131" s="12">
        <f>'raw TE data'!AV128</f>
        <v>15.3</v>
      </c>
      <c r="Y131" s="12">
        <f>'raw TE data'!AW128</f>
        <v>2.4</v>
      </c>
      <c r="Z131" s="12">
        <f>'raw TE data'!AX128</f>
        <v>4.91</v>
      </c>
      <c r="AA131" s="12">
        <f>'raw TE data'!AY128</f>
        <v>0.88</v>
      </c>
      <c r="AB131" s="12">
        <f>'raw TE data'!AZ128</f>
        <v>61.1</v>
      </c>
      <c r="AC131" s="12">
        <f>'raw TE data'!BA128</f>
        <v>8</v>
      </c>
      <c r="AD131" s="12">
        <f>'raw TE data'!BB128</f>
        <v>24.4</v>
      </c>
      <c r="AE131" s="12">
        <f>'raw TE data'!BC128</f>
        <v>3</v>
      </c>
      <c r="AF131" s="12">
        <f>'raw TE data'!BD128</f>
        <v>126</v>
      </c>
      <c r="AG131" s="12">
        <f>'raw TE data'!BE128</f>
        <v>15</v>
      </c>
      <c r="AH131" s="12">
        <f>'raw TE data'!BF128</f>
        <v>32.1</v>
      </c>
      <c r="AI131" s="12">
        <f>'raw TE data'!BG128</f>
        <v>3.3</v>
      </c>
      <c r="AJ131" s="12">
        <f>'raw TE data'!BH128</f>
        <v>353</v>
      </c>
      <c r="AK131" s="12">
        <f>'raw TE data'!BI128</f>
        <v>33</v>
      </c>
      <c r="AL131" s="12">
        <f>'raw TE data'!BJ128</f>
        <v>76.3</v>
      </c>
      <c r="AM131" s="12">
        <f>'raw TE data'!BK128</f>
        <v>6.8</v>
      </c>
      <c r="AN131" s="12">
        <f>'raw TE data'!BL128</f>
        <v>11310</v>
      </c>
      <c r="AO131" s="12">
        <f>'raw TE data'!BM128</f>
        <v>730</v>
      </c>
      <c r="AP131" s="12">
        <f>'raw TE data'!BN128</f>
        <v>0.64</v>
      </c>
      <c r="AQ131" s="12">
        <f>'raw TE data'!BO128</f>
        <v>0.42</v>
      </c>
      <c r="AR131" s="12">
        <f>'raw TE data'!BP128</f>
        <v>405</v>
      </c>
      <c r="AS131" s="12">
        <f>'raw TE data'!BQ128</f>
        <v>36</v>
      </c>
      <c r="AT131" s="12">
        <f>'raw TE data'!BR128</f>
        <v>711</v>
      </c>
      <c r="AU131" s="12">
        <f>'raw TE data'!BS128</f>
        <v>73</v>
      </c>
      <c r="AV131" s="21">
        <f t="shared" si="40"/>
        <v>0.569620253164557</v>
      </c>
      <c r="AX131" s="21" t="str">
        <f>'raw TE data'!B128</f>
        <v>P145_134.FIN2</v>
      </c>
      <c r="AY131" s="31">
        <f t="shared" si="41"/>
        <v>3.242506811989101</v>
      </c>
      <c r="AZ131" s="31">
        <f t="shared" si="42"/>
        <v>32.392894461859981</v>
      </c>
      <c r="BA131" s="31">
        <f t="shared" si="43"/>
        <v>5.328467153284671</v>
      </c>
      <c r="BB131" s="31">
        <f t="shared" si="44"/>
        <v>5.3445850914205346</v>
      </c>
      <c r="BC131" s="31">
        <f t="shared" si="45"/>
        <v>19.913419913419911</v>
      </c>
      <c r="BD131" s="31">
        <f t="shared" si="46"/>
        <v>15.632183908045979</v>
      </c>
      <c r="BE131" s="31">
        <f t="shared" si="47"/>
        <v>50</v>
      </c>
      <c r="BF131" s="31">
        <f t="shared" si="48"/>
        <v>84.655172413793096</v>
      </c>
      <c r="BG131" s="31">
        <f t="shared" si="49"/>
        <v>160.36745406824147</v>
      </c>
      <c r="BH131" s="31">
        <f t="shared" si="50"/>
        <v>286.72150411280847</v>
      </c>
      <c r="BI131" s="31">
        <f t="shared" si="51"/>
        <v>506.02409638554218</v>
      </c>
      <c r="BJ131" s="31">
        <f t="shared" si="52"/>
        <v>901.68539325842698</v>
      </c>
      <c r="BK131" s="31">
        <f t="shared" si="53"/>
        <v>1423.3870967741937</v>
      </c>
      <c r="BL131" s="31">
        <f t="shared" si="54"/>
        <v>2002.6246719160104</v>
      </c>
      <c r="BN131" s="37">
        <f t="shared" si="55"/>
        <v>7.7930625310510084</v>
      </c>
      <c r="BO131" s="38">
        <f t="shared" si="56"/>
        <v>0.49540653105513283</v>
      </c>
      <c r="BP131" s="39">
        <f t="shared" si="57"/>
        <v>1.6191285653575985E-3</v>
      </c>
      <c r="BQ131" s="39">
        <f t="shared" si="58"/>
        <v>8.8757853334037282</v>
      </c>
      <c r="BR131" s="52">
        <f t="shared" si="59"/>
        <v>40.052493438320205</v>
      </c>
      <c r="BS131" s="41" t="str">
        <f>'raw UPb data'!B128</f>
        <v>P145_134.FIN2</v>
      </c>
      <c r="BT131" s="41">
        <f>IF('raw UPb data'!X128="no value", "", 'raw UPb data'!X128)</f>
        <v>75.7</v>
      </c>
      <c r="BU131" s="41">
        <f>'raw UPb data'!Y128</f>
        <v>1.3</v>
      </c>
    </row>
    <row r="132" spans="1:73">
      <c r="A132" s="20" t="str">
        <f>'raw TE data'!B129</f>
        <v>P145_136.FIN2</v>
      </c>
      <c r="B132" s="12">
        <f>'raw TE data'!Z129</f>
        <v>350</v>
      </c>
      <c r="C132" s="12">
        <f>'raw TE data'!AA129</f>
        <v>220</v>
      </c>
      <c r="D132" s="12">
        <f>'raw TE data'!AB129</f>
        <v>0.8</v>
      </c>
      <c r="E132" s="12">
        <f>'raw TE data'!AC129</f>
        <v>0.37</v>
      </c>
      <c r="F132" s="12">
        <f>'raw TE data'!AD129</f>
        <v>930</v>
      </c>
      <c r="G132" s="12">
        <f>'raw TE data'!AE129</f>
        <v>250</v>
      </c>
      <c r="H132" s="12">
        <f>'raw TE data'!AF129</f>
        <v>4</v>
      </c>
      <c r="I132" s="12">
        <f>'raw TE data'!AG129</f>
        <v>1.1000000000000001</v>
      </c>
      <c r="J132" s="12">
        <f>'raw TE data'!AH129</f>
        <v>2</v>
      </c>
      <c r="K132" s="12">
        <f>'raw TE data'!AI129</f>
        <v>1.9</v>
      </c>
      <c r="L132" s="12">
        <f>'raw TE data'!AJ129</f>
        <v>0.14199999999999999</v>
      </c>
      <c r="M132" s="12">
        <f>'raw TE data'!AK129</f>
        <v>8.4000000000000005E-2</v>
      </c>
      <c r="N132" s="12">
        <f>'raw TE data'!AL129</f>
        <v>19.2</v>
      </c>
      <c r="O132" s="12">
        <f>'raw TE data'!AM129</f>
        <v>7.8</v>
      </c>
      <c r="P132" s="12">
        <f>'raw TE data'!AN129</f>
        <v>0.12</v>
      </c>
      <c r="Q132" s="12">
        <f>'raw TE data'!AO129</f>
        <v>0.1</v>
      </c>
      <c r="R132" s="12">
        <f>'raw TE data'!AP129</f>
        <v>2.5</v>
      </c>
      <c r="S132" s="12">
        <f>'raw TE data'!AQ129</f>
        <v>1.4</v>
      </c>
      <c r="T132" s="12">
        <f>'raw TE data'!AR129</f>
        <v>3.9</v>
      </c>
      <c r="U132" s="12">
        <f>'raw TE data'!AS129</f>
        <v>2</v>
      </c>
      <c r="V132" s="12">
        <f>'raw TE data'!AT129</f>
        <v>0.21</v>
      </c>
      <c r="W132" s="12">
        <f>'raw TE data'!AU129</f>
        <v>0.21</v>
      </c>
      <c r="X132" s="12">
        <f>'raw TE data'!AV129</f>
        <v>15.4</v>
      </c>
      <c r="Y132" s="12">
        <f>'raw TE data'!AW129</f>
        <v>6.9</v>
      </c>
      <c r="Z132" s="12">
        <f>'raw TE data'!AX129</f>
        <v>4.9000000000000004</v>
      </c>
      <c r="AA132" s="12">
        <f>'raw TE data'!AY129</f>
        <v>1.1000000000000001</v>
      </c>
      <c r="AB132" s="12">
        <f>'raw TE data'!AZ129</f>
        <v>74</v>
      </c>
      <c r="AC132" s="12">
        <f>'raw TE data'!BA129</f>
        <v>17</v>
      </c>
      <c r="AD132" s="12">
        <f>'raw TE data'!BB129</f>
        <v>28.3</v>
      </c>
      <c r="AE132" s="12">
        <f>'raw TE data'!BC129</f>
        <v>6.4</v>
      </c>
      <c r="AF132" s="12">
        <f>'raw TE data'!BD129</f>
        <v>154</v>
      </c>
      <c r="AG132" s="12">
        <f>'raw TE data'!BE129</f>
        <v>33</v>
      </c>
      <c r="AH132" s="12">
        <f>'raw TE data'!BF129</f>
        <v>44.3</v>
      </c>
      <c r="AI132" s="12">
        <f>'raw TE data'!BG129</f>
        <v>9.9</v>
      </c>
      <c r="AJ132" s="12">
        <f>'raw TE data'!BH129</f>
        <v>470</v>
      </c>
      <c r="AK132" s="12">
        <f>'raw TE data'!BI129</f>
        <v>100</v>
      </c>
      <c r="AL132" s="12">
        <f>'raw TE data'!BJ129</f>
        <v>101</v>
      </c>
      <c r="AM132" s="12">
        <f>'raw TE data'!BK129</f>
        <v>21</v>
      </c>
      <c r="AN132" s="12">
        <f>'raw TE data'!BL129</f>
        <v>11700</v>
      </c>
      <c r="AO132" s="12">
        <f>'raw TE data'!BM129</f>
        <v>1700</v>
      </c>
      <c r="AP132" s="12">
        <f>'raw TE data'!BN129</f>
        <v>2.8</v>
      </c>
      <c r="AQ132" s="12">
        <f>'raw TE data'!BO129</f>
        <v>2.8</v>
      </c>
      <c r="AR132" s="12">
        <f>'raw TE data'!BP129</f>
        <v>335</v>
      </c>
      <c r="AS132" s="12">
        <f>'raw TE data'!BQ129</f>
        <v>85</v>
      </c>
      <c r="AT132" s="12">
        <f>'raw TE data'!BR129</f>
        <v>1420</v>
      </c>
      <c r="AU132" s="12">
        <f>'raw TE data'!BS129</f>
        <v>330</v>
      </c>
      <c r="AV132" s="21">
        <f t="shared" si="40"/>
        <v>0.23591549295774647</v>
      </c>
      <c r="AX132" s="21" t="str">
        <f>'raw TE data'!B129</f>
        <v>P145_136.FIN2</v>
      </c>
      <c r="AY132" s="31">
        <f t="shared" si="41"/>
        <v>0.38692098092643051</v>
      </c>
      <c r="AZ132" s="31">
        <f t="shared" si="42"/>
        <v>20.062695924764892</v>
      </c>
      <c r="BA132" s="31">
        <f t="shared" si="43"/>
        <v>0.87591240875912402</v>
      </c>
      <c r="BB132" s="31">
        <f t="shared" si="44"/>
        <v>3.5161744022503516</v>
      </c>
      <c r="BC132" s="31">
        <f t="shared" si="45"/>
        <v>16.88311688311688</v>
      </c>
      <c r="BD132" s="31">
        <f t="shared" si="46"/>
        <v>2.4137931034482758</v>
      </c>
      <c r="BE132" s="31">
        <f t="shared" si="47"/>
        <v>50.326797385620914</v>
      </c>
      <c r="BF132" s="31">
        <f t="shared" si="48"/>
        <v>84.482758620689651</v>
      </c>
      <c r="BG132" s="31">
        <f t="shared" si="49"/>
        <v>194.22572178477691</v>
      </c>
      <c r="BH132" s="31">
        <f t="shared" si="50"/>
        <v>332.54994124559346</v>
      </c>
      <c r="BI132" s="31">
        <f t="shared" si="51"/>
        <v>618.47389558232931</v>
      </c>
      <c r="BJ132" s="31">
        <f t="shared" si="52"/>
        <v>1244.38202247191</v>
      </c>
      <c r="BK132" s="31">
        <f t="shared" si="53"/>
        <v>1895.1612903225807</v>
      </c>
      <c r="BL132" s="31">
        <f t="shared" si="54"/>
        <v>2650.9186351706035</v>
      </c>
      <c r="BN132" s="37">
        <f t="shared" si="55"/>
        <v>34.462581916174329</v>
      </c>
      <c r="BO132" s="38">
        <f t="shared" si="56"/>
        <v>8.2808340502304678E-2</v>
      </c>
      <c r="BP132" s="39">
        <f t="shared" si="57"/>
        <v>1.4595732052769312E-4</v>
      </c>
      <c r="BQ132" s="39">
        <f t="shared" si="58"/>
        <v>9.7575196163905851</v>
      </c>
      <c r="BR132" s="52">
        <f t="shared" si="59"/>
        <v>52.674097555987316</v>
      </c>
      <c r="BS132" s="41" t="str">
        <f>'raw UPb data'!B129</f>
        <v>P145_136.FIN2</v>
      </c>
      <c r="BT132" s="41">
        <f>IF('raw UPb data'!X129="no value", "", 'raw UPb data'!X129)</f>
        <v>101.6</v>
      </c>
      <c r="BU132" s="41">
        <f>'raw UPb data'!Y129</f>
        <v>5</v>
      </c>
    </row>
    <row r="133" spans="1:73">
      <c r="A133" s="20" t="str">
        <f>'raw TE data'!B130</f>
        <v>P145_136.FIN2</v>
      </c>
      <c r="B133" s="12">
        <f>'raw TE data'!Z130</f>
        <v>31.6</v>
      </c>
      <c r="C133" s="12">
        <f>'raw TE data'!AA130</f>
        <v>3.7</v>
      </c>
      <c r="D133" s="12">
        <f>'raw TE data'!AB130</f>
        <v>0.41</v>
      </c>
      <c r="E133" s="12">
        <f>'raw TE data'!AC130</f>
        <v>0.5</v>
      </c>
      <c r="F133" s="12">
        <f>'raw TE data'!AD130</f>
        <v>1440</v>
      </c>
      <c r="G133" s="12">
        <f>'raw TE data'!AE130</f>
        <v>120</v>
      </c>
      <c r="H133" s="12">
        <f>'raw TE data'!AF130</f>
        <v>1.72</v>
      </c>
      <c r="I133" s="12">
        <f>'raw TE data'!AG130</f>
        <v>0.51</v>
      </c>
      <c r="J133" s="12">
        <f>'raw TE data'!AH130</f>
        <v>-0.6</v>
      </c>
      <c r="K133" s="12">
        <f>'raw TE data'!AI130</f>
        <v>1.3</v>
      </c>
      <c r="L133" s="12">
        <f>'raw TE data'!AJ130</f>
        <v>0.11600000000000001</v>
      </c>
      <c r="M133" s="12">
        <f>'raw TE data'!AK130</f>
        <v>3.1E-2</v>
      </c>
      <c r="N133" s="12">
        <f>'raw TE data'!AL130</f>
        <v>28.7</v>
      </c>
      <c r="O133" s="12">
        <f>'raw TE data'!AM130</f>
        <v>3.1</v>
      </c>
      <c r="P133" s="12">
        <f>'raw TE data'!AN130</f>
        <v>0.8</v>
      </c>
      <c r="Q133" s="12">
        <f>'raw TE data'!AO130</f>
        <v>0.11</v>
      </c>
      <c r="R133" s="12">
        <f>'raw TE data'!AP130</f>
        <v>10.8</v>
      </c>
      <c r="S133" s="12">
        <f>'raw TE data'!AQ130</f>
        <v>2.2999999999999998</v>
      </c>
      <c r="T133" s="12">
        <f>'raw TE data'!AR130</f>
        <v>15.9</v>
      </c>
      <c r="U133" s="12">
        <f>'raw TE data'!AS130</f>
        <v>3.5</v>
      </c>
      <c r="V133" s="12">
        <f>'raw TE data'!AT130</f>
        <v>1.29</v>
      </c>
      <c r="W133" s="12">
        <f>'raw TE data'!AU130</f>
        <v>0.38</v>
      </c>
      <c r="X133" s="12">
        <f>'raw TE data'!AV130</f>
        <v>46.6</v>
      </c>
      <c r="Y133" s="12">
        <f>'raw TE data'!AW130</f>
        <v>4.3</v>
      </c>
      <c r="Z133" s="12">
        <f>'raw TE data'!AX130</f>
        <v>12.9</v>
      </c>
      <c r="AA133" s="12">
        <f>'raw TE data'!AY130</f>
        <v>1.4</v>
      </c>
      <c r="AB133" s="12">
        <f>'raw TE data'!AZ130</f>
        <v>145</v>
      </c>
      <c r="AC133" s="12">
        <f>'raw TE data'!BA130</f>
        <v>10</v>
      </c>
      <c r="AD133" s="12">
        <f>'raw TE data'!BB130</f>
        <v>46.6</v>
      </c>
      <c r="AE133" s="12">
        <f>'raw TE data'!BC130</f>
        <v>3.6</v>
      </c>
      <c r="AF133" s="12">
        <f>'raw TE data'!BD130</f>
        <v>208</v>
      </c>
      <c r="AG133" s="12">
        <f>'raw TE data'!BE130</f>
        <v>17</v>
      </c>
      <c r="AH133" s="12">
        <f>'raw TE data'!BF130</f>
        <v>44.1</v>
      </c>
      <c r="AI133" s="12">
        <f>'raw TE data'!BG130</f>
        <v>3.6</v>
      </c>
      <c r="AJ133" s="12">
        <f>'raw TE data'!BH130</f>
        <v>375</v>
      </c>
      <c r="AK133" s="12">
        <f>'raw TE data'!BI130</f>
        <v>25</v>
      </c>
      <c r="AL133" s="12">
        <f>'raw TE data'!BJ130</f>
        <v>68.900000000000006</v>
      </c>
      <c r="AM133" s="12">
        <f>'raw TE data'!BK130</f>
        <v>6.2</v>
      </c>
      <c r="AN133" s="12">
        <f>'raw TE data'!BL130</f>
        <v>9900</v>
      </c>
      <c r="AO133" s="12">
        <f>'raw TE data'!BM130</f>
        <v>860</v>
      </c>
      <c r="AP133" s="12">
        <f>'raw TE data'!BN130</f>
        <v>0.78</v>
      </c>
      <c r="AQ133" s="12">
        <f>'raw TE data'!BO130</f>
        <v>0.31</v>
      </c>
      <c r="AR133" s="12">
        <f>'raw TE data'!BP130</f>
        <v>347</v>
      </c>
      <c r="AS133" s="12">
        <f>'raw TE data'!BQ130</f>
        <v>28</v>
      </c>
      <c r="AT133" s="12">
        <f>'raw TE data'!BR130</f>
        <v>266</v>
      </c>
      <c r="AU133" s="12">
        <f>'raw TE data'!BS130</f>
        <v>31</v>
      </c>
      <c r="AV133" s="21">
        <f t="shared" si="40"/>
        <v>1.3045112781954886</v>
      </c>
      <c r="AX133" s="21" t="str">
        <f>'raw TE data'!B130</f>
        <v>P145_136.FIN2</v>
      </c>
      <c r="AY133" s="31">
        <f t="shared" si="41"/>
        <v>0.31607629427792916</v>
      </c>
      <c r="AZ133" s="31">
        <f t="shared" si="42"/>
        <v>29.989550679205852</v>
      </c>
      <c r="BA133" s="31">
        <f t="shared" si="43"/>
        <v>5.8394160583941606</v>
      </c>
      <c r="BB133" s="31">
        <f t="shared" si="44"/>
        <v>15.18987341772152</v>
      </c>
      <c r="BC133" s="31">
        <f t="shared" si="45"/>
        <v>68.831168831168824</v>
      </c>
      <c r="BD133" s="31">
        <f t="shared" si="46"/>
        <v>14.827586206896553</v>
      </c>
      <c r="BE133" s="31">
        <f t="shared" si="47"/>
        <v>152.28758169934642</v>
      </c>
      <c r="BF133" s="31">
        <f t="shared" si="48"/>
        <v>222.41379310344828</v>
      </c>
      <c r="BG133" s="31">
        <f t="shared" si="49"/>
        <v>380.57742782152229</v>
      </c>
      <c r="BH133" s="31">
        <f t="shared" si="50"/>
        <v>547.59106933019984</v>
      </c>
      <c r="BI133" s="31">
        <f t="shared" si="51"/>
        <v>835.34136546184743</v>
      </c>
      <c r="BJ133" s="31">
        <f t="shared" si="52"/>
        <v>1238.7640449438202</v>
      </c>
      <c r="BK133" s="31">
        <f t="shared" si="53"/>
        <v>1512.0967741935483</v>
      </c>
      <c r="BL133" s="31">
        <f t="shared" si="54"/>
        <v>1808.3989501312337</v>
      </c>
      <c r="BN133" s="37">
        <f t="shared" si="55"/>
        <v>22.074419244387993</v>
      </c>
      <c r="BO133" s="38">
        <f t="shared" si="56"/>
        <v>0.14482570135682521</v>
      </c>
      <c r="BP133" s="39">
        <f t="shared" si="57"/>
        <v>1.7478239204628593E-4</v>
      </c>
      <c r="BQ133" s="39">
        <f t="shared" si="58"/>
        <v>3.9731646273637375</v>
      </c>
      <c r="BR133" s="52">
        <f t="shared" si="59"/>
        <v>11.874894393565611</v>
      </c>
      <c r="BS133" s="41" t="str">
        <f>'raw UPb data'!B130</f>
        <v>P145_136.FIN2</v>
      </c>
      <c r="BT133" s="41">
        <f>IF('raw UPb data'!X130="no value", "", 'raw UPb data'!X130)</f>
        <v>159.30000000000001</v>
      </c>
      <c r="BU133" s="41">
        <f>'raw UPb data'!Y130</f>
        <v>2.2999999999999998</v>
      </c>
    </row>
    <row r="134" spans="1:73">
      <c r="A134" s="20" t="str">
        <f>'raw TE data'!B131</f>
        <v>P145_137.FIN2</v>
      </c>
      <c r="B134" s="12">
        <f>'raw TE data'!Z131</f>
        <v>6.5</v>
      </c>
      <c r="C134" s="12">
        <f>'raw TE data'!AA131</f>
        <v>7.9</v>
      </c>
      <c r="D134" s="12">
        <f>'raw TE data'!AB131</f>
        <v>1.5</v>
      </c>
      <c r="E134" s="12">
        <f>'raw TE data'!AC131</f>
        <v>1.2</v>
      </c>
      <c r="F134" s="12">
        <f>'raw TE data'!AD131</f>
        <v>1040</v>
      </c>
      <c r="G134" s="12">
        <f>'raw TE data'!AE131</f>
        <v>220</v>
      </c>
      <c r="H134" s="12">
        <f>'raw TE data'!AF131</f>
        <v>5.0999999999999996</v>
      </c>
      <c r="I134" s="12">
        <f>'raw TE data'!AG131</f>
        <v>3.1</v>
      </c>
      <c r="J134" s="12">
        <f>'raw TE data'!AH131</f>
        <v>2.1</v>
      </c>
      <c r="K134" s="12">
        <f>'raw TE data'!AI131</f>
        <v>3.6</v>
      </c>
      <c r="L134" s="12">
        <f>'raw TE data'!AJ131</f>
        <v>5.2999999999999999E-2</v>
      </c>
      <c r="M134" s="12">
        <f>'raw TE data'!AK131</f>
        <v>6.7000000000000004E-2</v>
      </c>
      <c r="N134" s="12">
        <f>'raw TE data'!AL131</f>
        <v>2.46</v>
      </c>
      <c r="O134" s="12">
        <f>'raw TE data'!AM131</f>
        <v>0.5</v>
      </c>
      <c r="P134" s="12">
        <f>'raw TE data'!AN131</f>
        <v>0.12</v>
      </c>
      <c r="Q134" s="12">
        <f>'raw TE data'!AO131</f>
        <v>0.11</v>
      </c>
      <c r="R134" s="12">
        <f>'raw TE data'!AP131</f>
        <v>0.22</v>
      </c>
      <c r="S134" s="12">
        <f>'raw TE data'!AQ131</f>
        <v>0.27</v>
      </c>
      <c r="T134" s="12">
        <f>'raw TE data'!AR131</f>
        <v>0.67</v>
      </c>
      <c r="U134" s="12">
        <f>'raw TE data'!AS131</f>
        <v>0.83</v>
      </c>
      <c r="V134" s="12">
        <f>'raw TE data'!AT131</f>
        <v>0.11</v>
      </c>
      <c r="W134" s="12">
        <f>'raw TE data'!AU131</f>
        <v>0.28000000000000003</v>
      </c>
      <c r="X134" s="12">
        <f>'raw TE data'!AV131</f>
        <v>3.8</v>
      </c>
      <c r="Y134" s="12">
        <f>'raw TE data'!AW131</f>
        <v>1.5</v>
      </c>
      <c r="Z134" s="12">
        <f>'raw TE data'!AX131</f>
        <v>2.02</v>
      </c>
      <c r="AA134" s="12">
        <f>'raw TE data'!AY131</f>
        <v>0.66</v>
      </c>
      <c r="AB134" s="12">
        <f>'raw TE data'!AZ131</f>
        <v>50</v>
      </c>
      <c r="AC134" s="12">
        <f>'raw TE data'!BA131</f>
        <v>9.6</v>
      </c>
      <c r="AD134" s="12">
        <f>'raw TE data'!BB131</f>
        <v>26.8</v>
      </c>
      <c r="AE134" s="12">
        <f>'raw TE data'!BC131</f>
        <v>3.1</v>
      </c>
      <c r="AF134" s="12">
        <f>'raw TE data'!BD131</f>
        <v>191</v>
      </c>
      <c r="AG134" s="12">
        <f>'raw TE data'!BE131</f>
        <v>46</v>
      </c>
      <c r="AH134" s="12">
        <f>'raw TE data'!BF131</f>
        <v>68</v>
      </c>
      <c r="AI134" s="12">
        <f>'raw TE data'!BG131</f>
        <v>14</v>
      </c>
      <c r="AJ134" s="12">
        <f>'raw TE data'!BH131</f>
        <v>670</v>
      </c>
      <c r="AK134" s="12">
        <f>'raw TE data'!BI131</f>
        <v>110</v>
      </c>
      <c r="AL134" s="12">
        <f>'raw TE data'!BJ131</f>
        <v>158</v>
      </c>
      <c r="AM134" s="12">
        <f>'raw TE data'!BK131</f>
        <v>24</v>
      </c>
      <c r="AN134" s="12">
        <f>'raw TE data'!BL131</f>
        <v>15500</v>
      </c>
      <c r="AO134" s="12">
        <f>'raw TE data'!BM131</f>
        <v>1900</v>
      </c>
      <c r="AP134" s="12">
        <f>'raw TE data'!BN131</f>
        <v>-4.9899999999999999E-4</v>
      </c>
      <c r="AQ134" s="12">
        <f>'raw TE data'!BO131</f>
        <v>5.5999999999999999E-5</v>
      </c>
      <c r="AR134" s="12">
        <f>'raw TE data'!BP131</f>
        <v>27.2</v>
      </c>
      <c r="AS134" s="12">
        <f>'raw TE data'!BQ131</f>
        <v>6.1</v>
      </c>
      <c r="AT134" s="12">
        <f>'raw TE data'!BR131</f>
        <v>1190</v>
      </c>
      <c r="AU134" s="12">
        <f>'raw TE data'!BS131</f>
        <v>280</v>
      </c>
      <c r="AV134" s="21">
        <f t="shared" si="40"/>
        <v>2.2857142857142857E-2</v>
      </c>
      <c r="AX134" s="21" t="str">
        <f>'raw TE data'!B131</f>
        <v>P145_137.FIN2</v>
      </c>
      <c r="AY134" s="31">
        <f t="shared" si="41"/>
        <v>0.1444141689373297</v>
      </c>
      <c r="AZ134" s="31">
        <f t="shared" si="42"/>
        <v>2.5705329153605017</v>
      </c>
      <c r="BA134" s="31">
        <f t="shared" si="43"/>
        <v>0.87591240875912402</v>
      </c>
      <c r="BB134" s="31">
        <f t="shared" si="44"/>
        <v>0.30942334739803096</v>
      </c>
      <c r="BC134" s="31">
        <f t="shared" si="45"/>
        <v>2.9004329004329006</v>
      </c>
      <c r="BD134" s="31">
        <f t="shared" si="46"/>
        <v>1.264367816091954</v>
      </c>
      <c r="BE134" s="31">
        <f t="shared" si="47"/>
        <v>12.418300653594772</v>
      </c>
      <c r="BF134" s="31">
        <f t="shared" si="48"/>
        <v>34.827586206896548</v>
      </c>
      <c r="BG134" s="31">
        <f t="shared" si="49"/>
        <v>131.23359580052494</v>
      </c>
      <c r="BH134" s="31">
        <f t="shared" si="50"/>
        <v>314.92361927144538</v>
      </c>
      <c r="BI134" s="31">
        <f t="shared" si="51"/>
        <v>767.06827309236951</v>
      </c>
      <c r="BJ134" s="31">
        <f t="shared" si="52"/>
        <v>1910.1123595505619</v>
      </c>
      <c r="BK134" s="31">
        <f t="shared" si="53"/>
        <v>2701.6129032258063</v>
      </c>
      <c r="BL134" s="31">
        <f t="shared" si="54"/>
        <v>4146.9816272965882</v>
      </c>
      <c r="BN134" s="37">
        <f t="shared" si="55"/>
        <v>7.2274971186807546</v>
      </c>
      <c r="BO134" s="38">
        <f t="shared" si="56"/>
        <v>0.21067399753676602</v>
      </c>
      <c r="BP134" s="39">
        <f t="shared" si="57"/>
        <v>3.4823923015900387E-5</v>
      </c>
      <c r="BQ134" s="39">
        <f t="shared" si="58"/>
        <v>20.586290322580645</v>
      </c>
      <c r="BR134" s="52">
        <f t="shared" si="59"/>
        <v>333.94115209283052</v>
      </c>
      <c r="BS134" s="41" t="str">
        <f>'raw UPb data'!B131</f>
        <v>P145_137.FIN2</v>
      </c>
      <c r="BT134" s="41">
        <f>IF('raw UPb data'!X131="no value", "", 'raw UPb data'!X131)</f>
        <v>64.599999999999994</v>
      </c>
      <c r="BU134" s="41">
        <f>'raw UPb data'!Y131</f>
        <v>2.1</v>
      </c>
    </row>
    <row r="135" spans="1:73">
      <c r="A135" s="20" t="str">
        <f>'raw TE data'!B132</f>
        <v>P145_137.FIN2</v>
      </c>
      <c r="B135" s="12">
        <f>'raw TE data'!Z132</f>
        <v>6.5</v>
      </c>
      <c r="C135" s="12">
        <f>'raw TE data'!AA132</f>
        <v>2.9</v>
      </c>
      <c r="D135" s="12">
        <f>'raw TE data'!AB132</f>
        <v>0.72</v>
      </c>
      <c r="E135" s="12">
        <f>'raw TE data'!AC132</f>
        <v>0.54</v>
      </c>
      <c r="F135" s="12">
        <f>'raw TE data'!AD132</f>
        <v>696</v>
      </c>
      <c r="G135" s="12">
        <f>'raw TE data'!AE132</f>
        <v>74</v>
      </c>
      <c r="H135" s="12">
        <f>'raw TE data'!AF132</f>
        <v>1.07</v>
      </c>
      <c r="I135" s="12">
        <f>'raw TE data'!AG132</f>
        <v>0.32</v>
      </c>
      <c r="J135" s="12">
        <f>'raw TE data'!AH132</f>
        <v>1.3</v>
      </c>
      <c r="K135" s="12">
        <f>'raw TE data'!AI132</f>
        <v>1.3</v>
      </c>
      <c r="L135" s="12">
        <f>'raw TE data'!AJ132</f>
        <v>7.0999999999999994E-2</v>
      </c>
      <c r="M135" s="12">
        <f>'raw TE data'!AK132</f>
        <v>3.1E-2</v>
      </c>
      <c r="N135" s="12">
        <f>'raw TE data'!AL132</f>
        <v>4.25</v>
      </c>
      <c r="O135" s="12">
        <f>'raw TE data'!AM132</f>
        <v>0.45</v>
      </c>
      <c r="P135" s="12">
        <f>'raw TE data'!AN132</f>
        <v>5.2999999999999999E-2</v>
      </c>
      <c r="Q135" s="12">
        <f>'raw TE data'!AO132</f>
        <v>3.5999999999999997E-2</v>
      </c>
      <c r="R135" s="12">
        <f>'raw TE data'!AP132</f>
        <v>0.42</v>
      </c>
      <c r="S135" s="12">
        <f>'raw TE data'!AQ132</f>
        <v>0.32</v>
      </c>
      <c r="T135" s="12">
        <f>'raw TE data'!AR132</f>
        <v>1.54</v>
      </c>
      <c r="U135" s="12">
        <f>'raw TE data'!AS132</f>
        <v>0.71</v>
      </c>
      <c r="V135" s="12">
        <f>'raw TE data'!AT132</f>
        <v>0.36</v>
      </c>
      <c r="W135" s="12">
        <f>'raw TE data'!AU132</f>
        <v>0.23</v>
      </c>
      <c r="X135" s="12">
        <f>'raw TE data'!AV132</f>
        <v>8.6</v>
      </c>
      <c r="Y135" s="12">
        <f>'raw TE data'!AW132</f>
        <v>1.9</v>
      </c>
      <c r="Z135" s="12">
        <f>'raw TE data'!AX132</f>
        <v>3.22</v>
      </c>
      <c r="AA135" s="12">
        <f>'raw TE data'!AY132</f>
        <v>0.45</v>
      </c>
      <c r="AB135" s="12">
        <f>'raw TE data'!AZ132</f>
        <v>45.5</v>
      </c>
      <c r="AC135" s="12">
        <f>'raw TE data'!BA132</f>
        <v>5.2</v>
      </c>
      <c r="AD135" s="12">
        <f>'raw TE data'!BB132</f>
        <v>20.2</v>
      </c>
      <c r="AE135" s="12">
        <f>'raw TE data'!BC132</f>
        <v>2.8</v>
      </c>
      <c r="AF135" s="12">
        <f>'raw TE data'!BD132</f>
        <v>121</v>
      </c>
      <c r="AG135" s="12">
        <f>'raw TE data'!BE132</f>
        <v>11</v>
      </c>
      <c r="AH135" s="12">
        <f>'raw TE data'!BF132</f>
        <v>30.3</v>
      </c>
      <c r="AI135" s="12">
        <f>'raw TE data'!BG132</f>
        <v>3.4</v>
      </c>
      <c r="AJ135" s="12">
        <f>'raw TE data'!BH132</f>
        <v>315</v>
      </c>
      <c r="AK135" s="12">
        <f>'raw TE data'!BI132</f>
        <v>32</v>
      </c>
      <c r="AL135" s="12">
        <f>'raw TE data'!BJ132</f>
        <v>75.3</v>
      </c>
      <c r="AM135" s="12">
        <f>'raw TE data'!BK132</f>
        <v>7.7</v>
      </c>
      <c r="AN135" s="12">
        <f>'raw TE data'!BL132</f>
        <v>12410</v>
      </c>
      <c r="AO135" s="12">
        <f>'raw TE data'!BM132</f>
        <v>690</v>
      </c>
      <c r="AP135" s="12">
        <f>'raw TE data'!BN132</f>
        <v>0.112</v>
      </c>
      <c r="AQ135" s="12">
        <f>'raw TE data'!BO132</f>
        <v>7.8E-2</v>
      </c>
      <c r="AR135" s="12">
        <f>'raw TE data'!BP132</f>
        <v>57.5</v>
      </c>
      <c r="AS135" s="12">
        <f>'raw TE data'!BQ132</f>
        <v>5.3</v>
      </c>
      <c r="AT135" s="12">
        <f>'raw TE data'!BR132</f>
        <v>196</v>
      </c>
      <c r="AU135" s="12">
        <f>'raw TE data'!BS132</f>
        <v>18</v>
      </c>
      <c r="AV135" s="21">
        <f t="shared" ref="AV135:AV139" si="60">AR135/AT135</f>
        <v>0.29336734693877553</v>
      </c>
      <c r="AX135" s="21" t="str">
        <f>'raw TE data'!B132</f>
        <v>P145_137.FIN2</v>
      </c>
      <c r="AY135" s="31">
        <f t="shared" ref="AY135:AY139" si="61">L135/AY$2</f>
        <v>0.19346049046321526</v>
      </c>
      <c r="AZ135" s="31">
        <f t="shared" ref="AZ135:AZ139" si="62">N135/AZ$2</f>
        <v>4.4409613375130617</v>
      </c>
      <c r="BA135" s="31">
        <f t="shared" ref="BA135:BA139" si="63">P135/BA$2</f>
        <v>0.38686131386861311</v>
      </c>
      <c r="BB135" s="31">
        <f t="shared" ref="BB135:BB139" si="64">R135/BB$2</f>
        <v>0.59071729957805907</v>
      </c>
      <c r="BC135" s="31">
        <f t="shared" ref="BC135:BC139" si="65">T135/BC$2</f>
        <v>6.6666666666666661</v>
      </c>
      <c r="BD135" s="31">
        <f t="shared" ref="BD135:BD139" si="66">V135/BD$2</f>
        <v>4.1379310344827589</v>
      </c>
      <c r="BE135" s="31">
        <f t="shared" ref="BE135:BE139" si="67">X135/BE$2</f>
        <v>28.104575163398692</v>
      </c>
      <c r="BF135" s="31">
        <f t="shared" ref="BF135:BF139" si="68">Z135/BF$2</f>
        <v>55.517241379310349</v>
      </c>
      <c r="BG135" s="31">
        <f t="shared" ref="BG135:BG139" si="69">AB135/BG$2</f>
        <v>119.42257217847769</v>
      </c>
      <c r="BH135" s="31">
        <f t="shared" ref="BH135:BH139" si="70">AD135/BH$2</f>
        <v>237.36780258519389</v>
      </c>
      <c r="BI135" s="31">
        <f t="shared" ref="BI135:BI139" si="71">AF135/BI$2</f>
        <v>485.94377510040158</v>
      </c>
      <c r="BJ135" s="31">
        <f t="shared" ref="BJ135:BJ139" si="72">AH135/BJ$2</f>
        <v>851.12359550561803</v>
      </c>
      <c r="BK135" s="31">
        <f t="shared" ref="BK135:BK139" si="73">AJ135/BK$2</f>
        <v>1270.1612903225807</v>
      </c>
      <c r="BL135" s="31">
        <f t="shared" ref="BL135:BL139" si="74">AL135/BL$2</f>
        <v>1976.3779527559054</v>
      </c>
      <c r="BN135" s="37">
        <f t="shared" ref="BN135:BN139" si="75">IF(AND(AZ135&gt;0,BA135&gt;0,AY135&gt;0),AZ135/(SQRT($AY135*$BA135)),"")</f>
        <v>16.233164843403916</v>
      </c>
      <c r="BO135" s="38">
        <f t="shared" ref="BO135:BO139" si="76">IF(AND(BD135&gt;0,BE135&gt;0,BC135&gt;0),BD135/(SQRT($BC135*$BE135)),"")</f>
        <v>0.30230154397239783</v>
      </c>
      <c r="BP135" s="39">
        <f t="shared" ref="BP135:BP139" si="77">IF(AND(AY135&gt;0,BL135&gt;0),AY135/BL135,"")</f>
        <v>9.7886383620830039E-5</v>
      </c>
      <c r="BQ135" s="39">
        <f t="shared" ref="BQ135:BQ139" si="78">IF(AND(BK135&gt;0,BG135&gt;0),BK135/BG135,"")</f>
        <v>10.635856079404467</v>
      </c>
      <c r="BR135" s="52">
        <f t="shared" ref="BR135:BR139" si="79">IF(AND(BL135&gt;0,BE135&gt;0),BL135/BE135,"")</f>
        <v>70.32228529573338</v>
      </c>
      <c r="BS135" s="41" t="str">
        <f>'raw UPb data'!B132</f>
        <v>P145_137.FIN2</v>
      </c>
      <c r="BT135" s="41">
        <f>IF('raw UPb data'!X132="no value", "", 'raw UPb data'!X132)</f>
        <v>123.6</v>
      </c>
      <c r="BU135" s="41">
        <f>'raw UPb data'!Y132</f>
        <v>1.7</v>
      </c>
    </row>
    <row r="136" spans="1:73">
      <c r="A136" s="20" t="str">
        <f>'raw TE data'!B133</f>
        <v>P145_138.FIN2</v>
      </c>
      <c r="B136" s="12">
        <f>'raw TE data'!Z133</f>
        <v>22</v>
      </c>
      <c r="C136" s="12">
        <f>'raw TE data'!AA133</f>
        <v>30</v>
      </c>
      <c r="D136" s="12">
        <f>'raw TE data'!AB133</f>
        <v>0.18</v>
      </c>
      <c r="E136" s="12">
        <f>'raw TE data'!AC133</f>
        <v>0.28999999999999998</v>
      </c>
      <c r="F136" s="12">
        <f>'raw TE data'!AD133</f>
        <v>561</v>
      </c>
      <c r="G136" s="12">
        <f>'raw TE data'!AE133</f>
        <v>89</v>
      </c>
      <c r="H136" s="12">
        <f>'raw TE data'!AF133</f>
        <v>1.82</v>
      </c>
      <c r="I136" s="12">
        <f>'raw TE data'!AG133</f>
        <v>0.33</v>
      </c>
      <c r="J136" s="12">
        <f>'raw TE data'!AH133</f>
        <v>0.02</v>
      </c>
      <c r="K136" s="12">
        <f>'raw TE data'!AI133</f>
        <v>0.78</v>
      </c>
      <c r="L136" s="12">
        <f>'raw TE data'!AJ133</f>
        <v>1.4999999999999999E-2</v>
      </c>
      <c r="M136" s="12">
        <f>'raw TE data'!AK133</f>
        <v>1.2E-2</v>
      </c>
      <c r="N136" s="12">
        <f>'raw TE data'!AL133</f>
        <v>19.3</v>
      </c>
      <c r="O136" s="12">
        <f>'raw TE data'!AM133</f>
        <v>4.4000000000000004</v>
      </c>
      <c r="P136" s="12">
        <f>'raw TE data'!AN133</f>
        <v>6.6000000000000003E-2</v>
      </c>
      <c r="Q136" s="12">
        <f>'raw TE data'!AO133</f>
        <v>0.03</v>
      </c>
      <c r="R136" s="12">
        <f>'raw TE data'!AP133</f>
        <v>1.32</v>
      </c>
      <c r="S136" s="12">
        <f>'raw TE data'!AQ133</f>
        <v>0.56999999999999995</v>
      </c>
      <c r="T136" s="12">
        <f>'raw TE data'!AR133</f>
        <v>2.44</v>
      </c>
      <c r="U136" s="12">
        <f>'raw TE data'!AS133</f>
        <v>0.9</v>
      </c>
      <c r="V136" s="12">
        <f>'raw TE data'!AT133</f>
        <v>0.94</v>
      </c>
      <c r="W136" s="12">
        <f>'raw TE data'!AU133</f>
        <v>0.28000000000000003</v>
      </c>
      <c r="X136" s="12">
        <f>'raw TE data'!AV133</f>
        <v>11.3</v>
      </c>
      <c r="Y136" s="12">
        <f>'raw TE data'!AW133</f>
        <v>2.5</v>
      </c>
      <c r="Z136" s="12">
        <f>'raw TE data'!AX133</f>
        <v>3.19</v>
      </c>
      <c r="AA136" s="12">
        <f>'raw TE data'!AY133</f>
        <v>0.71</v>
      </c>
      <c r="AB136" s="12">
        <f>'raw TE data'!AZ133</f>
        <v>41.2</v>
      </c>
      <c r="AC136" s="12">
        <f>'raw TE data'!BA133</f>
        <v>8.5</v>
      </c>
      <c r="AD136" s="12">
        <f>'raw TE data'!BB133</f>
        <v>16.8</v>
      </c>
      <c r="AE136" s="12">
        <f>'raw TE data'!BC133</f>
        <v>3.1</v>
      </c>
      <c r="AF136" s="12">
        <f>'raw TE data'!BD133</f>
        <v>84</v>
      </c>
      <c r="AG136" s="12">
        <f>'raw TE data'!BE133</f>
        <v>13</v>
      </c>
      <c r="AH136" s="12">
        <f>'raw TE data'!BF133</f>
        <v>18.7</v>
      </c>
      <c r="AI136" s="12">
        <f>'raw TE data'!BG133</f>
        <v>2.5</v>
      </c>
      <c r="AJ136" s="12">
        <f>'raw TE data'!BH133</f>
        <v>208</v>
      </c>
      <c r="AK136" s="12">
        <f>'raw TE data'!BI133</f>
        <v>23</v>
      </c>
      <c r="AL136" s="12">
        <f>'raw TE data'!BJ133</f>
        <v>49.6</v>
      </c>
      <c r="AM136" s="12">
        <f>'raw TE data'!BK133</f>
        <v>4.4000000000000004</v>
      </c>
      <c r="AN136" s="12">
        <f>'raw TE data'!BL133</f>
        <v>11800</v>
      </c>
      <c r="AO136" s="12">
        <f>'raw TE data'!BM133</f>
        <v>510</v>
      </c>
      <c r="AP136" s="12">
        <f>'raw TE data'!BN133</f>
        <v>0.19</v>
      </c>
      <c r="AQ136" s="12">
        <f>'raw TE data'!BO133</f>
        <v>0.13</v>
      </c>
      <c r="AR136" s="12">
        <f>'raw TE data'!BP133</f>
        <v>249</v>
      </c>
      <c r="AS136" s="12">
        <f>'raw TE data'!BQ133</f>
        <v>40</v>
      </c>
      <c r="AT136" s="12">
        <f>'raw TE data'!BR133</f>
        <v>419</v>
      </c>
      <c r="AU136" s="12">
        <f>'raw TE data'!BS133</f>
        <v>34</v>
      </c>
      <c r="AV136" s="21">
        <f t="shared" si="60"/>
        <v>0.59427207637231505</v>
      </c>
      <c r="AX136" s="21" t="str">
        <f>'raw TE data'!B133</f>
        <v>P145_138.FIN2</v>
      </c>
      <c r="AY136" s="31">
        <f t="shared" si="61"/>
        <v>4.0871934604904632E-2</v>
      </c>
      <c r="AZ136" s="31">
        <f t="shared" si="62"/>
        <v>20.167189132706376</v>
      </c>
      <c r="BA136" s="31">
        <f t="shared" si="63"/>
        <v>0.48175182481751821</v>
      </c>
      <c r="BB136" s="31">
        <f t="shared" si="64"/>
        <v>1.8565400843881859</v>
      </c>
      <c r="BC136" s="31">
        <f t="shared" si="65"/>
        <v>10.562770562770561</v>
      </c>
      <c r="BD136" s="31">
        <f t="shared" si="66"/>
        <v>10.804597701149426</v>
      </c>
      <c r="BE136" s="31">
        <f t="shared" si="67"/>
        <v>36.928104575163403</v>
      </c>
      <c r="BF136" s="31">
        <f t="shared" si="68"/>
        <v>54.999999999999993</v>
      </c>
      <c r="BG136" s="31">
        <f t="shared" si="69"/>
        <v>108.13648293963256</v>
      </c>
      <c r="BH136" s="31">
        <f t="shared" si="70"/>
        <v>197.4148061104583</v>
      </c>
      <c r="BI136" s="31">
        <f t="shared" si="71"/>
        <v>337.34939759036143</v>
      </c>
      <c r="BJ136" s="31">
        <f t="shared" si="72"/>
        <v>525.28089887640454</v>
      </c>
      <c r="BK136" s="31">
        <f t="shared" si="73"/>
        <v>838.70967741935488</v>
      </c>
      <c r="BL136" s="31">
        <f t="shared" si="74"/>
        <v>1301.8372703412074</v>
      </c>
      <c r="BN136" s="37">
        <f t="shared" si="75"/>
        <v>143.72128436982862</v>
      </c>
      <c r="BO136" s="38">
        <f t="shared" si="76"/>
        <v>0.54706782012235122</v>
      </c>
      <c r="BP136" s="39">
        <f t="shared" si="77"/>
        <v>3.1395578799331983E-5</v>
      </c>
      <c r="BQ136" s="39">
        <f t="shared" si="78"/>
        <v>7.7560288130284993</v>
      </c>
      <c r="BR136" s="52">
        <f t="shared" si="79"/>
        <v>35.25329245348756</v>
      </c>
      <c r="BS136" s="41" t="str">
        <f>'raw UPb data'!B133</f>
        <v>P145_138.FIN2</v>
      </c>
      <c r="BT136" s="41">
        <f>IF('raw UPb data'!X133="no value", "", 'raw UPb data'!X133)</f>
        <v>81.56</v>
      </c>
      <c r="BU136" s="41">
        <f>'raw UPb data'!Y133</f>
        <v>0.94</v>
      </c>
    </row>
    <row r="137" spans="1:73">
      <c r="A137" s="20" t="str">
        <f>'raw TE data'!B134</f>
        <v>P145_139.FIN2</v>
      </c>
      <c r="B137" s="12">
        <f>'raw TE data'!Z134</f>
        <v>27</v>
      </c>
      <c r="C137" s="12">
        <f>'raw TE data'!AA134</f>
        <v>33</v>
      </c>
      <c r="D137" s="12">
        <f>'raw TE data'!AB134</f>
        <v>0.83</v>
      </c>
      <c r="E137" s="12">
        <f>'raw TE data'!AC134</f>
        <v>0.71</v>
      </c>
      <c r="F137" s="12">
        <f>'raw TE data'!AD134</f>
        <v>1250</v>
      </c>
      <c r="G137" s="12">
        <f>'raw TE data'!AE134</f>
        <v>510</v>
      </c>
      <c r="H137" s="12">
        <f>'raw TE data'!AF134</f>
        <v>5</v>
      </c>
      <c r="I137" s="12">
        <f>'raw TE data'!AG134</f>
        <v>1.5</v>
      </c>
      <c r="J137" s="12">
        <f>'raw TE data'!AH134</f>
        <v>0.6</v>
      </c>
      <c r="K137" s="12">
        <f>'raw TE data'!AI134</f>
        <v>2.5</v>
      </c>
      <c r="L137" s="12">
        <f>'raw TE data'!AJ134</f>
        <v>4.0000000000000001E-3</v>
      </c>
      <c r="M137" s="12">
        <f>'raw TE data'!AK134</f>
        <v>1.9E-2</v>
      </c>
      <c r="N137" s="12">
        <f>'raw TE data'!AL134</f>
        <v>9.9</v>
      </c>
      <c r="O137" s="12">
        <f>'raw TE data'!AM134</f>
        <v>2.2999999999999998</v>
      </c>
      <c r="P137" s="12">
        <f>'raw TE data'!AN134</f>
        <v>3.1E-2</v>
      </c>
      <c r="Q137" s="12">
        <f>'raw TE data'!AO134</f>
        <v>4.5999999999999999E-2</v>
      </c>
      <c r="R137" s="12">
        <f>'raw TE data'!AP134</f>
        <v>0.33</v>
      </c>
      <c r="S137" s="12">
        <f>'raw TE data'!AQ134</f>
        <v>0.39</v>
      </c>
      <c r="T137" s="12">
        <f>'raw TE data'!AR134</f>
        <v>1.5</v>
      </c>
      <c r="U137" s="12">
        <f>'raw TE data'!AS134</f>
        <v>1.4</v>
      </c>
      <c r="V137" s="12">
        <f>'raw TE data'!AT134</f>
        <v>0.76</v>
      </c>
      <c r="W137" s="12">
        <f>'raw TE data'!AU134</f>
        <v>0.43</v>
      </c>
      <c r="X137" s="12">
        <f>'raw TE data'!AV134</f>
        <v>7.7</v>
      </c>
      <c r="Y137" s="12">
        <f>'raw TE data'!AW134</f>
        <v>2.9</v>
      </c>
      <c r="Z137" s="12">
        <f>'raw TE data'!AX134</f>
        <v>4.0999999999999996</v>
      </c>
      <c r="AA137" s="12">
        <f>'raw TE data'!AY134</f>
        <v>1.6</v>
      </c>
      <c r="AB137" s="12">
        <f>'raw TE data'!AZ134</f>
        <v>69</v>
      </c>
      <c r="AC137" s="12">
        <f>'raw TE data'!BA134</f>
        <v>29</v>
      </c>
      <c r="AD137" s="12">
        <f>'raw TE data'!BB134</f>
        <v>32</v>
      </c>
      <c r="AE137" s="12">
        <f>'raw TE data'!BC134</f>
        <v>10</v>
      </c>
      <c r="AF137" s="12">
        <f>'raw TE data'!BD134</f>
        <v>219</v>
      </c>
      <c r="AG137" s="12">
        <f>'raw TE data'!BE134</f>
        <v>80</v>
      </c>
      <c r="AH137" s="12">
        <f>'raw TE data'!BF134</f>
        <v>62</v>
      </c>
      <c r="AI137" s="12">
        <f>'raw TE data'!BG134</f>
        <v>20</v>
      </c>
      <c r="AJ137" s="12">
        <f>'raw TE data'!BH134</f>
        <v>690</v>
      </c>
      <c r="AK137" s="12">
        <f>'raw TE data'!BI134</f>
        <v>220</v>
      </c>
      <c r="AL137" s="12">
        <f>'raw TE data'!BJ134</f>
        <v>168</v>
      </c>
      <c r="AM137" s="12">
        <f>'raw TE data'!BK134</f>
        <v>50</v>
      </c>
      <c r="AN137" s="12">
        <f>'raw TE data'!BL134</f>
        <v>12200</v>
      </c>
      <c r="AO137" s="12">
        <f>'raw TE data'!BM134</f>
        <v>1900</v>
      </c>
      <c r="AP137" s="12">
        <f>'raw TE data'!BN134</f>
        <v>3.1</v>
      </c>
      <c r="AQ137" s="12">
        <f>'raw TE data'!BO134</f>
        <v>4.0999999999999996</v>
      </c>
      <c r="AR137" s="12">
        <f>'raw TE data'!BP134</f>
        <v>164</v>
      </c>
      <c r="AS137" s="12">
        <f>'raw TE data'!BQ134</f>
        <v>27</v>
      </c>
      <c r="AT137" s="12">
        <f>'raw TE data'!BR134</f>
        <v>1170</v>
      </c>
      <c r="AU137" s="12">
        <f>'raw TE data'!BS134</f>
        <v>210</v>
      </c>
      <c r="AV137" s="21">
        <f t="shared" si="60"/>
        <v>0.14017094017094017</v>
      </c>
      <c r="AX137" s="21" t="str">
        <f>'raw TE data'!B134</f>
        <v>P145_139.FIN2</v>
      </c>
      <c r="AY137" s="31">
        <f t="shared" si="61"/>
        <v>1.0899182561307902E-2</v>
      </c>
      <c r="AZ137" s="31">
        <f t="shared" si="62"/>
        <v>10.344827586206897</v>
      </c>
      <c r="BA137" s="31">
        <f t="shared" si="63"/>
        <v>0.2262773722627737</v>
      </c>
      <c r="BB137" s="31">
        <f t="shared" si="64"/>
        <v>0.46413502109704646</v>
      </c>
      <c r="BC137" s="31">
        <f t="shared" si="65"/>
        <v>6.4935064935064934</v>
      </c>
      <c r="BD137" s="31">
        <f t="shared" si="66"/>
        <v>8.7356321839080469</v>
      </c>
      <c r="BE137" s="31">
        <f t="shared" si="67"/>
        <v>25.163398692810457</v>
      </c>
      <c r="BF137" s="31">
        <f t="shared" si="68"/>
        <v>70.689655172413779</v>
      </c>
      <c r="BG137" s="31">
        <f t="shared" si="69"/>
        <v>181.10236220472441</v>
      </c>
      <c r="BH137" s="31">
        <f t="shared" si="70"/>
        <v>376.02820211515865</v>
      </c>
      <c r="BI137" s="31">
        <f t="shared" si="71"/>
        <v>879.51807228915663</v>
      </c>
      <c r="BJ137" s="31">
        <f t="shared" si="72"/>
        <v>1741.5730337078651</v>
      </c>
      <c r="BK137" s="31">
        <f t="shared" si="73"/>
        <v>2782.2580645161293</v>
      </c>
      <c r="BL137" s="31">
        <f t="shared" si="74"/>
        <v>4409.4488188976375</v>
      </c>
      <c r="BN137" s="37">
        <f t="shared" si="75"/>
        <v>208.30789483242978</v>
      </c>
      <c r="BO137" s="38">
        <f t="shared" si="76"/>
        <v>0.68339225213158816</v>
      </c>
      <c r="BP137" s="39">
        <f t="shared" si="77"/>
        <v>2.4717789022966137E-6</v>
      </c>
      <c r="BQ137" s="39">
        <f t="shared" si="78"/>
        <v>15.362903225806452</v>
      </c>
      <c r="BR137" s="52">
        <f t="shared" si="79"/>
        <v>175.23264137437366</v>
      </c>
      <c r="BS137" s="41" t="str">
        <f>'raw UPb data'!B134</f>
        <v>P145_139.FIN2</v>
      </c>
      <c r="BT137" s="41">
        <f>IF('raw UPb data'!X134="no value", "", 'raw UPb data'!X134)</f>
        <v>231.9</v>
      </c>
      <c r="BU137" s="41">
        <f>'raw UPb data'!Y134</f>
        <v>6</v>
      </c>
    </row>
    <row r="138" spans="1:73">
      <c r="A138" s="20" t="str">
        <f>'raw TE data'!B135</f>
        <v>P145_139.FIN2</v>
      </c>
      <c r="B138" s="12">
        <f>'raw TE data'!Z135</f>
        <v>5.2</v>
      </c>
      <c r="C138" s="12">
        <f>'raw TE data'!AA135</f>
        <v>3.9</v>
      </c>
      <c r="D138" s="12">
        <f>'raw TE data'!AB135</f>
        <v>1.2</v>
      </c>
      <c r="E138" s="12">
        <f>'raw TE data'!AC135</f>
        <v>1.4</v>
      </c>
      <c r="F138" s="12">
        <f>'raw TE data'!AD135</f>
        <v>1350</v>
      </c>
      <c r="G138" s="12">
        <f>'raw TE data'!AE135</f>
        <v>110</v>
      </c>
      <c r="H138" s="12">
        <f>'raw TE data'!AF135</f>
        <v>6.9</v>
      </c>
      <c r="I138" s="12">
        <f>'raw TE data'!AG135</f>
        <v>1.7</v>
      </c>
      <c r="J138" s="12">
        <f>'raw TE data'!AH135</f>
        <v>-0.2</v>
      </c>
      <c r="K138" s="12">
        <f>'raw TE data'!AI135</f>
        <v>2.2000000000000002</v>
      </c>
      <c r="L138" s="12">
        <f>'raw TE data'!AJ135</f>
        <v>1.0999999999999999E-2</v>
      </c>
      <c r="M138" s="12">
        <f>'raw TE data'!AK135</f>
        <v>2.1999999999999999E-2</v>
      </c>
      <c r="N138" s="12">
        <f>'raw TE data'!AL135</f>
        <v>7.2</v>
      </c>
      <c r="O138" s="12">
        <f>'raw TE data'!AM135</f>
        <v>1.4</v>
      </c>
      <c r="P138" s="12">
        <f>'raw TE data'!AN135</f>
        <v>5.0999999999999997E-2</v>
      </c>
      <c r="Q138" s="12">
        <f>'raw TE data'!AO135</f>
        <v>7.3999999999999996E-2</v>
      </c>
      <c r="R138" s="12">
        <f>'raw TE data'!AP135</f>
        <v>1.53</v>
      </c>
      <c r="S138" s="12">
        <f>'raw TE data'!AQ135</f>
        <v>0.97</v>
      </c>
      <c r="T138" s="12">
        <f>'raw TE data'!AR135</f>
        <v>3</v>
      </c>
      <c r="U138" s="12">
        <f>'raw TE data'!AS135</f>
        <v>2.6</v>
      </c>
      <c r="V138" s="12">
        <f>'raw TE data'!AT135</f>
        <v>0.77</v>
      </c>
      <c r="W138" s="12">
        <f>'raw TE data'!AU135</f>
        <v>0.53</v>
      </c>
      <c r="X138" s="12">
        <f>'raw TE data'!AV135</f>
        <v>17.5</v>
      </c>
      <c r="Y138" s="12">
        <f>'raw TE data'!AW135</f>
        <v>4.8</v>
      </c>
      <c r="Z138" s="12">
        <f>'raw TE data'!AX135</f>
        <v>5.81</v>
      </c>
      <c r="AA138" s="12">
        <f>'raw TE data'!AY135</f>
        <v>0.74</v>
      </c>
      <c r="AB138" s="12">
        <f>'raw TE data'!AZ135</f>
        <v>85</v>
      </c>
      <c r="AC138" s="12">
        <f>'raw TE data'!BA135</f>
        <v>12</v>
      </c>
      <c r="AD138" s="12">
        <f>'raw TE data'!BB135</f>
        <v>42</v>
      </c>
      <c r="AE138" s="12">
        <f>'raw TE data'!BC135</f>
        <v>4.8</v>
      </c>
      <c r="AF138" s="12">
        <f>'raw TE data'!BD135</f>
        <v>233</v>
      </c>
      <c r="AG138" s="12">
        <f>'raw TE data'!BE135</f>
        <v>26</v>
      </c>
      <c r="AH138" s="12">
        <f>'raw TE data'!BF135</f>
        <v>63.2</v>
      </c>
      <c r="AI138" s="12">
        <f>'raw TE data'!BG135</f>
        <v>4.7</v>
      </c>
      <c r="AJ138" s="12">
        <f>'raw TE data'!BH135</f>
        <v>621</v>
      </c>
      <c r="AK138" s="12">
        <f>'raw TE data'!BI135</f>
        <v>54</v>
      </c>
      <c r="AL138" s="12">
        <f>'raw TE data'!BJ135</f>
        <v>157</v>
      </c>
      <c r="AM138" s="12">
        <f>'raw TE data'!BK135</f>
        <v>19</v>
      </c>
      <c r="AN138" s="12">
        <f>'raw TE data'!BL135</f>
        <v>12220</v>
      </c>
      <c r="AO138" s="12">
        <f>'raw TE data'!BM135</f>
        <v>940</v>
      </c>
      <c r="AP138" s="12">
        <f>'raw TE data'!BN135</f>
        <v>4.8</v>
      </c>
      <c r="AQ138" s="12">
        <f>'raw TE data'!BO135</f>
        <v>2.1</v>
      </c>
      <c r="AR138" s="12">
        <f>'raw TE data'!BP135</f>
        <v>112.1</v>
      </c>
      <c r="AS138" s="12">
        <f>'raw TE data'!BQ135</f>
        <v>5.5</v>
      </c>
      <c r="AT138" s="12">
        <f>'raw TE data'!BR135</f>
        <v>880</v>
      </c>
      <c r="AU138" s="12">
        <f>'raw TE data'!BS135</f>
        <v>73</v>
      </c>
      <c r="AV138" s="21">
        <f t="shared" si="60"/>
        <v>0.12738636363636363</v>
      </c>
      <c r="AX138" s="21" t="str">
        <f>'raw TE data'!B135</f>
        <v>P145_139.FIN2</v>
      </c>
      <c r="AY138" s="31">
        <f t="shared" si="61"/>
        <v>2.9972752043596729E-2</v>
      </c>
      <c r="AZ138" s="31">
        <f t="shared" si="62"/>
        <v>7.523510971786834</v>
      </c>
      <c r="BA138" s="31">
        <f t="shared" si="63"/>
        <v>0.37226277372262767</v>
      </c>
      <c r="BB138" s="31">
        <f t="shared" si="64"/>
        <v>2.1518987341772151</v>
      </c>
      <c r="BC138" s="31">
        <f t="shared" si="65"/>
        <v>12.987012987012987</v>
      </c>
      <c r="BD138" s="31">
        <f t="shared" si="66"/>
        <v>8.8505747126436791</v>
      </c>
      <c r="BE138" s="31">
        <f t="shared" si="67"/>
        <v>57.189542483660134</v>
      </c>
      <c r="BF138" s="31">
        <f t="shared" si="68"/>
        <v>100.17241379310343</v>
      </c>
      <c r="BG138" s="31">
        <f t="shared" si="69"/>
        <v>223.09711286089239</v>
      </c>
      <c r="BH138" s="31">
        <f t="shared" si="70"/>
        <v>493.53701527614572</v>
      </c>
      <c r="BI138" s="31">
        <f t="shared" si="71"/>
        <v>935.7429718875502</v>
      </c>
      <c r="BJ138" s="31">
        <f t="shared" si="72"/>
        <v>1775.2808988764045</v>
      </c>
      <c r="BK138" s="31">
        <f t="shared" si="73"/>
        <v>2504.0322580645161</v>
      </c>
      <c r="BL138" s="31">
        <f t="shared" si="74"/>
        <v>4120.7349081364828</v>
      </c>
      <c r="BN138" s="37">
        <f t="shared" si="75"/>
        <v>71.224997674305783</v>
      </c>
      <c r="BO138" s="38">
        <f t="shared" si="76"/>
        <v>0.32475700236121119</v>
      </c>
      <c r="BP138" s="39">
        <f t="shared" si="77"/>
        <v>7.2736423749110533E-6</v>
      </c>
      <c r="BQ138" s="39">
        <f t="shared" si="78"/>
        <v>11.223956356736242</v>
      </c>
      <c r="BR138" s="52">
        <f t="shared" si="79"/>
        <v>72.053993250843632</v>
      </c>
      <c r="BS138" s="41" t="str">
        <f>'raw UPb data'!B135</f>
        <v>P145_139.FIN2</v>
      </c>
      <c r="BT138" s="41">
        <f>IF('raw UPb data'!X135="no value", "", 'raw UPb data'!X135)</f>
        <v>918</v>
      </c>
      <c r="BU138" s="41">
        <f>'raw UPb data'!Y135</f>
        <v>26</v>
      </c>
    </row>
    <row r="139" spans="1:73">
      <c r="A139" s="20" t="str">
        <f>'raw TE data'!B136</f>
        <v>P145_140.FIN2</v>
      </c>
      <c r="B139" s="12">
        <f>'raw TE data'!Z136</f>
        <v>4</v>
      </c>
      <c r="C139" s="12">
        <f>'raw TE data'!AA136</f>
        <v>2.5</v>
      </c>
      <c r="D139" s="12">
        <f>'raw TE data'!AB136</f>
        <v>0.75</v>
      </c>
      <c r="E139" s="12">
        <f>'raw TE data'!AC136</f>
        <v>0.71</v>
      </c>
      <c r="F139" s="12">
        <f>'raw TE data'!AD136</f>
        <v>1760</v>
      </c>
      <c r="G139" s="12">
        <f>'raw TE data'!AE136</f>
        <v>120</v>
      </c>
      <c r="H139" s="12">
        <f>'raw TE data'!AF136</f>
        <v>5.7</v>
      </c>
      <c r="I139" s="12">
        <f>'raw TE data'!AG136</f>
        <v>1.4</v>
      </c>
      <c r="J139" s="12">
        <f>'raw TE data'!AH136</f>
        <v>-0.6</v>
      </c>
      <c r="K139" s="12">
        <f>'raw TE data'!AI136</f>
        <v>1.4</v>
      </c>
      <c r="L139" s="12">
        <f>'raw TE data'!AJ136</f>
        <v>0.97</v>
      </c>
      <c r="M139" s="12">
        <f>'raw TE data'!AK136</f>
        <v>0.42</v>
      </c>
      <c r="N139" s="12">
        <f>'raw TE data'!AL136</f>
        <v>57.1</v>
      </c>
      <c r="O139" s="12">
        <f>'raw TE data'!AM136</f>
        <v>3.7</v>
      </c>
      <c r="P139" s="12">
        <f>'raw TE data'!AN136</f>
        <v>0.5</v>
      </c>
      <c r="Q139" s="12">
        <f>'raw TE data'!AO136</f>
        <v>0.28000000000000003</v>
      </c>
      <c r="R139" s="12">
        <f>'raw TE data'!AP136</f>
        <v>3.6</v>
      </c>
      <c r="S139" s="12">
        <f>'raw TE data'!AQ136</f>
        <v>1.6</v>
      </c>
      <c r="T139" s="12">
        <f>'raw TE data'!AR136</f>
        <v>4.3</v>
      </c>
      <c r="U139" s="12">
        <f>'raw TE data'!AS136</f>
        <v>1.4</v>
      </c>
      <c r="V139" s="12">
        <f>'raw TE data'!AT136</f>
        <v>1.07</v>
      </c>
      <c r="W139" s="12">
        <f>'raw TE data'!AU136</f>
        <v>0.42</v>
      </c>
      <c r="X139" s="12">
        <f>'raw TE data'!AV136</f>
        <v>26.5</v>
      </c>
      <c r="Y139" s="12">
        <f>'raw TE data'!AW136</f>
        <v>4.4000000000000004</v>
      </c>
      <c r="Z139" s="12">
        <f>'raw TE data'!AX136</f>
        <v>10</v>
      </c>
      <c r="AA139" s="12">
        <f>'raw TE data'!AY136</f>
        <v>1.3</v>
      </c>
      <c r="AB139" s="12">
        <f>'raw TE data'!AZ136</f>
        <v>143</v>
      </c>
      <c r="AC139" s="12">
        <f>'raw TE data'!BA136</f>
        <v>10</v>
      </c>
      <c r="AD139" s="12">
        <f>'raw TE data'!BB136</f>
        <v>57.3</v>
      </c>
      <c r="AE139" s="12">
        <f>'raw TE data'!BC136</f>
        <v>5.2</v>
      </c>
      <c r="AF139" s="12">
        <f>'raw TE data'!BD136</f>
        <v>290</v>
      </c>
      <c r="AG139" s="12">
        <f>'raw TE data'!BE136</f>
        <v>18</v>
      </c>
      <c r="AH139" s="12">
        <f>'raw TE data'!BF136</f>
        <v>69.2</v>
      </c>
      <c r="AI139" s="12">
        <f>'raw TE data'!BG136</f>
        <v>5.4</v>
      </c>
      <c r="AJ139" s="12">
        <f>'raw TE data'!BH136</f>
        <v>653</v>
      </c>
      <c r="AK139" s="12">
        <f>'raw TE data'!BI136</f>
        <v>59</v>
      </c>
      <c r="AL139" s="12">
        <f>'raw TE data'!BJ136</f>
        <v>135</v>
      </c>
      <c r="AM139" s="12">
        <f>'raw TE data'!BK136</f>
        <v>10</v>
      </c>
      <c r="AN139" s="12">
        <f>'raw TE data'!BL136</f>
        <v>11420</v>
      </c>
      <c r="AO139" s="12">
        <f>'raw TE data'!BM136</f>
        <v>840</v>
      </c>
      <c r="AP139" s="12">
        <f>'raw TE data'!BN136</f>
        <v>2.7</v>
      </c>
      <c r="AQ139" s="12">
        <f>'raw TE data'!BO136</f>
        <v>2.2000000000000002</v>
      </c>
      <c r="AR139" s="12">
        <f>'raw TE data'!BP136</f>
        <v>560</v>
      </c>
      <c r="AS139" s="12">
        <f>'raw TE data'!BQ136</f>
        <v>48</v>
      </c>
      <c r="AT139" s="12">
        <f>'raw TE data'!BR136</f>
        <v>605</v>
      </c>
      <c r="AU139" s="12">
        <f>'raw TE data'!BS136</f>
        <v>40</v>
      </c>
      <c r="AV139" s="21">
        <f t="shared" si="60"/>
        <v>0.92561983471074383</v>
      </c>
      <c r="AX139" s="21" t="str">
        <f>'raw TE data'!B136</f>
        <v>P145_140.FIN2</v>
      </c>
      <c r="AY139" s="31">
        <f t="shared" si="61"/>
        <v>2.6430517711171664</v>
      </c>
      <c r="AZ139" s="31">
        <f t="shared" si="62"/>
        <v>59.665621734587255</v>
      </c>
      <c r="BA139" s="31">
        <f t="shared" si="63"/>
        <v>3.6496350364963499</v>
      </c>
      <c r="BB139" s="31">
        <f t="shared" si="64"/>
        <v>5.0632911392405067</v>
      </c>
      <c r="BC139" s="31">
        <f t="shared" si="65"/>
        <v>18.614718614718612</v>
      </c>
      <c r="BD139" s="31">
        <f t="shared" si="66"/>
        <v>12.298850574712645</v>
      </c>
      <c r="BE139" s="31">
        <f t="shared" si="67"/>
        <v>86.601307189542482</v>
      </c>
      <c r="BF139" s="31">
        <f t="shared" si="68"/>
        <v>172.41379310344826</v>
      </c>
      <c r="BG139" s="31">
        <f t="shared" si="69"/>
        <v>375.32808398950129</v>
      </c>
      <c r="BH139" s="31">
        <f t="shared" si="70"/>
        <v>673.32549941245588</v>
      </c>
      <c r="BI139" s="31">
        <f t="shared" si="71"/>
        <v>1164.6586345381527</v>
      </c>
      <c r="BJ139" s="31">
        <f t="shared" si="72"/>
        <v>1943.8202247191011</v>
      </c>
      <c r="BK139" s="31">
        <f t="shared" si="73"/>
        <v>2633.0645161290322</v>
      </c>
      <c r="BL139" s="31">
        <f t="shared" si="74"/>
        <v>3543.3070866141729</v>
      </c>
      <c r="BN139" s="37">
        <f t="shared" si="75"/>
        <v>19.210851586499555</v>
      </c>
      <c r="BO139" s="38">
        <f t="shared" si="76"/>
        <v>0.30631909023817089</v>
      </c>
      <c r="BP139" s="39">
        <f t="shared" si="77"/>
        <v>7.4592794429306699E-4</v>
      </c>
      <c r="BQ139" s="39">
        <f t="shared" si="78"/>
        <v>7.0153676968193102</v>
      </c>
      <c r="BR139" s="52">
        <f t="shared" si="79"/>
        <v>40.915168622790077</v>
      </c>
      <c r="BS139" s="41" t="str">
        <f>'raw UPb data'!B136</f>
        <v>P145_140.FIN2</v>
      </c>
      <c r="BT139" s="41">
        <f>IF('raw UPb data'!X136="no value", "", 'raw UPb data'!X136)</f>
        <v>164.9</v>
      </c>
      <c r="BU139" s="41">
        <f>'raw UPb data'!Y136</f>
        <v>1.8</v>
      </c>
    </row>
    <row r="140" spans="1:73">
      <c r="A140" s="20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AV140" s="21"/>
      <c r="AX140" s="2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N140" s="37"/>
      <c r="BO140" s="38"/>
      <c r="BP140" s="39"/>
      <c r="BQ140" s="39"/>
      <c r="BR140" s="52"/>
    </row>
    <row r="141" spans="1:73">
      <c r="A141" s="20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AV141" s="21"/>
      <c r="AX141" s="2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N141" s="37"/>
      <c r="BO141" s="38"/>
      <c r="BP141" s="39"/>
      <c r="BQ141" s="39"/>
      <c r="BR141" s="52"/>
    </row>
    <row r="142" spans="1:73">
      <c r="A142" s="20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AV142" s="21"/>
      <c r="AX142" s="2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N142" s="37"/>
      <c r="BO142" s="38"/>
      <c r="BP142" s="39"/>
      <c r="BQ142" s="39"/>
      <c r="BR142" s="52"/>
    </row>
    <row r="143" spans="1:73">
      <c r="A143" s="20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AV143" s="21"/>
      <c r="AX143" s="2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N143" s="37"/>
      <c r="BO143" s="38"/>
      <c r="BP143" s="39"/>
      <c r="BQ143" s="39"/>
      <c r="BR143" s="52"/>
    </row>
    <row r="144" spans="1:73">
      <c r="A144" s="20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AV144" s="21"/>
      <c r="AX144" s="2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N144" s="37"/>
      <c r="BO144" s="38"/>
      <c r="BP144" s="39"/>
      <c r="BQ144" s="39"/>
      <c r="BR144" s="52"/>
    </row>
    <row r="145" spans="1:70">
      <c r="A145" s="20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AV145" s="21"/>
      <c r="AX145" s="2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N145" s="37"/>
      <c r="BO145" s="38"/>
      <c r="BP145" s="39"/>
      <c r="BQ145" s="39"/>
      <c r="BR145" s="52"/>
    </row>
    <row r="146" spans="1:70">
      <c r="A146" s="20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AV146" s="21"/>
      <c r="AX146" s="2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N146" s="37"/>
      <c r="BO146" s="38"/>
      <c r="BP146" s="39"/>
      <c r="BQ146" s="39"/>
      <c r="BR146" s="52"/>
    </row>
    <row r="147" spans="1:70">
      <c r="A147" s="20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AV147" s="21"/>
      <c r="AX147" s="2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N147" s="37"/>
      <c r="BO147" s="38"/>
      <c r="BP147" s="39"/>
      <c r="BQ147" s="39"/>
      <c r="BR147" s="52"/>
    </row>
    <row r="148" spans="1:70">
      <c r="A148" s="20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AV148" s="21"/>
      <c r="AX148" s="2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N148" s="37"/>
      <c r="BO148" s="38"/>
      <c r="BP148" s="39"/>
      <c r="BQ148" s="39"/>
      <c r="BR148" s="52"/>
    </row>
    <row r="149" spans="1:70">
      <c r="A149" s="20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AV149" s="21"/>
      <c r="AX149" s="2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N149" s="37"/>
      <c r="BO149" s="38"/>
      <c r="BP149" s="39"/>
      <c r="BQ149" s="39"/>
      <c r="BR149" s="52"/>
    </row>
    <row r="150" spans="1:70">
      <c r="A150" s="20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AV150" s="21"/>
      <c r="AX150" s="2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N150" s="37"/>
      <c r="BO150" s="38"/>
      <c r="BP150" s="39"/>
      <c r="BQ150" s="39"/>
      <c r="BR150" s="52"/>
    </row>
    <row r="151" spans="1:70">
      <c r="A151" s="20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AV151" s="21"/>
      <c r="AX151" s="2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N151" s="37"/>
      <c r="BO151" s="38"/>
      <c r="BP151" s="39"/>
      <c r="BQ151" s="39"/>
      <c r="BR151" s="52"/>
    </row>
    <row r="152" spans="1:70">
      <c r="A152" s="20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AV152" s="21"/>
      <c r="AX152" s="2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N152" s="37"/>
      <c r="BO152" s="38"/>
      <c r="BP152" s="39"/>
      <c r="BQ152" s="39"/>
      <c r="BR152" s="52"/>
    </row>
    <row r="153" spans="1:70">
      <c r="A153" s="20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AV153" s="21"/>
      <c r="AX153" s="2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N153" s="37"/>
      <c r="BO153" s="38"/>
      <c r="BP153" s="39"/>
      <c r="BQ153" s="39"/>
      <c r="BR153" s="52"/>
    </row>
    <row r="154" spans="1:70">
      <c r="A154" s="20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AV154" s="21"/>
      <c r="AX154" s="2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N154" s="37"/>
      <c r="BO154" s="38"/>
      <c r="BP154" s="39"/>
      <c r="BQ154" s="39"/>
      <c r="BR154" s="52"/>
    </row>
    <row r="155" spans="1:70">
      <c r="A155" s="20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AV155" s="21"/>
      <c r="AX155" s="2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N155" s="37"/>
      <c r="BO155" s="38"/>
      <c r="BP155" s="39"/>
      <c r="BQ155" s="39"/>
      <c r="BR155" s="52"/>
    </row>
    <row r="156" spans="1:70">
      <c r="A156" s="20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AV156" s="21"/>
      <c r="AX156" s="2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N156" s="37"/>
      <c r="BO156" s="38"/>
      <c r="BP156" s="39"/>
      <c r="BQ156" s="39"/>
      <c r="BR156" s="52"/>
    </row>
    <row r="157" spans="1:70">
      <c r="A157" s="20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AV157" s="21"/>
      <c r="AX157" s="2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N157" s="37"/>
      <c r="BO157" s="38"/>
      <c r="BP157" s="39"/>
      <c r="BQ157" s="39"/>
      <c r="BR157" s="52"/>
    </row>
    <row r="158" spans="1:70">
      <c r="A158" s="20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AV158" s="21"/>
      <c r="AX158" s="2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N158" s="37"/>
      <c r="BO158" s="38"/>
      <c r="BP158" s="39"/>
      <c r="BQ158" s="39"/>
      <c r="BR158" s="52"/>
    </row>
    <row r="159" spans="1:70">
      <c r="A159" s="20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AV159" s="21"/>
      <c r="AX159" s="2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N159" s="37"/>
      <c r="BO159" s="38"/>
      <c r="BP159" s="39"/>
      <c r="BQ159" s="39"/>
      <c r="BR159" s="52"/>
    </row>
    <row r="160" spans="1:70">
      <c r="A160" s="20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AV160" s="21"/>
      <c r="AX160" s="2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N160" s="37"/>
      <c r="BO160" s="38"/>
      <c r="BP160" s="39"/>
      <c r="BQ160" s="39"/>
      <c r="BR160" s="52"/>
    </row>
    <row r="161" spans="1:70">
      <c r="A161" s="20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AV161" s="21"/>
      <c r="AX161" s="2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N161" s="37"/>
      <c r="BO161" s="38"/>
      <c r="BP161" s="39"/>
      <c r="BQ161" s="39"/>
      <c r="BR161" s="52"/>
    </row>
    <row r="162" spans="1:70">
      <c r="A162" s="20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AV162" s="21"/>
      <c r="AX162" s="2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N162" s="37"/>
      <c r="BO162" s="38"/>
      <c r="BP162" s="39"/>
      <c r="BQ162" s="39"/>
      <c r="BR162" s="52"/>
    </row>
    <row r="163" spans="1:70">
      <c r="A163" s="20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AV163" s="21"/>
      <c r="AX163" s="2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N163" s="37"/>
      <c r="BO163" s="38"/>
      <c r="BP163" s="39"/>
      <c r="BQ163" s="39"/>
      <c r="BR163" s="52"/>
    </row>
    <row r="164" spans="1:70">
      <c r="A164" s="20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AV164" s="21"/>
      <c r="AX164" s="2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N164" s="37"/>
      <c r="BO164" s="38"/>
      <c r="BP164" s="39"/>
      <c r="BQ164" s="39"/>
      <c r="BR164" s="52"/>
    </row>
    <row r="165" spans="1:70">
      <c r="A165" s="20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AV165" s="21"/>
      <c r="AX165" s="2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N165" s="37"/>
      <c r="BO165" s="38"/>
      <c r="BP165" s="39"/>
      <c r="BQ165" s="39"/>
      <c r="BR165" s="52"/>
    </row>
    <row r="166" spans="1:70">
      <c r="A166" s="20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AV166" s="21"/>
      <c r="AX166" s="2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N166" s="37"/>
      <c r="BO166" s="38"/>
      <c r="BP166" s="39"/>
      <c r="BQ166" s="39"/>
      <c r="BR166" s="52"/>
    </row>
    <row r="167" spans="1:70">
      <c r="A167" s="20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AV167" s="21"/>
      <c r="AX167" s="2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N167" s="37"/>
      <c r="BO167" s="38"/>
      <c r="BP167" s="39"/>
      <c r="BQ167" s="39"/>
      <c r="BR167" s="52"/>
    </row>
    <row r="168" spans="1:70">
      <c r="A168" s="20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AV168" s="21"/>
      <c r="AX168" s="2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N168" s="37"/>
      <c r="BO168" s="38"/>
      <c r="BP168" s="39"/>
      <c r="BQ168" s="39"/>
      <c r="BR168" s="52"/>
    </row>
    <row r="169" spans="1:70">
      <c r="A169" s="20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AV169" s="21"/>
      <c r="AX169" s="2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N169" s="37"/>
      <c r="BO169" s="38"/>
      <c r="BP169" s="39"/>
      <c r="BQ169" s="39"/>
      <c r="BR169" s="52"/>
    </row>
    <row r="170" spans="1:70">
      <c r="A170" s="20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AV170" s="21"/>
      <c r="AX170" s="2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N170" s="37"/>
      <c r="BO170" s="38"/>
      <c r="BP170" s="39"/>
      <c r="BQ170" s="39"/>
      <c r="BR170" s="52"/>
    </row>
    <row r="171" spans="1:70">
      <c r="A171" s="20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AV171" s="21"/>
      <c r="AX171" s="2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N171" s="37"/>
      <c r="BO171" s="38"/>
      <c r="BP171" s="39"/>
      <c r="BQ171" s="39"/>
      <c r="BR171" s="52"/>
    </row>
    <row r="172" spans="1:70">
      <c r="A172" s="20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AV172" s="21"/>
      <c r="AX172" s="2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N172" s="37"/>
      <c r="BO172" s="38"/>
      <c r="BP172" s="39"/>
      <c r="BQ172" s="39"/>
      <c r="BR172" s="52"/>
    </row>
    <row r="173" spans="1:70">
      <c r="A173" s="20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AV173" s="21"/>
      <c r="AX173" s="2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N173" s="37"/>
      <c r="BO173" s="38"/>
      <c r="BP173" s="39"/>
      <c r="BQ173" s="39"/>
      <c r="BR173" s="52"/>
    </row>
    <row r="174" spans="1:70">
      <c r="A174" s="20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AV174" s="21"/>
      <c r="AX174" s="2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N174" s="37"/>
      <c r="BO174" s="38"/>
      <c r="BP174" s="39"/>
      <c r="BQ174" s="39"/>
      <c r="BR174" s="52"/>
    </row>
    <row r="175" spans="1:70">
      <c r="A175" s="20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AV175" s="21"/>
      <c r="AX175" s="2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N175" s="37"/>
      <c r="BO175" s="38"/>
      <c r="BP175" s="39"/>
      <c r="BQ175" s="39"/>
      <c r="BR175" s="52"/>
    </row>
    <row r="176" spans="1:70">
      <c r="A176" s="20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AV176" s="21"/>
      <c r="AX176" s="2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N176" s="37"/>
      <c r="BO176" s="38"/>
      <c r="BP176" s="39"/>
      <c r="BQ176" s="39"/>
      <c r="BR176" s="52"/>
    </row>
    <row r="177" spans="1:70">
      <c r="A177" s="20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AV177" s="21"/>
      <c r="AX177" s="2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N177" s="37"/>
      <c r="BO177" s="38"/>
      <c r="BP177" s="39"/>
      <c r="BQ177" s="39"/>
      <c r="BR177" s="52"/>
    </row>
    <row r="178" spans="1:70">
      <c r="A178" s="20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AV178" s="21"/>
      <c r="AX178" s="2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N178" s="37"/>
      <c r="BO178" s="38"/>
      <c r="BP178" s="39"/>
      <c r="BQ178" s="39"/>
      <c r="BR178" s="52"/>
    </row>
    <row r="179" spans="1:70">
      <c r="A179" s="20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AV179" s="21"/>
      <c r="AX179" s="2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N179" s="37"/>
      <c r="BO179" s="38"/>
      <c r="BP179" s="39"/>
      <c r="BQ179" s="39"/>
      <c r="BR179" s="52"/>
    </row>
    <row r="180" spans="1:70">
      <c r="A180" s="20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AV180" s="21"/>
      <c r="AX180" s="2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N180" s="37"/>
      <c r="BO180" s="38"/>
      <c r="BP180" s="39"/>
      <c r="BQ180" s="39"/>
      <c r="BR180" s="52"/>
    </row>
    <row r="181" spans="1:70">
      <c r="A181" s="20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AV181" s="21"/>
      <c r="AX181" s="2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N181" s="37"/>
      <c r="BO181" s="38"/>
      <c r="BP181" s="39"/>
      <c r="BQ181" s="39"/>
      <c r="BR181" s="52"/>
    </row>
    <row r="182" spans="1:70">
      <c r="A182" s="20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AV182" s="21"/>
      <c r="AX182" s="2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N182" s="37"/>
      <c r="BO182" s="38"/>
      <c r="BP182" s="39"/>
      <c r="BQ182" s="39"/>
      <c r="BR182" s="52"/>
    </row>
    <row r="183" spans="1:70">
      <c r="A183" s="20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AV183" s="21"/>
      <c r="AX183" s="2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N183" s="37"/>
      <c r="BO183" s="38"/>
      <c r="BP183" s="39"/>
      <c r="BQ183" s="39"/>
      <c r="BR183" s="52"/>
    </row>
    <row r="184" spans="1:70">
      <c r="A184" s="20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AV184" s="21"/>
      <c r="AX184" s="2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N184" s="37"/>
      <c r="BO184" s="38"/>
      <c r="BP184" s="39"/>
      <c r="BQ184" s="39"/>
      <c r="BR184" s="52"/>
    </row>
    <row r="185" spans="1:70">
      <c r="A185" s="20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AV185" s="21"/>
      <c r="AX185" s="2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N185" s="37"/>
      <c r="BO185" s="38"/>
      <c r="BP185" s="39"/>
      <c r="BQ185" s="39"/>
      <c r="BR185" s="52"/>
    </row>
    <row r="186" spans="1:70">
      <c r="A186" s="20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AV186" s="21"/>
      <c r="AX186" s="2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N186" s="37"/>
      <c r="BO186" s="38"/>
      <c r="BP186" s="39"/>
      <c r="BQ186" s="39"/>
      <c r="BR186" s="52"/>
    </row>
    <row r="187" spans="1:70">
      <c r="A187" s="20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AV187" s="21"/>
      <c r="AX187" s="2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N187" s="37"/>
      <c r="BO187" s="38"/>
      <c r="BP187" s="39"/>
      <c r="BQ187" s="39"/>
      <c r="BR187" s="52"/>
    </row>
    <row r="188" spans="1:70">
      <c r="A188" s="20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AV188" s="21"/>
      <c r="AX188" s="2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N188" s="37"/>
      <c r="BO188" s="38"/>
      <c r="BP188" s="39"/>
      <c r="BQ188" s="39"/>
      <c r="BR188" s="52"/>
    </row>
    <row r="189" spans="1:70">
      <c r="A189" s="20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AV189" s="21"/>
      <c r="AX189" s="2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N189" s="37"/>
      <c r="BO189" s="38"/>
      <c r="BP189" s="39"/>
      <c r="BQ189" s="39"/>
      <c r="BR189" s="52"/>
    </row>
    <row r="190" spans="1:70">
      <c r="A190" s="20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AV190" s="21"/>
      <c r="AX190" s="2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N190" s="37"/>
      <c r="BO190" s="38"/>
      <c r="BP190" s="39"/>
      <c r="BQ190" s="39"/>
      <c r="BR190" s="52"/>
    </row>
    <row r="191" spans="1:70">
      <c r="A191" s="20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AV191" s="21"/>
      <c r="AX191" s="2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N191" s="37"/>
      <c r="BO191" s="38"/>
      <c r="BP191" s="39"/>
      <c r="BQ191" s="39"/>
      <c r="BR191" s="52"/>
    </row>
    <row r="192" spans="1:70">
      <c r="A192" s="20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AV192" s="21"/>
      <c r="AX192" s="2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N192" s="37"/>
      <c r="BO192" s="38"/>
      <c r="BP192" s="39"/>
      <c r="BQ192" s="39"/>
      <c r="BR192" s="52"/>
    </row>
    <row r="193" spans="1:70">
      <c r="A193" s="20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AV193" s="21"/>
      <c r="AX193" s="2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N193" s="37"/>
      <c r="BO193" s="38"/>
      <c r="BP193" s="39"/>
      <c r="BQ193" s="39"/>
      <c r="BR193" s="52"/>
    </row>
    <row r="194" spans="1:70">
      <c r="A194" s="20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AV194" s="21"/>
      <c r="AX194" s="2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N194" s="37"/>
      <c r="BO194" s="38"/>
      <c r="BP194" s="39"/>
      <c r="BQ194" s="39"/>
      <c r="BR194" s="52"/>
    </row>
    <row r="195" spans="1:70">
      <c r="A195" s="20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AV195" s="21"/>
      <c r="AX195" s="2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N195" s="37"/>
      <c r="BO195" s="38"/>
      <c r="BP195" s="39"/>
      <c r="BQ195" s="39"/>
      <c r="BR195" s="52"/>
    </row>
    <row r="196" spans="1:70">
      <c r="A196" s="20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AV196" s="21"/>
      <c r="AX196" s="2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N196" s="37"/>
      <c r="BO196" s="38"/>
      <c r="BP196" s="39"/>
      <c r="BQ196" s="39"/>
      <c r="BR196" s="52"/>
    </row>
    <row r="197" spans="1:70">
      <c r="A197" s="20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AV197" s="21"/>
      <c r="AX197" s="2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N197" s="37"/>
      <c r="BO197" s="38"/>
      <c r="BP197" s="39"/>
      <c r="BQ197" s="39"/>
      <c r="BR197" s="52"/>
    </row>
    <row r="198" spans="1:70">
      <c r="A198" s="20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AV198" s="21"/>
      <c r="AX198" s="2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N198" s="37"/>
      <c r="BO198" s="38"/>
      <c r="BP198" s="39"/>
      <c r="BQ198" s="39"/>
      <c r="BR198" s="52"/>
    </row>
    <row r="199" spans="1:70">
      <c r="A199" s="20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AV199" s="21"/>
      <c r="AX199" s="2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N199" s="37"/>
      <c r="BO199" s="38"/>
      <c r="BP199" s="39"/>
      <c r="BQ199" s="39"/>
      <c r="BR199" s="52"/>
    </row>
    <row r="200" spans="1:70">
      <c r="A200" s="20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AV200" s="21"/>
      <c r="AX200" s="2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N200" s="37"/>
      <c r="BO200" s="38"/>
      <c r="BP200" s="39"/>
      <c r="BQ200" s="39"/>
      <c r="BR200" s="52"/>
    </row>
    <row r="201" spans="1:70">
      <c r="A201" s="20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AV201" s="21"/>
      <c r="AX201" s="2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N201" s="37"/>
      <c r="BO201" s="38"/>
      <c r="BP201" s="39"/>
      <c r="BQ201" s="39"/>
      <c r="BR201" s="52"/>
    </row>
    <row r="202" spans="1:70">
      <c r="A202" s="20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AV202" s="21"/>
      <c r="AX202" s="2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N202" s="37"/>
      <c r="BO202" s="38"/>
      <c r="BP202" s="39"/>
      <c r="BQ202" s="39"/>
      <c r="BR202" s="52"/>
    </row>
    <row r="203" spans="1:70">
      <c r="A203" s="20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AV203" s="21"/>
      <c r="AX203" s="2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N203" s="37"/>
      <c r="BO203" s="38"/>
      <c r="BP203" s="39"/>
      <c r="BQ203" s="39"/>
      <c r="BR203" s="52"/>
    </row>
    <row r="204" spans="1:70">
      <c r="A204" s="20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AV204" s="21"/>
      <c r="AX204" s="2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N204" s="37"/>
      <c r="BO204" s="38"/>
      <c r="BP204" s="39"/>
      <c r="BQ204" s="39"/>
      <c r="BR204" s="52"/>
    </row>
    <row r="205" spans="1:70">
      <c r="A205" s="20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AV205" s="21"/>
      <c r="AX205" s="2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N205" s="37"/>
      <c r="BO205" s="38"/>
      <c r="BP205" s="39"/>
      <c r="BQ205" s="39"/>
      <c r="BR205" s="52"/>
    </row>
    <row r="206" spans="1:70">
      <c r="A206" s="20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AV206" s="21"/>
      <c r="AX206" s="2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N206" s="37"/>
      <c r="BO206" s="38"/>
      <c r="BP206" s="39"/>
      <c r="BQ206" s="39"/>
      <c r="BR206" s="52"/>
    </row>
    <row r="207" spans="1:70">
      <c r="A207" s="20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AV207" s="21"/>
      <c r="AX207" s="2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N207" s="37"/>
      <c r="BO207" s="38"/>
      <c r="BP207" s="39"/>
      <c r="BQ207" s="39"/>
      <c r="BR207" s="52"/>
    </row>
    <row r="208" spans="1:70">
      <c r="A208" s="20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AV208" s="21"/>
      <c r="AX208" s="2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N208" s="37"/>
      <c r="BO208" s="38"/>
      <c r="BP208" s="39"/>
      <c r="BQ208" s="39"/>
      <c r="BR208" s="52"/>
    </row>
    <row r="209" spans="1:70">
      <c r="A209" s="20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AV209" s="21"/>
      <c r="AX209" s="2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N209" s="37"/>
      <c r="BO209" s="38"/>
      <c r="BP209" s="39"/>
      <c r="BQ209" s="39"/>
      <c r="BR209" s="52"/>
    </row>
    <row r="210" spans="1:70">
      <c r="A210" s="20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AV210" s="21"/>
      <c r="AX210" s="2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N210" s="37"/>
      <c r="BO210" s="38"/>
      <c r="BP210" s="39"/>
      <c r="BQ210" s="39"/>
      <c r="BR210" s="52"/>
    </row>
    <row r="211" spans="1:70">
      <c r="A211" s="20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AV211" s="21"/>
      <c r="AX211" s="2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N211" s="37"/>
      <c r="BO211" s="38"/>
      <c r="BP211" s="39"/>
      <c r="BQ211" s="39"/>
      <c r="BR211" s="52"/>
    </row>
    <row r="212" spans="1:70">
      <c r="A212" s="20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AV212" s="21"/>
      <c r="AX212" s="2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N212" s="37"/>
      <c r="BO212" s="38"/>
      <c r="BP212" s="39"/>
      <c r="BQ212" s="39"/>
      <c r="BR212" s="52"/>
    </row>
  </sheetData>
  <phoneticPr fontId="10" type="noConversion"/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AA175"/>
  <sheetViews>
    <sheetView zoomScale="80" zoomScaleNormal="80" zoomScalePageLayoutView="80" workbookViewId="0">
      <selection activeCell="M19" sqref="M19"/>
    </sheetView>
  </sheetViews>
  <sheetFormatPr baseColWidth="10" defaultColWidth="8.83203125" defaultRowHeight="12" x14ac:dyDescent="0"/>
  <cols>
    <col min="2" max="2" width="18.5" style="5" customWidth="1"/>
    <col min="3" max="6" width="9.1640625" style="3" customWidth="1"/>
    <col min="7" max="7" width="9.5" style="3" bestFit="1" customWidth="1"/>
    <col min="8" max="17" width="9.1640625" style="2" customWidth="1"/>
    <col min="18" max="18" width="12.33203125" style="2" bestFit="1" customWidth="1"/>
    <col min="19" max="19" width="9.1640625" style="3" customWidth="1"/>
    <col min="20" max="20" width="9.1640625" style="43" customWidth="1"/>
    <col min="21" max="21" width="9.1640625" style="44" customWidth="1"/>
    <col min="25" max="25" width="11.5" bestFit="1" customWidth="1"/>
    <col min="27" max="27" width="9.5" bestFit="1" customWidth="1"/>
  </cols>
  <sheetData>
    <row r="1" spans="1:27" ht="16">
      <c r="B1" s="4">
        <f>ROUND(COUNT(B3:B170),0)</f>
        <v>20</v>
      </c>
      <c r="H1" s="6" t="s">
        <v>65</v>
      </c>
      <c r="V1">
        <f>ROUND((SQRT(((B4)-MIN($B$3:$B$55))/(MAX($B$3:$B$55)-MIN($B$3:$B$55)))*55)+1,0)</f>
        <v>21</v>
      </c>
    </row>
    <row r="2" spans="1:27">
      <c r="B2" s="4" t="s">
        <v>224</v>
      </c>
      <c r="C2" s="3" t="s">
        <v>0</v>
      </c>
      <c r="D2" s="3" t="s">
        <v>1</v>
      </c>
      <c r="E2" s="3" t="s">
        <v>2</v>
      </c>
      <c r="F2" s="3" t="s">
        <v>3</v>
      </c>
      <c r="G2" s="3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T2" s="45"/>
    </row>
    <row r="3" spans="1:27">
      <c r="A3" s="2">
        <f>ROUND((((B3)-MIN($B$3:$B$170))/(MAX($B$3:$B$170)-MIN($B$3:$B$170))*55)+1,0)</f>
        <v>1</v>
      </c>
      <c r="B3" s="69">
        <f>'Data Calc'!BT38</f>
        <v>29</v>
      </c>
      <c r="C3" s="43"/>
      <c r="D3" s="43">
        <f>'Data Calc'!AZ38</f>
        <v>0.91954022988505746</v>
      </c>
      <c r="E3" s="43"/>
      <c r="F3" s="43">
        <f>'Data Calc'!BB38</f>
        <v>0.32348804500703238</v>
      </c>
      <c r="G3" s="43">
        <f>'Data Calc'!BC38</f>
        <v>2.3679653679653678</v>
      </c>
      <c r="H3" s="43">
        <f>'Data Calc'!BD38</f>
        <v>1.4942528735632186</v>
      </c>
      <c r="I3" s="43"/>
      <c r="J3" s="43">
        <f>'Data Calc'!BF38</f>
        <v>14.655172413793103</v>
      </c>
      <c r="K3" s="43">
        <f>'Data Calc'!BG38</f>
        <v>29.133858267716533</v>
      </c>
      <c r="L3" s="43">
        <f>'Data Calc'!BH38</f>
        <v>67.414806110458287</v>
      </c>
      <c r="M3" s="43">
        <f>'Data Calc'!BI38</f>
        <v>168.67469879518072</v>
      </c>
      <c r="N3" s="43">
        <f>'Data Calc'!BJ38</f>
        <v>298.31460674157302</v>
      </c>
      <c r="O3" s="43">
        <f>'Data Calc'!BK38</f>
        <v>435.48387096774195</v>
      </c>
      <c r="P3" s="43">
        <f>'Data Calc'!BL38</f>
        <v>692.91338582677156</v>
      </c>
      <c r="Q3" s="3"/>
      <c r="R3"/>
      <c r="S3"/>
      <c r="T3" s="7"/>
      <c r="Z3" s="8"/>
      <c r="AA3" s="8"/>
    </row>
    <row r="4" spans="1:27">
      <c r="A4" s="2">
        <f t="shared" ref="A4:A67" si="0">ROUND((((B4)-MIN($B$3:$B$170))/(MAX($B$3:$B$170)-MIN($B$3:$B$170))*55)+1,0)</f>
        <v>8</v>
      </c>
      <c r="B4" s="69">
        <f>'Data Calc'!BT11</f>
        <v>34.9</v>
      </c>
      <c r="C4" s="43">
        <f>'Data Calc'!AY11</f>
        <v>0.1989100817438692</v>
      </c>
      <c r="D4" s="43">
        <f>'Data Calc'!AZ11</f>
        <v>5.2246603970741905</v>
      </c>
      <c r="E4" s="43">
        <f>'Data Calc'!BA11</f>
        <v>0.61313868613138689</v>
      </c>
      <c r="F4" s="43">
        <f>'Data Calc'!BB11</f>
        <v>0.66104078762306606</v>
      </c>
      <c r="G4" s="43">
        <f>'Data Calc'!BC11</f>
        <v>1.1255411255411256</v>
      </c>
      <c r="H4" s="43"/>
      <c r="I4" s="43">
        <f>'Data Calc'!BE11</f>
        <v>15.686274509803921</v>
      </c>
      <c r="J4" s="43">
        <f>'Data Calc'!BF11</f>
        <v>16.72413793103448</v>
      </c>
      <c r="K4" s="43">
        <f>'Data Calc'!BG11</f>
        <v>31.496062992125985</v>
      </c>
      <c r="L4" s="43">
        <f>'Data Calc'!BH11</f>
        <v>69.330199764982382</v>
      </c>
      <c r="M4" s="43">
        <f>'Data Calc'!BI11</f>
        <v>171.48594377510042</v>
      </c>
      <c r="N4" s="43">
        <f>'Data Calc'!BJ11</f>
        <v>379.2134831460674</v>
      </c>
      <c r="O4" s="43">
        <f>'Data Calc'!BK11</f>
        <v>822.58064516129036</v>
      </c>
      <c r="P4" s="43">
        <f>'Data Calc'!BL11</f>
        <v>971.12860892388449</v>
      </c>
      <c r="Q4" s="3"/>
      <c r="R4"/>
      <c r="S4"/>
      <c r="T4" s="1"/>
      <c r="Z4" s="8"/>
      <c r="AA4" s="8"/>
    </row>
    <row r="5" spans="1:27">
      <c r="A5" s="2">
        <f t="shared" si="0"/>
        <v>34</v>
      </c>
      <c r="B5" s="64">
        <f>'Data Calc'!BT75</f>
        <v>57.4</v>
      </c>
      <c r="C5" s="43"/>
      <c r="D5" s="43">
        <f>'Data Calc'!AZ75</f>
        <v>2.9258098223615465</v>
      </c>
      <c r="E5" s="43">
        <f>'Data Calc'!BA75</f>
        <v>8.0291970802919693E-2</v>
      </c>
      <c r="F5" s="43"/>
      <c r="G5" s="43">
        <f>'Data Calc'!BC75</f>
        <v>1.8181818181818181</v>
      </c>
      <c r="H5" s="43">
        <f>'Data Calc'!BD75</f>
        <v>2.0689655172413794</v>
      </c>
      <c r="I5" s="43">
        <f>'Data Calc'!BE75</f>
        <v>7.8431372549019605</v>
      </c>
      <c r="J5" s="43">
        <f>'Data Calc'!BF75</f>
        <v>28.275862068965512</v>
      </c>
      <c r="K5" s="43">
        <f>'Data Calc'!BG75</f>
        <v>87.139107611548567</v>
      </c>
      <c r="L5" s="43">
        <f>'Data Calc'!BH75</f>
        <v>212.69095182138662</v>
      </c>
      <c r="M5" s="43">
        <f>'Data Calc'!BI75</f>
        <v>469.87951807228916</v>
      </c>
      <c r="N5" s="43">
        <f>'Data Calc'!BJ75</f>
        <v>912.9213483146068</v>
      </c>
      <c r="O5" s="43">
        <f>'Data Calc'!BK75</f>
        <v>1383.0645161290322</v>
      </c>
      <c r="P5" s="43">
        <f>'Data Calc'!BL75</f>
        <v>2097.1128608923887</v>
      </c>
      <c r="Q5" s="3"/>
      <c r="R5"/>
      <c r="S5"/>
      <c r="T5" s="7"/>
      <c r="Z5" s="8"/>
      <c r="AA5" s="8"/>
    </row>
    <row r="6" spans="1:27">
      <c r="A6" s="2">
        <f t="shared" si="0"/>
        <v>37</v>
      </c>
      <c r="B6" s="64">
        <f>'Data Calc'!BT99</f>
        <v>59.3</v>
      </c>
      <c r="C6" s="43"/>
      <c r="D6" s="43">
        <f>'Data Calc'!AZ99</f>
        <v>11.076280041797283</v>
      </c>
      <c r="E6" s="43">
        <f>'Data Calc'!BA99</f>
        <v>0.40145985401459849</v>
      </c>
      <c r="F6" s="43">
        <f>'Data Calc'!BB99</f>
        <v>0.95639943741209577</v>
      </c>
      <c r="G6" s="43">
        <f>'Data Calc'!BC99</f>
        <v>0.86580086580086579</v>
      </c>
      <c r="H6" s="43">
        <f>'Data Calc'!BD99</f>
        <v>1.6091954022988508</v>
      </c>
      <c r="I6" s="43">
        <f>'Data Calc'!BE99</f>
        <v>17.973856209150327</v>
      </c>
      <c r="J6" s="43">
        <f>'Data Calc'!BF99</f>
        <v>37.758620689655167</v>
      </c>
      <c r="K6" s="43">
        <f>'Data Calc'!BG99</f>
        <v>91.601049868766395</v>
      </c>
      <c r="L6" s="43">
        <f>'Data Calc'!BH99</f>
        <v>204.46533490011751</v>
      </c>
      <c r="M6" s="43">
        <f>'Data Calc'!BI99</f>
        <v>405.62248995983936</v>
      </c>
      <c r="N6" s="43">
        <f>'Data Calc'!BJ99</f>
        <v>904.494382022472</v>
      </c>
      <c r="O6" s="43">
        <f>'Data Calc'!BK99</f>
        <v>1415.3225806451612</v>
      </c>
      <c r="P6" s="43">
        <f>'Data Calc'!BL99</f>
        <v>2047.2440944881889</v>
      </c>
      <c r="Q6" s="3"/>
      <c r="R6"/>
      <c r="S6"/>
      <c r="T6" s="1"/>
      <c r="Z6" s="8"/>
      <c r="AA6" s="8"/>
    </row>
    <row r="7" spans="1:27">
      <c r="A7" s="2">
        <f t="shared" si="0"/>
        <v>40</v>
      </c>
      <c r="B7" s="64">
        <f>'Data Calc'!BT6</f>
        <v>62.3</v>
      </c>
      <c r="C7" s="43">
        <f>'Data Calc'!AY6</f>
        <v>4.9046321525885554E-2</v>
      </c>
      <c r="D7" s="43">
        <f>'Data Calc'!AZ6</f>
        <v>10.135841170323928</v>
      </c>
      <c r="E7" s="43">
        <f>'Data Calc'!BA6</f>
        <v>0.1970802919708029</v>
      </c>
      <c r="F7" s="43">
        <f>'Data Calc'!BB6</f>
        <v>0.64697609001406475</v>
      </c>
      <c r="G7" s="43">
        <f>'Data Calc'!BC6</f>
        <v>3.2900432900432901</v>
      </c>
      <c r="H7" s="43">
        <f>'Data Calc'!BD6</f>
        <v>2.8735632183908049</v>
      </c>
      <c r="I7" s="43">
        <f>'Data Calc'!BE6</f>
        <v>21.241830065359476</v>
      </c>
      <c r="J7" s="43">
        <f>'Data Calc'!BF6</f>
        <v>39.827586206896548</v>
      </c>
      <c r="K7" s="43">
        <f>'Data Calc'!BG6</f>
        <v>103.14960629921259</v>
      </c>
      <c r="L7" s="43">
        <f>'Data Calc'!BH6</f>
        <v>220.91656874265573</v>
      </c>
      <c r="M7" s="43">
        <f>'Data Calc'!BI6</f>
        <v>469.87951807228916</v>
      </c>
      <c r="N7" s="43">
        <f>'Data Calc'!BJ6</f>
        <v>938.20224719101122</v>
      </c>
      <c r="O7" s="43">
        <f>'Data Calc'!BK6</f>
        <v>1528.2258064516129</v>
      </c>
      <c r="P7" s="43">
        <f>'Data Calc'!BL6</f>
        <v>2440.9448818897636</v>
      </c>
      <c r="Q7" s="3"/>
      <c r="R7"/>
      <c r="S7"/>
      <c r="T7" s="7"/>
      <c r="Z7" s="8"/>
      <c r="AA7" s="8"/>
    </row>
    <row r="8" spans="1:27">
      <c r="A8" s="2">
        <f t="shared" si="0"/>
        <v>40</v>
      </c>
      <c r="B8" s="64">
        <f>'Data Calc'!BT19</f>
        <v>62.4</v>
      </c>
      <c r="C8" s="43">
        <f>'Data Calc'!AY19</f>
        <v>0.12806539509536785</v>
      </c>
      <c r="D8" s="43">
        <f>'Data Calc'!AZ19</f>
        <v>3.4482758620689653</v>
      </c>
      <c r="E8" s="43">
        <f>'Data Calc'!BA19</f>
        <v>0.16788321167883211</v>
      </c>
      <c r="F8" s="43"/>
      <c r="G8" s="43">
        <f>'Data Calc'!BC19</f>
        <v>2.0346320346320343</v>
      </c>
      <c r="H8" s="43"/>
      <c r="I8" s="43">
        <f>'Data Calc'!BE19</f>
        <v>10.130718954248367</v>
      </c>
      <c r="J8" s="43">
        <f>'Data Calc'!BF19</f>
        <v>25.68965517241379</v>
      </c>
      <c r="K8" s="43">
        <f>'Data Calc'!BG19</f>
        <v>76.902887139107619</v>
      </c>
      <c r="L8" s="43">
        <f>'Data Calc'!BH19</f>
        <v>202.11515863689777</v>
      </c>
      <c r="M8" s="43">
        <f>'Data Calc'!BI19</f>
        <v>526.10441767068278</v>
      </c>
      <c r="N8" s="43">
        <f>'Data Calc'!BJ19</f>
        <v>1348.314606741573</v>
      </c>
      <c r="O8" s="43">
        <f>'Data Calc'!BK19</f>
        <v>2455.6451612903224</v>
      </c>
      <c r="P8" s="43">
        <f>'Data Calc'!BL19</f>
        <v>3648.2939632545931</v>
      </c>
      <c r="Q8" s="3"/>
      <c r="R8"/>
      <c r="S8"/>
      <c r="T8" s="1"/>
      <c r="Z8" s="8"/>
      <c r="AA8" s="8"/>
    </row>
    <row r="9" spans="1:27">
      <c r="A9" s="2">
        <f t="shared" si="0"/>
        <v>41</v>
      </c>
      <c r="B9" s="64">
        <f>'Data Calc'!BT91</f>
        <v>62.8</v>
      </c>
      <c r="C9" s="43">
        <f>'Data Calc'!AY91</f>
        <v>0.35422343324250682</v>
      </c>
      <c r="D9" s="43">
        <f>'Data Calc'!AZ91</f>
        <v>0.85684430512016718</v>
      </c>
      <c r="E9" s="43">
        <f>'Data Calc'!BA91</f>
        <v>0.3503649635036496</v>
      </c>
      <c r="F9" s="43">
        <f>'Data Calc'!BB91</f>
        <v>0.11251758087201126</v>
      </c>
      <c r="G9" s="43"/>
      <c r="H9" s="43">
        <f>'Data Calc'!BD91</f>
        <v>0.22988505747126439</v>
      </c>
      <c r="I9" s="43">
        <f>'Data Calc'!BE91</f>
        <v>10.457516339869281</v>
      </c>
      <c r="J9" s="43">
        <f>'Data Calc'!BF91</f>
        <v>27.586206896551726</v>
      </c>
      <c r="K9" s="43">
        <f>'Data Calc'!BG91</f>
        <v>88.71391076115485</v>
      </c>
      <c r="L9" s="43">
        <f>'Data Calc'!BH91</f>
        <v>222.09165687426557</v>
      </c>
      <c r="M9" s="43">
        <f>'Data Calc'!BI91</f>
        <v>514.05622489959842</v>
      </c>
      <c r="N9" s="43">
        <f>'Data Calc'!BJ91</f>
        <v>1075.8426966292134</v>
      </c>
      <c r="O9" s="43">
        <f>'Data Calc'!BK91</f>
        <v>1459.6774193548388</v>
      </c>
      <c r="P9" s="43">
        <f>'Data Calc'!BL91</f>
        <v>1706.0367454068241</v>
      </c>
      <c r="Q9" s="3"/>
      <c r="R9"/>
      <c r="S9"/>
      <c r="T9" s="7"/>
      <c r="Z9" s="8"/>
      <c r="AA9" s="8"/>
    </row>
    <row r="10" spans="1:27">
      <c r="A10" s="2">
        <f t="shared" si="0"/>
        <v>41</v>
      </c>
      <c r="B10" s="64">
        <f>'Data Calc'!BT55</f>
        <v>63</v>
      </c>
      <c r="C10" s="43">
        <f>'Data Calc'!AY55</f>
        <v>0.17438692098092642</v>
      </c>
      <c r="D10" s="43">
        <f>'Data Calc'!AZ55</f>
        <v>6.3740856844305123</v>
      </c>
      <c r="E10" s="43">
        <f>'Data Calc'!BA55</f>
        <v>7.2992700729927001E-2</v>
      </c>
      <c r="F10" s="43">
        <f>'Data Calc'!BB55</f>
        <v>0.26722925457102675</v>
      </c>
      <c r="G10" s="43">
        <f>'Data Calc'!BC55</f>
        <v>5.324675324675324</v>
      </c>
      <c r="H10" s="43">
        <f>'Data Calc'!BD55</f>
        <v>7.4712643678160928</v>
      </c>
      <c r="I10" s="43">
        <f>'Data Calc'!BE55</f>
        <v>11.241830065359478</v>
      </c>
      <c r="J10" s="43">
        <f>'Data Calc'!BF55</f>
        <v>38.275862068965516</v>
      </c>
      <c r="K10" s="43">
        <f>'Data Calc'!BG55</f>
        <v>109.97375328083989</v>
      </c>
      <c r="L10" s="43">
        <f>'Data Calc'!BH55</f>
        <v>298.47238542890716</v>
      </c>
      <c r="M10" s="43">
        <f>'Data Calc'!BI55</f>
        <v>710.84337349397595</v>
      </c>
      <c r="N10" s="43">
        <f>'Data Calc'!BJ55</f>
        <v>1629.2134831460673</v>
      </c>
      <c r="O10" s="43">
        <f>'Data Calc'!BK55</f>
        <v>2661.2903225806454</v>
      </c>
      <c r="P10" s="43">
        <f>'Data Calc'!BL55</f>
        <v>3910.7611548556429</v>
      </c>
      <c r="Q10" s="3"/>
      <c r="R10"/>
      <c r="S10"/>
      <c r="T10" s="1"/>
      <c r="Z10" s="8"/>
      <c r="AA10" s="8"/>
    </row>
    <row r="11" spans="1:27">
      <c r="A11" s="2">
        <f t="shared" si="0"/>
        <v>43</v>
      </c>
      <c r="B11" s="64">
        <f>'Data Calc'!BT124</f>
        <v>64.3</v>
      </c>
      <c r="C11" s="43">
        <f>'Data Calc'!AY124</f>
        <v>0.1008174386920981</v>
      </c>
      <c r="D11" s="43">
        <f>'Data Calc'!AZ124</f>
        <v>7.8369905956112857</v>
      </c>
      <c r="E11" s="43">
        <f>'Data Calc'!BA124</f>
        <v>0.25547445255474455</v>
      </c>
      <c r="F11" s="43"/>
      <c r="G11" s="43">
        <f>'Data Calc'!BC124</f>
        <v>1.0389610389610389</v>
      </c>
      <c r="H11" s="43">
        <f>'Data Calc'!BD124</f>
        <v>3.7931034482758625</v>
      </c>
      <c r="I11" s="43">
        <f>'Data Calc'!BE124</f>
        <v>18.627450980392158</v>
      </c>
      <c r="J11" s="43">
        <f>'Data Calc'!BF124</f>
        <v>53.448275862068961</v>
      </c>
      <c r="K11" s="43">
        <f>'Data Calc'!BG124</f>
        <v>157.48031496062993</v>
      </c>
      <c r="L11" s="43">
        <f>'Data Calc'!BH124</f>
        <v>400.70505287896594</v>
      </c>
      <c r="M11" s="43">
        <f>'Data Calc'!BI124</f>
        <v>1084.3373493975903</v>
      </c>
      <c r="N11" s="43">
        <f>'Data Calc'!BJ124</f>
        <v>2331.4606741573034</v>
      </c>
      <c r="O11" s="43">
        <f>'Data Calc'!BK124</f>
        <v>3991.9354838709678</v>
      </c>
      <c r="P11" s="43">
        <f>'Data Calc'!BL124</f>
        <v>7506.5616797900257</v>
      </c>
      <c r="Q11" s="3"/>
      <c r="R11"/>
      <c r="S11"/>
      <c r="T11" s="7"/>
      <c r="Z11" s="8"/>
      <c r="AA11" s="8"/>
    </row>
    <row r="12" spans="1:27">
      <c r="A12" s="2">
        <f t="shared" si="0"/>
        <v>43</v>
      </c>
      <c r="B12" s="64">
        <f>'Data Calc'!BT134</f>
        <v>64.599999999999994</v>
      </c>
      <c r="C12" s="43">
        <f>'Data Calc'!AY134</f>
        <v>0.1444141689373297</v>
      </c>
      <c r="D12" s="43">
        <f>'Data Calc'!AZ134</f>
        <v>2.5705329153605017</v>
      </c>
      <c r="E12" s="43">
        <f>'Data Calc'!BA134</f>
        <v>0.87591240875912402</v>
      </c>
      <c r="F12" s="43">
        <f>'Data Calc'!BB134</f>
        <v>0.30942334739803096</v>
      </c>
      <c r="G12" s="43">
        <f>'Data Calc'!BC134</f>
        <v>2.9004329004329006</v>
      </c>
      <c r="H12" s="43">
        <f>'Data Calc'!BD134</f>
        <v>1.264367816091954</v>
      </c>
      <c r="I12" s="43">
        <f>'Data Calc'!BE134</f>
        <v>12.418300653594772</v>
      </c>
      <c r="J12" s="43">
        <f>'Data Calc'!BF134</f>
        <v>34.827586206896548</v>
      </c>
      <c r="K12" s="43">
        <f>'Data Calc'!BG134</f>
        <v>131.23359580052494</v>
      </c>
      <c r="L12" s="43">
        <f>'Data Calc'!BH134</f>
        <v>314.92361927144538</v>
      </c>
      <c r="M12" s="43">
        <f>'Data Calc'!BI134</f>
        <v>767.06827309236951</v>
      </c>
      <c r="N12" s="43">
        <f>'Data Calc'!BJ134</f>
        <v>1910.1123595505619</v>
      </c>
      <c r="O12" s="43">
        <f>'Data Calc'!BK134</f>
        <v>2701.6129032258063</v>
      </c>
      <c r="P12" s="43">
        <f>'Data Calc'!BL134</f>
        <v>4146.9816272965882</v>
      </c>
      <c r="Q12" s="3"/>
      <c r="R12"/>
      <c r="S12"/>
      <c r="T12" s="1"/>
      <c r="Z12" s="8"/>
      <c r="AA12" s="8"/>
    </row>
    <row r="13" spans="1:27">
      <c r="A13" s="2">
        <f t="shared" si="0"/>
        <v>46</v>
      </c>
      <c r="B13" s="64">
        <f>'Data Calc'!BT56</f>
        <v>67.2</v>
      </c>
      <c r="C13" s="43">
        <f>'Data Calc'!AY56</f>
        <v>95.367847411444146</v>
      </c>
      <c r="D13" s="43">
        <f>'Data Calc'!AZ56</f>
        <v>80.459770114942529</v>
      </c>
      <c r="E13" s="43">
        <f>'Data Calc'!BA56</f>
        <v>51.0948905109489</v>
      </c>
      <c r="F13" s="43">
        <f>'Data Calc'!BB56</f>
        <v>37.974683544303801</v>
      </c>
      <c r="G13" s="43">
        <f>'Data Calc'!BC56</f>
        <v>25.541125541125542</v>
      </c>
      <c r="H13" s="43">
        <f>'Data Calc'!BD56</f>
        <v>6.4367816091954033</v>
      </c>
      <c r="I13" s="43">
        <f>'Data Calc'!BE56</f>
        <v>23.529411764705884</v>
      </c>
      <c r="J13" s="43">
        <f>'Data Calc'!BF56</f>
        <v>55.172413793103452</v>
      </c>
      <c r="K13" s="43">
        <f>'Data Calc'!BG56</f>
        <v>157.48031496062993</v>
      </c>
      <c r="L13" s="43">
        <f>'Data Calc'!BH56</f>
        <v>290.24676850763808</v>
      </c>
      <c r="M13" s="43">
        <f>'Data Calc'!BI56</f>
        <v>658.63453815261039</v>
      </c>
      <c r="N13" s="43">
        <f>'Data Calc'!BJ56</f>
        <v>1488.7640449438202</v>
      </c>
      <c r="O13" s="43">
        <f>'Data Calc'!BK56</f>
        <v>2217.7419354838712</v>
      </c>
      <c r="P13" s="43">
        <f>'Data Calc'!BL56</f>
        <v>3569.5538057742779</v>
      </c>
      <c r="Q13" s="3"/>
      <c r="R13"/>
      <c r="S13"/>
      <c r="T13" s="7"/>
      <c r="Z13" s="8"/>
      <c r="AA13" s="8"/>
    </row>
    <row r="14" spans="1:27">
      <c r="A14" s="2">
        <f t="shared" si="0"/>
        <v>46</v>
      </c>
      <c r="B14" s="64">
        <f>'Data Calc'!BT25</f>
        <v>67.5</v>
      </c>
      <c r="C14" s="43">
        <f>'Data Calc'!AY25</f>
        <v>4.0871934604904632E-2</v>
      </c>
      <c r="D14" s="43">
        <f>'Data Calc'!AZ25</f>
        <v>0.34482758620689657</v>
      </c>
      <c r="E14" s="43">
        <f>'Data Calc'!BA25</f>
        <v>4.3795620437956199E-2</v>
      </c>
      <c r="F14" s="43">
        <f>'Data Calc'!BB25</f>
        <v>0.25316455696202533</v>
      </c>
      <c r="G14" s="43">
        <f>'Data Calc'!BC25</f>
        <v>0.47619047619047616</v>
      </c>
      <c r="H14" s="43">
        <f>'Data Calc'!BD25</f>
        <v>2.5287356321839081</v>
      </c>
      <c r="I14" s="43">
        <f>'Data Calc'!BE25</f>
        <v>12.745098039215685</v>
      </c>
      <c r="J14" s="43">
        <f>'Data Calc'!BF25</f>
        <v>38.793103448275858</v>
      </c>
      <c r="K14" s="43">
        <f>'Data Calc'!BG25</f>
        <v>109.97375328083989</v>
      </c>
      <c r="L14" s="43">
        <f>'Data Calc'!BH25</f>
        <v>297.29729729729735</v>
      </c>
      <c r="M14" s="43">
        <f>'Data Calc'!BI25</f>
        <v>690.76305220883535</v>
      </c>
      <c r="N14" s="43">
        <f>'Data Calc'!BJ25</f>
        <v>1426.9662921348313</v>
      </c>
      <c r="O14" s="43">
        <f>'Data Calc'!BK25</f>
        <v>2540.3225806451615</v>
      </c>
      <c r="P14" s="43">
        <f>'Data Calc'!BL25</f>
        <v>4120.7349081364828</v>
      </c>
      <c r="Q14" s="3"/>
      <c r="R14"/>
      <c r="S14"/>
      <c r="T14" s="1"/>
      <c r="Z14" s="8"/>
      <c r="AA14" s="8"/>
    </row>
    <row r="15" spans="1:27">
      <c r="A15" s="2">
        <f t="shared" si="0"/>
        <v>47</v>
      </c>
      <c r="B15" s="64">
        <f>'Data Calc'!BT68</f>
        <v>68.2</v>
      </c>
      <c r="C15" s="43">
        <f>'Data Calc'!AY68</f>
        <v>0.14168937329700271</v>
      </c>
      <c r="D15" s="43">
        <f>'Data Calc'!AZ68</f>
        <v>4.169278996865204</v>
      </c>
      <c r="E15" s="43">
        <f>'Data Calc'!BA68</f>
        <v>0.32846715328467152</v>
      </c>
      <c r="F15" s="43">
        <f>'Data Calc'!BB68</f>
        <v>0.73136427566807316</v>
      </c>
      <c r="G15" s="43">
        <f>'Data Calc'!BC68</f>
        <v>3.2900432900432901</v>
      </c>
      <c r="H15" s="43">
        <f>'Data Calc'!BD68</f>
        <v>5.5172413793103452</v>
      </c>
      <c r="I15" s="43">
        <f>'Data Calc'!BE68</f>
        <v>29.738562091503269</v>
      </c>
      <c r="J15" s="43">
        <f>'Data Calc'!BF68</f>
        <v>55.172413793103452</v>
      </c>
      <c r="K15" s="43">
        <f>'Data Calc'!BG68</f>
        <v>155.11811023622047</v>
      </c>
      <c r="L15" s="43">
        <f>'Data Calc'!BH68</f>
        <v>332.54994124559346</v>
      </c>
      <c r="M15" s="43">
        <f>'Data Calc'!BI68</f>
        <v>682.73092369477911</v>
      </c>
      <c r="N15" s="43">
        <f>'Data Calc'!BJ68</f>
        <v>1398.8764044943819</v>
      </c>
      <c r="O15" s="43">
        <f>'Data Calc'!BK68</f>
        <v>2145.1612903225805</v>
      </c>
      <c r="P15" s="43">
        <f>'Data Calc'!BL68</f>
        <v>3018.3727034120734</v>
      </c>
      <c r="Q15" s="3"/>
      <c r="R15"/>
      <c r="S15"/>
      <c r="T15" s="7"/>
      <c r="Z15" s="8"/>
      <c r="AA15" s="8"/>
    </row>
    <row r="16" spans="1:27">
      <c r="A16" s="2">
        <f t="shared" si="0"/>
        <v>48</v>
      </c>
      <c r="B16" s="64">
        <f>'Data Calc'!BT14</f>
        <v>68.7</v>
      </c>
      <c r="C16" s="43">
        <f>'Data Calc'!AY14</f>
        <v>0.27247956403269757</v>
      </c>
      <c r="D16" s="43">
        <f>'Data Calc'!AZ14</f>
        <v>7.8369905956112857</v>
      </c>
      <c r="E16" s="43">
        <f>'Data Calc'!BA14</f>
        <v>0.37226277372262767</v>
      </c>
      <c r="F16" s="43">
        <f>'Data Calc'!BB14</f>
        <v>0.4219409282700422</v>
      </c>
      <c r="G16" s="43">
        <f>'Data Calc'!BC14</f>
        <v>6.8398268398268396</v>
      </c>
      <c r="H16" s="43">
        <f>'Data Calc'!BD14</f>
        <v>3.7931034482758625</v>
      </c>
      <c r="I16" s="43">
        <f>'Data Calc'!BE14</f>
        <v>24.509803921568629</v>
      </c>
      <c r="J16" s="43">
        <f>'Data Calc'!BF14</f>
        <v>55.517241379310349</v>
      </c>
      <c r="K16" s="43">
        <f>'Data Calc'!BG14</f>
        <v>145.14435695538057</v>
      </c>
      <c r="L16" s="43">
        <f>'Data Calc'!BH14</f>
        <v>310.2232667450059</v>
      </c>
      <c r="M16" s="43">
        <f>'Data Calc'!BI14</f>
        <v>646.58634538152614</v>
      </c>
      <c r="N16" s="43">
        <f>'Data Calc'!BJ14</f>
        <v>1438.2022471910113</v>
      </c>
      <c r="O16" s="43">
        <f>'Data Calc'!BK14</f>
        <v>2661.2903225806454</v>
      </c>
      <c r="P16" s="43">
        <f>'Data Calc'!BL14</f>
        <v>3490.8136482939631</v>
      </c>
      <c r="Q16" s="3"/>
      <c r="R16"/>
      <c r="S16"/>
      <c r="T16" s="1"/>
      <c r="Z16" s="8"/>
      <c r="AA16" s="8"/>
    </row>
    <row r="17" spans="1:27">
      <c r="A17" s="2">
        <f t="shared" si="0"/>
        <v>49</v>
      </c>
      <c r="B17" s="64">
        <f>'Data Calc'!BT62</f>
        <v>70</v>
      </c>
      <c r="C17" s="43">
        <f>'Data Calc'!AY62</f>
        <v>0.21253405994550409</v>
      </c>
      <c r="D17" s="43">
        <f>'Data Calc'!AZ62</f>
        <v>14.31556948798328</v>
      </c>
      <c r="E17" s="43">
        <f>'Data Calc'!BA62</f>
        <v>0.6934306569343065</v>
      </c>
      <c r="F17" s="43">
        <f>'Data Calc'!BB62</f>
        <v>0.71729957805907174</v>
      </c>
      <c r="G17" s="43">
        <f>'Data Calc'!BC62</f>
        <v>5.6277056277056277</v>
      </c>
      <c r="H17" s="43">
        <f>'Data Calc'!BD62</f>
        <v>4.597701149425288</v>
      </c>
      <c r="I17" s="43">
        <f>'Data Calc'!BE62</f>
        <v>26.470588235294116</v>
      </c>
      <c r="J17" s="43">
        <f>'Data Calc'!BF62</f>
        <v>61.379310344827587</v>
      </c>
      <c r="K17" s="43">
        <f>'Data Calc'!BG62</f>
        <v>160.10498687664042</v>
      </c>
      <c r="L17" s="43">
        <f>'Data Calc'!BH62</f>
        <v>398.35487661574621</v>
      </c>
      <c r="M17" s="43">
        <f>'Data Calc'!BI62</f>
        <v>883.53413654618475</v>
      </c>
      <c r="N17" s="43">
        <f>'Data Calc'!BJ62</f>
        <v>1629.2134831460673</v>
      </c>
      <c r="O17" s="43">
        <f>'Data Calc'!BK62</f>
        <v>2782.2580645161293</v>
      </c>
      <c r="P17" s="43">
        <f>'Data Calc'!BL62</f>
        <v>3884.5144356955379</v>
      </c>
      <c r="Q17" s="3"/>
      <c r="R17"/>
      <c r="S17"/>
      <c r="T17" s="7"/>
      <c r="Z17" s="8"/>
      <c r="AA17" s="8"/>
    </row>
    <row r="18" spans="1:27">
      <c r="A18" s="2">
        <f t="shared" si="0"/>
        <v>50</v>
      </c>
      <c r="B18" s="64">
        <f>'Data Calc'!BT69</f>
        <v>70.400000000000006</v>
      </c>
      <c r="C18" s="43">
        <f>'Data Calc'!AY69</f>
        <v>7.901907356948229E-2</v>
      </c>
      <c r="D18" s="43">
        <f>'Data Calc'!AZ69</f>
        <v>4.9111807732497388</v>
      </c>
      <c r="E18" s="43">
        <f>'Data Calc'!BA69</f>
        <v>0.55474452554744524</v>
      </c>
      <c r="F18" s="43">
        <f>'Data Calc'!BB69</f>
        <v>0.66104078762306606</v>
      </c>
      <c r="G18" s="43">
        <f>'Data Calc'!BC69</f>
        <v>12.121212121212119</v>
      </c>
      <c r="H18" s="43">
        <f>'Data Calc'!BD69</f>
        <v>12.413793103448278</v>
      </c>
      <c r="I18" s="43">
        <f>'Data Calc'!BE69</f>
        <v>30.718954248366014</v>
      </c>
      <c r="J18" s="43">
        <f>'Data Calc'!BF69</f>
        <v>72.41379310344827</v>
      </c>
      <c r="K18" s="43">
        <f>'Data Calc'!BG69</f>
        <v>128.60892388451444</v>
      </c>
      <c r="L18" s="43">
        <f>'Data Calc'!BH69</f>
        <v>318.44888366627498</v>
      </c>
      <c r="M18" s="43">
        <f>'Data Calc'!BI69</f>
        <v>755.02008032128515</v>
      </c>
      <c r="N18" s="43">
        <f>'Data Calc'!BJ69</f>
        <v>1660.1123595505619</v>
      </c>
      <c r="O18" s="43">
        <f>'Data Calc'!BK69</f>
        <v>2983.8709677419356</v>
      </c>
      <c r="P18" s="43">
        <f>'Data Calc'!BL69</f>
        <v>4724.4094488188975</v>
      </c>
      <c r="Q18" s="3"/>
      <c r="R18"/>
      <c r="S18"/>
      <c r="T18" s="1"/>
      <c r="Z18" s="8"/>
      <c r="AA18" s="8"/>
    </row>
    <row r="19" spans="1:27">
      <c r="A19" s="2">
        <f t="shared" si="0"/>
        <v>54</v>
      </c>
      <c r="B19" s="64">
        <f>'Data Calc'!BT105</f>
        <v>73.599999999999994</v>
      </c>
      <c r="C19" s="43">
        <f>'Data Calc'!AY105</f>
        <v>3.4386920980926432E-2</v>
      </c>
      <c r="D19" s="43">
        <f>'Data Calc'!AZ105</f>
        <v>2.277951933124347</v>
      </c>
      <c r="E19" s="43"/>
      <c r="F19" s="43"/>
      <c r="G19" s="43"/>
      <c r="H19" s="43">
        <f>'Data Calc'!BD105</f>
        <v>0.8310344827586208</v>
      </c>
      <c r="I19" s="43">
        <f>'Data Calc'!BE105</f>
        <v>23.856209150326798</v>
      </c>
      <c r="J19" s="43">
        <f>'Data Calc'!BF105</f>
        <v>34.482758620689651</v>
      </c>
      <c r="K19" s="43">
        <f>'Data Calc'!BG105</f>
        <v>120.86614173228345</v>
      </c>
      <c r="L19" s="43">
        <f>'Data Calc'!BH105</f>
        <v>321.63337250293773</v>
      </c>
      <c r="M19" s="43">
        <f>'Data Calc'!BI105</f>
        <v>758.6345381526105</v>
      </c>
      <c r="N19" s="43">
        <f>'Data Calc'!BJ105</f>
        <v>1789.3258426966293</v>
      </c>
      <c r="O19" s="43">
        <f>'Data Calc'!BK105</f>
        <v>3233.8709677419356</v>
      </c>
      <c r="P19" s="43">
        <f>'Data Calc'!BL105</f>
        <v>5301.8372703412069</v>
      </c>
      <c r="Q19" s="3"/>
      <c r="R19"/>
      <c r="S19"/>
      <c r="T19" s="7"/>
      <c r="Z19" s="8"/>
      <c r="AA19" s="8"/>
    </row>
    <row r="20" spans="1:27">
      <c r="A20" s="2">
        <f t="shared" si="0"/>
        <v>56</v>
      </c>
      <c r="B20" s="64">
        <f>'Data Calc'!BT21</f>
        <v>75.3</v>
      </c>
      <c r="C20" s="43">
        <f>'Data Calc'!AY21</f>
        <v>0.18256130790190736</v>
      </c>
      <c r="D20" s="43">
        <f>'Data Calc'!AZ21</f>
        <v>9.1954022988505759</v>
      </c>
      <c r="E20" s="43">
        <f>'Data Calc'!BA21</f>
        <v>0.64963503649635024</v>
      </c>
      <c r="F20" s="43">
        <f>'Data Calc'!BB21</f>
        <v>2.278481012658228</v>
      </c>
      <c r="G20" s="43">
        <f>'Data Calc'!BC21</f>
        <v>7.4458874458874451</v>
      </c>
      <c r="H20" s="43">
        <f>'Data Calc'!BD21</f>
        <v>6.5517241379310347</v>
      </c>
      <c r="I20" s="43">
        <f>'Data Calc'!BE21</f>
        <v>40.196078431372555</v>
      </c>
      <c r="J20" s="43">
        <f>'Data Calc'!BF21</f>
        <v>71.724137931034477</v>
      </c>
      <c r="K20" s="43">
        <f>'Data Calc'!BG21</f>
        <v>167.97900262467192</v>
      </c>
      <c r="L20" s="43">
        <f>'Data Calc'!BH21</f>
        <v>293.77203290246769</v>
      </c>
      <c r="M20" s="43">
        <f>'Data Calc'!BI21</f>
        <v>602.40963855421683</v>
      </c>
      <c r="N20" s="43">
        <f>'Data Calc'!BJ21</f>
        <v>1171.3483146067417</v>
      </c>
      <c r="O20" s="43">
        <f>'Data Calc'!BK21</f>
        <v>1979.8387096774193</v>
      </c>
      <c r="P20" s="43">
        <f>'Data Calc'!BL21</f>
        <v>2808.3989501312335</v>
      </c>
      <c r="Q20" s="3"/>
      <c r="R20"/>
      <c r="S20"/>
      <c r="T20" s="1"/>
      <c r="Z20" s="8"/>
      <c r="AA20" s="8"/>
    </row>
    <row r="21" spans="1:27">
      <c r="A21" s="2">
        <f t="shared" si="0"/>
        <v>56</v>
      </c>
      <c r="B21" s="64">
        <f>'Data Calc'!BT54</f>
        <v>75.7</v>
      </c>
      <c r="C21" s="43">
        <f>'Data Calc'!AY54</f>
        <v>7.3569482288828342E-2</v>
      </c>
      <c r="D21" s="43">
        <f>'Data Calc'!AZ54</f>
        <v>4.6290491118077322</v>
      </c>
      <c r="E21" s="43">
        <f>'Data Calc'!BA54</f>
        <v>0.35766423357664234</v>
      </c>
      <c r="F21" s="43">
        <f>'Data Calc'!BB54</f>
        <v>0.81575246132208157</v>
      </c>
      <c r="G21" s="43">
        <f>'Data Calc'!BC54</f>
        <v>5.9307359307359313</v>
      </c>
      <c r="H21" s="43">
        <f>'Data Calc'!BD54</f>
        <v>6.4367816091954033</v>
      </c>
      <c r="I21" s="43">
        <f>'Data Calc'!BE54</f>
        <v>28.104575163398692</v>
      </c>
      <c r="J21" s="43">
        <f>'Data Calc'!BF54</f>
        <v>53.448275862068961</v>
      </c>
      <c r="K21" s="43">
        <f>'Data Calc'!BG54</f>
        <v>124.67191601049869</v>
      </c>
      <c r="L21" s="43">
        <f>'Data Calc'!BH54</f>
        <v>263.21974148061105</v>
      </c>
      <c r="M21" s="43">
        <f>'Data Calc'!BI54</f>
        <v>562.24899598393574</v>
      </c>
      <c r="N21" s="43">
        <f>'Data Calc'!BJ54</f>
        <v>988.76404494382029</v>
      </c>
      <c r="O21" s="43">
        <f>'Data Calc'!BK54</f>
        <v>1584.6774193548388</v>
      </c>
      <c r="P21" s="43">
        <f>'Data Calc'!BL54</f>
        <v>2296.5879265091862</v>
      </c>
      <c r="Q21" s="3"/>
      <c r="R21"/>
      <c r="S21"/>
      <c r="T21" s="7"/>
      <c r="Z21" s="8"/>
      <c r="AA21" s="8"/>
    </row>
    <row r="22" spans="1:27">
      <c r="A22" s="2">
        <f t="shared" si="0"/>
        <v>56</v>
      </c>
      <c r="B22" s="64">
        <f>'Data Calc'!BT131</f>
        <v>75.7</v>
      </c>
      <c r="C22" s="43">
        <f>'Data Calc'!AY131</f>
        <v>3.242506811989101</v>
      </c>
      <c r="D22" s="43">
        <f>'Data Calc'!AZ131</f>
        <v>32.392894461859981</v>
      </c>
      <c r="E22" s="43">
        <f>'Data Calc'!BA131</f>
        <v>5.328467153284671</v>
      </c>
      <c r="F22" s="43">
        <f>'Data Calc'!BB131</f>
        <v>5.3445850914205346</v>
      </c>
      <c r="G22" s="43">
        <f>'Data Calc'!BC131</f>
        <v>19.913419913419911</v>
      </c>
      <c r="H22" s="43">
        <f>'Data Calc'!BD131</f>
        <v>15.632183908045979</v>
      </c>
      <c r="I22" s="43">
        <f>'Data Calc'!BE131</f>
        <v>50</v>
      </c>
      <c r="J22" s="43">
        <f>'Data Calc'!BF131</f>
        <v>84.655172413793096</v>
      </c>
      <c r="K22" s="43">
        <f>'Data Calc'!BG131</f>
        <v>160.36745406824147</v>
      </c>
      <c r="L22" s="43">
        <f>'Data Calc'!BH131</f>
        <v>286.72150411280847</v>
      </c>
      <c r="M22" s="43">
        <f>'Data Calc'!BI131</f>
        <v>506.02409638554218</v>
      </c>
      <c r="N22" s="43">
        <f>'Data Calc'!BJ131</f>
        <v>901.68539325842698</v>
      </c>
      <c r="O22" s="43">
        <f>'Data Calc'!BK131</f>
        <v>1423.3870967741937</v>
      </c>
      <c r="P22" s="43">
        <f>'Data Calc'!BL131</f>
        <v>2002.6246719160104</v>
      </c>
      <c r="Q22" s="3"/>
      <c r="R22"/>
      <c r="S22"/>
      <c r="T22" s="1"/>
      <c r="Z22" s="8"/>
      <c r="AA22" s="8"/>
    </row>
    <row r="23" spans="1:27">
      <c r="A23" s="2">
        <f t="shared" si="0"/>
        <v>-33</v>
      </c>
      <c r="B23" s="64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3"/>
      <c r="R23"/>
      <c r="S23"/>
      <c r="T23" s="7"/>
      <c r="Z23" s="8"/>
      <c r="AA23" s="8"/>
    </row>
    <row r="24" spans="1:27">
      <c r="A24" s="2">
        <f t="shared" si="0"/>
        <v>-33</v>
      </c>
      <c r="B24" s="64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3"/>
      <c r="R24"/>
      <c r="S24"/>
      <c r="T24" s="1"/>
      <c r="Z24" s="8"/>
      <c r="AA24" s="8"/>
    </row>
    <row r="25" spans="1:27">
      <c r="A25" s="2">
        <f t="shared" si="0"/>
        <v>-33</v>
      </c>
      <c r="B25" s="64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3"/>
      <c r="R25"/>
      <c r="S25"/>
      <c r="T25" s="7"/>
      <c r="Z25" s="8"/>
      <c r="AA25" s="8"/>
    </row>
    <row r="26" spans="1:27">
      <c r="A26" s="2">
        <f t="shared" si="0"/>
        <v>-33</v>
      </c>
      <c r="B26" s="64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3"/>
      <c r="R26"/>
      <c r="S26"/>
      <c r="T26" s="1"/>
      <c r="Z26" s="8"/>
      <c r="AA26" s="8"/>
    </row>
    <row r="27" spans="1:27">
      <c r="A27" s="2">
        <f t="shared" si="0"/>
        <v>-33</v>
      </c>
      <c r="B27" s="65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3"/>
      <c r="R27"/>
      <c r="S27"/>
      <c r="T27" s="7"/>
      <c r="Z27" s="8"/>
      <c r="AA27" s="8"/>
    </row>
    <row r="28" spans="1:27">
      <c r="A28" s="2">
        <f t="shared" si="0"/>
        <v>-33</v>
      </c>
      <c r="B28" s="65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3"/>
      <c r="R28"/>
      <c r="S28"/>
      <c r="T28" s="1"/>
      <c r="Z28" s="8"/>
      <c r="AA28" s="8"/>
    </row>
    <row r="29" spans="1:27">
      <c r="A29" s="2">
        <f t="shared" si="0"/>
        <v>-33</v>
      </c>
      <c r="B29" s="65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3"/>
      <c r="R29"/>
      <c r="S29"/>
      <c r="T29" s="7"/>
      <c r="Z29" s="8"/>
      <c r="AA29" s="8"/>
    </row>
    <row r="30" spans="1:27">
      <c r="A30" s="2">
        <f t="shared" si="0"/>
        <v>-33</v>
      </c>
      <c r="B30" s="65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3"/>
      <c r="R30"/>
      <c r="S30"/>
      <c r="T30" s="1"/>
      <c r="Z30" s="8"/>
      <c r="AA30" s="8"/>
    </row>
    <row r="31" spans="1:27">
      <c r="A31" s="2">
        <f t="shared" si="0"/>
        <v>-33</v>
      </c>
      <c r="B31" s="65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3"/>
      <c r="R31"/>
      <c r="S31"/>
      <c r="T31" s="7"/>
      <c r="Z31" s="8"/>
      <c r="AA31" s="8"/>
    </row>
    <row r="32" spans="1:27">
      <c r="A32" s="2">
        <f t="shared" si="0"/>
        <v>-33</v>
      </c>
      <c r="B32" s="65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3"/>
      <c r="R32"/>
      <c r="S32"/>
      <c r="T32" s="1"/>
      <c r="Z32" s="8"/>
      <c r="AA32" s="8"/>
    </row>
    <row r="33" spans="1:26">
      <c r="A33" s="2">
        <f t="shared" si="0"/>
        <v>-33</v>
      </c>
      <c r="B33" s="65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3"/>
      <c r="R33"/>
      <c r="S33"/>
      <c r="T33" s="7"/>
      <c r="Z33" s="8"/>
    </row>
    <row r="34" spans="1:26">
      <c r="A34" s="2">
        <f t="shared" si="0"/>
        <v>-33</v>
      </c>
      <c r="B34" s="65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3"/>
      <c r="R34"/>
      <c r="S34"/>
      <c r="T34" s="1"/>
      <c r="Z34" s="8"/>
    </row>
    <row r="35" spans="1:26">
      <c r="A35" s="2">
        <f t="shared" si="0"/>
        <v>-33</v>
      </c>
      <c r="B35" s="65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3"/>
      <c r="R35"/>
      <c r="S35"/>
      <c r="T35" s="7"/>
      <c r="Z35" s="8"/>
    </row>
    <row r="36" spans="1:26">
      <c r="A36" s="2">
        <f t="shared" si="0"/>
        <v>-33</v>
      </c>
      <c r="B36" s="65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3"/>
      <c r="R36"/>
      <c r="S36"/>
      <c r="T36" s="1"/>
      <c r="Z36" s="8"/>
    </row>
    <row r="37" spans="1:26">
      <c r="A37" s="2">
        <f t="shared" si="0"/>
        <v>-33</v>
      </c>
      <c r="B37" s="6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3"/>
      <c r="R37"/>
      <c r="S37"/>
      <c r="T37" s="7"/>
      <c r="Z37" s="8"/>
    </row>
    <row r="38" spans="1:26">
      <c r="A38" s="2">
        <f t="shared" si="0"/>
        <v>-33</v>
      </c>
      <c r="B38" s="65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3"/>
      <c r="R38"/>
      <c r="S38"/>
      <c r="T38" s="1"/>
      <c r="Z38" s="8"/>
    </row>
    <row r="39" spans="1:26">
      <c r="A39" s="2">
        <f t="shared" si="0"/>
        <v>-33</v>
      </c>
      <c r="B39" s="65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3"/>
      <c r="R39"/>
      <c r="S39"/>
      <c r="T39" s="7"/>
      <c r="Z39" s="8"/>
    </row>
    <row r="40" spans="1:26">
      <c r="A40" s="2">
        <f t="shared" si="0"/>
        <v>-33</v>
      </c>
      <c r="B40" s="65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3"/>
      <c r="R40"/>
      <c r="S40"/>
      <c r="T40" s="1"/>
      <c r="Z40" s="8"/>
    </row>
    <row r="41" spans="1:26">
      <c r="A41" s="2">
        <f t="shared" si="0"/>
        <v>-33</v>
      </c>
      <c r="B41" s="65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3"/>
      <c r="R41"/>
      <c r="S41"/>
      <c r="T41" s="7"/>
      <c r="Z41" s="8"/>
    </row>
    <row r="42" spans="1:26">
      <c r="A42" s="2">
        <f t="shared" si="0"/>
        <v>-33</v>
      </c>
      <c r="B42" s="65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3"/>
      <c r="R42"/>
      <c r="S42"/>
      <c r="T42" s="1"/>
      <c r="Z42" s="8"/>
    </row>
    <row r="43" spans="1:26">
      <c r="A43" s="2">
        <f t="shared" si="0"/>
        <v>-33</v>
      </c>
      <c r="B43" s="65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3"/>
      <c r="R43"/>
      <c r="S43"/>
      <c r="T43" s="7"/>
      <c r="Z43" s="8"/>
    </row>
    <row r="44" spans="1:26">
      <c r="A44" s="2">
        <f t="shared" si="0"/>
        <v>-33</v>
      </c>
      <c r="B44" s="65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3"/>
      <c r="R44"/>
      <c r="S44"/>
      <c r="T44" s="1"/>
      <c r="Z44" s="8"/>
    </row>
    <row r="45" spans="1:26">
      <c r="A45" s="2">
        <f t="shared" si="0"/>
        <v>-33</v>
      </c>
      <c r="B45" s="65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3"/>
      <c r="R45"/>
      <c r="S45"/>
      <c r="T45" s="7"/>
      <c r="Z45" s="8"/>
    </row>
    <row r="46" spans="1:26">
      <c r="A46" s="2">
        <f t="shared" si="0"/>
        <v>-33</v>
      </c>
      <c r="B46" s="65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3"/>
      <c r="R46"/>
      <c r="S46"/>
      <c r="T46" s="1"/>
      <c r="Z46" s="8"/>
    </row>
    <row r="47" spans="1:26">
      <c r="A47" s="2">
        <f t="shared" si="0"/>
        <v>-33</v>
      </c>
      <c r="B47" s="65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3"/>
      <c r="R47"/>
      <c r="S47"/>
      <c r="T47" s="7"/>
      <c r="Z47" s="8"/>
    </row>
    <row r="48" spans="1:26">
      <c r="A48" s="2">
        <f t="shared" si="0"/>
        <v>-33</v>
      </c>
      <c r="B48" s="65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3"/>
      <c r="R48"/>
      <c r="S48"/>
      <c r="T48" s="1"/>
      <c r="Z48" s="8"/>
    </row>
    <row r="49" spans="1:26">
      <c r="A49" s="2">
        <f t="shared" si="0"/>
        <v>-33</v>
      </c>
      <c r="B49" s="65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3"/>
      <c r="R49"/>
      <c r="S49"/>
      <c r="T49" s="7"/>
      <c r="Z49" s="8"/>
    </row>
    <row r="50" spans="1:26">
      <c r="A50" s="2">
        <f t="shared" si="0"/>
        <v>-33</v>
      </c>
      <c r="B50" s="65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3"/>
      <c r="R50"/>
      <c r="S50"/>
      <c r="T50" s="1"/>
      <c r="Z50" s="8"/>
    </row>
    <row r="51" spans="1:26">
      <c r="A51" s="2">
        <f t="shared" si="0"/>
        <v>-33</v>
      </c>
      <c r="B51" s="65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3"/>
      <c r="R51"/>
      <c r="S51"/>
      <c r="T51" s="7"/>
      <c r="Z51" s="8"/>
    </row>
    <row r="52" spans="1:26">
      <c r="A52" s="2">
        <f t="shared" si="0"/>
        <v>-33</v>
      </c>
      <c r="B52" s="65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3"/>
      <c r="R52"/>
      <c r="S52"/>
      <c r="T52" s="1"/>
      <c r="Z52" s="8"/>
    </row>
    <row r="53" spans="1:26">
      <c r="A53" s="2">
        <f t="shared" si="0"/>
        <v>-33</v>
      </c>
      <c r="B53" s="65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3"/>
      <c r="R53"/>
      <c r="S53"/>
      <c r="T53" s="7"/>
      <c r="Z53" s="8"/>
    </row>
    <row r="54" spans="1:26">
      <c r="A54" s="2">
        <f t="shared" si="0"/>
        <v>-33</v>
      </c>
      <c r="B54" s="65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3"/>
      <c r="R54"/>
      <c r="S54"/>
      <c r="T54" s="1"/>
      <c r="Z54" s="8"/>
    </row>
    <row r="55" spans="1:26">
      <c r="A55" s="2">
        <f t="shared" si="0"/>
        <v>-33</v>
      </c>
      <c r="B55" s="65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3"/>
      <c r="R55"/>
      <c r="S55"/>
      <c r="T55" s="7"/>
      <c r="Z55" s="8"/>
    </row>
    <row r="56" spans="1:26">
      <c r="A56" s="2">
        <f t="shared" si="0"/>
        <v>-33</v>
      </c>
      <c r="B56" s="65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3"/>
      <c r="R56"/>
      <c r="S56"/>
      <c r="T56" s="1"/>
      <c r="Z56" s="8"/>
    </row>
    <row r="57" spans="1:26">
      <c r="A57" s="2">
        <f t="shared" si="0"/>
        <v>-33</v>
      </c>
      <c r="B57" s="70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3"/>
      <c r="R57"/>
      <c r="S57"/>
      <c r="T57" s="7"/>
      <c r="Z57" s="8"/>
    </row>
    <row r="58" spans="1:26">
      <c r="A58" s="2">
        <f t="shared" si="0"/>
        <v>-33</v>
      </c>
      <c r="B58" s="70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3"/>
      <c r="R58"/>
      <c r="S58"/>
      <c r="T58" s="1"/>
      <c r="Z58" s="8"/>
    </row>
    <row r="59" spans="1:26">
      <c r="A59" s="2">
        <f t="shared" si="0"/>
        <v>-33</v>
      </c>
      <c r="B59" s="70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3"/>
      <c r="R59"/>
      <c r="S59"/>
      <c r="T59" s="7"/>
      <c r="Z59" s="8"/>
    </row>
    <row r="60" spans="1:26">
      <c r="A60" s="2">
        <f t="shared" si="0"/>
        <v>-33</v>
      </c>
      <c r="B60" s="70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3"/>
      <c r="R60"/>
      <c r="S60"/>
      <c r="T60" s="1"/>
      <c r="Z60" s="8"/>
    </row>
    <row r="61" spans="1:26">
      <c r="A61" s="2">
        <f t="shared" si="0"/>
        <v>-33</v>
      </c>
      <c r="B61" s="70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3"/>
      <c r="R61"/>
      <c r="S61"/>
      <c r="T61" s="7"/>
      <c r="Z61" s="8"/>
    </row>
    <row r="62" spans="1:26">
      <c r="A62" s="2">
        <f t="shared" si="0"/>
        <v>-33</v>
      </c>
      <c r="B62" s="70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3"/>
      <c r="R62"/>
      <c r="S62"/>
      <c r="T62" s="1"/>
      <c r="Z62" s="8"/>
    </row>
    <row r="63" spans="1:26">
      <c r="A63" s="2">
        <f t="shared" si="0"/>
        <v>-33</v>
      </c>
      <c r="B63" s="70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3"/>
      <c r="R63"/>
      <c r="S63"/>
      <c r="T63" s="7"/>
      <c r="Z63" s="8"/>
    </row>
    <row r="64" spans="1:26">
      <c r="A64" s="2">
        <f t="shared" si="0"/>
        <v>-33</v>
      </c>
      <c r="B64" s="70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3"/>
      <c r="R64"/>
      <c r="S64"/>
      <c r="T64" s="1"/>
      <c r="Z64" s="8"/>
    </row>
    <row r="65" spans="1:26">
      <c r="A65" s="2">
        <f t="shared" si="0"/>
        <v>-33</v>
      </c>
      <c r="B65" s="70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3"/>
      <c r="R65"/>
      <c r="S65"/>
      <c r="T65" s="7"/>
      <c r="Z65" s="8"/>
    </row>
    <row r="66" spans="1:26">
      <c r="A66" s="2">
        <f t="shared" si="0"/>
        <v>-33</v>
      </c>
      <c r="B66" s="70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3"/>
      <c r="R66"/>
      <c r="S66"/>
      <c r="T66" s="1"/>
      <c r="Z66" s="8"/>
    </row>
    <row r="67" spans="1:26">
      <c r="A67" s="2">
        <f t="shared" si="0"/>
        <v>-33</v>
      </c>
      <c r="B67" s="70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3"/>
      <c r="R67"/>
      <c r="S67"/>
      <c r="T67" s="7"/>
      <c r="Z67" s="8"/>
    </row>
    <row r="68" spans="1:26">
      <c r="A68" s="2">
        <f t="shared" ref="A68:A131" si="1">ROUND((((B68)-MIN($B$3:$B$170))/(MAX($B$3:$B$170)-MIN($B$3:$B$170))*55)+1,0)</f>
        <v>-33</v>
      </c>
      <c r="B68" s="70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3"/>
      <c r="R68"/>
      <c r="S68"/>
      <c r="T68" s="1"/>
      <c r="Z68" s="8"/>
    </row>
    <row r="69" spans="1:26">
      <c r="A69" s="2">
        <f t="shared" si="1"/>
        <v>-33</v>
      </c>
      <c r="B69" s="70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3"/>
      <c r="R69"/>
      <c r="S69"/>
      <c r="T69" s="7"/>
      <c r="Z69" s="8"/>
    </row>
    <row r="70" spans="1:26">
      <c r="A70" s="2">
        <f t="shared" si="1"/>
        <v>-33</v>
      </c>
      <c r="B70" s="70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3"/>
      <c r="R70"/>
      <c r="S70"/>
      <c r="T70" s="1"/>
      <c r="Z70" s="8"/>
    </row>
    <row r="71" spans="1:26">
      <c r="A71" s="2">
        <f t="shared" si="1"/>
        <v>-33</v>
      </c>
      <c r="B71" s="67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3"/>
      <c r="R71"/>
      <c r="S71"/>
      <c r="T71" s="7"/>
      <c r="Z71" s="8"/>
    </row>
    <row r="72" spans="1:26">
      <c r="A72" s="2">
        <f t="shared" si="1"/>
        <v>-33</v>
      </c>
      <c r="B72" s="67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3"/>
      <c r="R72"/>
      <c r="S72"/>
      <c r="T72" s="1"/>
      <c r="Z72" s="8"/>
    </row>
    <row r="73" spans="1:26">
      <c r="A73" s="2">
        <f t="shared" si="1"/>
        <v>-33</v>
      </c>
      <c r="B73" s="67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3"/>
      <c r="R73"/>
      <c r="S73"/>
      <c r="T73" s="7"/>
      <c r="Z73" s="8"/>
    </row>
    <row r="74" spans="1:26">
      <c r="A74" s="2">
        <f t="shared" si="1"/>
        <v>-33</v>
      </c>
      <c r="B74" s="67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3"/>
      <c r="R74"/>
      <c r="S74"/>
      <c r="T74" s="1"/>
      <c r="Z74" s="8"/>
    </row>
    <row r="75" spans="1:26">
      <c r="A75" s="2">
        <f t="shared" si="1"/>
        <v>-33</v>
      </c>
      <c r="B75" s="67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3"/>
      <c r="R75"/>
      <c r="S75"/>
      <c r="T75" s="7"/>
      <c r="Z75" s="8"/>
    </row>
    <row r="76" spans="1:26">
      <c r="A76" s="2">
        <f t="shared" si="1"/>
        <v>-33</v>
      </c>
      <c r="B76" s="67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3"/>
      <c r="R76"/>
      <c r="S76"/>
      <c r="T76" s="1"/>
      <c r="Z76" s="8"/>
    </row>
    <row r="77" spans="1:26">
      <c r="A77" s="2">
        <f t="shared" si="1"/>
        <v>-33</v>
      </c>
      <c r="B77" s="67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3"/>
      <c r="R77"/>
      <c r="S77"/>
      <c r="T77" s="7"/>
      <c r="Z77" s="8"/>
    </row>
    <row r="78" spans="1:26">
      <c r="A78" s="2">
        <f t="shared" si="1"/>
        <v>-33</v>
      </c>
      <c r="B78" s="67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3"/>
      <c r="R78"/>
      <c r="S78"/>
      <c r="T78" s="1"/>
      <c r="Z78" s="8"/>
    </row>
    <row r="79" spans="1:26">
      <c r="A79" s="2">
        <f t="shared" si="1"/>
        <v>-33</v>
      </c>
      <c r="B79" s="67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3"/>
      <c r="R79"/>
      <c r="S79"/>
      <c r="T79" s="7"/>
      <c r="Z79" s="8"/>
    </row>
    <row r="80" spans="1:26">
      <c r="A80" s="2">
        <f t="shared" si="1"/>
        <v>-33</v>
      </c>
      <c r="B80" s="67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3"/>
      <c r="R80"/>
      <c r="S80"/>
      <c r="T80" s="1"/>
      <c r="Z80" s="8"/>
    </row>
    <row r="81" spans="1:26">
      <c r="A81" s="2">
        <f t="shared" si="1"/>
        <v>-33</v>
      </c>
      <c r="B81" s="67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3"/>
      <c r="R81"/>
      <c r="S81"/>
      <c r="T81" s="7"/>
      <c r="Z81" s="8"/>
    </row>
    <row r="82" spans="1:26">
      <c r="A82" s="2">
        <f t="shared" si="1"/>
        <v>-33</v>
      </c>
      <c r="B82" s="67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3"/>
      <c r="R82"/>
      <c r="S82"/>
      <c r="T82" s="1"/>
      <c r="Z82" s="8"/>
    </row>
    <row r="83" spans="1:26">
      <c r="A83" s="2">
        <f t="shared" si="1"/>
        <v>-33</v>
      </c>
      <c r="B83" s="67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3"/>
      <c r="R83"/>
      <c r="S83"/>
      <c r="T83" s="7"/>
      <c r="Z83" s="8"/>
    </row>
    <row r="84" spans="1:26">
      <c r="A84" s="2">
        <f t="shared" si="1"/>
        <v>-33</v>
      </c>
      <c r="B84" s="67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3"/>
      <c r="R84"/>
      <c r="S84"/>
      <c r="T84" s="1"/>
      <c r="Z84" s="8"/>
    </row>
    <row r="85" spans="1:26">
      <c r="A85" s="2">
        <f t="shared" si="1"/>
        <v>-33</v>
      </c>
      <c r="B85" s="67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3"/>
      <c r="R85"/>
      <c r="S85"/>
      <c r="T85" s="7"/>
      <c r="Z85" s="8"/>
    </row>
    <row r="86" spans="1:26">
      <c r="A86" s="2">
        <f t="shared" si="1"/>
        <v>-33</v>
      </c>
      <c r="B86" s="67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3"/>
      <c r="R86"/>
      <c r="S86"/>
      <c r="T86" s="1"/>
      <c r="Z86" s="8"/>
    </row>
    <row r="87" spans="1:26">
      <c r="A87" s="2">
        <f t="shared" si="1"/>
        <v>-33</v>
      </c>
      <c r="B87" s="67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3"/>
      <c r="R87"/>
      <c r="S87"/>
      <c r="T87" s="7"/>
      <c r="Z87" s="8"/>
    </row>
    <row r="88" spans="1:26">
      <c r="A88" s="2">
        <f t="shared" si="1"/>
        <v>-33</v>
      </c>
      <c r="B88" s="67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3"/>
      <c r="R88"/>
      <c r="S88"/>
      <c r="T88" s="1"/>
      <c r="Z88" s="8"/>
    </row>
    <row r="89" spans="1:26">
      <c r="A89" s="2">
        <f t="shared" si="1"/>
        <v>-33</v>
      </c>
      <c r="B89" s="67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3"/>
      <c r="R89"/>
      <c r="S89"/>
      <c r="T89" s="7"/>
      <c r="Z89" s="8"/>
    </row>
    <row r="90" spans="1:26">
      <c r="A90" s="2">
        <f t="shared" si="1"/>
        <v>-33</v>
      </c>
      <c r="B90" s="67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3"/>
      <c r="R90"/>
      <c r="S90"/>
      <c r="T90" s="1"/>
      <c r="Z90" s="8"/>
    </row>
    <row r="91" spans="1:26">
      <c r="A91" s="2">
        <f t="shared" si="1"/>
        <v>-33</v>
      </c>
      <c r="B91" s="67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3"/>
      <c r="R91"/>
      <c r="S91"/>
      <c r="T91" s="7"/>
      <c r="Z91" s="8"/>
    </row>
    <row r="92" spans="1:26">
      <c r="A92" s="2">
        <f t="shared" si="1"/>
        <v>-33</v>
      </c>
      <c r="B92" s="67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3"/>
      <c r="R92"/>
      <c r="S92"/>
      <c r="T92" s="1"/>
      <c r="Z92" s="8"/>
    </row>
    <row r="93" spans="1:26">
      <c r="A93" s="2">
        <f t="shared" si="1"/>
        <v>-33</v>
      </c>
      <c r="B93" s="67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3"/>
      <c r="R93"/>
      <c r="S93"/>
      <c r="T93" s="7"/>
      <c r="Z93" s="8"/>
    </row>
    <row r="94" spans="1:26">
      <c r="A94" s="2">
        <f t="shared" si="1"/>
        <v>-33</v>
      </c>
      <c r="B94" s="67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3"/>
      <c r="R94"/>
      <c r="S94"/>
      <c r="T94" s="1"/>
      <c r="Z94" s="8"/>
    </row>
    <row r="95" spans="1:26">
      <c r="A95" s="2">
        <f t="shared" si="1"/>
        <v>-33</v>
      </c>
      <c r="B95" s="67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3"/>
      <c r="R95"/>
      <c r="S95"/>
      <c r="T95" s="7"/>
      <c r="Z95" s="8"/>
    </row>
    <row r="96" spans="1:26">
      <c r="A96" s="2">
        <f t="shared" si="1"/>
        <v>-33</v>
      </c>
      <c r="B96" s="76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3"/>
      <c r="R96"/>
      <c r="S96"/>
      <c r="T96" s="1"/>
      <c r="Z96" s="8"/>
    </row>
    <row r="97" spans="1:26">
      <c r="A97" s="2">
        <f t="shared" si="1"/>
        <v>-33</v>
      </c>
      <c r="B97" s="76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3"/>
      <c r="R97"/>
      <c r="S97"/>
      <c r="T97" s="7"/>
      <c r="Z97" s="8"/>
    </row>
    <row r="98" spans="1:26">
      <c r="A98" s="2">
        <f t="shared" si="1"/>
        <v>-33</v>
      </c>
      <c r="B98" s="76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3"/>
      <c r="R98"/>
      <c r="S98"/>
      <c r="T98" s="1"/>
      <c r="Z98" s="8"/>
    </row>
    <row r="99" spans="1:26">
      <c r="A99" s="2">
        <f t="shared" si="1"/>
        <v>-33</v>
      </c>
      <c r="B99" s="76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3"/>
      <c r="R99"/>
      <c r="S99"/>
      <c r="T99" s="7"/>
      <c r="Z99" s="8"/>
    </row>
    <row r="100" spans="1:26">
      <c r="A100" s="2">
        <f t="shared" si="1"/>
        <v>-33</v>
      </c>
      <c r="B100" s="74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3"/>
      <c r="R100"/>
      <c r="S100"/>
      <c r="T100" s="1"/>
      <c r="Z100" s="8"/>
    </row>
    <row r="101" spans="1:26">
      <c r="A101" s="2">
        <f t="shared" si="1"/>
        <v>-33</v>
      </c>
      <c r="B101" s="74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3"/>
      <c r="R101"/>
      <c r="S101"/>
      <c r="T101" s="7"/>
      <c r="Z101" s="8"/>
    </row>
    <row r="102" spans="1:26">
      <c r="A102" s="2">
        <f t="shared" si="1"/>
        <v>-33</v>
      </c>
      <c r="B102" s="85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3"/>
      <c r="R102"/>
      <c r="S102"/>
      <c r="T102" s="1"/>
      <c r="Z102" s="8"/>
    </row>
    <row r="103" spans="1:26">
      <c r="A103" s="2">
        <f t="shared" si="1"/>
        <v>-33</v>
      </c>
      <c r="B103" s="8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3"/>
      <c r="R103"/>
      <c r="S103"/>
      <c r="T103" s="7"/>
      <c r="Z103" s="8"/>
    </row>
    <row r="104" spans="1:26">
      <c r="A104" s="2">
        <f t="shared" si="1"/>
        <v>-33</v>
      </c>
      <c r="B104" s="86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3"/>
      <c r="R104"/>
      <c r="S104"/>
      <c r="T104" s="1"/>
      <c r="Z104" s="8"/>
    </row>
    <row r="105" spans="1:26">
      <c r="A105" s="2">
        <f t="shared" si="1"/>
        <v>-33</v>
      </c>
      <c r="B105" s="7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3"/>
      <c r="R105"/>
      <c r="S105"/>
      <c r="T105" s="7"/>
      <c r="Z105" s="8"/>
    </row>
    <row r="106" spans="1:26">
      <c r="A106" s="2">
        <f t="shared" si="1"/>
        <v>-33</v>
      </c>
      <c r="B106" s="72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3"/>
      <c r="R106"/>
      <c r="S106"/>
      <c r="T106" s="1"/>
      <c r="Z106" s="8"/>
    </row>
    <row r="107" spans="1:26">
      <c r="A107" s="2">
        <f t="shared" si="1"/>
        <v>-33</v>
      </c>
      <c r="B107" s="89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3"/>
      <c r="R107"/>
      <c r="S107"/>
      <c r="T107" s="7"/>
      <c r="Z107" s="8"/>
    </row>
    <row r="108" spans="1:26">
      <c r="A108" s="2">
        <f t="shared" si="1"/>
        <v>-33</v>
      </c>
      <c r="B108" s="89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3"/>
      <c r="R108"/>
      <c r="S108"/>
      <c r="T108" s="1"/>
      <c r="Z108" s="8"/>
    </row>
    <row r="109" spans="1:26">
      <c r="A109" s="2">
        <f t="shared" si="1"/>
        <v>-33</v>
      </c>
      <c r="B109" s="82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3"/>
      <c r="R109"/>
      <c r="S109"/>
      <c r="T109" s="7"/>
      <c r="Z109" s="8"/>
    </row>
    <row r="110" spans="1:26">
      <c r="A110" s="2">
        <f t="shared" si="1"/>
        <v>-33</v>
      </c>
      <c r="B110" s="84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3"/>
      <c r="R110"/>
      <c r="S110"/>
      <c r="T110" s="1"/>
      <c r="Z110" s="8"/>
    </row>
    <row r="111" spans="1:26">
      <c r="A111" s="2">
        <f t="shared" si="1"/>
        <v>-33</v>
      </c>
      <c r="B111" s="88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3"/>
      <c r="R111"/>
      <c r="S111"/>
      <c r="T111" s="7"/>
      <c r="Z111" s="8"/>
    </row>
    <row r="112" spans="1:26">
      <c r="A112" s="2">
        <f t="shared" si="1"/>
        <v>-33</v>
      </c>
      <c r="B112" s="87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3"/>
      <c r="R112"/>
      <c r="S112"/>
      <c r="T112" s="1"/>
      <c r="Z112" s="8"/>
    </row>
    <row r="113" spans="1:26">
      <c r="A113" s="2">
        <f t="shared" si="1"/>
        <v>-33</v>
      </c>
      <c r="B113" s="79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3"/>
      <c r="R113"/>
      <c r="S113"/>
      <c r="T113" s="7"/>
      <c r="Z113" s="8"/>
    </row>
    <row r="114" spans="1:26">
      <c r="A114" s="2">
        <f t="shared" si="1"/>
        <v>-33</v>
      </c>
      <c r="B114" s="81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3"/>
      <c r="R114"/>
      <c r="S114"/>
      <c r="T114" s="1"/>
      <c r="Z114" s="8"/>
    </row>
    <row r="115" spans="1:26">
      <c r="A115" s="2">
        <f t="shared" si="1"/>
        <v>-33</v>
      </c>
      <c r="B115" s="71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3"/>
      <c r="R115"/>
      <c r="S115"/>
      <c r="T115" s="7"/>
      <c r="Z115" s="8"/>
    </row>
    <row r="116" spans="1:26">
      <c r="A116" s="2">
        <f t="shared" si="1"/>
        <v>-33</v>
      </c>
      <c r="B116" s="68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3"/>
      <c r="R116"/>
      <c r="S116"/>
      <c r="T116" s="1"/>
      <c r="Z116" s="8"/>
    </row>
    <row r="117" spans="1:26">
      <c r="A117" s="2">
        <f t="shared" si="1"/>
        <v>-33</v>
      </c>
      <c r="B117" s="68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3"/>
      <c r="R117"/>
      <c r="S117"/>
      <c r="T117" s="7"/>
      <c r="Z117" s="8"/>
    </row>
    <row r="118" spans="1:26">
      <c r="A118" s="2">
        <f t="shared" si="1"/>
        <v>-33</v>
      </c>
      <c r="B118" s="91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3"/>
      <c r="R118"/>
      <c r="S118"/>
      <c r="T118" s="1"/>
      <c r="Z118" s="8"/>
    </row>
    <row r="119" spans="1:26">
      <c r="A119" s="2">
        <f t="shared" si="1"/>
        <v>-33</v>
      </c>
      <c r="B119" s="90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3"/>
      <c r="R119"/>
      <c r="S119"/>
      <c r="T119" s="7"/>
      <c r="Z119" s="8"/>
    </row>
    <row r="120" spans="1:26">
      <c r="A120" s="2">
        <f t="shared" si="1"/>
        <v>-33</v>
      </c>
      <c r="B120" s="90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3"/>
      <c r="R120"/>
      <c r="S120"/>
      <c r="T120" s="1"/>
      <c r="Z120" s="8"/>
    </row>
    <row r="121" spans="1:26">
      <c r="A121" s="2">
        <f t="shared" si="1"/>
        <v>-33</v>
      </c>
      <c r="B121" s="80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3"/>
      <c r="R121"/>
      <c r="S121"/>
      <c r="T121" s="7"/>
      <c r="Z121" s="8"/>
    </row>
    <row r="122" spans="1:26">
      <c r="A122" s="2">
        <f t="shared" si="1"/>
        <v>-33</v>
      </c>
      <c r="B122" s="78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3"/>
      <c r="R122"/>
      <c r="S122"/>
      <c r="T122" s="1"/>
      <c r="Z122" s="8"/>
    </row>
    <row r="123" spans="1:26">
      <c r="A123" s="2">
        <f t="shared" si="1"/>
        <v>-33</v>
      </c>
      <c r="B123" s="78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3"/>
      <c r="R123"/>
      <c r="S123"/>
      <c r="T123" s="7"/>
      <c r="Z123" s="8"/>
    </row>
    <row r="124" spans="1:26">
      <c r="A124" s="2">
        <f t="shared" si="1"/>
        <v>-33</v>
      </c>
      <c r="B124" s="78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3"/>
      <c r="R124"/>
      <c r="S124"/>
      <c r="T124" s="1"/>
      <c r="Z124" s="8"/>
    </row>
    <row r="125" spans="1:26">
      <c r="A125" s="2">
        <f t="shared" si="1"/>
        <v>-33</v>
      </c>
      <c r="B125" s="66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3"/>
      <c r="R125"/>
      <c r="S125"/>
      <c r="T125" s="7"/>
      <c r="Z125" s="8"/>
    </row>
    <row r="126" spans="1:26">
      <c r="A126" s="2">
        <f t="shared" si="1"/>
        <v>-33</v>
      </c>
      <c r="B126" s="66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3"/>
      <c r="R126"/>
      <c r="S126"/>
      <c r="T126" s="1"/>
      <c r="Z126" s="8"/>
    </row>
    <row r="127" spans="1:26">
      <c r="A127" s="2">
        <f t="shared" si="1"/>
        <v>-33</v>
      </c>
      <c r="B127" s="66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3"/>
      <c r="R127"/>
      <c r="S127"/>
      <c r="T127" s="7"/>
      <c r="Z127" s="8"/>
    </row>
    <row r="128" spans="1:26">
      <c r="A128" s="2">
        <f t="shared" si="1"/>
        <v>-33</v>
      </c>
      <c r="B128" s="66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3"/>
      <c r="R128"/>
      <c r="S128"/>
      <c r="T128" s="1"/>
      <c r="Z128" s="8"/>
    </row>
    <row r="129" spans="1:26">
      <c r="A129" s="2">
        <f t="shared" si="1"/>
        <v>-33</v>
      </c>
      <c r="B129" s="75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3"/>
      <c r="R129"/>
      <c r="S129"/>
      <c r="T129" s="7"/>
      <c r="Z129" s="8"/>
    </row>
    <row r="130" spans="1:26" ht="16" customHeight="1">
      <c r="A130" s="2">
        <f t="shared" si="1"/>
        <v>-33</v>
      </c>
      <c r="B130" s="75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3"/>
      <c r="R130"/>
      <c r="S130"/>
      <c r="T130" s="1"/>
      <c r="Z130" s="8"/>
    </row>
    <row r="131" spans="1:26">
      <c r="A131" s="2">
        <f t="shared" si="1"/>
        <v>-33</v>
      </c>
      <c r="B131" s="75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3"/>
      <c r="R131"/>
      <c r="S131"/>
      <c r="T131" s="7"/>
      <c r="Z131" s="8"/>
    </row>
    <row r="132" spans="1:26">
      <c r="A132" s="2">
        <f t="shared" ref="A132:A165" si="2">ROUND((((B132)-MIN($B$3:$B$170))/(MAX($B$3:$B$170)-MIN($B$3:$B$170))*55)+1,0)</f>
        <v>-33</v>
      </c>
      <c r="B132" s="75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3"/>
      <c r="R132"/>
      <c r="S132"/>
      <c r="T132" s="1"/>
      <c r="Z132" s="8"/>
    </row>
    <row r="133" spans="1:26">
      <c r="A133" s="2">
        <f t="shared" si="2"/>
        <v>-33</v>
      </c>
      <c r="B133" s="75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3"/>
      <c r="R133"/>
      <c r="S133"/>
      <c r="T133" s="7"/>
    </row>
    <row r="134" spans="1:26">
      <c r="A134" s="2">
        <f t="shared" si="2"/>
        <v>-33</v>
      </c>
      <c r="B134" s="75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3"/>
      <c r="R134"/>
      <c r="S134"/>
      <c r="T134" s="1"/>
    </row>
    <row r="135" spans="1:26">
      <c r="A135" s="2">
        <f t="shared" si="2"/>
        <v>-33</v>
      </c>
      <c r="B135" s="77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3"/>
      <c r="R135"/>
      <c r="S135"/>
      <c r="T135" s="7"/>
    </row>
    <row r="136" spans="1:26">
      <c r="A136" s="2">
        <f t="shared" si="2"/>
        <v>-33</v>
      </c>
      <c r="B136" s="77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3"/>
      <c r="R136"/>
      <c r="S136"/>
      <c r="T136" s="1"/>
    </row>
    <row r="137" spans="1:26">
      <c r="A137" s="2">
        <f t="shared" si="2"/>
        <v>-33</v>
      </c>
      <c r="B137" s="77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3"/>
      <c r="R137"/>
      <c r="S137"/>
      <c r="T137" s="7"/>
    </row>
    <row r="138" spans="1:26">
      <c r="A138" s="2">
        <f t="shared" si="2"/>
        <v>-33</v>
      </c>
      <c r="B138" s="92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3"/>
      <c r="R138"/>
      <c r="S138"/>
      <c r="T138" s="1"/>
    </row>
    <row r="139" spans="1:26">
      <c r="A139" s="2">
        <f t="shared" si="2"/>
        <v>-33</v>
      </c>
      <c r="B139" s="92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3"/>
      <c r="R139"/>
      <c r="S139"/>
      <c r="T139" s="7"/>
    </row>
    <row r="140" spans="1:26">
      <c r="A140" s="2"/>
      <c r="B140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3"/>
      <c r="R140"/>
      <c r="S140"/>
      <c r="T140" s="1"/>
    </row>
    <row r="141" spans="1:26">
      <c r="A141" s="2"/>
      <c r="B141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3"/>
      <c r="R141"/>
      <c r="S141"/>
      <c r="T141" s="7"/>
    </row>
    <row r="142" spans="1:26">
      <c r="A142" s="2"/>
      <c r="B142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3"/>
      <c r="R142"/>
      <c r="S142"/>
      <c r="T142" s="1"/>
    </row>
    <row r="143" spans="1:26">
      <c r="A143" s="2"/>
      <c r="B1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3"/>
      <c r="R143"/>
      <c r="S143"/>
      <c r="T143" s="7"/>
    </row>
    <row r="144" spans="1:26">
      <c r="A144" s="2"/>
      <c r="B144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3"/>
      <c r="R144"/>
      <c r="S144"/>
      <c r="T144" s="1"/>
    </row>
    <row r="145" spans="1:20">
      <c r="A145" s="2"/>
      <c r="B145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3"/>
      <c r="R145"/>
      <c r="S145"/>
      <c r="T145" s="7"/>
    </row>
    <row r="146" spans="1:20">
      <c r="A146" s="2"/>
      <c r="B146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3"/>
      <c r="R146"/>
      <c r="S146"/>
      <c r="T146" s="1"/>
    </row>
    <row r="147" spans="1:20">
      <c r="A147" s="2"/>
      <c r="B147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3"/>
      <c r="R147"/>
      <c r="S147"/>
      <c r="T147" s="7"/>
    </row>
    <row r="148" spans="1:20">
      <c r="A148" s="2"/>
      <c r="B148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3"/>
      <c r="R148"/>
      <c r="S148"/>
      <c r="T148" s="1"/>
    </row>
    <row r="149" spans="1:20">
      <c r="A149" s="2"/>
      <c r="B149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3"/>
      <c r="R149"/>
      <c r="S149"/>
      <c r="T149" s="7"/>
    </row>
    <row r="150" spans="1:20">
      <c r="A150" s="2"/>
      <c r="B150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3"/>
      <c r="R150"/>
      <c r="S150"/>
      <c r="T150" s="1"/>
    </row>
    <row r="151" spans="1:20">
      <c r="A151" s="2"/>
      <c r="B151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3"/>
      <c r="R151"/>
      <c r="S151"/>
      <c r="T151" s="7"/>
    </row>
    <row r="152" spans="1:20">
      <c r="A152" s="2"/>
      <c r="B152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3"/>
      <c r="R152"/>
      <c r="S152"/>
      <c r="T152" s="1"/>
    </row>
    <row r="153" spans="1:20">
      <c r="A153" s="2"/>
      <c r="B15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3"/>
      <c r="R153"/>
      <c r="S153"/>
      <c r="T153" s="7"/>
    </row>
    <row r="154" spans="1:20">
      <c r="A154" s="2"/>
      <c r="B154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3"/>
      <c r="R154"/>
      <c r="S154"/>
      <c r="T154" s="1"/>
    </row>
    <row r="155" spans="1:20">
      <c r="A155" s="2"/>
      <c r="B155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3"/>
      <c r="R155"/>
      <c r="S155"/>
      <c r="T155" s="7"/>
    </row>
    <row r="156" spans="1:20">
      <c r="A156" s="2"/>
      <c r="B156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3"/>
      <c r="R156"/>
      <c r="S156"/>
      <c r="T156" s="1"/>
    </row>
    <row r="157" spans="1:20">
      <c r="A157" s="2"/>
      <c r="B157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3"/>
      <c r="R157"/>
      <c r="S157"/>
      <c r="T157" s="7"/>
    </row>
    <row r="158" spans="1:20">
      <c r="A158" s="2"/>
      <c r="B158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3"/>
      <c r="R158"/>
      <c r="S158"/>
      <c r="T158" s="1"/>
    </row>
    <row r="159" spans="1:20">
      <c r="A159" s="2"/>
      <c r="B159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3"/>
      <c r="R159"/>
      <c r="S159"/>
      <c r="T159" s="7"/>
    </row>
    <row r="160" spans="1:20">
      <c r="A160" s="2"/>
      <c r="B160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3"/>
      <c r="R160"/>
      <c r="S160"/>
      <c r="T160" s="1"/>
    </row>
    <row r="161" spans="1:20">
      <c r="A161" s="2"/>
      <c r="B161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3"/>
      <c r="R161"/>
      <c r="S161"/>
      <c r="T161" s="7"/>
    </row>
    <row r="162" spans="1:20">
      <c r="A162" s="2"/>
      <c r="B162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3"/>
      <c r="R162"/>
      <c r="S162"/>
      <c r="T162" s="1"/>
    </row>
    <row r="163" spans="1:20">
      <c r="A163" s="2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3"/>
      <c r="R163"/>
      <c r="S163"/>
    </row>
    <row r="164" spans="1:20">
      <c r="A164" s="2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3"/>
      <c r="R164"/>
      <c r="S164"/>
    </row>
    <row r="165" spans="1:20">
      <c r="A165" s="2">
        <f t="shared" si="2"/>
        <v>-33</v>
      </c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3"/>
      <c r="R165"/>
      <c r="S165"/>
    </row>
    <row r="166" spans="1:20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3"/>
      <c r="R166"/>
      <c r="S166"/>
    </row>
    <row r="167" spans="1:20"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3"/>
      <c r="R167"/>
      <c r="S167"/>
    </row>
    <row r="168" spans="1:20"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3"/>
      <c r="R168"/>
      <c r="S168"/>
    </row>
    <row r="169" spans="1:20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3"/>
      <c r="R169"/>
      <c r="S169"/>
    </row>
    <row r="170" spans="1:20"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3"/>
      <c r="R170"/>
      <c r="S170"/>
    </row>
    <row r="171" spans="1:20"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3"/>
      <c r="R171"/>
      <c r="S171"/>
    </row>
    <row r="172" spans="1:20"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3"/>
      <c r="R172"/>
      <c r="S172"/>
    </row>
    <row r="173" spans="1:20"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3"/>
      <c r="R173"/>
      <c r="S173"/>
    </row>
    <row r="174" spans="1:20"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3"/>
      <c r="R174"/>
      <c r="S174"/>
    </row>
    <row r="175" spans="1:20"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3"/>
      <c r="R175"/>
      <c r="S175"/>
    </row>
  </sheetData>
  <sortState ref="B3:P137">
    <sortCondition ref="B3:B137"/>
  </sortState>
  <phoneticPr fontId="5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5"/>
  <sheetViews>
    <sheetView zoomScale="70" zoomScaleNormal="70" zoomScalePageLayoutView="70" workbookViewId="0">
      <selection activeCell="AM66" sqref="AM66"/>
    </sheetView>
  </sheetViews>
  <sheetFormatPr baseColWidth="10" defaultColWidth="8.83203125" defaultRowHeight="12" x14ac:dyDescent="0"/>
  <cols>
    <col min="2" max="2" width="18.5" style="5" customWidth="1"/>
    <col min="3" max="6" width="9.1640625" style="3" customWidth="1"/>
    <col min="7" max="7" width="9.5" style="3" bestFit="1" customWidth="1"/>
    <col min="8" max="17" width="9.1640625" style="2" customWidth="1"/>
    <col min="18" max="18" width="12.33203125" style="2" bestFit="1" customWidth="1"/>
    <col min="19" max="19" width="9.1640625" style="3" customWidth="1"/>
    <col min="20" max="20" width="9.1640625" style="43" customWidth="1"/>
    <col min="21" max="21" width="9.1640625" style="44" customWidth="1"/>
    <col min="25" max="25" width="11.5" bestFit="1" customWidth="1"/>
    <col min="27" max="27" width="9.5" bestFit="1" customWidth="1"/>
  </cols>
  <sheetData>
    <row r="1" spans="1:27" ht="16">
      <c r="B1" s="4">
        <v>137</v>
      </c>
      <c r="H1" s="6" t="s">
        <v>65</v>
      </c>
      <c r="V1">
        <v>16</v>
      </c>
    </row>
    <row r="2" spans="1:27">
      <c r="B2" s="4" t="s">
        <v>224</v>
      </c>
      <c r="C2" s="3" t="s">
        <v>0</v>
      </c>
      <c r="D2" s="3" t="s">
        <v>1</v>
      </c>
      <c r="E2" s="3" t="s">
        <v>2</v>
      </c>
      <c r="F2" s="3" t="s">
        <v>3</v>
      </c>
      <c r="G2" s="3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T2" s="45"/>
    </row>
    <row r="3" spans="1:27">
      <c r="A3" s="2">
        <v>2</v>
      </c>
      <c r="B3" s="69">
        <v>29</v>
      </c>
      <c r="C3" s="43"/>
      <c r="D3" s="43">
        <v>0.91954022988505746</v>
      </c>
      <c r="E3" s="43"/>
      <c r="F3" s="43">
        <v>0.32348804500703238</v>
      </c>
      <c r="G3" s="43">
        <v>2.3679653679653678</v>
      </c>
      <c r="H3" s="43">
        <v>1.4942528735632186</v>
      </c>
      <c r="I3" s="43"/>
      <c r="J3" s="43">
        <v>14.655172413793103</v>
      </c>
      <c r="K3" s="43">
        <v>29.133858267716533</v>
      </c>
      <c r="L3" s="43">
        <v>67.414806110458287</v>
      </c>
      <c r="M3" s="43">
        <v>168.67469879518072</v>
      </c>
      <c r="N3" s="43">
        <v>298.31460674157302</v>
      </c>
      <c r="O3" s="43">
        <v>435.48387096774195</v>
      </c>
      <c r="P3" s="43">
        <v>692.91338582677156</v>
      </c>
      <c r="Q3" s="3"/>
      <c r="R3"/>
      <c r="S3"/>
      <c r="T3" s="7"/>
      <c r="Z3" s="8"/>
      <c r="AA3" s="8"/>
    </row>
    <row r="4" spans="1:27">
      <c r="A4" s="2">
        <v>2</v>
      </c>
      <c r="B4" s="69">
        <v>34.9</v>
      </c>
      <c r="C4" s="43">
        <v>0.1989100817438692</v>
      </c>
      <c r="D4" s="43">
        <v>5.2246603970741905</v>
      </c>
      <c r="E4" s="43">
        <v>0.61313868613138689</v>
      </c>
      <c r="F4" s="43">
        <v>0.66104078762306606</v>
      </c>
      <c r="G4" s="43">
        <v>1.1255411255411256</v>
      </c>
      <c r="H4" s="43"/>
      <c r="I4" s="43">
        <v>15.686274509803921</v>
      </c>
      <c r="J4" s="43">
        <v>16.72413793103448</v>
      </c>
      <c r="K4" s="43">
        <v>31.496062992125985</v>
      </c>
      <c r="L4" s="43">
        <v>69.330199764982382</v>
      </c>
      <c r="M4" s="43">
        <v>171.48594377510042</v>
      </c>
      <c r="N4" s="43">
        <v>379.2134831460674</v>
      </c>
      <c r="O4" s="43">
        <v>822.58064516129036</v>
      </c>
      <c r="P4" s="43">
        <v>971.12860892388449</v>
      </c>
      <c r="Q4" s="3"/>
      <c r="R4"/>
      <c r="S4"/>
      <c r="T4" s="1"/>
      <c r="Z4" s="8"/>
      <c r="AA4" s="8"/>
    </row>
    <row r="5" spans="1:27">
      <c r="A5" s="2">
        <v>3</v>
      </c>
      <c r="B5" s="64">
        <v>57.4</v>
      </c>
      <c r="C5" s="43"/>
      <c r="D5" s="43">
        <v>2.9258098223615465</v>
      </c>
      <c r="E5" s="43">
        <v>8.0291970802919693E-2</v>
      </c>
      <c r="F5" s="43"/>
      <c r="G5" s="43">
        <v>1.8181818181818181</v>
      </c>
      <c r="H5" s="43">
        <v>2.0689655172413794</v>
      </c>
      <c r="I5" s="43">
        <v>7.8431372549019605</v>
      </c>
      <c r="J5" s="43">
        <v>28.275862068965512</v>
      </c>
      <c r="K5" s="43">
        <v>87.139107611548567</v>
      </c>
      <c r="L5" s="43">
        <v>212.69095182138662</v>
      </c>
      <c r="M5" s="43">
        <v>469.87951807228916</v>
      </c>
      <c r="N5" s="43">
        <v>912.9213483146068</v>
      </c>
      <c r="O5" s="43">
        <v>1383.0645161290322</v>
      </c>
      <c r="P5" s="43">
        <v>2097.1128608923887</v>
      </c>
      <c r="Q5" s="3"/>
      <c r="R5"/>
      <c r="S5"/>
      <c r="T5" s="7"/>
      <c r="Z5" s="8"/>
      <c r="AA5" s="8"/>
    </row>
    <row r="6" spans="1:27">
      <c r="A6" s="2">
        <v>3</v>
      </c>
      <c r="B6" s="64">
        <v>59.3</v>
      </c>
      <c r="C6" s="43"/>
      <c r="D6" s="43">
        <v>11.076280041797283</v>
      </c>
      <c r="E6" s="43">
        <v>0.40145985401459849</v>
      </c>
      <c r="F6" s="43">
        <v>0.95639943741209577</v>
      </c>
      <c r="G6" s="43">
        <v>0.86580086580086579</v>
      </c>
      <c r="H6" s="43">
        <v>1.6091954022988508</v>
      </c>
      <c r="I6" s="43">
        <v>17.973856209150327</v>
      </c>
      <c r="J6" s="43">
        <v>37.758620689655167</v>
      </c>
      <c r="K6" s="43">
        <v>91.601049868766395</v>
      </c>
      <c r="L6" s="43">
        <v>204.46533490011751</v>
      </c>
      <c r="M6" s="43">
        <v>405.62248995983936</v>
      </c>
      <c r="N6" s="43">
        <v>904.494382022472</v>
      </c>
      <c r="O6" s="43">
        <v>1415.3225806451612</v>
      </c>
      <c r="P6" s="43">
        <v>2047.2440944881889</v>
      </c>
      <c r="Q6" s="3"/>
      <c r="R6"/>
      <c r="S6"/>
      <c r="T6" s="1"/>
      <c r="Z6" s="8"/>
      <c r="AA6" s="8"/>
    </row>
    <row r="7" spans="1:27">
      <c r="A7" s="2">
        <v>3</v>
      </c>
      <c r="B7" s="64">
        <v>62.3</v>
      </c>
      <c r="C7" s="43">
        <v>4.9046321525885554E-2</v>
      </c>
      <c r="D7" s="43">
        <v>10.135841170323928</v>
      </c>
      <c r="E7" s="43">
        <v>0.1970802919708029</v>
      </c>
      <c r="F7" s="43">
        <v>0.64697609001406475</v>
      </c>
      <c r="G7" s="43">
        <v>3.2900432900432901</v>
      </c>
      <c r="H7" s="43">
        <v>2.8735632183908049</v>
      </c>
      <c r="I7" s="43">
        <v>21.241830065359476</v>
      </c>
      <c r="J7" s="43">
        <v>39.827586206896548</v>
      </c>
      <c r="K7" s="43">
        <v>103.14960629921259</v>
      </c>
      <c r="L7" s="43">
        <v>220.91656874265573</v>
      </c>
      <c r="M7" s="43">
        <v>469.87951807228916</v>
      </c>
      <c r="N7" s="43">
        <v>938.20224719101122</v>
      </c>
      <c r="O7" s="43">
        <v>1528.2258064516129</v>
      </c>
      <c r="P7" s="43">
        <v>2440.9448818897636</v>
      </c>
      <c r="Q7" s="3"/>
      <c r="R7"/>
      <c r="S7"/>
      <c r="T7" s="7"/>
      <c r="Z7" s="8"/>
      <c r="AA7" s="8"/>
    </row>
    <row r="8" spans="1:27">
      <c r="A8" s="2">
        <v>3</v>
      </c>
      <c r="B8" s="64">
        <v>62.4</v>
      </c>
      <c r="C8" s="43">
        <v>0.12806539509536785</v>
      </c>
      <c r="D8" s="43">
        <v>3.4482758620689653</v>
      </c>
      <c r="E8" s="43">
        <v>0.16788321167883211</v>
      </c>
      <c r="F8" s="43"/>
      <c r="G8" s="43">
        <v>2.0346320346320343</v>
      </c>
      <c r="H8" s="43"/>
      <c r="I8" s="43">
        <v>10.130718954248367</v>
      </c>
      <c r="J8" s="43">
        <v>25.68965517241379</v>
      </c>
      <c r="K8" s="43">
        <v>76.902887139107619</v>
      </c>
      <c r="L8" s="43">
        <v>202.11515863689777</v>
      </c>
      <c r="M8" s="43">
        <v>526.10441767068278</v>
      </c>
      <c r="N8" s="43">
        <v>1348.314606741573</v>
      </c>
      <c r="O8" s="43">
        <v>2455.6451612903224</v>
      </c>
      <c r="P8" s="43">
        <v>3648.2939632545931</v>
      </c>
      <c r="Q8" s="3"/>
      <c r="R8"/>
      <c r="S8"/>
      <c r="T8" s="1"/>
      <c r="Z8" s="8"/>
      <c r="AA8" s="8"/>
    </row>
    <row r="9" spans="1:27">
      <c r="A9" s="2">
        <v>3</v>
      </c>
      <c r="B9" s="64">
        <v>62.8</v>
      </c>
      <c r="C9" s="43">
        <v>0.35422343324250682</v>
      </c>
      <c r="D9" s="43">
        <v>0.85684430512016718</v>
      </c>
      <c r="E9" s="43">
        <v>0.3503649635036496</v>
      </c>
      <c r="F9" s="43">
        <v>0.11251758087201126</v>
      </c>
      <c r="G9" s="43"/>
      <c r="H9" s="43">
        <v>0.22988505747126439</v>
      </c>
      <c r="I9" s="43">
        <v>10.457516339869281</v>
      </c>
      <c r="J9" s="43">
        <v>27.586206896551726</v>
      </c>
      <c r="K9" s="43">
        <v>88.71391076115485</v>
      </c>
      <c r="L9" s="43">
        <v>222.09165687426557</v>
      </c>
      <c r="M9" s="43">
        <v>514.05622489959842</v>
      </c>
      <c r="N9" s="43">
        <v>1075.8426966292134</v>
      </c>
      <c r="O9" s="43">
        <v>1459.6774193548388</v>
      </c>
      <c r="P9" s="43">
        <v>1706.0367454068241</v>
      </c>
      <c r="Q9" s="3"/>
      <c r="R9"/>
      <c r="S9"/>
      <c r="T9" s="7"/>
      <c r="Z9" s="8"/>
      <c r="AA9" s="8"/>
    </row>
    <row r="10" spans="1:27">
      <c r="A10" s="2">
        <v>3</v>
      </c>
      <c r="B10" s="64">
        <v>63</v>
      </c>
      <c r="C10" s="43">
        <v>0.17438692098092642</v>
      </c>
      <c r="D10" s="43">
        <v>6.3740856844305123</v>
      </c>
      <c r="E10" s="43">
        <v>7.2992700729927001E-2</v>
      </c>
      <c r="F10" s="43">
        <v>0.26722925457102675</v>
      </c>
      <c r="G10" s="43">
        <v>5.324675324675324</v>
      </c>
      <c r="H10" s="43">
        <v>7.4712643678160928</v>
      </c>
      <c r="I10" s="43">
        <v>11.241830065359478</v>
      </c>
      <c r="J10" s="43">
        <v>38.275862068965516</v>
      </c>
      <c r="K10" s="43">
        <v>109.97375328083989</v>
      </c>
      <c r="L10" s="43">
        <v>298.47238542890716</v>
      </c>
      <c r="M10" s="43">
        <v>710.84337349397595</v>
      </c>
      <c r="N10" s="43">
        <v>1629.2134831460673</v>
      </c>
      <c r="O10" s="43">
        <v>2661.2903225806454</v>
      </c>
      <c r="P10" s="43">
        <v>3910.7611548556429</v>
      </c>
      <c r="Q10" s="3"/>
      <c r="R10"/>
      <c r="S10"/>
      <c r="T10" s="1"/>
      <c r="Z10" s="8"/>
      <c r="AA10" s="8"/>
    </row>
    <row r="11" spans="1:27">
      <c r="A11" s="2">
        <v>3</v>
      </c>
      <c r="B11" s="64">
        <v>64.3</v>
      </c>
      <c r="C11" s="43">
        <v>0.1008174386920981</v>
      </c>
      <c r="D11" s="43">
        <v>7.8369905956112857</v>
      </c>
      <c r="E11" s="43">
        <v>0.25547445255474455</v>
      </c>
      <c r="F11" s="43"/>
      <c r="G11" s="43">
        <v>1.0389610389610389</v>
      </c>
      <c r="H11" s="43">
        <v>3.7931034482758625</v>
      </c>
      <c r="I11" s="43">
        <v>18.627450980392158</v>
      </c>
      <c r="J11" s="43">
        <v>53.448275862068961</v>
      </c>
      <c r="K11" s="43">
        <v>157.48031496062993</v>
      </c>
      <c r="L11" s="43">
        <v>400.70505287896594</v>
      </c>
      <c r="M11" s="43">
        <v>1084.3373493975903</v>
      </c>
      <c r="N11" s="43">
        <v>2331.4606741573034</v>
      </c>
      <c r="O11" s="43">
        <v>3991.9354838709678</v>
      </c>
      <c r="P11" s="43">
        <v>7506.5616797900257</v>
      </c>
      <c r="Q11" s="3"/>
      <c r="R11"/>
      <c r="S11"/>
      <c r="T11" s="7"/>
      <c r="Z11" s="8"/>
      <c r="AA11" s="8"/>
    </row>
    <row r="12" spans="1:27">
      <c r="A12" s="2">
        <v>3</v>
      </c>
      <c r="B12" s="64">
        <v>64.599999999999994</v>
      </c>
      <c r="C12" s="43">
        <v>0.1444141689373297</v>
      </c>
      <c r="D12" s="43">
        <v>2.5705329153605017</v>
      </c>
      <c r="E12" s="43">
        <v>0.87591240875912402</v>
      </c>
      <c r="F12" s="43">
        <v>0.30942334739803096</v>
      </c>
      <c r="G12" s="43">
        <v>2.9004329004329006</v>
      </c>
      <c r="H12" s="43">
        <v>1.264367816091954</v>
      </c>
      <c r="I12" s="43">
        <v>12.418300653594772</v>
      </c>
      <c r="J12" s="43">
        <v>34.827586206896548</v>
      </c>
      <c r="K12" s="43">
        <v>131.23359580052494</v>
      </c>
      <c r="L12" s="43">
        <v>314.92361927144538</v>
      </c>
      <c r="M12" s="43">
        <v>767.06827309236951</v>
      </c>
      <c r="N12" s="43">
        <v>1910.1123595505619</v>
      </c>
      <c r="O12" s="43">
        <v>2701.6129032258063</v>
      </c>
      <c r="P12" s="43">
        <v>4146.9816272965882</v>
      </c>
      <c r="Q12" s="3"/>
      <c r="R12"/>
      <c r="S12"/>
      <c r="T12" s="1"/>
      <c r="Z12" s="8"/>
      <c r="AA12" s="8"/>
    </row>
    <row r="13" spans="1:27">
      <c r="A13" s="2">
        <v>3</v>
      </c>
      <c r="B13" s="64">
        <v>67.2</v>
      </c>
      <c r="C13" s="43">
        <v>95.367847411444146</v>
      </c>
      <c r="D13" s="43">
        <v>80.459770114942529</v>
      </c>
      <c r="E13" s="43">
        <v>51.0948905109489</v>
      </c>
      <c r="F13" s="43">
        <v>37.974683544303801</v>
      </c>
      <c r="G13" s="43">
        <v>25.541125541125542</v>
      </c>
      <c r="H13" s="43">
        <v>6.4367816091954033</v>
      </c>
      <c r="I13" s="43">
        <v>23.529411764705884</v>
      </c>
      <c r="J13" s="43">
        <v>55.172413793103452</v>
      </c>
      <c r="K13" s="43">
        <v>157.48031496062993</v>
      </c>
      <c r="L13" s="43">
        <v>290.24676850763808</v>
      </c>
      <c r="M13" s="43">
        <v>658.63453815261039</v>
      </c>
      <c r="N13" s="43">
        <v>1488.7640449438202</v>
      </c>
      <c r="O13" s="43">
        <v>2217.7419354838712</v>
      </c>
      <c r="P13" s="43">
        <v>3569.5538057742779</v>
      </c>
      <c r="Q13" s="3"/>
      <c r="R13"/>
      <c r="S13"/>
      <c r="T13" s="7"/>
      <c r="Z13" s="8"/>
      <c r="AA13" s="8"/>
    </row>
    <row r="14" spans="1:27">
      <c r="A14" s="2">
        <v>3</v>
      </c>
      <c r="B14" s="64">
        <v>67.5</v>
      </c>
      <c r="C14" s="43">
        <v>4.0871934604904632E-2</v>
      </c>
      <c r="D14" s="43">
        <v>0.34482758620689657</v>
      </c>
      <c r="E14" s="43">
        <v>4.3795620437956199E-2</v>
      </c>
      <c r="F14" s="43">
        <v>0.25316455696202533</v>
      </c>
      <c r="G14" s="43">
        <v>0.47619047619047616</v>
      </c>
      <c r="H14" s="43">
        <v>2.5287356321839081</v>
      </c>
      <c r="I14" s="43">
        <v>12.745098039215685</v>
      </c>
      <c r="J14" s="43">
        <v>38.793103448275858</v>
      </c>
      <c r="K14" s="43">
        <v>109.97375328083989</v>
      </c>
      <c r="L14" s="43">
        <v>297.29729729729735</v>
      </c>
      <c r="M14" s="43">
        <v>690.76305220883535</v>
      </c>
      <c r="N14" s="43">
        <v>1426.9662921348313</v>
      </c>
      <c r="O14" s="43">
        <v>2540.3225806451615</v>
      </c>
      <c r="P14" s="43">
        <v>4120.7349081364828</v>
      </c>
      <c r="Q14" s="3"/>
      <c r="R14"/>
      <c r="S14"/>
      <c r="T14" s="1"/>
      <c r="Z14" s="8"/>
      <c r="AA14" s="8"/>
    </row>
    <row r="15" spans="1:27">
      <c r="A15" s="2">
        <v>3</v>
      </c>
      <c r="B15" s="64">
        <v>68.2</v>
      </c>
      <c r="C15" s="43">
        <v>0.14168937329700271</v>
      </c>
      <c r="D15" s="43">
        <v>4.169278996865204</v>
      </c>
      <c r="E15" s="43">
        <v>0.32846715328467152</v>
      </c>
      <c r="F15" s="43">
        <v>0.73136427566807316</v>
      </c>
      <c r="G15" s="43">
        <v>3.2900432900432901</v>
      </c>
      <c r="H15" s="43">
        <v>5.5172413793103452</v>
      </c>
      <c r="I15" s="43">
        <v>29.738562091503269</v>
      </c>
      <c r="J15" s="43">
        <v>55.172413793103452</v>
      </c>
      <c r="K15" s="43">
        <v>155.11811023622047</v>
      </c>
      <c r="L15" s="43">
        <v>332.54994124559346</v>
      </c>
      <c r="M15" s="43">
        <v>682.73092369477911</v>
      </c>
      <c r="N15" s="43">
        <v>1398.8764044943819</v>
      </c>
      <c r="O15" s="43">
        <v>2145.1612903225805</v>
      </c>
      <c r="P15" s="43">
        <v>3018.3727034120734</v>
      </c>
      <c r="Q15" s="3"/>
      <c r="R15"/>
      <c r="S15"/>
      <c r="T15" s="7"/>
      <c r="Z15" s="8"/>
      <c r="AA15" s="8"/>
    </row>
    <row r="16" spans="1:27">
      <c r="A16" s="2">
        <v>3</v>
      </c>
      <c r="B16" s="64">
        <v>68.7</v>
      </c>
      <c r="C16" s="43">
        <v>0.27247956403269757</v>
      </c>
      <c r="D16" s="43">
        <v>7.8369905956112857</v>
      </c>
      <c r="E16" s="43">
        <v>0.37226277372262767</v>
      </c>
      <c r="F16" s="43">
        <v>0.4219409282700422</v>
      </c>
      <c r="G16" s="43">
        <v>6.8398268398268396</v>
      </c>
      <c r="H16" s="43">
        <v>3.7931034482758625</v>
      </c>
      <c r="I16" s="43">
        <v>24.509803921568629</v>
      </c>
      <c r="J16" s="43">
        <v>55.517241379310349</v>
      </c>
      <c r="K16" s="43">
        <v>145.14435695538057</v>
      </c>
      <c r="L16" s="43">
        <v>310.2232667450059</v>
      </c>
      <c r="M16" s="43">
        <v>646.58634538152614</v>
      </c>
      <c r="N16" s="43">
        <v>1438.2022471910113</v>
      </c>
      <c r="O16" s="43">
        <v>2661.2903225806454</v>
      </c>
      <c r="P16" s="43">
        <v>3490.8136482939631</v>
      </c>
      <c r="Q16" s="3"/>
      <c r="R16"/>
      <c r="S16"/>
      <c r="T16" s="1"/>
      <c r="Z16" s="8"/>
      <c r="AA16" s="8"/>
    </row>
    <row r="17" spans="1:27">
      <c r="A17" s="2">
        <v>3</v>
      </c>
      <c r="B17" s="64">
        <v>70</v>
      </c>
      <c r="C17" s="43">
        <v>0.21253405994550409</v>
      </c>
      <c r="D17" s="43">
        <v>14.31556948798328</v>
      </c>
      <c r="E17" s="43">
        <v>0.6934306569343065</v>
      </c>
      <c r="F17" s="43">
        <v>0.71729957805907174</v>
      </c>
      <c r="G17" s="43">
        <v>5.6277056277056277</v>
      </c>
      <c r="H17" s="43">
        <v>4.597701149425288</v>
      </c>
      <c r="I17" s="43">
        <v>26.470588235294116</v>
      </c>
      <c r="J17" s="43">
        <v>61.379310344827587</v>
      </c>
      <c r="K17" s="43">
        <v>160.10498687664042</v>
      </c>
      <c r="L17" s="43">
        <v>398.35487661574621</v>
      </c>
      <c r="M17" s="43">
        <v>883.53413654618475</v>
      </c>
      <c r="N17" s="43">
        <v>1629.2134831460673</v>
      </c>
      <c r="O17" s="43">
        <v>2782.2580645161293</v>
      </c>
      <c r="P17" s="43">
        <v>3884.5144356955379</v>
      </c>
      <c r="Q17" s="3"/>
      <c r="R17"/>
      <c r="S17"/>
      <c r="T17" s="7"/>
      <c r="Z17" s="8"/>
      <c r="AA17" s="8"/>
    </row>
    <row r="18" spans="1:27">
      <c r="A18" s="2">
        <v>3</v>
      </c>
      <c r="B18" s="64">
        <v>70.400000000000006</v>
      </c>
      <c r="C18" s="43">
        <v>7.901907356948229E-2</v>
      </c>
      <c r="D18" s="43">
        <v>4.9111807732497388</v>
      </c>
      <c r="E18" s="43">
        <v>0.55474452554744524</v>
      </c>
      <c r="F18" s="43">
        <v>0.66104078762306606</v>
      </c>
      <c r="G18" s="43">
        <v>12.121212121212119</v>
      </c>
      <c r="H18" s="43">
        <v>12.413793103448278</v>
      </c>
      <c r="I18" s="43">
        <v>30.718954248366014</v>
      </c>
      <c r="J18" s="43">
        <v>72.41379310344827</v>
      </c>
      <c r="K18" s="43">
        <v>128.60892388451444</v>
      </c>
      <c r="L18" s="43">
        <v>318.44888366627498</v>
      </c>
      <c r="M18" s="43">
        <v>755.02008032128515</v>
      </c>
      <c r="N18" s="43">
        <v>1660.1123595505619</v>
      </c>
      <c r="O18" s="43">
        <v>2983.8709677419356</v>
      </c>
      <c r="P18" s="43">
        <v>4724.4094488188975</v>
      </c>
      <c r="Q18" s="3"/>
      <c r="R18"/>
      <c r="S18"/>
      <c r="T18" s="1"/>
      <c r="Z18" s="8"/>
      <c r="AA18" s="8"/>
    </row>
    <row r="19" spans="1:27">
      <c r="A19" s="2">
        <v>3</v>
      </c>
      <c r="B19" s="64">
        <v>73.599999999999994</v>
      </c>
      <c r="C19" s="43">
        <v>3.4386920980926432E-2</v>
      </c>
      <c r="D19" s="43">
        <v>2.277951933124347</v>
      </c>
      <c r="E19" s="43"/>
      <c r="F19" s="43"/>
      <c r="G19" s="43"/>
      <c r="H19" s="43">
        <v>0.8310344827586208</v>
      </c>
      <c r="I19" s="43">
        <v>23.856209150326798</v>
      </c>
      <c r="J19" s="43">
        <v>34.482758620689651</v>
      </c>
      <c r="K19" s="43">
        <v>120.86614173228345</v>
      </c>
      <c r="L19" s="43">
        <v>321.63337250293773</v>
      </c>
      <c r="M19" s="43">
        <v>758.6345381526105</v>
      </c>
      <c r="N19" s="43">
        <v>1789.3258426966293</v>
      </c>
      <c r="O19" s="43">
        <v>3233.8709677419356</v>
      </c>
      <c r="P19" s="43">
        <v>5301.8372703412069</v>
      </c>
      <c r="Q19" s="3"/>
      <c r="R19"/>
      <c r="S19"/>
      <c r="T19" s="7"/>
      <c r="Z19" s="8"/>
      <c r="AA19" s="8"/>
    </row>
    <row r="20" spans="1:27">
      <c r="A20" s="2">
        <v>3</v>
      </c>
      <c r="B20" s="64">
        <v>75.3</v>
      </c>
      <c r="C20" s="43">
        <v>0.18256130790190736</v>
      </c>
      <c r="D20" s="43">
        <v>9.1954022988505759</v>
      </c>
      <c r="E20" s="43">
        <v>0.64963503649635024</v>
      </c>
      <c r="F20" s="43">
        <v>2.278481012658228</v>
      </c>
      <c r="G20" s="43">
        <v>7.4458874458874451</v>
      </c>
      <c r="H20" s="43">
        <v>6.5517241379310347</v>
      </c>
      <c r="I20" s="43">
        <v>40.196078431372555</v>
      </c>
      <c r="J20" s="43">
        <v>71.724137931034477</v>
      </c>
      <c r="K20" s="43">
        <v>167.97900262467192</v>
      </c>
      <c r="L20" s="43">
        <v>293.77203290246769</v>
      </c>
      <c r="M20" s="43">
        <v>602.40963855421683</v>
      </c>
      <c r="N20" s="43">
        <v>1171.3483146067417</v>
      </c>
      <c r="O20" s="43">
        <v>1979.8387096774193</v>
      </c>
      <c r="P20" s="43">
        <v>2808.3989501312335</v>
      </c>
      <c r="Q20" s="3"/>
      <c r="R20"/>
      <c r="S20"/>
      <c r="T20" s="1"/>
      <c r="Z20" s="8"/>
      <c r="AA20" s="8"/>
    </row>
    <row r="21" spans="1:27">
      <c r="A21" s="2">
        <v>3</v>
      </c>
      <c r="B21" s="64">
        <v>75.7</v>
      </c>
      <c r="C21" s="43">
        <v>7.3569482288828342E-2</v>
      </c>
      <c r="D21" s="43">
        <v>4.6290491118077322</v>
      </c>
      <c r="E21" s="43">
        <v>0.35766423357664234</v>
      </c>
      <c r="F21" s="43">
        <v>0.81575246132208157</v>
      </c>
      <c r="G21" s="43">
        <v>5.9307359307359313</v>
      </c>
      <c r="H21" s="43">
        <v>6.4367816091954033</v>
      </c>
      <c r="I21" s="43">
        <v>28.104575163398692</v>
      </c>
      <c r="J21" s="43">
        <v>53.448275862068961</v>
      </c>
      <c r="K21" s="43">
        <v>124.67191601049869</v>
      </c>
      <c r="L21" s="43">
        <v>263.21974148061105</v>
      </c>
      <c r="M21" s="43">
        <v>562.24899598393574</v>
      </c>
      <c r="N21" s="43">
        <v>988.76404494382029</v>
      </c>
      <c r="O21" s="43">
        <v>1584.6774193548388</v>
      </c>
      <c r="P21" s="43">
        <v>2296.5879265091862</v>
      </c>
      <c r="Q21" s="3"/>
      <c r="R21"/>
      <c r="S21"/>
      <c r="T21" s="7"/>
      <c r="Z21" s="8"/>
      <c r="AA21" s="8"/>
    </row>
    <row r="22" spans="1:27">
      <c r="A22" s="2">
        <v>3</v>
      </c>
      <c r="B22" s="64">
        <v>75.7</v>
      </c>
      <c r="C22" s="43">
        <v>3.242506811989101</v>
      </c>
      <c r="D22" s="43">
        <v>32.392894461859981</v>
      </c>
      <c r="E22" s="43">
        <v>5.328467153284671</v>
      </c>
      <c r="F22" s="43">
        <v>5.3445850914205346</v>
      </c>
      <c r="G22" s="43">
        <v>19.913419913419911</v>
      </c>
      <c r="H22" s="43">
        <v>15.632183908045979</v>
      </c>
      <c r="I22" s="43">
        <v>50</v>
      </c>
      <c r="J22" s="43">
        <v>84.655172413793096</v>
      </c>
      <c r="K22" s="43">
        <v>160.36745406824147</v>
      </c>
      <c r="L22" s="43">
        <v>286.72150411280847</v>
      </c>
      <c r="M22" s="43">
        <v>506.02409638554218</v>
      </c>
      <c r="N22" s="43">
        <v>901.68539325842698</v>
      </c>
      <c r="O22" s="43">
        <v>1423.3870967741937</v>
      </c>
      <c r="P22" s="43">
        <v>2002.6246719160104</v>
      </c>
      <c r="Q22" s="3"/>
      <c r="R22"/>
      <c r="S22"/>
      <c r="T22" s="1"/>
      <c r="Z22" s="8"/>
      <c r="AA22" s="8"/>
    </row>
    <row r="23" spans="1:27">
      <c r="A23" s="2">
        <v>3</v>
      </c>
      <c r="B23" s="64">
        <v>76.430000000000007</v>
      </c>
      <c r="C23" s="43">
        <v>1.6348773841961855E-2</v>
      </c>
      <c r="D23" s="43">
        <v>12.33019853709509</v>
      </c>
      <c r="E23" s="43">
        <v>0.3503649635036496</v>
      </c>
      <c r="F23" s="43">
        <v>1.209563994374121</v>
      </c>
      <c r="G23" s="43">
        <v>9.9567099567099557</v>
      </c>
      <c r="H23" s="43">
        <v>6.7816091954022992</v>
      </c>
      <c r="I23" s="43">
        <v>24.509803921568629</v>
      </c>
      <c r="J23" s="43">
        <v>45.862068965517238</v>
      </c>
      <c r="K23" s="43">
        <v>93.175853018372706</v>
      </c>
      <c r="L23" s="43">
        <v>165.68742655699177</v>
      </c>
      <c r="M23" s="43">
        <v>313.25301204819277</v>
      </c>
      <c r="N23" s="43">
        <v>530.89887640449433</v>
      </c>
      <c r="O23" s="43">
        <v>875</v>
      </c>
      <c r="P23" s="43">
        <v>1475.0656167979002</v>
      </c>
      <c r="Q23" s="3"/>
      <c r="R23"/>
      <c r="S23"/>
      <c r="T23" s="7"/>
      <c r="Z23" s="8"/>
      <c r="AA23" s="8"/>
    </row>
    <row r="24" spans="1:27">
      <c r="A24" s="2">
        <v>3</v>
      </c>
      <c r="B24" s="64">
        <v>76.7</v>
      </c>
      <c r="C24" s="43">
        <v>4.9046321525885554E-2</v>
      </c>
      <c r="D24" s="43">
        <v>1.3479623824451412</v>
      </c>
      <c r="E24" s="43">
        <v>2.9197080291970802E-2</v>
      </c>
      <c r="F24" s="43">
        <v>9.7046413502109713E-2</v>
      </c>
      <c r="G24" s="43">
        <v>2.5974025974025974</v>
      </c>
      <c r="H24" s="43">
        <v>3.1034482758620694</v>
      </c>
      <c r="I24" s="43">
        <v>13.725490196078432</v>
      </c>
      <c r="J24" s="43">
        <v>30.172413793103448</v>
      </c>
      <c r="K24" s="43">
        <v>92.913385826771645</v>
      </c>
      <c r="L24" s="43">
        <v>200.94007050528793</v>
      </c>
      <c r="M24" s="43">
        <v>417.67068273092372</v>
      </c>
      <c r="N24" s="43">
        <v>752.80898876404501</v>
      </c>
      <c r="O24" s="43">
        <v>1084.6774193548388</v>
      </c>
      <c r="P24" s="43">
        <v>1601.0498687664042</v>
      </c>
      <c r="Q24" s="3"/>
      <c r="R24"/>
      <c r="S24"/>
      <c r="T24" s="1"/>
      <c r="Z24" s="8"/>
      <c r="AA24" s="8"/>
    </row>
    <row r="25" spans="1:27">
      <c r="A25" s="2">
        <v>3</v>
      </c>
      <c r="B25" s="64">
        <v>77.7</v>
      </c>
      <c r="C25" s="43">
        <v>8.99182561307902E-3</v>
      </c>
      <c r="D25" s="43">
        <v>20.271682340647857</v>
      </c>
      <c r="E25" s="43">
        <v>0.3503649635036496</v>
      </c>
      <c r="F25" s="43">
        <v>0.94233473980309435</v>
      </c>
      <c r="G25" s="43">
        <v>7.0129870129870131</v>
      </c>
      <c r="H25" s="43">
        <v>8.9655172413793114</v>
      </c>
      <c r="I25" s="43">
        <v>35.947712418300654</v>
      </c>
      <c r="J25" s="43">
        <v>60.689655172413794</v>
      </c>
      <c r="K25" s="43">
        <v>132.28346456692913</v>
      </c>
      <c r="L25" s="43">
        <v>207.99059929494712</v>
      </c>
      <c r="M25" s="43">
        <v>353.41365461847391</v>
      </c>
      <c r="N25" s="43">
        <v>567.41573033707868</v>
      </c>
      <c r="O25" s="43">
        <v>826.61290322580646</v>
      </c>
      <c r="P25" s="43">
        <v>1083.9895013123357</v>
      </c>
      <c r="Q25" s="3"/>
      <c r="R25"/>
      <c r="S25"/>
      <c r="T25" s="7"/>
      <c r="Z25" s="8"/>
      <c r="AA25" s="8"/>
    </row>
    <row r="26" spans="1:27">
      <c r="A26" s="2">
        <v>3</v>
      </c>
      <c r="B26" s="64">
        <v>77.8</v>
      </c>
      <c r="C26" s="43">
        <v>2.1798365122615803E-2</v>
      </c>
      <c r="D26" s="43">
        <v>9.7178683385579951</v>
      </c>
      <c r="E26" s="43">
        <v>0.11678832116788321</v>
      </c>
      <c r="F26" s="43">
        <v>0.23909985935302394</v>
      </c>
      <c r="G26" s="43">
        <v>2.5974025974025974</v>
      </c>
      <c r="H26" s="43">
        <v>3.9080459770114948</v>
      </c>
      <c r="I26" s="43">
        <v>13.725490196078432</v>
      </c>
      <c r="J26" s="43">
        <v>22.241379310344826</v>
      </c>
      <c r="K26" s="43">
        <v>53.54330708661417</v>
      </c>
      <c r="L26" s="43">
        <v>106.93301997649824</v>
      </c>
      <c r="M26" s="43">
        <v>214.85943775100401</v>
      </c>
      <c r="N26" s="43">
        <v>443.82022471910113</v>
      </c>
      <c r="O26" s="43">
        <v>822.58064516129036</v>
      </c>
      <c r="P26" s="43">
        <v>1679.790026246719</v>
      </c>
      <c r="Q26" s="3"/>
      <c r="R26"/>
      <c r="S26"/>
      <c r="T26" s="1"/>
      <c r="Z26" s="8"/>
      <c r="AA26" s="8"/>
    </row>
    <row r="27" spans="1:27">
      <c r="A27" s="2">
        <v>4</v>
      </c>
      <c r="B27" s="65">
        <v>78.099999999999994</v>
      </c>
      <c r="C27" s="43">
        <v>1.9073569482288829E-2</v>
      </c>
      <c r="D27" s="43">
        <v>9.6133751306165092</v>
      </c>
      <c r="E27" s="43">
        <v>7.2992700729927005E-3</v>
      </c>
      <c r="F27" s="43">
        <v>0.47819971870604788</v>
      </c>
      <c r="G27" s="43">
        <v>4.5887445887445883</v>
      </c>
      <c r="H27" s="43">
        <v>2.298850574712644</v>
      </c>
      <c r="I27" s="43">
        <v>15.032679738562091</v>
      </c>
      <c r="J27" s="43">
        <v>35.862068965517238</v>
      </c>
      <c r="K27" s="43">
        <v>80.577427821522306</v>
      </c>
      <c r="L27" s="43">
        <v>148.06110458284371</v>
      </c>
      <c r="M27" s="43">
        <v>305.22088353413653</v>
      </c>
      <c r="N27" s="43">
        <v>530.89887640449433</v>
      </c>
      <c r="O27" s="43">
        <v>870.9677419354839</v>
      </c>
      <c r="P27" s="43">
        <v>1443.5695538057741</v>
      </c>
      <c r="Q27" s="3"/>
      <c r="R27"/>
      <c r="S27"/>
      <c r="T27" s="7"/>
      <c r="Z27" s="8"/>
      <c r="AA27" s="8"/>
    </row>
    <row r="28" spans="1:27">
      <c r="A28" s="2">
        <v>4</v>
      </c>
      <c r="B28" s="65">
        <v>78.2</v>
      </c>
      <c r="C28" s="43">
        <v>7.901907356948229E-2</v>
      </c>
      <c r="D28" s="43">
        <v>10.762800417972834</v>
      </c>
      <c r="E28" s="43">
        <v>0.46715328467153283</v>
      </c>
      <c r="F28" s="43">
        <v>0.77355836849507742</v>
      </c>
      <c r="G28" s="43">
        <v>4.329004329004329</v>
      </c>
      <c r="H28" s="43">
        <v>8.0459770114942533</v>
      </c>
      <c r="I28" s="43">
        <v>26.79738562091503</v>
      </c>
      <c r="J28" s="43">
        <v>42.931034482758619</v>
      </c>
      <c r="K28" s="43">
        <v>81.627296587926509</v>
      </c>
      <c r="L28" s="43">
        <v>151.58636897767335</v>
      </c>
      <c r="M28" s="43">
        <v>273.09236947791163</v>
      </c>
      <c r="N28" s="43">
        <v>522.47191011235964</v>
      </c>
      <c r="O28" s="43">
        <v>778.22580645161293</v>
      </c>
      <c r="P28" s="43">
        <v>1275.5905511811022</v>
      </c>
      <c r="Q28" s="3"/>
      <c r="R28"/>
      <c r="S28"/>
      <c r="T28" s="1"/>
      <c r="Z28" s="8"/>
      <c r="AA28" s="8"/>
    </row>
    <row r="29" spans="1:27">
      <c r="A29" s="2">
        <v>4</v>
      </c>
      <c r="B29" s="65">
        <v>78.5</v>
      </c>
      <c r="C29" s="43">
        <v>0.1008174386920981</v>
      </c>
      <c r="D29" s="43">
        <v>8.2549634273772217</v>
      </c>
      <c r="E29" s="43">
        <v>0.13868613138686131</v>
      </c>
      <c r="F29" s="43"/>
      <c r="G29" s="43">
        <v>1.9047619047619047</v>
      </c>
      <c r="H29" s="43">
        <v>3.1034482758620694</v>
      </c>
      <c r="I29" s="43">
        <v>16.33986928104575</v>
      </c>
      <c r="J29" s="43">
        <v>31.03448275862069</v>
      </c>
      <c r="K29" s="43">
        <v>97.112860892388454</v>
      </c>
      <c r="L29" s="43">
        <v>230.3172737955347</v>
      </c>
      <c r="M29" s="43">
        <v>566.26506024096386</v>
      </c>
      <c r="N29" s="43">
        <v>1193.8202247191011</v>
      </c>
      <c r="O29" s="43">
        <v>2044.3548387096773</v>
      </c>
      <c r="P29" s="43">
        <v>3202.0997375328084</v>
      </c>
      <c r="Q29" s="3"/>
      <c r="R29"/>
      <c r="S29"/>
      <c r="T29" s="7"/>
      <c r="Z29" s="8"/>
      <c r="AA29" s="8"/>
    </row>
    <row r="30" spans="1:27">
      <c r="A30" s="2">
        <v>4</v>
      </c>
      <c r="B30" s="65">
        <v>78.7</v>
      </c>
      <c r="C30" s="43">
        <v>2.7247956403269755E-2</v>
      </c>
      <c r="D30" s="43">
        <v>23.615464994775341</v>
      </c>
      <c r="E30" s="43">
        <v>0.3941605839416058</v>
      </c>
      <c r="F30" s="43">
        <v>0.61884669479606191</v>
      </c>
      <c r="G30" s="43">
        <v>9.0476190476190474</v>
      </c>
      <c r="H30" s="43">
        <v>10.804597701149426</v>
      </c>
      <c r="I30" s="43">
        <v>52.941176470588232</v>
      </c>
      <c r="J30" s="43">
        <v>91.379310344827573</v>
      </c>
      <c r="K30" s="43">
        <v>175.85301837270342</v>
      </c>
      <c r="L30" s="43">
        <v>300.82256169212695</v>
      </c>
      <c r="M30" s="43">
        <v>530.1204819277109</v>
      </c>
      <c r="N30" s="43">
        <v>862.35955056179773</v>
      </c>
      <c r="O30" s="43">
        <v>1241.9354838709678</v>
      </c>
      <c r="P30" s="43">
        <v>1811.0236220472441</v>
      </c>
      <c r="Q30" s="3"/>
      <c r="R30"/>
      <c r="S30"/>
      <c r="T30" s="1"/>
      <c r="Z30" s="8"/>
      <c r="AA30" s="8"/>
    </row>
    <row r="31" spans="1:27">
      <c r="A31" s="2">
        <v>4</v>
      </c>
      <c r="B31" s="65">
        <v>79.2</v>
      </c>
      <c r="C31" s="43"/>
      <c r="D31" s="43">
        <v>0.45977011494252873</v>
      </c>
      <c r="E31" s="43">
        <v>0.55474452554744524</v>
      </c>
      <c r="F31" s="43">
        <v>0.29535864978902954</v>
      </c>
      <c r="G31" s="43">
        <v>8.2251082251082241</v>
      </c>
      <c r="H31" s="43">
        <v>1.7241379310344829</v>
      </c>
      <c r="I31" s="43">
        <v>67.973856209150327</v>
      </c>
      <c r="J31" s="43">
        <v>177.58620689655172</v>
      </c>
      <c r="K31" s="43">
        <v>380.57742782152229</v>
      </c>
      <c r="L31" s="43">
        <v>470.0352526439483</v>
      </c>
      <c r="M31" s="43">
        <v>506.02409638554218</v>
      </c>
      <c r="N31" s="43">
        <v>544.94382022471905</v>
      </c>
      <c r="O31" s="43">
        <v>540.32258064516134</v>
      </c>
      <c r="P31" s="43">
        <v>480.31496062992125</v>
      </c>
      <c r="Q31" s="3"/>
      <c r="R31"/>
      <c r="S31"/>
      <c r="T31" s="7"/>
      <c r="Z31" s="8"/>
      <c r="AA31" s="8"/>
    </row>
    <row r="32" spans="1:27">
      <c r="A32" s="2">
        <v>4</v>
      </c>
      <c r="B32" s="65">
        <v>79.7</v>
      </c>
      <c r="C32" s="43">
        <v>0.28065395095367845</v>
      </c>
      <c r="D32" s="43">
        <v>31.661442006269596</v>
      </c>
      <c r="E32" s="43">
        <v>0.98540145985401462</v>
      </c>
      <c r="F32" s="43">
        <v>1.6877637130801688</v>
      </c>
      <c r="G32" s="43">
        <v>9.1341991341991324</v>
      </c>
      <c r="H32" s="43">
        <v>7.0114942528735638</v>
      </c>
      <c r="I32" s="43">
        <v>36.601307189542482</v>
      </c>
      <c r="J32" s="43">
        <v>67.931034482758619</v>
      </c>
      <c r="K32" s="43">
        <v>148.81889763779529</v>
      </c>
      <c r="L32" s="43">
        <v>306.6980023501763</v>
      </c>
      <c r="M32" s="43">
        <v>614.45783132530119</v>
      </c>
      <c r="N32" s="43">
        <v>1140.4494382022472</v>
      </c>
      <c r="O32" s="43">
        <v>1883.0645161290322</v>
      </c>
      <c r="P32" s="43">
        <v>3047.2440944881887</v>
      </c>
      <c r="Q32" s="3"/>
      <c r="R32"/>
      <c r="S32"/>
      <c r="T32" s="1"/>
      <c r="Z32" s="8"/>
      <c r="AA32" s="8"/>
    </row>
    <row r="33" spans="1:26">
      <c r="A33" s="2">
        <v>4</v>
      </c>
      <c r="B33" s="65">
        <v>79.87</v>
      </c>
      <c r="C33" s="43">
        <v>1.1716621253405994E-2</v>
      </c>
      <c r="D33" s="43">
        <v>17.659352142110762</v>
      </c>
      <c r="E33" s="43">
        <v>0.15328467153284672</v>
      </c>
      <c r="F33" s="43">
        <v>1.350210970464135</v>
      </c>
      <c r="G33" s="43">
        <v>7.3160173160173159</v>
      </c>
      <c r="H33" s="43">
        <v>6.2068965517241388</v>
      </c>
      <c r="I33" s="43">
        <v>35.294117647058826</v>
      </c>
      <c r="J33" s="43">
        <v>54.482758620689658</v>
      </c>
      <c r="K33" s="43">
        <v>137.53280839895012</v>
      </c>
      <c r="L33" s="43">
        <v>260.86956521739131</v>
      </c>
      <c r="M33" s="43">
        <v>465.06024096385539</v>
      </c>
      <c r="N33" s="43">
        <v>803.37078651685397</v>
      </c>
      <c r="O33" s="43">
        <v>1177.4193548387098</v>
      </c>
      <c r="P33" s="43">
        <v>1745.4068241469815</v>
      </c>
      <c r="Q33" s="3"/>
      <c r="R33"/>
      <c r="S33"/>
      <c r="T33" s="7"/>
      <c r="Z33" s="8"/>
    </row>
    <row r="34" spans="1:26">
      <c r="A34" s="2">
        <v>4</v>
      </c>
      <c r="B34" s="65">
        <v>79.989999999999995</v>
      </c>
      <c r="C34" s="43">
        <v>1.6348773841961855E-2</v>
      </c>
      <c r="D34" s="43">
        <v>2.6436781609195403</v>
      </c>
      <c r="E34" s="43">
        <v>0.30656934306569344</v>
      </c>
      <c r="F34" s="43">
        <v>1.1111111111111112</v>
      </c>
      <c r="G34" s="43">
        <v>11.601731601731602</v>
      </c>
      <c r="H34" s="43">
        <v>1.0114942528735633</v>
      </c>
      <c r="I34" s="43">
        <v>63.071895424836605</v>
      </c>
      <c r="J34" s="43">
        <v>138.62068965517238</v>
      </c>
      <c r="K34" s="43">
        <v>322.57217847769027</v>
      </c>
      <c r="L34" s="43">
        <v>611.04582843713285</v>
      </c>
      <c r="M34" s="43">
        <v>1052.2088353413656</v>
      </c>
      <c r="N34" s="43">
        <v>1792.1348314606741</v>
      </c>
      <c r="O34" s="43">
        <v>2310.483870967742</v>
      </c>
      <c r="P34" s="43">
        <v>3123.3595800524931</v>
      </c>
      <c r="Q34" s="3"/>
      <c r="R34"/>
      <c r="S34"/>
      <c r="T34" s="1"/>
      <c r="Z34" s="8"/>
    </row>
    <row r="35" spans="1:26">
      <c r="A35" s="2">
        <v>4</v>
      </c>
      <c r="B35" s="65">
        <v>80</v>
      </c>
      <c r="C35" s="43"/>
      <c r="D35" s="43">
        <v>9.5088819226750267</v>
      </c>
      <c r="E35" s="43">
        <v>2.18978102189781E-2</v>
      </c>
      <c r="F35" s="43">
        <v>0.47819971870604788</v>
      </c>
      <c r="G35" s="43">
        <v>3.8961038961038961</v>
      </c>
      <c r="H35" s="43">
        <v>4.4827586206896557</v>
      </c>
      <c r="I35" s="43">
        <v>34.640522875816991</v>
      </c>
      <c r="J35" s="43">
        <v>48.275862068965509</v>
      </c>
      <c r="K35" s="43">
        <v>133.85826771653544</v>
      </c>
      <c r="L35" s="43">
        <v>299.64747356051703</v>
      </c>
      <c r="M35" s="43">
        <v>630.52208835341366</v>
      </c>
      <c r="N35" s="43">
        <v>1365.1685393258429</v>
      </c>
      <c r="O35" s="43">
        <v>2435.483870967742</v>
      </c>
      <c r="P35" s="43">
        <v>3595.8005249343832</v>
      </c>
      <c r="Q35" s="3"/>
      <c r="R35"/>
      <c r="S35"/>
      <c r="T35" s="7"/>
      <c r="Z35" s="8"/>
    </row>
    <row r="36" spans="1:26">
      <c r="A36" s="2">
        <v>4</v>
      </c>
      <c r="B36" s="65">
        <v>80.27</v>
      </c>
      <c r="C36" s="43">
        <v>2.7247956403269754E-3</v>
      </c>
      <c r="D36" s="43">
        <v>16.091954022988507</v>
      </c>
      <c r="E36" s="43">
        <v>0.11678832116788321</v>
      </c>
      <c r="F36" s="43">
        <v>0.61884669479606191</v>
      </c>
      <c r="G36" s="43">
        <v>5.1948051948051948</v>
      </c>
      <c r="H36" s="43">
        <v>4.2528735632183912</v>
      </c>
      <c r="I36" s="43">
        <v>46.732026143790854</v>
      </c>
      <c r="J36" s="43">
        <v>93.103448275862064</v>
      </c>
      <c r="K36" s="43">
        <v>202.0997375328084</v>
      </c>
      <c r="L36" s="43">
        <v>366.6274970622797</v>
      </c>
      <c r="M36" s="43">
        <v>630.52208835341366</v>
      </c>
      <c r="N36" s="43">
        <v>1053.370786516854</v>
      </c>
      <c r="O36" s="43">
        <v>1495.9677419354839</v>
      </c>
      <c r="P36" s="43">
        <v>2047.2440944881889</v>
      </c>
      <c r="Q36" s="3"/>
      <c r="R36"/>
      <c r="S36"/>
      <c r="T36" s="1"/>
      <c r="Z36" s="8"/>
    </row>
    <row r="37" spans="1:26">
      <c r="A37" s="2">
        <v>4</v>
      </c>
      <c r="B37" s="65">
        <v>81.56</v>
      </c>
      <c r="C37" s="43">
        <v>4.0871934604904632E-2</v>
      </c>
      <c r="D37" s="43">
        <v>20.167189132706376</v>
      </c>
      <c r="E37" s="43">
        <v>0.48175182481751821</v>
      </c>
      <c r="F37" s="43">
        <v>1.8565400843881859</v>
      </c>
      <c r="G37" s="43">
        <v>10.562770562770561</v>
      </c>
      <c r="H37" s="43">
        <v>10.804597701149426</v>
      </c>
      <c r="I37" s="43">
        <v>36.928104575163403</v>
      </c>
      <c r="J37" s="43">
        <v>54.999999999999993</v>
      </c>
      <c r="K37" s="43">
        <v>108.13648293963256</v>
      </c>
      <c r="L37" s="43">
        <v>197.4148061104583</v>
      </c>
      <c r="M37" s="43">
        <v>337.34939759036143</v>
      </c>
      <c r="N37" s="43">
        <v>525.28089887640454</v>
      </c>
      <c r="O37" s="43">
        <v>838.70967741935488</v>
      </c>
      <c r="P37" s="43">
        <v>1301.8372703412074</v>
      </c>
      <c r="Q37" s="3"/>
      <c r="R37"/>
      <c r="S37"/>
      <c r="T37" s="7"/>
      <c r="Z37" s="8"/>
    </row>
    <row r="38" spans="1:26">
      <c r="A38" s="2">
        <v>4</v>
      </c>
      <c r="B38" s="65">
        <v>81.599999999999994</v>
      </c>
      <c r="C38" s="43">
        <v>22.343324250681196</v>
      </c>
      <c r="D38" s="43">
        <v>13.793103448275861</v>
      </c>
      <c r="E38" s="43">
        <v>36.496350364963497</v>
      </c>
      <c r="F38" s="43">
        <v>23.909985935302391</v>
      </c>
      <c r="G38" s="43">
        <v>20.779220779220779</v>
      </c>
      <c r="H38" s="43">
        <v>26.436781609195403</v>
      </c>
      <c r="I38" s="43">
        <v>26.79738562091503</v>
      </c>
      <c r="J38" s="43">
        <v>48.965517241379303</v>
      </c>
      <c r="K38" s="43">
        <v>123.35958005249344</v>
      </c>
      <c r="L38" s="43">
        <v>253.8190364277321</v>
      </c>
      <c r="M38" s="43">
        <v>477.9116465863454</v>
      </c>
      <c r="N38" s="43">
        <v>1011.2359550561798</v>
      </c>
      <c r="O38" s="43">
        <v>1766.1290322580646</v>
      </c>
      <c r="P38" s="43">
        <v>2204.7244094488187</v>
      </c>
      <c r="Q38" s="3"/>
      <c r="R38"/>
      <c r="S38"/>
      <c r="T38" s="1"/>
      <c r="Z38" s="8"/>
    </row>
    <row r="39" spans="1:26">
      <c r="A39" s="2">
        <v>4</v>
      </c>
      <c r="B39" s="65">
        <v>81.7</v>
      </c>
      <c r="C39" s="43">
        <v>0.16621253405994552</v>
      </c>
      <c r="D39" s="43">
        <v>29.467084639498434</v>
      </c>
      <c r="E39" s="43">
        <v>0.67883211678832112</v>
      </c>
      <c r="F39" s="43">
        <v>1.518987341772152</v>
      </c>
      <c r="G39" s="43">
        <v>9.6969696969696972</v>
      </c>
      <c r="H39" s="43">
        <v>3.9080459770114948</v>
      </c>
      <c r="I39" s="43">
        <v>46.405228758169933</v>
      </c>
      <c r="J39" s="43">
        <v>92.586206896551715</v>
      </c>
      <c r="K39" s="43">
        <v>230.70866141732284</v>
      </c>
      <c r="L39" s="43">
        <v>441.83313748531145</v>
      </c>
      <c r="M39" s="43">
        <v>828.91566265060248</v>
      </c>
      <c r="N39" s="43">
        <v>1502.8089887640449</v>
      </c>
      <c r="O39" s="43">
        <v>2241.9354838709678</v>
      </c>
      <c r="P39" s="43">
        <v>3490.8136482939631</v>
      </c>
      <c r="Q39" s="3"/>
      <c r="R39"/>
      <c r="S39"/>
      <c r="T39" s="7"/>
      <c r="Z39" s="8"/>
    </row>
    <row r="40" spans="1:26">
      <c r="A40" s="2">
        <v>4</v>
      </c>
      <c r="B40" s="65">
        <v>82.2</v>
      </c>
      <c r="C40" s="43">
        <v>11.444141689373298</v>
      </c>
      <c r="D40" s="43">
        <v>7.4294670846394988</v>
      </c>
      <c r="E40" s="43">
        <v>21.897810218978101</v>
      </c>
      <c r="F40" s="43">
        <v>19.268635724331926</v>
      </c>
      <c r="G40" s="43">
        <v>22.077922077922075</v>
      </c>
      <c r="H40" s="43">
        <v>28.735632183908049</v>
      </c>
      <c r="I40" s="43">
        <v>25.490196078431371</v>
      </c>
      <c r="J40" s="43">
        <v>55.34482758620689</v>
      </c>
      <c r="K40" s="43">
        <v>126.77165354330708</v>
      </c>
      <c r="L40" s="43">
        <v>287.89659224441834</v>
      </c>
      <c r="M40" s="43">
        <v>583.13253012048187</v>
      </c>
      <c r="N40" s="43">
        <v>1089.8876404494381</v>
      </c>
      <c r="O40" s="43">
        <v>1979.8387096774193</v>
      </c>
      <c r="P40" s="43">
        <v>2729.6587926509187</v>
      </c>
      <c r="Q40" s="3"/>
      <c r="R40"/>
      <c r="S40"/>
      <c r="T40" s="1"/>
      <c r="Z40" s="8"/>
    </row>
    <row r="41" spans="1:26">
      <c r="A41" s="2">
        <v>4</v>
      </c>
      <c r="B41" s="65">
        <v>82.7</v>
      </c>
      <c r="C41" s="43">
        <v>0.57220708446866486</v>
      </c>
      <c r="D41" s="43">
        <v>28.840125391849533</v>
      </c>
      <c r="E41" s="43">
        <v>0.75912408759124084</v>
      </c>
      <c r="F41" s="43">
        <v>2.5035161744022507</v>
      </c>
      <c r="G41" s="43">
        <v>9.5670995670995662</v>
      </c>
      <c r="H41" s="43">
        <v>12.643678160919542</v>
      </c>
      <c r="I41" s="43">
        <v>50</v>
      </c>
      <c r="J41" s="43">
        <v>84.137931034482747</v>
      </c>
      <c r="K41" s="43">
        <v>167.97900262467192</v>
      </c>
      <c r="L41" s="43">
        <v>280.84606345475913</v>
      </c>
      <c r="M41" s="43">
        <v>480.32128514056222</v>
      </c>
      <c r="N41" s="43">
        <v>752.80898876404501</v>
      </c>
      <c r="O41" s="43">
        <v>1137.0967741935483</v>
      </c>
      <c r="P41" s="43">
        <v>1614.1732283464567</v>
      </c>
      <c r="Q41" s="3"/>
      <c r="R41"/>
      <c r="S41"/>
      <c r="T41" s="7"/>
      <c r="Z41" s="8"/>
    </row>
    <row r="42" spans="1:26">
      <c r="A42" s="2">
        <v>4</v>
      </c>
      <c r="B42" s="65">
        <v>82.9</v>
      </c>
      <c r="C42" s="43">
        <v>0.7901907356948229</v>
      </c>
      <c r="D42" s="43">
        <v>16.091954022988507</v>
      </c>
      <c r="E42" s="43">
        <v>0.80291970802919699</v>
      </c>
      <c r="F42" s="43">
        <v>1.5049226441631507</v>
      </c>
      <c r="G42" s="43">
        <v>13.852813852813853</v>
      </c>
      <c r="H42" s="43">
        <v>2.5287356321839081</v>
      </c>
      <c r="I42" s="43">
        <v>30.718954248366014</v>
      </c>
      <c r="J42" s="43">
        <v>75.862068965517238</v>
      </c>
      <c r="K42" s="43">
        <v>175.85301837270342</v>
      </c>
      <c r="L42" s="43">
        <v>351.35135135135135</v>
      </c>
      <c r="M42" s="43">
        <v>682.73092369477911</v>
      </c>
      <c r="N42" s="43">
        <v>1264.0449438202247</v>
      </c>
      <c r="O42" s="43">
        <v>2379.0322580645161</v>
      </c>
      <c r="P42" s="43">
        <v>3359.580052493438</v>
      </c>
      <c r="Q42" s="3"/>
      <c r="R42"/>
      <c r="S42"/>
      <c r="T42" s="1"/>
      <c r="Z42" s="8"/>
    </row>
    <row r="43" spans="1:26">
      <c r="A43" s="2">
        <v>4</v>
      </c>
      <c r="B43" s="65">
        <v>83</v>
      </c>
      <c r="C43" s="43">
        <v>8.99182561307902E-2</v>
      </c>
      <c r="D43" s="43">
        <v>9.4043887147335425</v>
      </c>
      <c r="E43" s="43">
        <v>0.145985401459854</v>
      </c>
      <c r="F43" s="43">
        <v>1.969057665260197</v>
      </c>
      <c r="G43" s="43">
        <v>6.4935064935064934</v>
      </c>
      <c r="H43" s="43">
        <v>7.126436781609196</v>
      </c>
      <c r="I43" s="43">
        <v>44.771241830065357</v>
      </c>
      <c r="J43" s="43">
        <v>74.137931034482747</v>
      </c>
      <c r="K43" s="43">
        <v>152.23097112860893</v>
      </c>
      <c r="L43" s="43">
        <v>244.41833137485312</v>
      </c>
      <c r="M43" s="43">
        <v>433.73493975903614</v>
      </c>
      <c r="N43" s="43">
        <v>786.51685393258424</v>
      </c>
      <c r="O43" s="43">
        <v>1181.4516129032259</v>
      </c>
      <c r="P43" s="43">
        <v>1627.2965879265091</v>
      </c>
      <c r="Q43" s="3"/>
      <c r="R43"/>
      <c r="S43"/>
      <c r="T43" s="7"/>
      <c r="Z43" s="8"/>
    </row>
    <row r="44" spans="1:26">
      <c r="A44" s="2">
        <v>4</v>
      </c>
      <c r="B44" s="65">
        <v>83.6</v>
      </c>
      <c r="C44" s="43">
        <v>4.0871934604904632E-2</v>
      </c>
      <c r="D44" s="43">
        <v>17.136886102403341</v>
      </c>
      <c r="E44" s="43">
        <v>0.1970802919708029</v>
      </c>
      <c r="F44" s="43">
        <v>1.4205344585091422</v>
      </c>
      <c r="G44" s="43">
        <v>8.7878787878787872</v>
      </c>
      <c r="H44" s="43">
        <v>6.7816091954022992</v>
      </c>
      <c r="I44" s="43">
        <v>40.522875816993469</v>
      </c>
      <c r="J44" s="43">
        <v>61.379310344827587</v>
      </c>
      <c r="K44" s="43">
        <v>125.98425196850394</v>
      </c>
      <c r="L44" s="43">
        <v>206.81551116333728</v>
      </c>
      <c r="M44" s="43">
        <v>373.49397590361446</v>
      </c>
      <c r="N44" s="43">
        <v>601.12359550561791</v>
      </c>
      <c r="O44" s="43">
        <v>858.87096774193549</v>
      </c>
      <c r="P44" s="43">
        <v>1265.0918635170603</v>
      </c>
      <c r="Q44" s="3"/>
      <c r="R44"/>
      <c r="S44"/>
      <c r="T44" s="1"/>
      <c r="Z44" s="8"/>
    </row>
    <row r="45" spans="1:26">
      <c r="A45" s="2">
        <v>4</v>
      </c>
      <c r="B45" s="65">
        <v>83.8</v>
      </c>
      <c r="C45" s="43"/>
      <c r="D45" s="43">
        <v>6.7920585161964473</v>
      </c>
      <c r="E45" s="43">
        <v>8.7591240875912399E-2</v>
      </c>
      <c r="F45" s="43">
        <v>0.19690576652601971</v>
      </c>
      <c r="G45" s="43">
        <v>1.4285714285714286</v>
      </c>
      <c r="H45" s="43">
        <v>2.7586206896551726</v>
      </c>
      <c r="I45" s="43">
        <v>10.457516339869281</v>
      </c>
      <c r="J45" s="43">
        <v>13.965517241379311</v>
      </c>
      <c r="K45" s="43">
        <v>32.020997375328079</v>
      </c>
      <c r="L45" s="43">
        <v>67.215041128084607</v>
      </c>
      <c r="M45" s="43">
        <v>140.96385542168676</v>
      </c>
      <c r="N45" s="43">
        <v>314.04494382022472</v>
      </c>
      <c r="O45" s="43">
        <v>560.48387096774195</v>
      </c>
      <c r="P45" s="43">
        <v>1141.7322834645668</v>
      </c>
      <c r="Q45" s="3"/>
      <c r="R45"/>
      <c r="S45"/>
      <c r="T45" s="7"/>
      <c r="Z45" s="8"/>
    </row>
    <row r="46" spans="1:26">
      <c r="A46" s="2">
        <v>4</v>
      </c>
      <c r="B46" s="65">
        <v>85.7</v>
      </c>
      <c r="C46" s="43">
        <v>1.11716621253406</v>
      </c>
      <c r="D46" s="43">
        <v>9.4043887147335425</v>
      </c>
      <c r="E46" s="43">
        <v>3.9416058394160585</v>
      </c>
      <c r="F46" s="43">
        <v>3.656821378340366</v>
      </c>
      <c r="G46" s="43">
        <v>21.645021645021643</v>
      </c>
      <c r="H46" s="43">
        <v>13.678160919540231</v>
      </c>
      <c r="I46" s="43">
        <v>101.30718954248366</v>
      </c>
      <c r="J46" s="43">
        <v>229.31034482758622</v>
      </c>
      <c r="K46" s="43">
        <v>435.69553805774279</v>
      </c>
      <c r="L46" s="43">
        <v>740.30552291421861</v>
      </c>
      <c r="M46" s="43">
        <v>1240.9638554216867</v>
      </c>
      <c r="N46" s="43">
        <v>1713.4831460674156</v>
      </c>
      <c r="O46" s="43">
        <v>1935.483870967742</v>
      </c>
      <c r="P46" s="43">
        <v>2362.2047244094488</v>
      </c>
      <c r="Q46" s="3"/>
      <c r="R46"/>
      <c r="S46"/>
      <c r="T46" s="1"/>
      <c r="Z46" s="8"/>
    </row>
    <row r="47" spans="1:26">
      <c r="A47" s="2">
        <v>4</v>
      </c>
      <c r="B47" s="65">
        <v>86.3</v>
      </c>
      <c r="C47" s="43">
        <v>0.25885558583106266</v>
      </c>
      <c r="D47" s="43">
        <v>10.344827586206897</v>
      </c>
      <c r="E47" s="43">
        <v>0.6058394160583942</v>
      </c>
      <c r="F47" s="43">
        <v>0.759493670886076</v>
      </c>
      <c r="G47" s="43">
        <v>9.0909090909090917</v>
      </c>
      <c r="H47" s="43">
        <v>4.2528735632183912</v>
      </c>
      <c r="I47" s="43">
        <v>21.56862745098039</v>
      </c>
      <c r="J47" s="43">
        <v>47.586206896551715</v>
      </c>
      <c r="K47" s="43">
        <v>100.52493438320209</v>
      </c>
      <c r="L47" s="43">
        <v>172.73795534665101</v>
      </c>
      <c r="M47" s="43">
        <v>303.6144578313253</v>
      </c>
      <c r="N47" s="43">
        <v>536.51685393258435</v>
      </c>
      <c r="O47" s="43">
        <v>721.77419354838707</v>
      </c>
      <c r="P47" s="43">
        <v>960.62992125984249</v>
      </c>
      <c r="Q47" s="3"/>
      <c r="R47"/>
      <c r="S47"/>
      <c r="T47" s="7"/>
      <c r="Z47" s="8"/>
    </row>
    <row r="48" spans="1:26">
      <c r="A48" s="2">
        <v>4</v>
      </c>
      <c r="B48" s="65">
        <v>87.6</v>
      </c>
      <c r="C48" s="43">
        <v>0.28337874659400542</v>
      </c>
      <c r="D48" s="43">
        <v>38.244514106583075</v>
      </c>
      <c r="E48" s="43">
        <v>0.67883211678832112</v>
      </c>
      <c r="F48" s="43">
        <v>0.78762306610407884</v>
      </c>
      <c r="G48" s="43">
        <v>11.645021645021645</v>
      </c>
      <c r="H48" s="43">
        <v>6.3218390804597711</v>
      </c>
      <c r="I48" s="43">
        <v>66.013071895424829</v>
      </c>
      <c r="J48" s="43">
        <v>131.20689655172413</v>
      </c>
      <c r="K48" s="43">
        <v>290.0262467191601</v>
      </c>
      <c r="L48" s="43">
        <v>525.26439482961223</v>
      </c>
      <c r="M48" s="43">
        <v>959.83935742971892</v>
      </c>
      <c r="N48" s="43">
        <v>1696.629213483146</v>
      </c>
      <c r="O48" s="43">
        <v>2455.6451612903224</v>
      </c>
      <c r="P48" s="43">
        <v>3359.580052493438</v>
      </c>
      <c r="Q48" s="3"/>
      <c r="R48"/>
      <c r="S48"/>
      <c r="T48" s="1"/>
      <c r="Z48" s="8"/>
    </row>
    <row r="49" spans="1:26">
      <c r="A49" s="2">
        <v>4</v>
      </c>
      <c r="B49" s="65">
        <v>89.6</v>
      </c>
      <c r="C49" s="43"/>
      <c r="D49" s="43">
        <v>0.49111807732497387</v>
      </c>
      <c r="E49" s="43">
        <v>0.42335766423357662</v>
      </c>
      <c r="F49" s="43">
        <v>1.7580872011251758</v>
      </c>
      <c r="G49" s="43">
        <v>32.467532467532465</v>
      </c>
      <c r="H49" s="43">
        <v>6.7816091954022992</v>
      </c>
      <c r="I49" s="43">
        <v>209.80392156862746</v>
      </c>
      <c r="J49" s="43">
        <v>605.17241379310349</v>
      </c>
      <c r="K49" s="43">
        <v>1196.8503937007874</v>
      </c>
      <c r="L49" s="43">
        <v>1480.6110458284372</v>
      </c>
      <c r="M49" s="43">
        <v>1546.1847389558234</v>
      </c>
      <c r="N49" s="43">
        <v>1609.5505617977528</v>
      </c>
      <c r="O49" s="43">
        <v>1423.3870967741937</v>
      </c>
      <c r="P49" s="43">
        <v>1328.0839895013123</v>
      </c>
      <c r="Q49" s="3"/>
      <c r="R49"/>
      <c r="S49"/>
      <c r="T49" s="7"/>
      <c r="Z49" s="8"/>
    </row>
    <row r="50" spans="1:26">
      <c r="A50" s="2">
        <v>4</v>
      </c>
      <c r="B50" s="65">
        <v>90</v>
      </c>
      <c r="C50" s="43">
        <v>7.6294277929155316E-2</v>
      </c>
      <c r="D50" s="43">
        <v>2.9258098223615465</v>
      </c>
      <c r="E50" s="43">
        <v>2.18978102189781E-2</v>
      </c>
      <c r="F50" s="43">
        <v>0.25316455696202533</v>
      </c>
      <c r="G50" s="43">
        <v>1.9913419913419914</v>
      </c>
      <c r="H50" s="43"/>
      <c r="I50" s="43">
        <v>20.261437908496735</v>
      </c>
      <c r="J50" s="43">
        <v>32.41379310344827</v>
      </c>
      <c r="K50" s="43">
        <v>100.52493438320209</v>
      </c>
      <c r="L50" s="43">
        <v>298.47238542890716</v>
      </c>
      <c r="M50" s="43">
        <v>771.08433734939763</v>
      </c>
      <c r="N50" s="43">
        <v>1466.2921348314608</v>
      </c>
      <c r="O50" s="43">
        <v>3040.3225806451615</v>
      </c>
      <c r="P50" s="43">
        <v>4934.383202099737</v>
      </c>
      <c r="Q50" s="3"/>
      <c r="R50"/>
      <c r="S50"/>
      <c r="T50" s="1"/>
      <c r="Z50" s="8"/>
    </row>
    <row r="51" spans="1:26">
      <c r="A51" s="2">
        <v>4</v>
      </c>
      <c r="B51" s="65">
        <v>95.1</v>
      </c>
      <c r="C51" s="43">
        <v>2.9972752043596729E-2</v>
      </c>
      <c r="D51" s="43">
        <v>15.882967607105538</v>
      </c>
      <c r="E51" s="43">
        <v>0.31386861313868608</v>
      </c>
      <c r="F51" s="43">
        <v>0.77355836849507742</v>
      </c>
      <c r="G51" s="43">
        <v>3.0303030303030298</v>
      </c>
      <c r="H51" s="43">
        <v>4.4827586206896557</v>
      </c>
      <c r="I51" s="43">
        <v>15.686274509803921</v>
      </c>
      <c r="J51" s="43">
        <v>36.206896551724135</v>
      </c>
      <c r="K51" s="43">
        <v>75.065616797900262</v>
      </c>
      <c r="L51" s="43">
        <v>108.57814336075207</v>
      </c>
      <c r="M51" s="43">
        <v>192.36947791164658</v>
      </c>
      <c r="N51" s="43">
        <v>303.37078651685397</v>
      </c>
      <c r="O51" s="43">
        <v>454.43548387096774</v>
      </c>
      <c r="P51" s="43">
        <v>645.66929133858264</v>
      </c>
      <c r="Q51" s="3"/>
      <c r="R51"/>
      <c r="S51"/>
      <c r="T51" s="7"/>
      <c r="Z51" s="8"/>
    </row>
    <row r="52" spans="1:26">
      <c r="A52" s="2">
        <v>4</v>
      </c>
      <c r="B52" s="65">
        <v>98.7</v>
      </c>
      <c r="C52" s="43">
        <v>2.4523160762942777E-2</v>
      </c>
      <c r="D52" s="43">
        <v>5.5381400208986413</v>
      </c>
      <c r="E52" s="43">
        <v>7.2992700729927001E-2</v>
      </c>
      <c r="F52" s="43">
        <v>8.5794655414908577E-2</v>
      </c>
      <c r="G52" s="43">
        <v>0.82251082251082253</v>
      </c>
      <c r="H52" s="43">
        <v>2.4137931034482758</v>
      </c>
      <c r="I52" s="43">
        <v>12.091503267973858</v>
      </c>
      <c r="J52" s="43">
        <v>26.206896551724135</v>
      </c>
      <c r="K52" s="43">
        <v>67.454068241469813</v>
      </c>
      <c r="L52" s="43">
        <v>138.66039952996476</v>
      </c>
      <c r="M52" s="43">
        <v>265.06024096385545</v>
      </c>
      <c r="N52" s="43">
        <v>426.96629213483146</v>
      </c>
      <c r="O52" s="43">
        <v>758.06451612903231</v>
      </c>
      <c r="P52" s="43">
        <v>1020.9973753280839</v>
      </c>
      <c r="Q52" s="3"/>
      <c r="R52"/>
      <c r="S52"/>
      <c r="T52" s="1"/>
      <c r="Z52" s="8"/>
    </row>
    <row r="53" spans="1:26">
      <c r="A53" s="2">
        <v>4</v>
      </c>
      <c r="B53" s="65">
        <v>101.6</v>
      </c>
      <c r="C53" s="43">
        <v>0.38692098092643051</v>
      </c>
      <c r="D53" s="43">
        <v>20.062695924764892</v>
      </c>
      <c r="E53" s="43">
        <v>0.87591240875912402</v>
      </c>
      <c r="F53" s="43">
        <v>3.5161744022503516</v>
      </c>
      <c r="G53" s="43">
        <v>16.88311688311688</v>
      </c>
      <c r="H53" s="43">
        <v>2.4137931034482758</v>
      </c>
      <c r="I53" s="43">
        <v>50.326797385620914</v>
      </c>
      <c r="J53" s="43">
        <v>84.482758620689651</v>
      </c>
      <c r="K53" s="43">
        <v>194.22572178477691</v>
      </c>
      <c r="L53" s="43">
        <v>332.54994124559346</v>
      </c>
      <c r="M53" s="43">
        <v>618.47389558232931</v>
      </c>
      <c r="N53" s="43">
        <v>1244.38202247191</v>
      </c>
      <c r="O53" s="43">
        <v>1895.1612903225807</v>
      </c>
      <c r="P53" s="43">
        <v>2650.9186351706035</v>
      </c>
      <c r="Q53" s="3"/>
      <c r="R53"/>
      <c r="S53"/>
      <c r="T53" s="7"/>
      <c r="Z53" s="8"/>
    </row>
    <row r="54" spans="1:26">
      <c r="A54" s="2">
        <v>4</v>
      </c>
      <c r="B54" s="65">
        <v>103.6</v>
      </c>
      <c r="C54" s="43">
        <v>9.5640326975476828</v>
      </c>
      <c r="D54" s="43">
        <v>46.812957157784744</v>
      </c>
      <c r="E54" s="43">
        <v>17.591240875912408</v>
      </c>
      <c r="F54" s="43">
        <v>16.736990154711673</v>
      </c>
      <c r="G54" s="43">
        <v>35.064935064935064</v>
      </c>
      <c r="H54" s="43">
        <v>24.367816091954026</v>
      </c>
      <c r="I54" s="43">
        <v>96.078431372549019</v>
      </c>
      <c r="J54" s="43">
        <v>174.13793103448273</v>
      </c>
      <c r="K54" s="43">
        <v>288.71391076115486</v>
      </c>
      <c r="L54" s="43">
        <v>539.36545240893065</v>
      </c>
      <c r="M54" s="43">
        <v>1096.3855421686746</v>
      </c>
      <c r="N54" s="43">
        <v>1676.9662921348315</v>
      </c>
      <c r="O54" s="43">
        <v>2943.5483870967741</v>
      </c>
      <c r="P54" s="43">
        <v>3648.2939632545931</v>
      </c>
      <c r="Q54" s="3"/>
      <c r="R54"/>
      <c r="S54"/>
      <c r="T54" s="1"/>
      <c r="Z54" s="8"/>
    </row>
    <row r="55" spans="1:26">
      <c r="A55" s="2">
        <v>4</v>
      </c>
      <c r="B55" s="65">
        <v>106.8</v>
      </c>
      <c r="C55" s="43">
        <v>8.99182561307902E-2</v>
      </c>
      <c r="D55" s="43">
        <v>11.80773249738767</v>
      </c>
      <c r="E55" s="43">
        <v>2.9197080291970802E-2</v>
      </c>
      <c r="F55" s="43">
        <v>0.78762306610407884</v>
      </c>
      <c r="G55" s="43">
        <v>4.5021645021645025</v>
      </c>
      <c r="H55" s="43">
        <v>9.3103448275862082</v>
      </c>
      <c r="I55" s="43">
        <v>18.300653594771241</v>
      </c>
      <c r="J55" s="43">
        <v>33.620689655172413</v>
      </c>
      <c r="K55" s="43">
        <v>88.188976377952756</v>
      </c>
      <c r="L55" s="43">
        <v>164.51233842538193</v>
      </c>
      <c r="M55" s="43">
        <v>338.15261044176708</v>
      </c>
      <c r="N55" s="43">
        <v>561.79775280898878</v>
      </c>
      <c r="O55" s="43">
        <v>1000</v>
      </c>
      <c r="P55" s="43">
        <v>1456.6929133858266</v>
      </c>
      <c r="Q55" s="3"/>
      <c r="R55"/>
      <c r="S55"/>
      <c r="T55" s="7"/>
      <c r="Z55" s="8"/>
    </row>
    <row r="56" spans="1:26">
      <c r="A56" s="2">
        <v>4</v>
      </c>
      <c r="B56" s="65">
        <v>107.2</v>
      </c>
      <c r="C56" s="43">
        <v>5.1771117166212535E-2</v>
      </c>
      <c r="D56" s="43">
        <v>51.828631138975972</v>
      </c>
      <c r="E56" s="43">
        <v>0.80291970802919699</v>
      </c>
      <c r="F56" s="43">
        <v>1.6877637130801688</v>
      </c>
      <c r="G56" s="43">
        <v>14.069264069264069</v>
      </c>
      <c r="H56" s="43">
        <v>11.839080459770116</v>
      </c>
      <c r="I56" s="43">
        <v>72.222222222222229</v>
      </c>
      <c r="J56" s="43">
        <v>137.93103448275861</v>
      </c>
      <c r="K56" s="43">
        <v>296.58792650918633</v>
      </c>
      <c r="L56" s="43">
        <v>573.44300822561695</v>
      </c>
      <c r="M56" s="43">
        <v>1068.2730923694778</v>
      </c>
      <c r="N56" s="43">
        <v>1924.1573033707866</v>
      </c>
      <c r="O56" s="43">
        <v>2669.3548387096776</v>
      </c>
      <c r="P56" s="43">
        <v>3779.5275590551178</v>
      </c>
      <c r="Q56" s="3"/>
      <c r="R56"/>
      <c r="S56"/>
      <c r="T56" s="1"/>
      <c r="Z56" s="8"/>
    </row>
    <row r="57" spans="1:26">
      <c r="A57" s="2">
        <v>5</v>
      </c>
      <c r="B57" s="70">
        <v>109.2</v>
      </c>
      <c r="C57" s="43">
        <v>2.1798365122615803E-2</v>
      </c>
      <c r="D57" s="43">
        <v>10.9717868338558</v>
      </c>
      <c r="E57" s="43">
        <v>1.2773722627737225</v>
      </c>
      <c r="F57" s="43">
        <v>4.3037974683544302</v>
      </c>
      <c r="G57" s="43">
        <v>19.913419913419911</v>
      </c>
      <c r="H57" s="43">
        <v>10.344827586206897</v>
      </c>
      <c r="I57" s="43">
        <v>93.137254901960787</v>
      </c>
      <c r="J57" s="43">
        <v>168.9655172413793</v>
      </c>
      <c r="K57" s="43">
        <v>301.83727034120733</v>
      </c>
      <c r="L57" s="43">
        <v>517.03877790834315</v>
      </c>
      <c r="M57" s="43">
        <v>799.19678714859435</v>
      </c>
      <c r="N57" s="43">
        <v>1148.8764044943821</v>
      </c>
      <c r="O57" s="43">
        <v>1483.8709677419356</v>
      </c>
      <c r="P57" s="43">
        <v>1782.1522309711286</v>
      </c>
      <c r="Q57" s="3"/>
      <c r="R57"/>
      <c r="S57"/>
      <c r="T57" s="7"/>
      <c r="Z57" s="8"/>
    </row>
    <row r="58" spans="1:26">
      <c r="A58" s="2">
        <v>5</v>
      </c>
      <c r="B58" s="70">
        <v>119.9</v>
      </c>
      <c r="C58" s="43">
        <v>6.5395095367847419E-2</v>
      </c>
      <c r="D58" s="43">
        <v>9.9268547544409618</v>
      </c>
      <c r="E58" s="43">
        <v>0.6058394160583942</v>
      </c>
      <c r="F58" s="43">
        <v>2.7988748241912802</v>
      </c>
      <c r="G58" s="43">
        <v>14.285714285714285</v>
      </c>
      <c r="H58" s="43">
        <v>13.333333333333334</v>
      </c>
      <c r="I58" s="43">
        <v>61.111111111111107</v>
      </c>
      <c r="J58" s="43">
        <v>96.551724137931018</v>
      </c>
      <c r="K58" s="43">
        <v>196.85039370078741</v>
      </c>
      <c r="L58" s="43">
        <v>333.72502937720327</v>
      </c>
      <c r="M58" s="43">
        <v>598.39357429718871</v>
      </c>
      <c r="N58" s="43">
        <v>985.95505617977528</v>
      </c>
      <c r="O58" s="43">
        <v>1427.4193548387098</v>
      </c>
      <c r="P58" s="43">
        <v>2188.9763779527561</v>
      </c>
      <c r="Q58" s="3"/>
      <c r="R58"/>
      <c r="S58"/>
      <c r="T58" s="1"/>
      <c r="Z58" s="8"/>
    </row>
    <row r="59" spans="1:26">
      <c r="A59" s="2">
        <v>5</v>
      </c>
      <c r="B59" s="70">
        <v>120.1</v>
      </c>
      <c r="C59" s="43">
        <v>4.6321525885558587E-2</v>
      </c>
      <c r="D59" s="43">
        <v>21.839080459770113</v>
      </c>
      <c r="E59" s="43">
        <v>0.57664233576642332</v>
      </c>
      <c r="F59" s="43">
        <v>1.8706047819971872</v>
      </c>
      <c r="G59" s="43">
        <v>12.554112554112553</v>
      </c>
      <c r="H59" s="43">
        <v>2.0689655172413794</v>
      </c>
      <c r="I59" s="43">
        <v>45.098039215686278</v>
      </c>
      <c r="J59" s="43">
        <v>60.689655172413794</v>
      </c>
      <c r="K59" s="43">
        <v>152.23097112860893</v>
      </c>
      <c r="L59" s="43">
        <v>218.56639247943599</v>
      </c>
      <c r="M59" s="43">
        <v>373.49397590361446</v>
      </c>
      <c r="N59" s="43">
        <v>691.01123595505624</v>
      </c>
      <c r="O59" s="43">
        <v>1000</v>
      </c>
      <c r="P59" s="43">
        <v>1112.8608923884512</v>
      </c>
      <c r="Q59" s="3"/>
      <c r="R59"/>
      <c r="S59"/>
      <c r="T59" s="7"/>
      <c r="Z59" s="8"/>
    </row>
    <row r="60" spans="1:26">
      <c r="A60" s="2">
        <v>5</v>
      </c>
      <c r="B60" s="70">
        <v>120.2</v>
      </c>
      <c r="C60" s="43"/>
      <c r="D60" s="43">
        <v>18.495297805642632</v>
      </c>
      <c r="E60" s="43">
        <v>0.21167883211678831</v>
      </c>
      <c r="F60" s="43">
        <v>0.46413502109704646</v>
      </c>
      <c r="G60" s="43">
        <v>8.2251082251082241</v>
      </c>
      <c r="H60" s="43">
        <v>8.3908045977011501</v>
      </c>
      <c r="I60" s="43">
        <v>15.359477124183007</v>
      </c>
      <c r="J60" s="43">
        <v>52.586206896551715</v>
      </c>
      <c r="K60" s="43">
        <v>125.45931758530183</v>
      </c>
      <c r="L60" s="43">
        <v>274.97062279670973</v>
      </c>
      <c r="M60" s="43">
        <v>594.3775100401607</v>
      </c>
      <c r="N60" s="43">
        <v>955.05617977528095</v>
      </c>
      <c r="O60" s="43">
        <v>1532.258064516129</v>
      </c>
      <c r="P60" s="43">
        <v>2362.2047244094488</v>
      </c>
      <c r="Q60" s="3"/>
      <c r="R60"/>
      <c r="S60"/>
      <c r="T60" s="1"/>
      <c r="Z60" s="8"/>
    </row>
    <row r="61" spans="1:26">
      <c r="A61" s="2">
        <v>5</v>
      </c>
      <c r="B61" s="70">
        <v>120.4</v>
      </c>
      <c r="C61" s="43">
        <v>0.15258855585831063</v>
      </c>
      <c r="D61" s="43">
        <v>20.062695924764892</v>
      </c>
      <c r="E61" s="43">
        <v>0.33576642335766421</v>
      </c>
      <c r="F61" s="43">
        <v>1.4205344585091422</v>
      </c>
      <c r="G61" s="43">
        <v>8.2251082251082241</v>
      </c>
      <c r="H61" s="43">
        <v>5.2873563218390807</v>
      </c>
      <c r="I61" s="43">
        <v>27.450980392156865</v>
      </c>
      <c r="J61" s="43">
        <v>59.827586206896555</v>
      </c>
      <c r="K61" s="43">
        <v>136.48293963254594</v>
      </c>
      <c r="L61" s="43">
        <v>270.27027027027026</v>
      </c>
      <c r="M61" s="43">
        <v>566.26506024096386</v>
      </c>
      <c r="N61" s="43">
        <v>949.43820224719093</v>
      </c>
      <c r="O61" s="43">
        <v>1354.8387096774193</v>
      </c>
      <c r="P61" s="43">
        <v>2044.6194225721786</v>
      </c>
      <c r="Q61" s="3"/>
      <c r="R61"/>
      <c r="S61"/>
      <c r="T61" s="7"/>
      <c r="Z61" s="8"/>
    </row>
    <row r="62" spans="1:26">
      <c r="A62" s="2">
        <v>5</v>
      </c>
      <c r="B62" s="70">
        <v>121.4</v>
      </c>
      <c r="C62" s="43">
        <v>0.13896457765667575</v>
      </c>
      <c r="D62" s="43">
        <v>17.136886102403341</v>
      </c>
      <c r="E62" s="43">
        <v>0.33576642335766421</v>
      </c>
      <c r="F62" s="43">
        <v>0.81575246132208157</v>
      </c>
      <c r="G62" s="43">
        <v>7.099567099567099</v>
      </c>
      <c r="H62" s="43">
        <v>2.0689655172413794</v>
      </c>
      <c r="I62" s="43">
        <v>21.895424836601308</v>
      </c>
      <c r="J62" s="43">
        <v>46.896551724137929</v>
      </c>
      <c r="K62" s="43">
        <v>102.36220472440945</v>
      </c>
      <c r="L62" s="43">
        <v>215.04112808460636</v>
      </c>
      <c r="M62" s="43">
        <v>391.16465863453817</v>
      </c>
      <c r="N62" s="43">
        <v>679.77528089887642</v>
      </c>
      <c r="O62" s="43">
        <v>939.51612903225805</v>
      </c>
      <c r="P62" s="43">
        <v>1370.0787401574803</v>
      </c>
      <c r="Q62" s="3"/>
      <c r="R62"/>
      <c r="S62"/>
      <c r="T62" s="1"/>
      <c r="Z62" s="8"/>
    </row>
    <row r="63" spans="1:26">
      <c r="A63" s="2">
        <v>5</v>
      </c>
      <c r="B63" s="70">
        <v>123.6</v>
      </c>
      <c r="C63" s="43">
        <v>0.16348773841961853</v>
      </c>
      <c r="D63" s="43">
        <v>12.121212121212121</v>
      </c>
      <c r="E63" s="43">
        <v>0.82481751824817517</v>
      </c>
      <c r="F63" s="43">
        <v>4.2194092827004219</v>
      </c>
      <c r="G63" s="43">
        <v>15.584415584415584</v>
      </c>
      <c r="H63" s="43">
        <v>15.747126436781612</v>
      </c>
      <c r="I63" s="43">
        <v>72.222222222222229</v>
      </c>
      <c r="J63" s="43">
        <v>105.17241379310343</v>
      </c>
      <c r="K63" s="43">
        <v>205.77427821522312</v>
      </c>
      <c r="L63" s="43">
        <v>370.15276145710931</v>
      </c>
      <c r="M63" s="43">
        <v>614.45783132530119</v>
      </c>
      <c r="N63" s="43">
        <v>1081.4606741573034</v>
      </c>
      <c r="O63" s="43">
        <v>1508.0645161290322</v>
      </c>
      <c r="P63" s="43">
        <v>2041.9947506561678</v>
      </c>
      <c r="Q63" s="3"/>
      <c r="R63"/>
      <c r="S63"/>
      <c r="T63" s="7"/>
      <c r="Z63" s="8"/>
    </row>
    <row r="64" spans="1:26">
      <c r="A64" s="2">
        <v>5</v>
      </c>
      <c r="B64" s="70">
        <v>123.6</v>
      </c>
      <c r="C64" s="43">
        <v>0.19346049046321526</v>
      </c>
      <c r="D64" s="43">
        <v>4.4409613375130617</v>
      </c>
      <c r="E64" s="43">
        <v>0.38686131386861311</v>
      </c>
      <c r="F64" s="43">
        <v>0.59071729957805907</v>
      </c>
      <c r="G64" s="43">
        <v>6.6666666666666661</v>
      </c>
      <c r="H64" s="43">
        <v>4.1379310344827589</v>
      </c>
      <c r="I64" s="43">
        <v>28.104575163398692</v>
      </c>
      <c r="J64" s="43">
        <v>55.517241379310349</v>
      </c>
      <c r="K64" s="43">
        <v>119.42257217847769</v>
      </c>
      <c r="L64" s="43">
        <v>237.36780258519389</v>
      </c>
      <c r="M64" s="43">
        <v>485.94377510040158</v>
      </c>
      <c r="N64" s="43">
        <v>851.12359550561803</v>
      </c>
      <c r="O64" s="43">
        <v>1270.1612903225807</v>
      </c>
      <c r="P64" s="43">
        <v>1976.3779527559054</v>
      </c>
      <c r="Q64" s="3"/>
      <c r="R64"/>
      <c r="S64"/>
      <c r="T64" s="1"/>
      <c r="Z64" s="8"/>
    </row>
    <row r="65" spans="1:26">
      <c r="A65" s="2">
        <v>5</v>
      </c>
      <c r="B65" s="70">
        <v>127.4</v>
      </c>
      <c r="C65" s="43">
        <v>4.0871934604904637E-3</v>
      </c>
      <c r="D65" s="43">
        <v>7.2204806687565313</v>
      </c>
      <c r="E65" s="43">
        <v>0.32846715328467152</v>
      </c>
      <c r="F65" s="43">
        <v>1.2517580872011254</v>
      </c>
      <c r="G65" s="43">
        <v>7.8787878787878789</v>
      </c>
      <c r="H65" s="43">
        <v>3.1034482758620694</v>
      </c>
      <c r="I65" s="43">
        <v>51.307189542483655</v>
      </c>
      <c r="J65" s="43">
        <v>79.310344827586192</v>
      </c>
      <c r="K65" s="43">
        <v>165.35433070866142</v>
      </c>
      <c r="L65" s="43">
        <v>296.12220916568742</v>
      </c>
      <c r="M65" s="43">
        <v>514.05622489959842</v>
      </c>
      <c r="N65" s="43">
        <v>862.35955056179773</v>
      </c>
      <c r="O65" s="43">
        <v>1213.7096774193549</v>
      </c>
      <c r="P65" s="43">
        <v>1729.6587926509187</v>
      </c>
      <c r="Q65" s="3"/>
      <c r="R65"/>
      <c r="S65"/>
      <c r="T65" s="7"/>
      <c r="Z65" s="8"/>
    </row>
    <row r="66" spans="1:26">
      <c r="A66" s="2">
        <v>5</v>
      </c>
      <c r="B66" s="70">
        <v>130.1</v>
      </c>
      <c r="C66" s="43">
        <v>0.12534059945504086</v>
      </c>
      <c r="D66" s="43">
        <v>42.319749216300941</v>
      </c>
      <c r="E66" s="43">
        <v>0.97080291970802912</v>
      </c>
      <c r="F66" s="43">
        <v>2.7566807313642756</v>
      </c>
      <c r="G66" s="43">
        <v>19.913419913419911</v>
      </c>
      <c r="H66" s="43">
        <v>11.379310344827587</v>
      </c>
      <c r="I66" s="43">
        <v>70.588235294117652</v>
      </c>
      <c r="J66" s="43">
        <v>138.62068965517238</v>
      </c>
      <c r="K66" s="43">
        <v>285.03937007874015</v>
      </c>
      <c r="L66" s="43">
        <v>518.21386603995302</v>
      </c>
      <c r="M66" s="43">
        <v>919.67871485943772</v>
      </c>
      <c r="N66" s="43">
        <v>1550.5617977528091</v>
      </c>
      <c r="O66" s="43">
        <v>2000</v>
      </c>
      <c r="P66" s="43">
        <v>2624.6719160104985</v>
      </c>
      <c r="Q66" s="3"/>
      <c r="R66"/>
      <c r="S66"/>
      <c r="T66" s="1"/>
      <c r="Z66" s="8"/>
    </row>
    <row r="67" spans="1:26">
      <c r="A67" s="2">
        <v>5</v>
      </c>
      <c r="B67" s="70">
        <v>131.19999999999999</v>
      </c>
      <c r="C67" s="43">
        <v>8.99182561307902E-2</v>
      </c>
      <c r="D67" s="43">
        <v>3.4587251828631143</v>
      </c>
      <c r="E67" s="43"/>
      <c r="F67" s="43">
        <v>0.33755274261603374</v>
      </c>
      <c r="G67" s="43">
        <v>5.3679653679653674</v>
      </c>
      <c r="H67" s="43">
        <v>8.8505747126436791</v>
      </c>
      <c r="I67" s="43">
        <v>39.869281045751634</v>
      </c>
      <c r="J67" s="43">
        <v>87.241379310344811</v>
      </c>
      <c r="K67" s="43">
        <v>215.2230971128609</v>
      </c>
      <c r="L67" s="43">
        <v>466.50998824911875</v>
      </c>
      <c r="M67" s="43">
        <v>919.67871485943772</v>
      </c>
      <c r="N67" s="43">
        <v>1595.5056179775281</v>
      </c>
      <c r="O67" s="43">
        <v>2475.8064516129034</v>
      </c>
      <c r="P67" s="43">
        <v>3910.7611548556429</v>
      </c>
      <c r="Q67" s="3"/>
      <c r="R67"/>
      <c r="S67"/>
      <c r="T67" s="7"/>
      <c r="Z67" s="8"/>
    </row>
    <row r="68" spans="1:26">
      <c r="A68" s="2">
        <v>5</v>
      </c>
      <c r="B68" s="70">
        <v>131.80000000000001</v>
      </c>
      <c r="C68" s="43">
        <v>2.7247956403269755E-2</v>
      </c>
      <c r="D68" s="43">
        <v>11.076280041797283</v>
      </c>
      <c r="E68" s="43">
        <v>0.62043795620437958</v>
      </c>
      <c r="F68" s="43">
        <v>0.53445850914205351</v>
      </c>
      <c r="G68" s="43">
        <v>3.2467532467532467</v>
      </c>
      <c r="H68" s="43">
        <v>1.3793103448275863</v>
      </c>
      <c r="I68" s="43">
        <v>25.490196078431371</v>
      </c>
      <c r="J68" s="43">
        <v>51.206896551724135</v>
      </c>
      <c r="K68" s="43">
        <v>135.17060367454067</v>
      </c>
      <c r="L68" s="43">
        <v>316.09870740305524</v>
      </c>
      <c r="M68" s="43">
        <v>686.74698795180723</v>
      </c>
      <c r="N68" s="43">
        <v>1735.9550561797753</v>
      </c>
      <c r="O68" s="43">
        <v>2822.5806451612902</v>
      </c>
      <c r="P68" s="43">
        <v>3910.7611548556429</v>
      </c>
      <c r="Q68" s="3"/>
      <c r="R68"/>
      <c r="S68"/>
      <c r="T68" s="1"/>
      <c r="Z68" s="8"/>
    </row>
    <row r="69" spans="1:26">
      <c r="A69" s="2">
        <v>5</v>
      </c>
      <c r="B69" s="70">
        <v>133</v>
      </c>
      <c r="C69" s="43">
        <v>0.24523160762942778</v>
      </c>
      <c r="D69" s="43">
        <v>61.650992685475444</v>
      </c>
      <c r="E69" s="43">
        <v>0.55474452554744524</v>
      </c>
      <c r="F69" s="43">
        <v>5.2039381153305211</v>
      </c>
      <c r="G69" s="43">
        <v>44.15584415584415</v>
      </c>
      <c r="H69" s="43">
        <v>39.080459770114942</v>
      </c>
      <c r="I69" s="43">
        <v>225.49019607843138</v>
      </c>
      <c r="J69" s="43">
        <v>329.31034482758622</v>
      </c>
      <c r="K69" s="43">
        <v>640.4199475065617</v>
      </c>
      <c r="L69" s="43">
        <v>1081.081081081081</v>
      </c>
      <c r="M69" s="43">
        <v>2369.4779116465866</v>
      </c>
      <c r="N69" s="43">
        <v>3061.7977528089887</v>
      </c>
      <c r="O69" s="43">
        <v>5322.5806451612907</v>
      </c>
      <c r="P69" s="43">
        <v>5905.5118110236217</v>
      </c>
      <c r="Q69" s="3"/>
      <c r="R69"/>
      <c r="S69"/>
      <c r="T69" s="7"/>
      <c r="Z69" s="8"/>
    </row>
    <row r="70" spans="1:26">
      <c r="A70" s="2">
        <v>5</v>
      </c>
      <c r="B70" s="70">
        <v>134.5</v>
      </c>
      <c r="C70" s="43">
        <v>160.76294277929156</v>
      </c>
      <c r="D70" s="43">
        <v>49.11180773249739</v>
      </c>
      <c r="E70" s="43">
        <v>240.87591240875909</v>
      </c>
      <c r="F70" s="43">
        <v>177.21518987341773</v>
      </c>
      <c r="G70" s="43">
        <v>168.83116883116881</v>
      </c>
      <c r="H70" s="43">
        <v>154.02298850574715</v>
      </c>
      <c r="I70" s="43">
        <v>205.88235294117646</v>
      </c>
      <c r="J70" s="43">
        <v>303.44827586206895</v>
      </c>
      <c r="K70" s="43">
        <v>556.43044619422574</v>
      </c>
      <c r="L70" s="43">
        <v>940.07050528789659</v>
      </c>
      <c r="M70" s="43">
        <v>1522.0883534136547</v>
      </c>
      <c r="N70" s="43">
        <v>2556.1797752808989</v>
      </c>
      <c r="O70" s="43">
        <v>3298.3870967741937</v>
      </c>
      <c r="P70" s="43">
        <v>4461.9422572178473</v>
      </c>
      <c r="Q70" s="3"/>
      <c r="R70"/>
      <c r="S70"/>
      <c r="T70" s="1"/>
      <c r="Z70" s="8"/>
    </row>
    <row r="71" spans="1:26">
      <c r="A71" s="2">
        <v>6</v>
      </c>
      <c r="B71" s="67">
        <v>149.5</v>
      </c>
      <c r="C71" s="43">
        <v>65.395095367847418</v>
      </c>
      <c r="D71" s="43">
        <v>83.594566353187048</v>
      </c>
      <c r="E71" s="43">
        <v>48.905109489051092</v>
      </c>
      <c r="F71" s="43">
        <v>57.66526019690577</v>
      </c>
      <c r="G71" s="43">
        <v>33.766233766233761</v>
      </c>
      <c r="H71" s="43">
        <v>3.7931034482758625</v>
      </c>
      <c r="I71" s="43">
        <v>81.045751633986939</v>
      </c>
      <c r="J71" s="43">
        <v>137.93103448275861</v>
      </c>
      <c r="K71" s="43">
        <v>280.83989501312334</v>
      </c>
      <c r="L71" s="43">
        <v>479.43595769682724</v>
      </c>
      <c r="M71" s="43">
        <v>787.14859437750999</v>
      </c>
      <c r="N71" s="43">
        <v>1339.8876404494383</v>
      </c>
      <c r="O71" s="43">
        <v>1891.1290322580646</v>
      </c>
      <c r="P71" s="43">
        <v>2388.4514435695537</v>
      </c>
      <c r="Q71" s="3"/>
      <c r="R71"/>
      <c r="S71"/>
      <c r="T71" s="7"/>
      <c r="Z71" s="8"/>
    </row>
    <row r="72" spans="1:26">
      <c r="A72" s="2">
        <v>6</v>
      </c>
      <c r="B72" s="67">
        <v>152.30000000000001</v>
      </c>
      <c r="C72" s="43">
        <v>9.8092643051771108E-2</v>
      </c>
      <c r="D72" s="43">
        <v>51.724137931034484</v>
      </c>
      <c r="E72" s="43">
        <v>1.8467153284671531</v>
      </c>
      <c r="F72" s="43">
        <v>6.0478199718706049</v>
      </c>
      <c r="G72" s="43">
        <v>33.333333333333336</v>
      </c>
      <c r="H72" s="43">
        <v>15.632183908045979</v>
      </c>
      <c r="I72" s="43">
        <v>142.81045751633988</v>
      </c>
      <c r="J72" s="43">
        <v>236.2068965517241</v>
      </c>
      <c r="K72" s="43">
        <v>454.06824146981626</v>
      </c>
      <c r="L72" s="43">
        <v>807.28554641598123</v>
      </c>
      <c r="M72" s="43">
        <v>1216.867469879518</v>
      </c>
      <c r="N72" s="43">
        <v>1828.6516853932583</v>
      </c>
      <c r="O72" s="43">
        <v>2395.1612903225805</v>
      </c>
      <c r="P72" s="43">
        <v>3152.2309711286084</v>
      </c>
      <c r="Q72" s="3"/>
      <c r="R72"/>
      <c r="S72"/>
      <c r="T72" s="1"/>
      <c r="Z72" s="8"/>
    </row>
    <row r="73" spans="1:26">
      <c r="A73" s="2">
        <v>6</v>
      </c>
      <c r="B73" s="67">
        <v>158.30000000000001</v>
      </c>
      <c r="C73" s="43">
        <v>0.31062670299727524</v>
      </c>
      <c r="D73" s="43">
        <v>81.504702194357364</v>
      </c>
      <c r="E73" s="43">
        <v>2.0437956204379564</v>
      </c>
      <c r="F73" s="43">
        <v>7.7355836849507735</v>
      </c>
      <c r="G73" s="43">
        <v>41.125541125541126</v>
      </c>
      <c r="H73" s="43">
        <v>30.3448275862069</v>
      </c>
      <c r="I73" s="43">
        <v>197.05882352941177</v>
      </c>
      <c r="J73" s="43">
        <v>305.17241379310343</v>
      </c>
      <c r="K73" s="43">
        <v>627.29658792650923</v>
      </c>
      <c r="L73" s="43">
        <v>1062.2796709753234</v>
      </c>
      <c r="M73" s="43">
        <v>1730.9236947791164</v>
      </c>
      <c r="N73" s="43">
        <v>2668.5393258426966</v>
      </c>
      <c r="O73" s="43">
        <v>3588.7096774193546</v>
      </c>
      <c r="P73" s="43">
        <v>4356.9553805774276</v>
      </c>
      <c r="Q73" s="3"/>
      <c r="R73"/>
      <c r="S73"/>
      <c r="T73" s="7"/>
      <c r="Z73" s="8"/>
    </row>
    <row r="74" spans="1:26">
      <c r="A74" s="2">
        <v>6</v>
      </c>
      <c r="B74" s="67">
        <v>159.19999999999999</v>
      </c>
      <c r="C74" s="43">
        <v>0.40326975476839239</v>
      </c>
      <c r="D74" s="43">
        <v>40.961337513061657</v>
      </c>
      <c r="E74" s="43">
        <v>0.87591240875912402</v>
      </c>
      <c r="F74" s="43">
        <v>6.4697609001406464</v>
      </c>
      <c r="G74" s="43">
        <v>12.554112554112553</v>
      </c>
      <c r="H74" s="43">
        <v>14.482758620689657</v>
      </c>
      <c r="I74" s="43">
        <v>62.091503267973856</v>
      </c>
      <c r="J74" s="43">
        <v>127.58620689655173</v>
      </c>
      <c r="K74" s="43">
        <v>220.4724409448819</v>
      </c>
      <c r="L74" s="43">
        <v>428.90716803760284</v>
      </c>
      <c r="M74" s="43">
        <v>755.02008032128515</v>
      </c>
      <c r="N74" s="43">
        <v>1516.8539325842696</v>
      </c>
      <c r="O74" s="43">
        <v>2258.0645161290322</v>
      </c>
      <c r="P74" s="43">
        <v>3648.2939632545931</v>
      </c>
      <c r="Q74" s="3"/>
      <c r="R74"/>
      <c r="S74"/>
      <c r="T74" s="1"/>
      <c r="Z74" s="8"/>
    </row>
    <row r="75" spans="1:26">
      <c r="A75" s="2">
        <v>6</v>
      </c>
      <c r="B75" s="67">
        <v>159.30000000000001</v>
      </c>
      <c r="C75" s="43">
        <v>0.31607629427792916</v>
      </c>
      <c r="D75" s="43">
        <v>29.989550679205852</v>
      </c>
      <c r="E75" s="43">
        <v>5.8394160583941606</v>
      </c>
      <c r="F75" s="43">
        <v>15.18987341772152</v>
      </c>
      <c r="G75" s="43">
        <v>68.831168831168824</v>
      </c>
      <c r="H75" s="43">
        <v>14.827586206896553</v>
      </c>
      <c r="I75" s="43">
        <v>152.28758169934642</v>
      </c>
      <c r="J75" s="43">
        <v>222.41379310344828</v>
      </c>
      <c r="K75" s="43">
        <v>380.57742782152229</v>
      </c>
      <c r="L75" s="43">
        <v>547.59106933019984</v>
      </c>
      <c r="M75" s="43">
        <v>835.34136546184743</v>
      </c>
      <c r="N75" s="43">
        <v>1238.7640449438202</v>
      </c>
      <c r="O75" s="43">
        <v>1512.0967741935483</v>
      </c>
      <c r="P75" s="43">
        <v>1808.3989501312337</v>
      </c>
      <c r="Q75" s="3"/>
      <c r="R75"/>
      <c r="S75"/>
      <c r="T75" s="7"/>
      <c r="Z75" s="8"/>
    </row>
    <row r="76" spans="1:26">
      <c r="A76" s="2">
        <v>6</v>
      </c>
      <c r="B76" s="67">
        <v>159.4</v>
      </c>
      <c r="C76" s="43">
        <v>8.4468664850136238E-2</v>
      </c>
      <c r="D76" s="43">
        <v>44.932079414838036</v>
      </c>
      <c r="E76" s="43">
        <v>0.4452554744525547</v>
      </c>
      <c r="F76" s="43">
        <v>0.82981715893108299</v>
      </c>
      <c r="G76" s="43">
        <v>2.1212121212121211</v>
      </c>
      <c r="H76" s="43">
        <v>3.6781609195402303</v>
      </c>
      <c r="I76" s="43">
        <v>31.045751633986928</v>
      </c>
      <c r="J76" s="43">
        <v>65.172413793103445</v>
      </c>
      <c r="K76" s="43">
        <v>147.50656167979002</v>
      </c>
      <c r="L76" s="43">
        <v>296.12220916568742</v>
      </c>
      <c r="M76" s="43">
        <v>590.36144578313258</v>
      </c>
      <c r="N76" s="43">
        <v>1109.5505617977528</v>
      </c>
      <c r="O76" s="43">
        <v>1693.5483870967741</v>
      </c>
      <c r="P76" s="43">
        <v>2797.9002624671912</v>
      </c>
      <c r="Q76" s="3"/>
      <c r="R76"/>
      <c r="S76"/>
      <c r="T76" s="1"/>
      <c r="Z76" s="8"/>
    </row>
    <row r="77" spans="1:26">
      <c r="A77" s="2">
        <v>6</v>
      </c>
      <c r="B77" s="67">
        <v>159.6</v>
      </c>
      <c r="C77" s="43">
        <v>5.722070844686649E-2</v>
      </c>
      <c r="D77" s="43">
        <v>36.781609195402304</v>
      </c>
      <c r="E77" s="43">
        <v>1.5766423357664232</v>
      </c>
      <c r="F77" s="43">
        <v>5.7665260196905761</v>
      </c>
      <c r="G77" s="43">
        <v>41.558441558441558</v>
      </c>
      <c r="H77" s="43">
        <v>11.724137931034484</v>
      </c>
      <c r="I77" s="43">
        <v>118.95424836601308</v>
      </c>
      <c r="J77" s="43">
        <v>196.55172413793102</v>
      </c>
      <c r="K77" s="43">
        <v>370.0787401574803</v>
      </c>
      <c r="L77" s="43">
        <v>593.41950646298471</v>
      </c>
      <c r="M77" s="43">
        <v>907.63052208835347</v>
      </c>
      <c r="N77" s="43">
        <v>1376.4044943820224</v>
      </c>
      <c r="O77" s="43">
        <v>1850.8064516129032</v>
      </c>
      <c r="P77" s="43">
        <v>2225.7217847769025</v>
      </c>
      <c r="Q77" s="3"/>
      <c r="R77"/>
      <c r="S77"/>
      <c r="T77" s="7"/>
      <c r="Z77" s="8"/>
    </row>
    <row r="78" spans="1:26">
      <c r="A78" s="2">
        <v>6</v>
      </c>
      <c r="B78" s="67">
        <v>161.4</v>
      </c>
      <c r="C78" s="43">
        <v>5.722070844686649E-2</v>
      </c>
      <c r="D78" s="43">
        <v>41.483803552769075</v>
      </c>
      <c r="E78" s="43">
        <v>1.8467153284671531</v>
      </c>
      <c r="F78" s="43">
        <v>4.1912798874824189</v>
      </c>
      <c r="G78" s="43">
        <v>30.952380952380953</v>
      </c>
      <c r="H78" s="43">
        <v>15.057471264367818</v>
      </c>
      <c r="I78" s="43">
        <v>98.366013071895438</v>
      </c>
      <c r="J78" s="43">
        <v>162.93103448275861</v>
      </c>
      <c r="K78" s="43">
        <v>311.54855643044618</v>
      </c>
      <c r="L78" s="43">
        <v>504.11280846063454</v>
      </c>
      <c r="M78" s="43">
        <v>775.10040160642575</v>
      </c>
      <c r="N78" s="43">
        <v>1193.8202247191011</v>
      </c>
      <c r="O78" s="43">
        <v>1451.6129032258063</v>
      </c>
      <c r="P78" s="43">
        <v>1813.6482939632544</v>
      </c>
      <c r="Q78" s="3"/>
      <c r="R78"/>
      <c r="S78"/>
      <c r="T78" s="1"/>
      <c r="Z78" s="8"/>
    </row>
    <row r="79" spans="1:26">
      <c r="A79" s="2">
        <v>6</v>
      </c>
      <c r="B79" s="67">
        <v>162.6</v>
      </c>
      <c r="C79" s="43">
        <v>0.31607629427792916</v>
      </c>
      <c r="D79" s="43">
        <v>36.572622779519335</v>
      </c>
      <c r="E79" s="43">
        <v>1.1605839416058394</v>
      </c>
      <c r="F79" s="43">
        <v>4.1350210970464136</v>
      </c>
      <c r="G79" s="43">
        <v>27.705627705627705</v>
      </c>
      <c r="H79" s="43">
        <v>11.839080459770116</v>
      </c>
      <c r="I79" s="43">
        <v>92.810457516339866</v>
      </c>
      <c r="J79" s="43">
        <v>157.58620689655172</v>
      </c>
      <c r="K79" s="43">
        <v>320.20997375328085</v>
      </c>
      <c r="L79" s="43">
        <v>572.26792009400708</v>
      </c>
      <c r="M79" s="43">
        <v>947.79116465863456</v>
      </c>
      <c r="N79" s="43">
        <v>1511.2359550561798</v>
      </c>
      <c r="O79" s="43">
        <v>2016.1290322580646</v>
      </c>
      <c r="P79" s="43">
        <v>2690.2887139107611</v>
      </c>
      <c r="Q79" s="3"/>
      <c r="R79"/>
      <c r="S79"/>
      <c r="T79" s="7"/>
      <c r="Z79" s="8"/>
    </row>
    <row r="80" spans="1:26">
      <c r="A80" s="2">
        <v>6</v>
      </c>
      <c r="B80" s="67">
        <v>162.69999999999999</v>
      </c>
      <c r="C80" s="43"/>
      <c r="D80" s="43">
        <v>51.724137931034484</v>
      </c>
      <c r="E80" s="43">
        <v>0.54014598540145975</v>
      </c>
      <c r="F80" s="43">
        <v>1.8002812939521802</v>
      </c>
      <c r="G80" s="43">
        <v>12.987012987012987</v>
      </c>
      <c r="H80" s="43">
        <v>11.839080459770116</v>
      </c>
      <c r="I80" s="43">
        <v>55.555555555555557</v>
      </c>
      <c r="J80" s="43">
        <v>114.13793103448276</v>
      </c>
      <c r="K80" s="43">
        <v>241.46981627296589</v>
      </c>
      <c r="L80" s="43">
        <v>484.13631022326683</v>
      </c>
      <c r="M80" s="43">
        <v>843.37349397590367</v>
      </c>
      <c r="N80" s="43">
        <v>1412.9213483146066</v>
      </c>
      <c r="O80" s="43">
        <v>2020.1612903225807</v>
      </c>
      <c r="P80" s="43">
        <v>2703.4120734908133</v>
      </c>
      <c r="Q80" s="3"/>
      <c r="R80"/>
      <c r="S80"/>
      <c r="T80" s="1"/>
      <c r="Z80" s="8"/>
    </row>
    <row r="81" spans="1:26">
      <c r="A81" s="2">
        <v>6</v>
      </c>
      <c r="B81" s="67">
        <v>163.30000000000001</v>
      </c>
      <c r="C81" s="43">
        <v>2.9972752043596729E-2</v>
      </c>
      <c r="D81" s="43">
        <v>38.140020898641588</v>
      </c>
      <c r="E81" s="43">
        <v>0.7956204379562043</v>
      </c>
      <c r="F81" s="43">
        <v>3.3755274261603376</v>
      </c>
      <c r="G81" s="43">
        <v>22.510822510822511</v>
      </c>
      <c r="H81" s="43">
        <v>18.045977011494255</v>
      </c>
      <c r="I81" s="43">
        <v>70.915032679738559</v>
      </c>
      <c r="J81" s="43">
        <v>139.31034482758619</v>
      </c>
      <c r="K81" s="43">
        <v>280.31496062992125</v>
      </c>
      <c r="L81" s="43">
        <v>485.31139835487659</v>
      </c>
      <c r="M81" s="43">
        <v>807.22891566265059</v>
      </c>
      <c r="N81" s="43">
        <v>1348.314606741573</v>
      </c>
      <c r="O81" s="43">
        <v>1802.4193548387098</v>
      </c>
      <c r="P81" s="43">
        <v>2459.3175853018374</v>
      </c>
      <c r="Q81" s="3"/>
      <c r="R81"/>
      <c r="S81"/>
      <c r="T81" s="7"/>
      <c r="Z81" s="8"/>
    </row>
    <row r="82" spans="1:26">
      <c r="A82" s="2">
        <v>6</v>
      </c>
      <c r="B82" s="67">
        <v>163.69999999999999</v>
      </c>
      <c r="C82" s="43">
        <v>3.5967302452316079</v>
      </c>
      <c r="D82" s="43">
        <v>53.500522466039712</v>
      </c>
      <c r="E82" s="43">
        <v>4.0145985401459852</v>
      </c>
      <c r="F82" s="43">
        <v>7.59493670886076</v>
      </c>
      <c r="G82" s="43">
        <v>36.363636363636367</v>
      </c>
      <c r="H82" s="43">
        <v>19.885057471264368</v>
      </c>
      <c r="I82" s="43">
        <v>109.15032679738562</v>
      </c>
      <c r="J82" s="43">
        <v>174.13793103448273</v>
      </c>
      <c r="K82" s="43">
        <v>307.61154855643048</v>
      </c>
      <c r="L82" s="43">
        <v>581.66862514688603</v>
      </c>
      <c r="M82" s="43">
        <v>975.90361445783128</v>
      </c>
      <c r="N82" s="43">
        <v>1570.2247191011236</v>
      </c>
      <c r="O82" s="43">
        <v>2157.2580645161293</v>
      </c>
      <c r="P82" s="43">
        <v>3070.8661417322833</v>
      </c>
      <c r="Q82" s="3"/>
      <c r="R82"/>
      <c r="S82"/>
      <c r="T82" s="1"/>
      <c r="Z82" s="8"/>
    </row>
    <row r="83" spans="1:26">
      <c r="A83" s="2">
        <v>6</v>
      </c>
      <c r="B83" s="67">
        <v>164.9</v>
      </c>
      <c r="C83" s="43">
        <v>2.6430517711171664</v>
      </c>
      <c r="D83" s="43">
        <v>59.665621734587255</v>
      </c>
      <c r="E83" s="43">
        <v>3.6496350364963499</v>
      </c>
      <c r="F83" s="43">
        <v>5.0632911392405067</v>
      </c>
      <c r="G83" s="43">
        <v>18.614718614718612</v>
      </c>
      <c r="H83" s="43">
        <v>12.298850574712645</v>
      </c>
      <c r="I83" s="43">
        <v>86.601307189542482</v>
      </c>
      <c r="J83" s="43">
        <v>172.41379310344826</v>
      </c>
      <c r="K83" s="43">
        <v>375.32808398950129</v>
      </c>
      <c r="L83" s="43">
        <v>673.32549941245588</v>
      </c>
      <c r="M83" s="43">
        <v>1164.6586345381527</v>
      </c>
      <c r="N83" s="43">
        <v>1943.8202247191011</v>
      </c>
      <c r="O83" s="43">
        <v>2633.0645161290322</v>
      </c>
      <c r="P83" s="43">
        <v>3543.3070866141729</v>
      </c>
      <c r="Q83" s="3"/>
      <c r="R83"/>
      <c r="S83"/>
      <c r="T83" s="7"/>
      <c r="Z83" s="8"/>
    </row>
    <row r="84" spans="1:26">
      <c r="A84" s="2">
        <v>6</v>
      </c>
      <c r="B84" s="67">
        <v>165</v>
      </c>
      <c r="C84" s="43">
        <v>0.81743869209809261</v>
      </c>
      <c r="D84" s="43">
        <v>31.138975966562175</v>
      </c>
      <c r="E84" s="43">
        <v>0.87591240875912402</v>
      </c>
      <c r="F84" s="43">
        <v>2.2081575246132208</v>
      </c>
      <c r="G84" s="43">
        <v>9.8268398268398265</v>
      </c>
      <c r="H84" s="43">
        <v>7.7011494252873574</v>
      </c>
      <c r="I84" s="43">
        <v>45.424836601307192</v>
      </c>
      <c r="J84" s="43">
        <v>91.724137931034477</v>
      </c>
      <c r="K84" s="43">
        <v>195.01312335958005</v>
      </c>
      <c r="L84" s="43">
        <v>384.25381903642779</v>
      </c>
      <c r="M84" s="43">
        <v>618.47389558232931</v>
      </c>
      <c r="N84" s="43">
        <v>1132.0224719101122</v>
      </c>
      <c r="O84" s="43">
        <v>1564.516129032258</v>
      </c>
      <c r="P84" s="43">
        <v>2028.8713910761153</v>
      </c>
      <c r="Q84" s="3"/>
      <c r="R84"/>
      <c r="S84"/>
      <c r="T84" s="1"/>
      <c r="Z84" s="8"/>
    </row>
    <row r="85" spans="1:26">
      <c r="A85" s="2">
        <v>6</v>
      </c>
      <c r="B85" s="67">
        <v>165.1</v>
      </c>
      <c r="C85" s="43">
        <v>2.3705722070844688</v>
      </c>
      <c r="D85" s="43">
        <v>85.684430512016718</v>
      </c>
      <c r="E85" s="43">
        <v>6.4233576642335759</v>
      </c>
      <c r="F85" s="43">
        <v>12.376933895921239</v>
      </c>
      <c r="G85" s="43">
        <v>55.844155844155843</v>
      </c>
      <c r="H85" s="43">
        <v>52.873563218390807</v>
      </c>
      <c r="I85" s="43">
        <v>186.27450980392157</v>
      </c>
      <c r="J85" s="43">
        <v>294.82758620689657</v>
      </c>
      <c r="K85" s="43">
        <v>556.43044619422574</v>
      </c>
      <c r="L85" s="43">
        <v>951.82138660399539</v>
      </c>
      <c r="M85" s="43">
        <v>1510.0401606425703</v>
      </c>
      <c r="N85" s="43">
        <v>2303.370786516854</v>
      </c>
      <c r="O85" s="43">
        <v>2927.4193548387098</v>
      </c>
      <c r="P85" s="43">
        <v>3438.3202099737532</v>
      </c>
      <c r="Q85" s="3"/>
      <c r="R85"/>
      <c r="S85"/>
      <c r="T85" s="7"/>
      <c r="Z85" s="8"/>
    </row>
    <row r="86" spans="1:26">
      <c r="A86" s="2">
        <v>6</v>
      </c>
      <c r="B86" s="67">
        <v>165.4</v>
      </c>
      <c r="C86" s="43">
        <v>0.21798365122615804</v>
      </c>
      <c r="D86" s="43">
        <v>47.1264367816092</v>
      </c>
      <c r="E86" s="43">
        <v>0.54744525547445244</v>
      </c>
      <c r="F86" s="43">
        <v>2.9395218002812937</v>
      </c>
      <c r="G86" s="43">
        <v>18.614718614718612</v>
      </c>
      <c r="H86" s="43">
        <v>8.5057471264367823</v>
      </c>
      <c r="I86" s="43">
        <v>68.627450980392155</v>
      </c>
      <c r="J86" s="43">
        <v>126.72413793103448</v>
      </c>
      <c r="K86" s="43">
        <v>277.95275590551182</v>
      </c>
      <c r="L86" s="43">
        <v>537.01527614571103</v>
      </c>
      <c r="M86" s="43">
        <v>931.72690763052208</v>
      </c>
      <c r="N86" s="43">
        <v>1547.7528089887642</v>
      </c>
      <c r="O86" s="43">
        <v>2217.7419354838712</v>
      </c>
      <c r="P86" s="43">
        <v>3081.3648293963256</v>
      </c>
      <c r="Q86" s="3"/>
      <c r="R86"/>
      <c r="S86"/>
      <c r="T86" s="1"/>
      <c r="Z86" s="8"/>
    </row>
    <row r="87" spans="1:26">
      <c r="A87" s="2">
        <v>6</v>
      </c>
      <c r="B87" s="67">
        <v>165.6</v>
      </c>
      <c r="C87" s="43">
        <v>2.1798365122615803E-2</v>
      </c>
      <c r="D87" s="43">
        <v>20.062695924764892</v>
      </c>
      <c r="E87" s="43">
        <v>0.67883211678832112</v>
      </c>
      <c r="F87" s="43">
        <v>1.518987341772152</v>
      </c>
      <c r="G87" s="43">
        <v>11.038961038961038</v>
      </c>
      <c r="H87" s="43">
        <v>13.563218390804598</v>
      </c>
      <c r="I87" s="43">
        <v>48.366013071895431</v>
      </c>
      <c r="J87" s="43">
        <v>92.068965517241367</v>
      </c>
      <c r="K87" s="43">
        <v>186.08923884514437</v>
      </c>
      <c r="L87" s="43">
        <v>334.9001175088132</v>
      </c>
      <c r="M87" s="43">
        <v>602.00803212851406</v>
      </c>
      <c r="N87" s="43">
        <v>983.14606741573039</v>
      </c>
      <c r="O87" s="43">
        <v>1411.2903225806451</v>
      </c>
      <c r="P87" s="43">
        <v>2112.8608923884512</v>
      </c>
      <c r="Q87" s="3"/>
      <c r="R87"/>
      <c r="S87"/>
      <c r="T87" s="7"/>
      <c r="Z87" s="8"/>
    </row>
    <row r="88" spans="1:26">
      <c r="A88" s="2">
        <v>6</v>
      </c>
      <c r="B88" s="67">
        <v>166.2</v>
      </c>
      <c r="C88" s="43">
        <v>3.269754768392371E-2</v>
      </c>
      <c r="D88" s="43">
        <v>22.988505747126439</v>
      </c>
      <c r="E88" s="43">
        <v>0.20437956204379562</v>
      </c>
      <c r="F88" s="43">
        <v>0.97046413502109707</v>
      </c>
      <c r="G88" s="43">
        <v>9.5238095238095237</v>
      </c>
      <c r="H88" s="43">
        <v>3.4482758620689657</v>
      </c>
      <c r="I88" s="43">
        <v>44.117647058823529</v>
      </c>
      <c r="J88" s="43">
        <v>79.310344827586192</v>
      </c>
      <c r="K88" s="43">
        <v>183.72703412073491</v>
      </c>
      <c r="L88" s="43">
        <v>330.19976498237372</v>
      </c>
      <c r="M88" s="43">
        <v>730.92369477911643</v>
      </c>
      <c r="N88" s="43">
        <v>1328.6516853932583</v>
      </c>
      <c r="O88" s="43">
        <v>2028.2258064516129</v>
      </c>
      <c r="P88" s="43">
        <v>2895.0131233595798</v>
      </c>
      <c r="Q88" s="3"/>
      <c r="R88"/>
      <c r="S88"/>
      <c r="T88" s="1"/>
      <c r="Z88" s="8"/>
    </row>
    <row r="89" spans="1:26">
      <c r="A89" s="2">
        <v>6</v>
      </c>
      <c r="B89" s="67">
        <v>166.2</v>
      </c>
      <c r="C89" s="43">
        <v>155.31335149863762</v>
      </c>
      <c r="D89" s="43">
        <v>210.03134796238245</v>
      </c>
      <c r="E89" s="43">
        <v>181.75182481751821</v>
      </c>
      <c r="F89" s="43">
        <v>143.45991561181435</v>
      </c>
      <c r="G89" s="43">
        <v>119.9134199134199</v>
      </c>
      <c r="H89" s="43">
        <v>24.137931034482762</v>
      </c>
      <c r="I89" s="43">
        <v>120.91503267973856</v>
      </c>
      <c r="J89" s="43">
        <v>143.10344827586206</v>
      </c>
      <c r="K89" s="43">
        <v>291.33858267716533</v>
      </c>
      <c r="L89" s="43">
        <v>437.13278495887198</v>
      </c>
      <c r="M89" s="43">
        <v>811.24497991967871</v>
      </c>
      <c r="N89" s="43">
        <v>991.57303370786508</v>
      </c>
      <c r="O89" s="43">
        <v>1500</v>
      </c>
      <c r="P89" s="43">
        <v>1968.5039370078739</v>
      </c>
      <c r="Q89" s="3"/>
      <c r="R89"/>
      <c r="S89"/>
      <c r="T89" s="7"/>
      <c r="Z89" s="8"/>
    </row>
    <row r="90" spans="1:26">
      <c r="A90" s="2">
        <v>6</v>
      </c>
      <c r="B90" s="67">
        <v>166.4</v>
      </c>
      <c r="C90" s="43">
        <v>0.68664850136239786</v>
      </c>
      <c r="D90" s="43">
        <v>72.41379310344827</v>
      </c>
      <c r="E90" s="43">
        <v>1.824817518248175</v>
      </c>
      <c r="F90" s="43">
        <v>6.1884669479606194</v>
      </c>
      <c r="G90" s="43">
        <v>35.064935064935064</v>
      </c>
      <c r="H90" s="43">
        <v>18.27586206896552</v>
      </c>
      <c r="I90" s="43">
        <v>156.53594771241831</v>
      </c>
      <c r="J90" s="43">
        <v>277.58620689655174</v>
      </c>
      <c r="K90" s="43">
        <v>561.67979002624668</v>
      </c>
      <c r="L90" s="43">
        <v>910.69330199764988</v>
      </c>
      <c r="M90" s="43">
        <v>1425.70281124498</v>
      </c>
      <c r="N90" s="43">
        <v>2230.3370786516857</v>
      </c>
      <c r="O90" s="43">
        <v>2794.3548387096776</v>
      </c>
      <c r="P90" s="43">
        <v>3406.8241469816276</v>
      </c>
      <c r="Q90" s="3"/>
      <c r="R90"/>
      <c r="S90"/>
      <c r="T90" s="1"/>
      <c r="Z90" s="8"/>
    </row>
    <row r="91" spans="1:26">
      <c r="A91" s="2">
        <v>6</v>
      </c>
      <c r="B91" s="67">
        <v>166.5</v>
      </c>
      <c r="C91" s="43">
        <v>6.8119891008174387E-3</v>
      </c>
      <c r="D91" s="43">
        <v>53.082549634273768</v>
      </c>
      <c r="E91" s="43">
        <v>0.7883211678832116</v>
      </c>
      <c r="F91" s="43">
        <v>3.0098452883263014</v>
      </c>
      <c r="G91" s="43">
        <v>22.943722943722943</v>
      </c>
      <c r="H91" s="43">
        <v>14.597701149425289</v>
      </c>
      <c r="I91" s="43">
        <v>95.424836601307192</v>
      </c>
      <c r="J91" s="43">
        <v>160.34482758620689</v>
      </c>
      <c r="K91" s="43">
        <v>370.60367454068239</v>
      </c>
      <c r="L91" s="43">
        <v>628.67215041128088</v>
      </c>
      <c r="M91" s="43">
        <v>1088.3534136546184</v>
      </c>
      <c r="N91" s="43">
        <v>1766.8539325842696</v>
      </c>
      <c r="O91" s="43">
        <v>2427.4193548387098</v>
      </c>
      <c r="P91" s="43">
        <v>3561.6797900262463</v>
      </c>
      <c r="Q91" s="3"/>
      <c r="R91"/>
      <c r="S91"/>
      <c r="T91" s="7"/>
      <c r="Z91" s="8"/>
    </row>
    <row r="92" spans="1:26">
      <c r="A92" s="2">
        <v>6</v>
      </c>
      <c r="B92" s="67">
        <v>168.5</v>
      </c>
      <c r="C92" s="43">
        <v>0.65395095367847411</v>
      </c>
      <c r="D92" s="43">
        <v>40.334378265412752</v>
      </c>
      <c r="E92" s="43">
        <v>1.4233576642335766</v>
      </c>
      <c r="F92" s="43">
        <v>1.8002812939521802</v>
      </c>
      <c r="G92" s="43">
        <v>8.1385281385281374</v>
      </c>
      <c r="H92" s="43">
        <v>5.7471264367816097</v>
      </c>
      <c r="I92" s="43">
        <v>56.535947712418306</v>
      </c>
      <c r="J92" s="43">
        <v>91.724137931034477</v>
      </c>
      <c r="K92" s="43">
        <v>207.3490813648294</v>
      </c>
      <c r="L92" s="43">
        <v>420.68155111633371</v>
      </c>
      <c r="M92" s="43">
        <v>779.11646586345387</v>
      </c>
      <c r="N92" s="43">
        <v>1390.4494382022472</v>
      </c>
      <c r="O92" s="43">
        <v>2000</v>
      </c>
      <c r="P92" s="43">
        <v>3170.6036745406823</v>
      </c>
      <c r="Q92" s="3"/>
      <c r="R92"/>
      <c r="S92"/>
      <c r="T92" s="1"/>
      <c r="Z92" s="8"/>
    </row>
    <row r="93" spans="1:26">
      <c r="A93" s="2">
        <v>6</v>
      </c>
      <c r="B93" s="67">
        <v>168.8</v>
      </c>
      <c r="C93" s="43">
        <v>8.4468664850136238E-2</v>
      </c>
      <c r="D93" s="43">
        <v>114.52455590386624</v>
      </c>
      <c r="E93" s="43">
        <v>3.4306569343065689</v>
      </c>
      <c r="F93" s="43">
        <v>10.126582278481013</v>
      </c>
      <c r="G93" s="43">
        <v>66.233766233766232</v>
      </c>
      <c r="H93" s="43">
        <v>43.908045977011497</v>
      </c>
      <c r="I93" s="43">
        <v>258.16993464052285</v>
      </c>
      <c r="J93" s="43">
        <v>410.34482758620686</v>
      </c>
      <c r="K93" s="43">
        <v>808.39895013123362</v>
      </c>
      <c r="L93" s="43">
        <v>1301.9976498237368</v>
      </c>
      <c r="M93" s="43">
        <v>2100.401606425703</v>
      </c>
      <c r="N93" s="43">
        <v>3056.1797752808989</v>
      </c>
      <c r="O93" s="43">
        <v>3818.5483870967741</v>
      </c>
      <c r="P93" s="43">
        <v>4879.2650918635172</v>
      </c>
      <c r="Q93" s="3"/>
      <c r="R93"/>
      <c r="S93"/>
      <c r="T93" s="7"/>
      <c r="Z93" s="8"/>
    </row>
    <row r="94" spans="1:26">
      <c r="A94" s="2">
        <v>6</v>
      </c>
      <c r="B94" s="67">
        <v>169.9</v>
      </c>
      <c r="C94" s="43">
        <v>2.9972752043596729E-2</v>
      </c>
      <c r="D94" s="43">
        <v>45.559038662486941</v>
      </c>
      <c r="E94" s="43">
        <v>0.45255474452554739</v>
      </c>
      <c r="F94" s="43">
        <v>0.74542897327707458</v>
      </c>
      <c r="G94" s="43">
        <v>12.121212121212119</v>
      </c>
      <c r="H94" s="43">
        <v>6.5517241379310347</v>
      </c>
      <c r="I94" s="43">
        <v>61.764705882352935</v>
      </c>
      <c r="J94" s="43">
        <v>108.44827586206895</v>
      </c>
      <c r="K94" s="43">
        <v>240.15748031496062</v>
      </c>
      <c r="L94" s="43">
        <v>459.45945945945948</v>
      </c>
      <c r="M94" s="43">
        <v>839.35742971887555</v>
      </c>
      <c r="N94" s="43">
        <v>1384.8314606741571</v>
      </c>
      <c r="O94" s="43">
        <v>1979.8387096774193</v>
      </c>
      <c r="P94" s="43">
        <v>2619.4225721784774</v>
      </c>
      <c r="Q94" s="3"/>
      <c r="R94"/>
      <c r="S94"/>
      <c r="T94" s="1"/>
      <c r="Z94" s="8"/>
    </row>
    <row r="95" spans="1:26">
      <c r="A95" s="2">
        <v>6</v>
      </c>
      <c r="B95" s="67">
        <v>170.6</v>
      </c>
      <c r="C95" s="43">
        <v>1.6348773841961855E-2</v>
      </c>
      <c r="D95" s="43">
        <v>57.993730407523515</v>
      </c>
      <c r="E95" s="43">
        <v>1.4160583941605838</v>
      </c>
      <c r="F95" s="43">
        <v>3.0098452883263014</v>
      </c>
      <c r="G95" s="43">
        <v>26.406926406926406</v>
      </c>
      <c r="H95" s="43">
        <v>21.609195402298852</v>
      </c>
      <c r="I95" s="43">
        <v>108.8235294117647</v>
      </c>
      <c r="J95" s="43">
        <v>198.27586206896549</v>
      </c>
      <c r="K95" s="43">
        <v>414.6981627296588</v>
      </c>
      <c r="L95" s="43">
        <v>667.45005875440654</v>
      </c>
      <c r="M95" s="43">
        <v>1124.4979919678715</v>
      </c>
      <c r="N95" s="43">
        <v>1811.7977528089889</v>
      </c>
      <c r="O95" s="43">
        <v>2431.4516129032259</v>
      </c>
      <c r="P95" s="43">
        <v>2913.3858267716532</v>
      </c>
      <c r="Q95" s="3"/>
      <c r="R95"/>
      <c r="S95"/>
      <c r="T95" s="7"/>
      <c r="Z95" s="8"/>
    </row>
    <row r="96" spans="1:26">
      <c r="A96" s="2">
        <v>7</v>
      </c>
      <c r="B96" s="76">
        <v>176.2</v>
      </c>
      <c r="C96" s="43">
        <v>5.4495912806539508E-3</v>
      </c>
      <c r="D96" s="43">
        <v>28.213166144200628</v>
      </c>
      <c r="E96" s="43">
        <v>0.7883211678832116</v>
      </c>
      <c r="F96" s="43">
        <v>3.0942334739803097</v>
      </c>
      <c r="G96" s="43">
        <v>16.017316017316016</v>
      </c>
      <c r="H96" s="43">
        <v>10.689655172413794</v>
      </c>
      <c r="I96" s="43">
        <v>71.24183006535948</v>
      </c>
      <c r="J96" s="43">
        <v>114.13793103448276</v>
      </c>
      <c r="K96" s="43">
        <v>259.84251968503935</v>
      </c>
      <c r="L96" s="43">
        <v>460.63454759106941</v>
      </c>
      <c r="M96" s="43">
        <v>803.21285140562247</v>
      </c>
      <c r="N96" s="43">
        <v>1314.6067415730336</v>
      </c>
      <c r="O96" s="43">
        <v>1858.8709677419356</v>
      </c>
      <c r="P96" s="43">
        <v>2687.6640419947507</v>
      </c>
      <c r="Q96" s="3"/>
      <c r="R96"/>
      <c r="S96"/>
      <c r="T96" s="1"/>
      <c r="Z96" s="8"/>
    </row>
    <row r="97" spans="1:26">
      <c r="A97" s="2">
        <v>7</v>
      </c>
      <c r="B97" s="76">
        <v>179.8</v>
      </c>
      <c r="C97" s="43"/>
      <c r="D97" s="43">
        <v>3.6572622779519333</v>
      </c>
      <c r="E97" s="43">
        <v>6.5693430656934296E-2</v>
      </c>
      <c r="F97" s="43">
        <v>0.52039381153305209</v>
      </c>
      <c r="G97" s="43">
        <v>1.0389610389610389</v>
      </c>
      <c r="H97" s="43">
        <v>2.1839080459770117</v>
      </c>
      <c r="I97" s="43">
        <v>19.281045751633989</v>
      </c>
      <c r="J97" s="43">
        <v>38.620689655172413</v>
      </c>
      <c r="K97" s="43">
        <v>102.6246719160105</v>
      </c>
      <c r="L97" s="43">
        <v>271.44535840188018</v>
      </c>
      <c r="M97" s="43">
        <v>618.47389558232931</v>
      </c>
      <c r="N97" s="43">
        <v>1516.8539325842696</v>
      </c>
      <c r="O97" s="43">
        <v>2362.9032258064517</v>
      </c>
      <c r="P97" s="43">
        <v>3280.8398950131232</v>
      </c>
      <c r="Q97" s="3"/>
      <c r="R97"/>
      <c r="S97"/>
      <c r="T97" s="7"/>
      <c r="Z97" s="8"/>
    </row>
    <row r="98" spans="1:26">
      <c r="A98" s="2">
        <v>7</v>
      </c>
      <c r="B98" s="76">
        <v>183.2</v>
      </c>
      <c r="C98" s="43">
        <v>196.18528610354224</v>
      </c>
      <c r="D98" s="43">
        <v>188.08777429467085</v>
      </c>
      <c r="E98" s="43">
        <v>131.38686131386859</v>
      </c>
      <c r="F98" s="43">
        <v>92.827004219409289</v>
      </c>
      <c r="G98" s="43">
        <v>87.012987012987011</v>
      </c>
      <c r="H98" s="43">
        <v>39.770114942528735</v>
      </c>
      <c r="I98" s="43">
        <v>199.34640522875819</v>
      </c>
      <c r="J98" s="43">
        <v>312.06896551724139</v>
      </c>
      <c r="K98" s="43">
        <v>551.18110236220468</v>
      </c>
      <c r="L98" s="43">
        <v>916.56874265569922</v>
      </c>
      <c r="M98" s="43">
        <v>1489.9598393574297</v>
      </c>
      <c r="N98" s="43">
        <v>2365.1685393258426</v>
      </c>
      <c r="O98" s="43">
        <v>3056.4516129032259</v>
      </c>
      <c r="P98" s="43">
        <v>4104.9868766404197</v>
      </c>
      <c r="Q98" s="3"/>
      <c r="R98"/>
      <c r="S98"/>
      <c r="T98" s="1"/>
      <c r="Z98" s="8"/>
    </row>
    <row r="99" spans="1:26">
      <c r="A99" s="2">
        <v>7</v>
      </c>
      <c r="B99" s="76">
        <v>194.3</v>
      </c>
      <c r="C99" s="43"/>
      <c r="D99" s="43">
        <v>36.572622779519335</v>
      </c>
      <c r="E99" s="43">
        <v>0.51094890510948909</v>
      </c>
      <c r="F99" s="43">
        <v>2.0534458509142053</v>
      </c>
      <c r="G99" s="43">
        <v>16.88311688311688</v>
      </c>
      <c r="H99" s="43">
        <v>25.287356321839084</v>
      </c>
      <c r="I99" s="43">
        <v>82.026143790849673</v>
      </c>
      <c r="J99" s="43">
        <v>151.72413793103448</v>
      </c>
      <c r="K99" s="43">
        <v>385.82677165354329</v>
      </c>
      <c r="L99" s="43">
        <v>716.80376028202124</v>
      </c>
      <c r="M99" s="43">
        <v>1413.6546184738957</v>
      </c>
      <c r="N99" s="43">
        <v>2528.0898876404494</v>
      </c>
      <c r="O99" s="43">
        <v>3588.7096774193546</v>
      </c>
      <c r="P99" s="43">
        <v>5196.8503937007872</v>
      </c>
      <c r="Q99" s="3"/>
      <c r="R99"/>
      <c r="S99"/>
      <c r="T99" s="7"/>
      <c r="Z99" s="8"/>
    </row>
    <row r="100" spans="1:26">
      <c r="A100" s="2">
        <v>8</v>
      </c>
      <c r="B100" s="74">
        <v>218.5</v>
      </c>
      <c r="C100" s="43">
        <v>1.1716621253405994E-2</v>
      </c>
      <c r="D100" s="43">
        <v>8.422152560083596</v>
      </c>
      <c r="E100" s="43">
        <v>6.5693430656934296E-2</v>
      </c>
      <c r="F100" s="43">
        <v>0.22503516174402252</v>
      </c>
      <c r="G100" s="43">
        <v>2.2510822510822512</v>
      </c>
      <c r="H100" s="43">
        <v>3.4482758620689657</v>
      </c>
      <c r="I100" s="43">
        <v>11.666666666666666</v>
      </c>
      <c r="J100" s="43">
        <v>30</v>
      </c>
      <c r="K100" s="43">
        <v>66.141732283464563</v>
      </c>
      <c r="L100" s="43">
        <v>141.0105757931845</v>
      </c>
      <c r="M100" s="43">
        <v>291.16465863453817</v>
      </c>
      <c r="N100" s="43">
        <v>581.4606741573034</v>
      </c>
      <c r="O100" s="43">
        <v>1004.0322580645161</v>
      </c>
      <c r="P100" s="43">
        <v>1719.1601049868766</v>
      </c>
      <c r="Q100" s="3"/>
      <c r="R100"/>
      <c r="S100"/>
      <c r="T100" s="1"/>
      <c r="Z100" s="8"/>
    </row>
    <row r="101" spans="1:26">
      <c r="A101" s="2">
        <v>8</v>
      </c>
      <c r="B101" s="74">
        <v>231.9</v>
      </c>
      <c r="C101" s="43">
        <v>1.0899182561307902E-2</v>
      </c>
      <c r="D101" s="43">
        <v>10.344827586206897</v>
      </c>
      <c r="E101" s="43">
        <v>0.2262773722627737</v>
      </c>
      <c r="F101" s="43">
        <v>0.46413502109704646</v>
      </c>
      <c r="G101" s="43">
        <v>6.4935064935064934</v>
      </c>
      <c r="H101" s="43">
        <v>8.7356321839080469</v>
      </c>
      <c r="I101" s="43">
        <v>25.163398692810457</v>
      </c>
      <c r="J101" s="43">
        <v>70.689655172413779</v>
      </c>
      <c r="K101" s="43">
        <v>181.10236220472441</v>
      </c>
      <c r="L101" s="43">
        <v>376.02820211515865</v>
      </c>
      <c r="M101" s="43">
        <v>879.51807228915663</v>
      </c>
      <c r="N101" s="43">
        <v>1741.5730337078651</v>
      </c>
      <c r="O101" s="43">
        <v>2782.2580645161293</v>
      </c>
      <c r="P101" s="43">
        <v>4409.4488188976375</v>
      </c>
      <c r="Q101" s="3"/>
      <c r="R101"/>
      <c r="S101"/>
      <c r="T101" s="7"/>
      <c r="Z101" s="8"/>
    </row>
    <row r="102" spans="1:26">
      <c r="A102" s="2">
        <v>9</v>
      </c>
      <c r="B102" s="85">
        <v>239.3</v>
      </c>
      <c r="C102" s="43">
        <v>237.05722070844686</v>
      </c>
      <c r="D102" s="43">
        <v>64.785788923719963</v>
      </c>
      <c r="E102" s="43">
        <v>357.66423357664229</v>
      </c>
      <c r="F102" s="43">
        <v>279.88748241912799</v>
      </c>
      <c r="G102" s="43">
        <v>216.45021645021643</v>
      </c>
      <c r="H102" s="43">
        <v>210.34482758620692</v>
      </c>
      <c r="I102" s="43">
        <v>241.83006535947712</v>
      </c>
      <c r="J102" s="43">
        <v>282.75862068965512</v>
      </c>
      <c r="K102" s="43">
        <v>401.57480314960628</v>
      </c>
      <c r="L102" s="43">
        <v>692.12690951821389</v>
      </c>
      <c r="M102" s="43">
        <v>1176.706827309237</v>
      </c>
      <c r="N102" s="43">
        <v>2216.2921348314608</v>
      </c>
      <c r="O102" s="43">
        <v>3072.5806451612902</v>
      </c>
      <c r="P102" s="43">
        <v>3805.7742782152227</v>
      </c>
      <c r="Q102" s="3"/>
      <c r="R102"/>
      <c r="S102"/>
      <c r="T102" s="1"/>
      <c r="Z102" s="8"/>
    </row>
    <row r="103" spans="1:26">
      <c r="A103" s="2">
        <v>12</v>
      </c>
      <c r="B103" s="83">
        <v>330</v>
      </c>
      <c r="C103" s="43"/>
      <c r="D103" s="43">
        <v>4.9111807732497388</v>
      </c>
      <c r="E103" s="43">
        <v>0.70802919708029188</v>
      </c>
      <c r="F103" s="43"/>
      <c r="G103" s="43">
        <v>2.8138528138528138</v>
      </c>
      <c r="H103" s="43">
        <v>1.8390804597701151</v>
      </c>
      <c r="I103" s="43">
        <v>21.895424836601308</v>
      </c>
      <c r="J103" s="43">
        <v>29.482758620689655</v>
      </c>
      <c r="K103" s="43">
        <v>94.225721784776894</v>
      </c>
      <c r="L103" s="43">
        <v>218.80141010575795</v>
      </c>
      <c r="M103" s="43">
        <v>578.31325301204822</v>
      </c>
      <c r="N103" s="43">
        <v>1151.685393258427</v>
      </c>
      <c r="O103" s="43">
        <v>2467.7419354838712</v>
      </c>
      <c r="P103" s="43">
        <v>3556.4304461942256</v>
      </c>
      <c r="Q103" s="3"/>
      <c r="R103"/>
      <c r="S103"/>
      <c r="T103" s="7"/>
      <c r="Z103" s="8"/>
    </row>
    <row r="104" spans="1:26">
      <c r="A104" s="2">
        <v>14</v>
      </c>
      <c r="B104" s="86">
        <v>410</v>
      </c>
      <c r="C104" s="43">
        <v>6.5395095367847419E-2</v>
      </c>
      <c r="D104" s="43">
        <v>6.677115987460815</v>
      </c>
      <c r="E104" s="43">
        <v>0.54014598540145975</v>
      </c>
      <c r="F104" s="43">
        <v>2.5316455696202533</v>
      </c>
      <c r="G104" s="43">
        <v>10.822510822510822</v>
      </c>
      <c r="H104" s="43">
        <v>1.0344827586206897</v>
      </c>
      <c r="I104" s="43">
        <v>26.79738562091503</v>
      </c>
      <c r="J104" s="43">
        <v>43.793103448275858</v>
      </c>
      <c r="K104" s="43">
        <v>105.77427821522309</v>
      </c>
      <c r="L104" s="43">
        <v>207.99059929494712</v>
      </c>
      <c r="M104" s="43">
        <v>334.13654618473896</v>
      </c>
      <c r="N104" s="43">
        <v>719.10112359550567</v>
      </c>
      <c r="O104" s="43">
        <v>967.74193548387098</v>
      </c>
      <c r="P104" s="43">
        <v>1359.5800524934382</v>
      </c>
      <c r="Q104" s="3"/>
      <c r="R104"/>
      <c r="S104"/>
      <c r="T104" s="1"/>
      <c r="Z104" s="8"/>
    </row>
    <row r="105" spans="1:26">
      <c r="A105" s="2">
        <v>23</v>
      </c>
      <c r="B105" s="73">
        <v>688</v>
      </c>
      <c r="C105" s="43">
        <v>6.8119891008174394E-2</v>
      </c>
      <c r="D105" s="43">
        <v>66.771159874608145</v>
      </c>
      <c r="E105" s="43">
        <v>2.1167883211678831</v>
      </c>
      <c r="F105" s="43">
        <v>3.1926863572433195</v>
      </c>
      <c r="G105" s="43">
        <v>27.705627705627705</v>
      </c>
      <c r="H105" s="43">
        <v>17.241379310344829</v>
      </c>
      <c r="I105" s="43">
        <v>95.098039215686285</v>
      </c>
      <c r="J105" s="43">
        <v>167.2413793103448</v>
      </c>
      <c r="K105" s="43">
        <v>335.95800524934384</v>
      </c>
      <c r="L105" s="43">
        <v>502.93772032902467</v>
      </c>
      <c r="M105" s="43">
        <v>799.19678714859435</v>
      </c>
      <c r="N105" s="43">
        <v>1162.9213483146068</v>
      </c>
      <c r="O105" s="43">
        <v>1560.483870967742</v>
      </c>
      <c r="P105" s="43">
        <v>1939.6325459317586</v>
      </c>
      <c r="Q105" s="3"/>
      <c r="R105"/>
      <c r="S105"/>
      <c r="T105" s="7"/>
      <c r="Z105" s="8"/>
    </row>
    <row r="106" spans="1:26">
      <c r="A106" s="2">
        <v>27</v>
      </c>
      <c r="B106" s="72">
        <v>816</v>
      </c>
      <c r="C106" s="43">
        <v>4.223433242506812</v>
      </c>
      <c r="D106" s="43">
        <v>8.8819226750261233</v>
      </c>
      <c r="E106" s="43">
        <v>6.5693430656934302</v>
      </c>
      <c r="F106" s="43">
        <v>6.3291139240506329</v>
      </c>
      <c r="G106" s="43">
        <v>19.047619047619047</v>
      </c>
      <c r="H106" s="43">
        <v>10.689655172413794</v>
      </c>
      <c r="I106" s="43">
        <v>39.215686274509807</v>
      </c>
      <c r="J106" s="43">
        <v>67.241379310344826</v>
      </c>
      <c r="K106" s="43">
        <v>125.45931758530183</v>
      </c>
      <c r="L106" s="43">
        <v>202.11515863689777</v>
      </c>
      <c r="M106" s="43">
        <v>333.73493975903614</v>
      </c>
      <c r="N106" s="43">
        <v>542.13483146067415</v>
      </c>
      <c r="O106" s="43">
        <v>681.45161290322585</v>
      </c>
      <c r="P106" s="43">
        <v>965.87926509186343</v>
      </c>
      <c r="Q106" s="3"/>
      <c r="R106"/>
      <c r="S106"/>
      <c r="T106" s="1"/>
      <c r="Z106" s="8"/>
    </row>
    <row r="107" spans="1:26">
      <c r="A107" s="2">
        <v>30</v>
      </c>
      <c r="B107" s="89">
        <v>910</v>
      </c>
      <c r="C107" s="43">
        <v>3.5422343324250677E-2</v>
      </c>
      <c r="D107" s="43">
        <v>9.8223615464994776</v>
      </c>
      <c r="E107" s="43">
        <v>0.40145985401459849</v>
      </c>
      <c r="F107" s="43">
        <v>2.0675105485232068</v>
      </c>
      <c r="G107" s="43">
        <v>5.7142857142857144</v>
      </c>
      <c r="H107" s="43"/>
      <c r="I107" s="43">
        <v>47.058823529411768</v>
      </c>
      <c r="J107" s="43">
        <v>91.551724137931018</v>
      </c>
      <c r="K107" s="43">
        <v>176.90288713910763</v>
      </c>
      <c r="L107" s="43">
        <v>298.47238542890716</v>
      </c>
      <c r="M107" s="43">
        <v>497.99196787148594</v>
      </c>
      <c r="N107" s="43">
        <v>752.80898876404501</v>
      </c>
      <c r="O107" s="43">
        <v>1004.0322580645161</v>
      </c>
      <c r="P107" s="43">
        <v>1267.7165354330707</v>
      </c>
      <c r="Q107" s="3"/>
      <c r="R107"/>
      <c r="S107"/>
      <c r="T107" s="7"/>
      <c r="Z107" s="8"/>
    </row>
    <row r="108" spans="1:26">
      <c r="A108" s="2">
        <v>30</v>
      </c>
      <c r="B108" s="89">
        <v>918</v>
      </c>
      <c r="C108" s="43">
        <v>2.9972752043596729E-2</v>
      </c>
      <c r="D108" s="43">
        <v>7.523510971786834</v>
      </c>
      <c r="E108" s="43">
        <v>0.37226277372262767</v>
      </c>
      <c r="F108" s="43">
        <v>2.1518987341772151</v>
      </c>
      <c r="G108" s="43">
        <v>12.987012987012987</v>
      </c>
      <c r="H108" s="43">
        <v>8.8505747126436791</v>
      </c>
      <c r="I108" s="43">
        <v>57.189542483660134</v>
      </c>
      <c r="J108" s="43">
        <v>100.17241379310343</v>
      </c>
      <c r="K108" s="43">
        <v>223.09711286089239</v>
      </c>
      <c r="L108" s="43">
        <v>493.53701527614572</v>
      </c>
      <c r="M108" s="43">
        <v>935.7429718875502</v>
      </c>
      <c r="N108" s="43">
        <v>1775.2808988764045</v>
      </c>
      <c r="O108" s="43">
        <v>2504.0322580645161</v>
      </c>
      <c r="P108" s="43">
        <v>4120.7349081364828</v>
      </c>
      <c r="Q108" s="3"/>
      <c r="R108"/>
      <c r="S108"/>
      <c r="T108" s="1"/>
      <c r="Z108" s="8"/>
    </row>
    <row r="109" spans="1:26">
      <c r="A109" s="2">
        <v>31</v>
      </c>
      <c r="B109" s="82">
        <v>933</v>
      </c>
      <c r="C109" s="43">
        <v>2.1525885558583107</v>
      </c>
      <c r="D109" s="43">
        <v>6.687565308254964</v>
      </c>
      <c r="E109" s="43">
        <v>2.992700729927007</v>
      </c>
      <c r="F109" s="43">
        <v>1.6033755274261603</v>
      </c>
      <c r="G109" s="43">
        <v>4.5887445887445883</v>
      </c>
      <c r="H109" s="43">
        <v>2.8735632183908049</v>
      </c>
      <c r="I109" s="43">
        <v>30.3921568627451</v>
      </c>
      <c r="J109" s="43">
        <v>75.862068965517238</v>
      </c>
      <c r="K109" s="43">
        <v>186.35170603674541</v>
      </c>
      <c r="L109" s="43">
        <v>434.78260869565219</v>
      </c>
      <c r="M109" s="43">
        <v>943.77510040160644</v>
      </c>
      <c r="N109" s="43">
        <v>1685.3932584269662</v>
      </c>
      <c r="O109" s="43">
        <v>2741.9354838709678</v>
      </c>
      <c r="P109" s="43">
        <v>4041.994750656168</v>
      </c>
      <c r="Q109" s="3"/>
      <c r="R109"/>
      <c r="S109"/>
      <c r="T109" s="7"/>
      <c r="Z109" s="8"/>
    </row>
    <row r="110" spans="1:26">
      <c r="A110" s="2">
        <v>35</v>
      </c>
      <c r="B110" s="84">
        <v>1069</v>
      </c>
      <c r="C110" s="43">
        <v>2.1798365122615803E-2</v>
      </c>
      <c r="D110" s="43">
        <v>6.5726227795193317</v>
      </c>
      <c r="E110" s="43">
        <v>0.51094890510948909</v>
      </c>
      <c r="F110" s="43">
        <v>0.81575246132208157</v>
      </c>
      <c r="G110" s="43">
        <v>6.8398268398268396</v>
      </c>
      <c r="H110" s="43">
        <v>2.1839080459770117</v>
      </c>
      <c r="I110" s="43">
        <v>33.006535947712415</v>
      </c>
      <c r="J110" s="43">
        <v>50.172413793103445</v>
      </c>
      <c r="K110" s="43">
        <v>95.800524934383205</v>
      </c>
      <c r="L110" s="43">
        <v>169.2126909518214</v>
      </c>
      <c r="M110" s="43">
        <v>255.82329317269077</v>
      </c>
      <c r="N110" s="43">
        <v>410.11235955056179</v>
      </c>
      <c r="O110" s="43">
        <v>495.9677419354839</v>
      </c>
      <c r="P110" s="43">
        <v>671.91601049868768</v>
      </c>
      <c r="Q110" s="3"/>
      <c r="R110"/>
      <c r="S110"/>
      <c r="T110" s="1"/>
      <c r="Z110" s="8"/>
    </row>
    <row r="111" spans="1:26">
      <c r="A111" s="2">
        <v>37</v>
      </c>
      <c r="B111" s="88">
        <v>1133</v>
      </c>
      <c r="C111" s="43">
        <v>5.1771117166212535E-2</v>
      </c>
      <c r="D111" s="43">
        <v>4.5559038662486939</v>
      </c>
      <c r="E111" s="43">
        <v>1.773722627737226</v>
      </c>
      <c r="F111" s="43">
        <v>6.1884669479606194</v>
      </c>
      <c r="G111" s="43">
        <v>28.138528138528137</v>
      </c>
      <c r="H111" s="43">
        <v>13.678160919540231</v>
      </c>
      <c r="I111" s="43">
        <v>95.751633986928113</v>
      </c>
      <c r="J111" s="43">
        <v>162.41379310344826</v>
      </c>
      <c r="K111" s="43">
        <v>280.83989501312334</v>
      </c>
      <c r="L111" s="43">
        <v>419.5064629847239</v>
      </c>
      <c r="M111" s="43">
        <v>602.40963855421683</v>
      </c>
      <c r="N111" s="43">
        <v>929.77528089887642</v>
      </c>
      <c r="O111" s="43">
        <v>1133.0645161290322</v>
      </c>
      <c r="P111" s="43">
        <v>1414.6981627296586</v>
      </c>
      <c r="Q111" s="3"/>
      <c r="R111"/>
      <c r="S111"/>
      <c r="T111" s="7"/>
      <c r="Z111" s="8"/>
    </row>
    <row r="112" spans="1:26">
      <c r="A112" s="2">
        <v>38</v>
      </c>
      <c r="B112" s="87">
        <v>1162</v>
      </c>
      <c r="C112" s="43">
        <v>0.16621253405994552</v>
      </c>
      <c r="D112" s="43">
        <v>11.180773249738767</v>
      </c>
      <c r="E112" s="43">
        <v>1.7883211678832116</v>
      </c>
      <c r="F112" s="43">
        <v>2.5457102672292549</v>
      </c>
      <c r="G112" s="43">
        <v>13.852813852813853</v>
      </c>
      <c r="H112" s="43">
        <v>2.5287356321839081</v>
      </c>
      <c r="I112" s="43">
        <v>43.790849673202615</v>
      </c>
      <c r="J112" s="43">
        <v>66.896551724137922</v>
      </c>
      <c r="K112" s="43">
        <v>134.12073490813648</v>
      </c>
      <c r="L112" s="43">
        <v>200.94007050528793</v>
      </c>
      <c r="M112" s="43">
        <v>310.0401606425703</v>
      </c>
      <c r="N112" s="43">
        <v>491.57303370786519</v>
      </c>
      <c r="O112" s="43">
        <v>661.29032258064512</v>
      </c>
      <c r="P112" s="43">
        <v>923.88451443569556</v>
      </c>
      <c r="Q112" s="3"/>
      <c r="R112"/>
      <c r="S112"/>
      <c r="T112" s="1"/>
      <c r="Z112" s="8"/>
    </row>
    <row r="113" spans="1:26">
      <c r="A113" s="2">
        <v>40</v>
      </c>
      <c r="B113" s="79">
        <v>1202</v>
      </c>
      <c r="C113" s="43">
        <v>0.54495912806539515</v>
      </c>
      <c r="D113" s="43">
        <v>23.824451410658309</v>
      </c>
      <c r="E113" s="43">
        <v>10.21897810218978</v>
      </c>
      <c r="F113" s="43">
        <v>23.628691983122366</v>
      </c>
      <c r="G113" s="43">
        <v>122.51082251082251</v>
      </c>
      <c r="H113" s="43">
        <v>11.03448275862069</v>
      </c>
      <c r="I113" s="43">
        <v>323.52941176470591</v>
      </c>
      <c r="J113" s="43">
        <v>462.06896551724139</v>
      </c>
      <c r="K113" s="43">
        <v>732.28346456692907</v>
      </c>
      <c r="L113" s="43">
        <v>1077.5558166862515</v>
      </c>
      <c r="M113" s="43">
        <v>1570.2811244979919</v>
      </c>
      <c r="N113" s="43">
        <v>2030.8988764044943</v>
      </c>
      <c r="O113" s="43">
        <v>2290.3225806451615</v>
      </c>
      <c r="P113" s="43">
        <v>2598.4251968503936</v>
      </c>
      <c r="Q113" s="3"/>
      <c r="R113"/>
      <c r="S113"/>
      <c r="T113" s="7"/>
      <c r="Z113" s="8"/>
    </row>
    <row r="114" spans="1:26">
      <c r="A114" s="2">
        <v>41</v>
      </c>
      <c r="B114" s="81">
        <v>1239</v>
      </c>
      <c r="C114" s="43">
        <v>43.869209809264312</v>
      </c>
      <c r="D114" s="43">
        <v>52.56008359456635</v>
      </c>
      <c r="E114" s="43">
        <v>40.87591240875912</v>
      </c>
      <c r="F114" s="43">
        <v>36.990154711673704</v>
      </c>
      <c r="G114" s="43">
        <v>46.753246753246756</v>
      </c>
      <c r="H114" s="43">
        <v>6.4367816091954033</v>
      </c>
      <c r="I114" s="43">
        <v>115.359477124183</v>
      </c>
      <c r="J114" s="43">
        <v>146.20689655172413</v>
      </c>
      <c r="K114" s="43">
        <v>260.3674540682415</v>
      </c>
      <c r="L114" s="43">
        <v>391.30434782608694</v>
      </c>
      <c r="M114" s="43">
        <v>595.58232931726911</v>
      </c>
      <c r="N114" s="43">
        <v>752.80898876404501</v>
      </c>
      <c r="O114" s="43">
        <v>971.77419354838707</v>
      </c>
      <c r="P114" s="43">
        <v>1217.8477690288712</v>
      </c>
      <c r="Q114" s="3"/>
      <c r="R114"/>
      <c r="S114"/>
      <c r="T114" s="1"/>
      <c r="Z114" s="8"/>
    </row>
    <row r="115" spans="1:26">
      <c r="A115" s="2">
        <v>42</v>
      </c>
      <c r="B115" s="71">
        <v>1263</v>
      </c>
      <c r="C115" s="43">
        <v>0.10354223433242507</v>
      </c>
      <c r="D115" s="43">
        <v>15.673981191222571</v>
      </c>
      <c r="E115" s="43">
        <v>1.2043795620437956</v>
      </c>
      <c r="F115" s="43">
        <v>4.9226441631504922</v>
      </c>
      <c r="G115" s="43">
        <v>23.809523809523807</v>
      </c>
      <c r="H115" s="43">
        <v>10.344827586206897</v>
      </c>
      <c r="I115" s="43">
        <v>86.601307189542482</v>
      </c>
      <c r="J115" s="43">
        <v>102.24137931034481</v>
      </c>
      <c r="K115" s="43">
        <v>170.86614173228344</v>
      </c>
      <c r="L115" s="43">
        <v>251.46886016451234</v>
      </c>
      <c r="M115" s="43">
        <v>324.89959839357431</v>
      </c>
      <c r="N115" s="43">
        <v>508.42696629213486</v>
      </c>
      <c r="O115" s="43">
        <v>709.67741935483866</v>
      </c>
      <c r="P115" s="43">
        <v>892.38845144356947</v>
      </c>
      <c r="Q115" s="3"/>
      <c r="R115"/>
      <c r="S115"/>
      <c r="T115" s="7"/>
      <c r="Z115" s="8"/>
    </row>
    <row r="116" spans="1:26">
      <c r="A116" s="2">
        <v>44</v>
      </c>
      <c r="B116" s="68">
        <v>1342</v>
      </c>
      <c r="C116" s="43">
        <v>3.9782016348773843</v>
      </c>
      <c r="D116" s="43">
        <v>12.539184952978056</v>
      </c>
      <c r="E116" s="43">
        <v>2.7007299270072989</v>
      </c>
      <c r="F116" s="43">
        <v>3.938115330520394</v>
      </c>
      <c r="G116" s="43">
        <v>28.138528138528137</v>
      </c>
      <c r="H116" s="43">
        <v>2.9885057471264371</v>
      </c>
      <c r="I116" s="43">
        <v>111.76470588235296</v>
      </c>
      <c r="J116" s="43">
        <v>215.51724137931032</v>
      </c>
      <c r="K116" s="43">
        <v>506.56167979002623</v>
      </c>
      <c r="L116" s="43">
        <v>952.99647473560515</v>
      </c>
      <c r="M116" s="43">
        <v>1686.7469879518073</v>
      </c>
      <c r="N116" s="43">
        <v>2730.3370786516857</v>
      </c>
      <c r="O116" s="43">
        <v>3516.1290322580644</v>
      </c>
      <c r="P116" s="43">
        <v>4645.6692913385823</v>
      </c>
      <c r="Q116" s="3"/>
      <c r="R116"/>
      <c r="S116"/>
      <c r="T116" s="1"/>
      <c r="Z116" s="8"/>
    </row>
    <row r="117" spans="1:26">
      <c r="A117" s="2">
        <v>44</v>
      </c>
      <c r="B117" s="68">
        <v>1353</v>
      </c>
      <c r="C117" s="43">
        <v>2.7247956403269755E-2</v>
      </c>
      <c r="D117" s="43">
        <v>13.793103448275861</v>
      </c>
      <c r="E117" s="43">
        <v>0.25547445255474455</v>
      </c>
      <c r="F117" s="43">
        <v>0.29535864978902954</v>
      </c>
      <c r="G117" s="43">
        <v>6.9696969696969697</v>
      </c>
      <c r="H117" s="43">
        <v>0.57471264367816099</v>
      </c>
      <c r="I117" s="43">
        <v>31.045751633986928</v>
      </c>
      <c r="J117" s="43">
        <v>68.620689655172413</v>
      </c>
      <c r="K117" s="43">
        <v>167.19160104986878</v>
      </c>
      <c r="L117" s="43">
        <v>299.64747356051703</v>
      </c>
      <c r="M117" s="43">
        <v>530.1204819277109</v>
      </c>
      <c r="N117" s="43">
        <v>842.69662921348311</v>
      </c>
      <c r="O117" s="43">
        <v>1209.6774193548388</v>
      </c>
      <c r="P117" s="43">
        <v>1700.787401574803</v>
      </c>
      <c r="Q117" s="3"/>
      <c r="R117"/>
      <c r="S117"/>
      <c r="T117" s="7"/>
      <c r="Z117" s="8"/>
    </row>
    <row r="118" spans="1:26">
      <c r="A118" s="2">
        <v>47</v>
      </c>
      <c r="B118" s="91">
        <v>1432</v>
      </c>
      <c r="C118" s="43">
        <v>8.4468664850136238E-2</v>
      </c>
      <c r="D118" s="43">
        <v>10.344827586206897</v>
      </c>
      <c r="E118" s="43">
        <v>0.71532846715328469</v>
      </c>
      <c r="F118" s="43">
        <v>3.656821378340366</v>
      </c>
      <c r="G118" s="43">
        <v>23.376623376623378</v>
      </c>
      <c r="H118" s="43">
        <v>2.298850574712644</v>
      </c>
      <c r="I118" s="43">
        <v>109.15032679738562</v>
      </c>
      <c r="J118" s="43">
        <v>183.62068965517241</v>
      </c>
      <c r="K118" s="43">
        <v>377.95275590551182</v>
      </c>
      <c r="L118" s="43">
        <v>650.99882491186838</v>
      </c>
      <c r="M118" s="43">
        <v>1080.3212851405622</v>
      </c>
      <c r="N118" s="43">
        <v>1617.9775280898878</v>
      </c>
      <c r="O118" s="43">
        <v>2004.0322580645161</v>
      </c>
      <c r="P118" s="43">
        <v>2551.1811023622045</v>
      </c>
      <c r="Q118" s="3"/>
      <c r="R118"/>
      <c r="S118"/>
      <c r="T118" s="1"/>
      <c r="Z118" s="8"/>
    </row>
    <row r="119" spans="1:26">
      <c r="A119" s="2">
        <v>48</v>
      </c>
      <c r="B119" s="90">
        <v>1468</v>
      </c>
      <c r="C119" s="43">
        <v>5.4495912806539508E-3</v>
      </c>
      <c r="D119" s="43">
        <v>6.687565308254964</v>
      </c>
      <c r="E119" s="43">
        <v>0.16058394160583939</v>
      </c>
      <c r="F119" s="43">
        <v>0.97046413502109707</v>
      </c>
      <c r="G119" s="43">
        <v>11.255411255411255</v>
      </c>
      <c r="H119" s="43">
        <v>5.4022988505747129</v>
      </c>
      <c r="I119" s="43">
        <v>63.398692810457511</v>
      </c>
      <c r="J119" s="43">
        <v>117.24137931034483</v>
      </c>
      <c r="K119" s="43">
        <v>192.1259842519685</v>
      </c>
      <c r="L119" s="43">
        <v>239.71797884841362</v>
      </c>
      <c r="M119" s="43">
        <v>381.52610441767069</v>
      </c>
      <c r="N119" s="43">
        <v>595.50561797752812</v>
      </c>
      <c r="O119" s="43">
        <v>818.54838709677415</v>
      </c>
      <c r="P119" s="43">
        <v>1086.6141732283463</v>
      </c>
      <c r="Q119" s="3"/>
      <c r="R119"/>
      <c r="S119"/>
      <c r="T119" s="7"/>
      <c r="Z119" s="8"/>
    </row>
    <row r="120" spans="1:26">
      <c r="A120" s="2">
        <v>48</v>
      </c>
      <c r="B120" s="90">
        <v>1475</v>
      </c>
      <c r="C120" s="43">
        <v>0.29700272479564033</v>
      </c>
      <c r="D120" s="43">
        <v>8.7774294670846409</v>
      </c>
      <c r="E120" s="43">
        <v>0.96350364963503643</v>
      </c>
      <c r="F120" s="43">
        <v>1.1251758087201127</v>
      </c>
      <c r="G120" s="43">
        <v>14.285714285714285</v>
      </c>
      <c r="H120" s="43">
        <v>2.7586206896551726</v>
      </c>
      <c r="I120" s="43">
        <v>50.326797385620914</v>
      </c>
      <c r="J120" s="43">
        <v>114.13793103448276</v>
      </c>
      <c r="K120" s="43">
        <v>259.84251968503935</v>
      </c>
      <c r="L120" s="43">
        <v>471.21034077555822</v>
      </c>
      <c r="M120" s="43">
        <v>827.30923694779119</v>
      </c>
      <c r="N120" s="43">
        <v>1398.8764044943819</v>
      </c>
      <c r="O120" s="43">
        <v>1866.9354838709678</v>
      </c>
      <c r="P120" s="43">
        <v>2354.3307086614172</v>
      </c>
      <c r="Q120" s="3"/>
      <c r="R120"/>
      <c r="S120"/>
      <c r="T120" s="1"/>
      <c r="Z120" s="8"/>
    </row>
    <row r="121" spans="1:26">
      <c r="A121" s="2">
        <v>49</v>
      </c>
      <c r="B121" s="80">
        <v>1509</v>
      </c>
      <c r="C121" s="43">
        <v>4.9046321525885554E-2</v>
      </c>
      <c r="D121" s="43">
        <v>5.1201671891327072</v>
      </c>
      <c r="E121" s="43">
        <v>0.30656934306569344</v>
      </c>
      <c r="F121" s="43">
        <v>2.8129395218002813</v>
      </c>
      <c r="G121" s="43">
        <v>11.688311688311689</v>
      </c>
      <c r="H121" s="43">
        <v>1.264367816091954</v>
      </c>
      <c r="I121" s="43">
        <v>89.542483660130713</v>
      </c>
      <c r="J121" s="43">
        <v>198.27586206896549</v>
      </c>
      <c r="K121" s="43">
        <v>454.06824146981626</v>
      </c>
      <c r="L121" s="43">
        <v>754.40658049353715</v>
      </c>
      <c r="M121" s="43">
        <v>1261.0441767068273</v>
      </c>
      <c r="N121" s="43">
        <v>1862.3595505617977</v>
      </c>
      <c r="O121" s="43">
        <v>2366.9354838709678</v>
      </c>
      <c r="P121" s="43">
        <v>3149.6062992125981</v>
      </c>
      <c r="Q121" s="3"/>
      <c r="R121"/>
      <c r="S121"/>
      <c r="T121" s="7"/>
      <c r="Z121" s="8"/>
    </row>
    <row r="122" spans="1:26">
      <c r="A122" s="2">
        <v>50</v>
      </c>
      <c r="B122" s="78">
        <v>1515</v>
      </c>
      <c r="C122" s="43">
        <v>0.10354223433242507</v>
      </c>
      <c r="D122" s="43">
        <v>12.957157784743993</v>
      </c>
      <c r="E122" s="43">
        <v>0.91240875912408748</v>
      </c>
      <c r="F122" s="43">
        <v>4.2194092827004219</v>
      </c>
      <c r="G122" s="43">
        <v>26.839826839826838</v>
      </c>
      <c r="H122" s="43">
        <v>9.1954022988505759</v>
      </c>
      <c r="I122" s="43">
        <v>114.70588235294119</v>
      </c>
      <c r="J122" s="43">
        <v>191.37931034482756</v>
      </c>
      <c r="K122" s="43">
        <v>404.19947506561681</v>
      </c>
      <c r="L122" s="43">
        <v>716.80376028202124</v>
      </c>
      <c r="M122" s="43">
        <v>1196.7871485943774</v>
      </c>
      <c r="N122" s="43">
        <v>1837.0786516853934</v>
      </c>
      <c r="O122" s="43">
        <v>2508.0645161290322</v>
      </c>
      <c r="P122" s="43">
        <v>3805.7742782152227</v>
      </c>
      <c r="Q122" s="3"/>
      <c r="R122"/>
      <c r="S122"/>
      <c r="T122" s="1"/>
      <c r="Z122" s="8"/>
    </row>
    <row r="123" spans="1:26">
      <c r="A123" s="2">
        <v>50</v>
      </c>
      <c r="B123" s="78">
        <v>1528</v>
      </c>
      <c r="C123" s="43">
        <v>1.6348773841961855E-2</v>
      </c>
      <c r="D123" s="43">
        <v>2.6750261233019854</v>
      </c>
      <c r="E123" s="43">
        <v>0.32846715328467152</v>
      </c>
      <c r="F123" s="43">
        <v>0.94233473980309435</v>
      </c>
      <c r="G123" s="43">
        <v>10.38961038961039</v>
      </c>
      <c r="H123" s="43">
        <v>1.8390804597701151</v>
      </c>
      <c r="I123" s="43">
        <v>70.915032679738559</v>
      </c>
      <c r="J123" s="43">
        <v>172.41379310344826</v>
      </c>
      <c r="K123" s="43">
        <v>425.1968503937008</v>
      </c>
      <c r="L123" s="43">
        <v>823.73678025851939</v>
      </c>
      <c r="M123" s="43">
        <v>1546.1847389558234</v>
      </c>
      <c r="N123" s="43">
        <v>2915.7303370786517</v>
      </c>
      <c r="O123" s="43">
        <v>4096.7741935483873</v>
      </c>
      <c r="P123" s="43">
        <v>5695.5380577427823</v>
      </c>
      <c r="Q123" s="3"/>
      <c r="R123"/>
      <c r="S123"/>
      <c r="T123" s="7"/>
      <c r="Z123" s="8"/>
    </row>
    <row r="124" spans="1:26">
      <c r="A124" s="2">
        <v>50</v>
      </c>
      <c r="B124" s="78">
        <v>1533</v>
      </c>
      <c r="C124" s="43">
        <v>9.2643051771117174E-2</v>
      </c>
      <c r="D124" s="43">
        <v>15.256008359456635</v>
      </c>
      <c r="E124" s="43">
        <v>0.41605839416058393</v>
      </c>
      <c r="F124" s="43">
        <v>2.9113924050632911</v>
      </c>
      <c r="G124" s="43">
        <v>14.718614718614717</v>
      </c>
      <c r="H124" s="43">
        <v>0.34482758620689657</v>
      </c>
      <c r="I124" s="43">
        <v>70.261437908496731</v>
      </c>
      <c r="J124" s="43">
        <v>106.0344827586207</v>
      </c>
      <c r="K124" s="43">
        <v>191.60104986876641</v>
      </c>
      <c r="L124" s="43">
        <v>290.24676850763808</v>
      </c>
      <c r="M124" s="43">
        <v>381.52610441767069</v>
      </c>
      <c r="N124" s="43">
        <v>522.47191011235964</v>
      </c>
      <c r="O124" s="43">
        <v>620.9677419354839</v>
      </c>
      <c r="P124" s="43">
        <v>774.27821522309705</v>
      </c>
      <c r="Q124" s="3"/>
      <c r="R124"/>
      <c r="S124"/>
      <c r="T124" s="1"/>
      <c r="Z124" s="8"/>
    </row>
    <row r="125" spans="1:26">
      <c r="A125" s="2">
        <v>52</v>
      </c>
      <c r="B125" s="66">
        <v>1582</v>
      </c>
      <c r="C125" s="43">
        <v>4.6321525885558587E-2</v>
      </c>
      <c r="D125" s="43">
        <v>14.440961337513063</v>
      </c>
      <c r="E125" s="43">
        <v>0.97080291970802912</v>
      </c>
      <c r="F125" s="43">
        <v>2.5738396624472575</v>
      </c>
      <c r="G125" s="43">
        <v>32.034632034632033</v>
      </c>
      <c r="H125" s="43">
        <v>9.1954022988505759</v>
      </c>
      <c r="I125" s="43">
        <v>108.8235294117647</v>
      </c>
      <c r="J125" s="43">
        <v>256.89655172413791</v>
      </c>
      <c r="K125" s="43">
        <v>582.67716535433067</v>
      </c>
      <c r="L125" s="43">
        <v>1063.4547591069331</v>
      </c>
      <c r="M125" s="43">
        <v>1742.9718875502008</v>
      </c>
      <c r="N125" s="43">
        <v>2977.5280898876404</v>
      </c>
      <c r="O125" s="43">
        <v>3842.7419354838712</v>
      </c>
      <c r="P125" s="43">
        <v>4853.0183727034118</v>
      </c>
      <c r="Q125" s="3"/>
      <c r="R125"/>
      <c r="S125"/>
      <c r="T125" s="7"/>
      <c r="Z125" s="8"/>
    </row>
    <row r="126" spans="1:26">
      <c r="A126" s="2">
        <v>52</v>
      </c>
      <c r="B126" s="66">
        <v>1585</v>
      </c>
      <c r="C126" s="43">
        <v>2.1798365122615803E-2</v>
      </c>
      <c r="D126" s="43">
        <v>6.1964472309299898</v>
      </c>
      <c r="E126" s="43">
        <v>0.41605839416058393</v>
      </c>
      <c r="F126" s="43">
        <v>2.2362869198312239</v>
      </c>
      <c r="G126" s="43">
        <v>12.121212121212119</v>
      </c>
      <c r="H126" s="43">
        <v>2.9885057471264371</v>
      </c>
      <c r="I126" s="43">
        <v>53.921568627450981</v>
      </c>
      <c r="J126" s="43">
        <v>86.724137931034477</v>
      </c>
      <c r="K126" s="43">
        <v>206.03674540682414</v>
      </c>
      <c r="L126" s="43">
        <v>384.25381903642779</v>
      </c>
      <c r="M126" s="43">
        <v>610.44176706827307</v>
      </c>
      <c r="N126" s="43">
        <v>991.57303370786508</v>
      </c>
      <c r="O126" s="43">
        <v>1314.516129032258</v>
      </c>
      <c r="P126" s="43">
        <v>1776.9028871391076</v>
      </c>
      <c r="Q126" s="3"/>
      <c r="R126"/>
      <c r="S126"/>
      <c r="T126" s="1"/>
      <c r="Z126" s="8"/>
    </row>
    <row r="127" spans="1:26">
      <c r="A127" s="2">
        <v>52</v>
      </c>
      <c r="B127" s="66">
        <v>1586</v>
      </c>
      <c r="C127" s="43">
        <v>0.20435967302452315</v>
      </c>
      <c r="D127" s="43">
        <v>17.972831765935215</v>
      </c>
      <c r="E127" s="43">
        <v>0.62773722627737216</v>
      </c>
      <c r="F127" s="43">
        <v>1.2798874824191282</v>
      </c>
      <c r="G127" s="43">
        <v>9.1774891774891767</v>
      </c>
      <c r="H127" s="43">
        <v>0.68965517241379315</v>
      </c>
      <c r="I127" s="43">
        <v>77.450980392156865</v>
      </c>
      <c r="J127" s="43">
        <v>144.82758620689654</v>
      </c>
      <c r="K127" s="43">
        <v>301.83727034120733</v>
      </c>
      <c r="L127" s="43">
        <v>582.8437132784959</v>
      </c>
      <c r="M127" s="43">
        <v>975.90361445783128</v>
      </c>
      <c r="N127" s="43">
        <v>1637.6404494382023</v>
      </c>
      <c r="O127" s="43">
        <v>2020.1612903225807</v>
      </c>
      <c r="P127" s="43">
        <v>2648.2939632545931</v>
      </c>
      <c r="Q127" s="3"/>
      <c r="R127"/>
      <c r="S127"/>
      <c r="T127" s="7"/>
      <c r="Z127" s="8"/>
    </row>
    <row r="128" spans="1:26">
      <c r="A128" s="2">
        <v>52</v>
      </c>
      <c r="B128" s="66">
        <v>1598</v>
      </c>
      <c r="C128" s="43">
        <v>5.1771117166212535E-3</v>
      </c>
      <c r="D128" s="43">
        <v>3.124346917450366</v>
      </c>
      <c r="E128" s="43">
        <v>0.10218978102189781</v>
      </c>
      <c r="F128" s="43">
        <v>0.40787623066104078</v>
      </c>
      <c r="G128" s="43">
        <v>4.329004329004329</v>
      </c>
      <c r="H128" s="43">
        <v>0.58620689655172409</v>
      </c>
      <c r="I128" s="43">
        <v>43.790849673202615</v>
      </c>
      <c r="J128" s="43">
        <v>123.62068965517241</v>
      </c>
      <c r="K128" s="43">
        <v>313.91076115485561</v>
      </c>
      <c r="L128" s="43">
        <v>620.4465334900118</v>
      </c>
      <c r="M128" s="43">
        <v>1088.3534136546184</v>
      </c>
      <c r="N128" s="43">
        <v>1691.0112359550562</v>
      </c>
      <c r="O128" s="43">
        <v>2149.1935483870966</v>
      </c>
      <c r="P128" s="43">
        <v>2839.8950131233596</v>
      </c>
      <c r="Q128" s="3"/>
      <c r="R128"/>
      <c r="S128"/>
      <c r="T128" s="1"/>
      <c r="Z128" s="8"/>
    </row>
    <row r="129" spans="1:26">
      <c r="A129" s="2">
        <v>54</v>
      </c>
      <c r="B129" s="75">
        <v>1645</v>
      </c>
      <c r="C129" s="43">
        <v>6.5395095367847409</v>
      </c>
      <c r="D129" s="43">
        <v>38.140020898641588</v>
      </c>
      <c r="E129" s="43">
        <v>5.547445255474452</v>
      </c>
      <c r="F129" s="43">
        <v>6.3291139240506329</v>
      </c>
      <c r="G129" s="43">
        <v>13.593073593073592</v>
      </c>
      <c r="H129" s="43">
        <v>5.6321839080459775</v>
      </c>
      <c r="I129" s="43">
        <v>52.941176470588232</v>
      </c>
      <c r="J129" s="43">
        <v>84.310344827586192</v>
      </c>
      <c r="K129" s="43">
        <v>178.21522309711287</v>
      </c>
      <c r="L129" s="43">
        <v>291.42185663924795</v>
      </c>
      <c r="M129" s="43">
        <v>503.21285140562247</v>
      </c>
      <c r="N129" s="43">
        <v>747.1910112359551</v>
      </c>
      <c r="O129" s="43">
        <v>935.48387096774195</v>
      </c>
      <c r="P129" s="43">
        <v>1233.5958005249342</v>
      </c>
      <c r="Q129" s="3"/>
      <c r="R129"/>
      <c r="S129"/>
      <c r="T129" s="7"/>
      <c r="Z129" s="8"/>
    </row>
    <row r="130" spans="1:26" ht="16" customHeight="1">
      <c r="A130" s="2">
        <v>54</v>
      </c>
      <c r="B130" s="75">
        <v>1645</v>
      </c>
      <c r="C130" s="43">
        <v>3.8147138964577658E-2</v>
      </c>
      <c r="D130" s="43">
        <v>2.9989550679205852</v>
      </c>
      <c r="E130" s="43">
        <v>0.18248175182481752</v>
      </c>
      <c r="F130" s="43">
        <v>0.32348804500703238</v>
      </c>
      <c r="G130" s="43">
        <v>3.7229437229437226</v>
      </c>
      <c r="H130" s="43">
        <v>0.34482758620689657</v>
      </c>
      <c r="I130" s="43">
        <v>22.549019607843139</v>
      </c>
      <c r="J130" s="43">
        <v>49.827586206896548</v>
      </c>
      <c r="K130" s="43">
        <v>109.44881889763781</v>
      </c>
      <c r="L130" s="43">
        <v>213.86603995299649</v>
      </c>
      <c r="M130" s="43">
        <v>429.71887550200802</v>
      </c>
      <c r="N130" s="43">
        <v>778.08988764044943</v>
      </c>
      <c r="O130" s="43">
        <v>1044.3548387096773</v>
      </c>
      <c r="P130" s="43">
        <v>1503.9370078740155</v>
      </c>
      <c r="Q130" s="3"/>
      <c r="R130"/>
      <c r="S130"/>
      <c r="T130" s="1"/>
      <c r="Z130" s="8"/>
    </row>
    <row r="131" spans="1:26">
      <c r="A131" s="2">
        <v>54</v>
      </c>
      <c r="B131" s="75">
        <v>1655</v>
      </c>
      <c r="C131" s="43">
        <v>35.149863760217983</v>
      </c>
      <c r="D131" s="43">
        <v>47.021943573667713</v>
      </c>
      <c r="E131" s="43">
        <v>37.956204379562045</v>
      </c>
      <c r="F131" s="43">
        <v>37.271448663853732</v>
      </c>
      <c r="G131" s="43">
        <v>64.069264069264065</v>
      </c>
      <c r="H131" s="43">
        <v>11.724137931034484</v>
      </c>
      <c r="I131" s="43">
        <v>140.52287581699346</v>
      </c>
      <c r="J131" s="43">
        <v>222.41379310344828</v>
      </c>
      <c r="K131" s="43">
        <v>435.69553805774279</v>
      </c>
      <c r="L131" s="43">
        <v>702.70270270270271</v>
      </c>
      <c r="M131" s="43">
        <v>1293.1726907630523</v>
      </c>
      <c r="N131" s="43">
        <v>1882.0224719101125</v>
      </c>
      <c r="O131" s="43">
        <v>2362.9032258064517</v>
      </c>
      <c r="P131" s="43">
        <v>3320.2099737532808</v>
      </c>
      <c r="Q131" s="3"/>
      <c r="R131"/>
      <c r="S131"/>
      <c r="T131" s="7"/>
      <c r="Z131" s="8"/>
    </row>
    <row r="132" spans="1:26">
      <c r="A132" s="2">
        <v>54</v>
      </c>
      <c r="B132" s="75">
        <v>1658</v>
      </c>
      <c r="C132" s="43">
        <v>7.901907356948229E-2</v>
      </c>
      <c r="D132" s="43">
        <v>13.16614420062696</v>
      </c>
      <c r="E132" s="43">
        <v>0.91240875912408748</v>
      </c>
      <c r="F132" s="43">
        <v>3.037974683544304</v>
      </c>
      <c r="G132" s="43">
        <v>17.748917748917748</v>
      </c>
      <c r="H132" s="43">
        <v>1.9540229885057474</v>
      </c>
      <c r="I132" s="43">
        <v>69.93464052287581</v>
      </c>
      <c r="J132" s="43">
        <v>131.03448275862067</v>
      </c>
      <c r="K132" s="43">
        <v>257.21784776902888</v>
      </c>
      <c r="L132" s="43">
        <v>460.63454759106941</v>
      </c>
      <c r="M132" s="43">
        <v>771.08433734939763</v>
      </c>
      <c r="N132" s="43">
        <v>1356.7415730337077</v>
      </c>
      <c r="O132" s="43">
        <v>1709.6774193548388</v>
      </c>
      <c r="P132" s="43">
        <v>2152.2309711286089</v>
      </c>
      <c r="Q132" s="3"/>
      <c r="R132"/>
      <c r="S132"/>
      <c r="T132" s="1"/>
      <c r="Z132" s="8"/>
    </row>
    <row r="133" spans="1:26">
      <c r="A133" s="2">
        <v>54</v>
      </c>
      <c r="B133" s="75">
        <v>1661</v>
      </c>
      <c r="C133" s="43">
        <v>9.2643051771117174E-2</v>
      </c>
      <c r="D133" s="43">
        <v>10.762800417972834</v>
      </c>
      <c r="E133" s="43">
        <v>1.218978102189781</v>
      </c>
      <c r="F133" s="43">
        <v>4.0787623066104075</v>
      </c>
      <c r="G133" s="43">
        <v>38.095238095238095</v>
      </c>
      <c r="H133" s="43">
        <v>11.724137931034484</v>
      </c>
      <c r="I133" s="43">
        <v>130.39215686274508</v>
      </c>
      <c r="J133" s="43">
        <v>224.13793103448273</v>
      </c>
      <c r="K133" s="43">
        <v>448.81889763779526</v>
      </c>
      <c r="L133" s="43">
        <v>722.67920094007059</v>
      </c>
      <c r="M133" s="43">
        <v>1172.6907630522089</v>
      </c>
      <c r="N133" s="43">
        <v>1825.8426966292136</v>
      </c>
      <c r="O133" s="43">
        <v>2403.2258064516127</v>
      </c>
      <c r="P133" s="43">
        <v>2703.4120734908133</v>
      </c>
      <c r="Q133" s="3"/>
      <c r="R133"/>
      <c r="S133"/>
      <c r="T133" s="7"/>
    </row>
    <row r="134" spans="1:26">
      <c r="A134" s="2">
        <v>54</v>
      </c>
      <c r="B134" s="75">
        <v>1665</v>
      </c>
      <c r="C134" s="43">
        <v>0.12534059945504086</v>
      </c>
      <c r="D134" s="43">
        <v>14.137931034482758</v>
      </c>
      <c r="E134" s="43">
        <v>0.37226277372262767</v>
      </c>
      <c r="F134" s="43">
        <v>0.45007032348804504</v>
      </c>
      <c r="G134" s="43">
        <v>6.4069264069264067</v>
      </c>
      <c r="H134" s="43">
        <v>3.4482758620689657</v>
      </c>
      <c r="I134" s="43">
        <v>23.856209150326798</v>
      </c>
      <c r="J134" s="43">
        <v>44.655172413793096</v>
      </c>
      <c r="K134" s="43">
        <v>104.46194225721784</v>
      </c>
      <c r="L134" s="43">
        <v>212.69095182138662</v>
      </c>
      <c r="M134" s="43">
        <v>385.94377510040158</v>
      </c>
      <c r="N134" s="43">
        <v>676.96629213483152</v>
      </c>
      <c r="O134" s="43">
        <v>1024.1935483870968</v>
      </c>
      <c r="P134" s="43">
        <v>1440.9448818897636</v>
      </c>
      <c r="Q134" s="3"/>
      <c r="R134"/>
      <c r="S134"/>
      <c r="T134" s="1"/>
    </row>
    <row r="135" spans="1:26">
      <c r="A135" s="2">
        <v>56</v>
      </c>
      <c r="B135" s="77">
        <v>1701</v>
      </c>
      <c r="C135" s="43">
        <v>23.160762942779293</v>
      </c>
      <c r="D135" s="43">
        <v>32.392894461859981</v>
      </c>
      <c r="E135" s="43">
        <v>28.467153284671529</v>
      </c>
      <c r="F135" s="43">
        <v>35.16174402250352</v>
      </c>
      <c r="G135" s="43">
        <v>50.216450216450212</v>
      </c>
      <c r="H135" s="43">
        <v>6.3218390804597711</v>
      </c>
      <c r="I135" s="43">
        <v>76.143790849673209</v>
      </c>
      <c r="J135" s="43">
        <v>98.275862068965509</v>
      </c>
      <c r="K135" s="43">
        <v>168.24146981627294</v>
      </c>
      <c r="L135" s="43">
        <v>290.24676850763808</v>
      </c>
      <c r="M135" s="43">
        <v>441.76706827309238</v>
      </c>
      <c r="N135" s="43">
        <v>676.96629213483152</v>
      </c>
      <c r="O135" s="43">
        <v>826.61290322580646</v>
      </c>
      <c r="P135" s="43">
        <v>1128.6089238845143</v>
      </c>
      <c r="Q135" s="3"/>
      <c r="R135"/>
      <c r="S135"/>
      <c r="T135" s="7"/>
    </row>
    <row r="136" spans="1:26">
      <c r="A136" s="2">
        <v>56</v>
      </c>
      <c r="B136" s="77">
        <v>1711</v>
      </c>
      <c r="C136" s="43">
        <v>0.59945504087193457</v>
      </c>
      <c r="D136" s="43">
        <v>15.569487983281087</v>
      </c>
      <c r="E136" s="43">
        <v>0.72992700729927007</v>
      </c>
      <c r="F136" s="43">
        <v>2.2081575246132208</v>
      </c>
      <c r="G136" s="43">
        <v>23.809523809523807</v>
      </c>
      <c r="H136" s="43">
        <v>3.1034482758620694</v>
      </c>
      <c r="I136" s="43">
        <v>76.143790849673209</v>
      </c>
      <c r="J136" s="43">
        <v>146.55172413793102</v>
      </c>
      <c r="K136" s="43">
        <v>296.58792650918633</v>
      </c>
      <c r="L136" s="43">
        <v>490.01175088131617</v>
      </c>
      <c r="M136" s="43">
        <v>791.16465863453811</v>
      </c>
      <c r="N136" s="43">
        <v>1230.3370786516853</v>
      </c>
      <c r="O136" s="43">
        <v>1608.8709677419356</v>
      </c>
      <c r="P136" s="43">
        <v>1950.1312335958003</v>
      </c>
      <c r="Q136" s="3"/>
      <c r="R136"/>
      <c r="S136"/>
      <c r="T136" s="1"/>
    </row>
    <row r="137" spans="1:26">
      <c r="A137" s="2">
        <v>56</v>
      </c>
      <c r="B137" s="77">
        <v>1715</v>
      </c>
      <c r="C137" s="43">
        <v>1.0626702997275203E-2</v>
      </c>
      <c r="D137" s="43">
        <v>13.16614420062696</v>
      </c>
      <c r="E137" s="43">
        <v>0.40145985401459849</v>
      </c>
      <c r="F137" s="43">
        <v>1.659634317862166</v>
      </c>
      <c r="G137" s="43">
        <v>13.593073593073592</v>
      </c>
      <c r="H137" s="43">
        <v>2.298850574712644</v>
      </c>
      <c r="I137" s="43">
        <v>91.503267973856211</v>
      </c>
      <c r="J137" s="43">
        <v>167.2413793103448</v>
      </c>
      <c r="K137" s="43">
        <v>391.07611548556429</v>
      </c>
      <c r="L137" s="43">
        <v>712.10340775558177</v>
      </c>
      <c r="M137" s="43">
        <v>1196.7871485943774</v>
      </c>
      <c r="N137" s="43">
        <v>1898.8764044943819</v>
      </c>
      <c r="O137" s="43">
        <v>2423.3870967741937</v>
      </c>
      <c r="P137" s="43">
        <v>3005.2493438320207</v>
      </c>
      <c r="Q137" s="3"/>
      <c r="R137"/>
      <c r="S137"/>
      <c r="T137" s="7"/>
    </row>
    <row r="138" spans="1:26">
      <c r="A138" s="2">
        <v>1</v>
      </c>
      <c r="B138" s="92">
        <v>0</v>
      </c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3"/>
      <c r="R138"/>
      <c r="S138"/>
      <c r="T138" s="1"/>
    </row>
    <row r="139" spans="1:26">
      <c r="A139" s="2">
        <v>1</v>
      </c>
      <c r="B139" s="92">
        <v>0</v>
      </c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3"/>
      <c r="R139"/>
      <c r="S139"/>
      <c r="T139" s="7"/>
    </row>
    <row r="140" spans="1:26">
      <c r="A140" s="2"/>
      <c r="B140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3"/>
      <c r="R140"/>
      <c r="S140"/>
      <c r="T140" s="1"/>
    </row>
    <row r="141" spans="1:26">
      <c r="A141" s="2"/>
      <c r="B141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3"/>
      <c r="R141"/>
      <c r="S141"/>
      <c r="T141" s="7"/>
    </row>
    <row r="142" spans="1:26">
      <c r="A142" s="2"/>
      <c r="B142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3"/>
      <c r="R142"/>
      <c r="S142"/>
      <c r="T142" s="1"/>
    </row>
    <row r="143" spans="1:26">
      <c r="A143" s="2"/>
      <c r="B1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3"/>
      <c r="R143"/>
      <c r="S143"/>
      <c r="T143" s="7"/>
    </row>
    <row r="144" spans="1:26">
      <c r="A144" s="2"/>
      <c r="B144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3"/>
      <c r="R144"/>
      <c r="S144"/>
      <c r="T144" s="1"/>
    </row>
    <row r="145" spans="1:20">
      <c r="A145" s="2"/>
      <c r="B145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3"/>
      <c r="R145"/>
      <c r="S145"/>
      <c r="T145" s="7"/>
    </row>
    <row r="146" spans="1:20">
      <c r="A146" s="2"/>
      <c r="B146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3"/>
      <c r="R146"/>
      <c r="S146"/>
      <c r="T146" s="1"/>
    </row>
    <row r="147" spans="1:20">
      <c r="A147" s="2"/>
      <c r="B147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3"/>
      <c r="R147"/>
      <c r="S147"/>
      <c r="T147" s="7"/>
    </row>
    <row r="148" spans="1:20">
      <c r="A148" s="2"/>
      <c r="B148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3"/>
      <c r="R148"/>
      <c r="S148"/>
      <c r="T148" s="1"/>
    </row>
    <row r="149" spans="1:20">
      <c r="A149" s="2"/>
      <c r="B149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3"/>
      <c r="R149"/>
      <c r="S149"/>
      <c r="T149" s="7"/>
    </row>
    <row r="150" spans="1:20">
      <c r="A150" s="2"/>
      <c r="B150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3"/>
      <c r="R150"/>
      <c r="S150"/>
      <c r="T150" s="1"/>
    </row>
    <row r="151" spans="1:20">
      <c r="A151" s="2"/>
      <c r="B151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3"/>
      <c r="R151"/>
      <c r="S151"/>
      <c r="T151" s="7"/>
    </row>
    <row r="152" spans="1:20">
      <c r="A152" s="2"/>
      <c r="B152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3"/>
      <c r="R152"/>
      <c r="S152"/>
      <c r="T152" s="1"/>
    </row>
    <row r="153" spans="1:20">
      <c r="A153" s="2"/>
      <c r="B15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3"/>
      <c r="R153"/>
      <c r="S153"/>
      <c r="T153" s="7"/>
    </row>
    <row r="154" spans="1:20">
      <c r="A154" s="2"/>
      <c r="B154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3"/>
      <c r="R154"/>
      <c r="S154"/>
      <c r="T154" s="1"/>
    </row>
    <row r="155" spans="1:20">
      <c r="A155" s="2"/>
      <c r="B155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3"/>
      <c r="R155"/>
      <c r="S155"/>
      <c r="T155" s="7"/>
    </row>
    <row r="156" spans="1:20">
      <c r="A156" s="2"/>
      <c r="B156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3"/>
      <c r="R156"/>
      <c r="S156"/>
      <c r="T156" s="1"/>
    </row>
    <row r="157" spans="1:20">
      <c r="A157" s="2"/>
      <c r="B157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3"/>
      <c r="R157"/>
      <c r="S157"/>
      <c r="T157" s="7"/>
    </row>
    <row r="158" spans="1:20">
      <c r="A158" s="2"/>
      <c r="B158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3"/>
      <c r="R158"/>
      <c r="S158"/>
      <c r="T158" s="1"/>
    </row>
    <row r="159" spans="1:20">
      <c r="A159" s="2"/>
      <c r="B159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3"/>
      <c r="R159"/>
      <c r="S159"/>
      <c r="T159" s="7"/>
    </row>
    <row r="160" spans="1:20">
      <c r="A160" s="2"/>
      <c r="B160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3"/>
      <c r="R160"/>
      <c r="S160"/>
      <c r="T160" s="1"/>
    </row>
    <row r="161" spans="1:20">
      <c r="A161" s="2"/>
      <c r="B161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3"/>
      <c r="R161"/>
      <c r="S161"/>
      <c r="T161" s="7"/>
    </row>
    <row r="162" spans="1:20">
      <c r="A162" s="2"/>
      <c r="B162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3"/>
      <c r="R162"/>
      <c r="S162"/>
      <c r="T162" s="1"/>
    </row>
    <row r="163" spans="1:20">
      <c r="A163" s="2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3"/>
      <c r="R163"/>
      <c r="S163"/>
    </row>
    <row r="164" spans="1:20">
      <c r="A164" s="2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3"/>
      <c r="R164"/>
      <c r="S164"/>
    </row>
    <row r="165" spans="1:20">
      <c r="A165" s="2">
        <v>1</v>
      </c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3"/>
      <c r="R165"/>
      <c r="S165"/>
    </row>
    <row r="166" spans="1:20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3"/>
      <c r="R166"/>
      <c r="S166"/>
    </row>
    <row r="167" spans="1:20"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3"/>
      <c r="R167"/>
      <c r="S167"/>
    </row>
    <row r="168" spans="1:20"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3"/>
      <c r="R168"/>
      <c r="S168"/>
    </row>
    <row r="169" spans="1:20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3"/>
      <c r="R169"/>
      <c r="S169"/>
    </row>
    <row r="170" spans="1:20"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3"/>
      <c r="R170"/>
      <c r="S170"/>
    </row>
    <row r="171" spans="1:20"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3"/>
      <c r="R171"/>
      <c r="S171"/>
    </row>
    <row r="172" spans="1:20"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3"/>
      <c r="R172"/>
      <c r="S172"/>
    </row>
    <row r="173" spans="1:20"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3"/>
      <c r="R173"/>
      <c r="S173"/>
    </row>
    <row r="174" spans="1:20"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3"/>
      <c r="R174"/>
      <c r="S174"/>
    </row>
    <row r="175" spans="1:20"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3"/>
      <c r="R175"/>
      <c r="S175"/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I172"/>
  <sheetViews>
    <sheetView topLeftCell="A2" zoomScale="90" zoomScaleNormal="90" zoomScalePageLayoutView="90" workbookViewId="0">
      <selection activeCell="F142" sqref="F142"/>
    </sheetView>
  </sheetViews>
  <sheetFormatPr baseColWidth="10" defaultColWidth="8.83203125" defaultRowHeight="14" x14ac:dyDescent="0"/>
  <cols>
    <col min="1" max="1" width="12.5" style="22" customWidth="1"/>
    <col min="2" max="2" width="12.5" style="49" customWidth="1"/>
    <col min="3" max="3" width="8.83203125" style="24"/>
    <col min="4" max="4" width="8.83203125" style="22"/>
    <col min="5" max="5" width="11.1640625" style="22" customWidth="1"/>
    <col min="6" max="16384" width="8.83203125" style="22"/>
  </cols>
  <sheetData>
    <row r="1" spans="1:9">
      <c r="C1" s="23"/>
      <c r="G1" s="24" t="s">
        <v>67</v>
      </c>
      <c r="H1" s="24"/>
      <c r="I1" s="24"/>
    </row>
    <row r="2" spans="1:9">
      <c r="C2" s="23"/>
      <c r="G2" s="25"/>
      <c r="H2" s="25"/>
    </row>
    <row r="3" spans="1:9">
      <c r="B3" s="46" t="s">
        <v>68</v>
      </c>
      <c r="C3" s="23"/>
      <c r="D3" s="23"/>
      <c r="E3" s="23"/>
      <c r="F3" s="23"/>
      <c r="G3" s="23"/>
      <c r="H3" s="23"/>
    </row>
    <row r="4" spans="1:9">
      <c r="C4" s="23"/>
    </row>
    <row r="5" spans="1:9">
      <c r="A5" s="26" t="s">
        <v>225</v>
      </c>
      <c r="B5" s="50" t="s">
        <v>226</v>
      </c>
      <c r="C5" s="27" t="s">
        <v>69</v>
      </c>
      <c r="D5" s="26" t="s">
        <v>70</v>
      </c>
      <c r="E5" s="26" t="s">
        <v>71</v>
      </c>
    </row>
    <row r="6" spans="1:9">
      <c r="A6" s="28" t="str">
        <f>'Data Calc'!BS47</f>
        <v>P145_44.FIN2</v>
      </c>
      <c r="B6" s="51">
        <f>'Data Calc'!BT47</f>
        <v>82.9</v>
      </c>
      <c r="C6" s="24">
        <f>'raw TE data'!Z44</f>
        <v>0.5</v>
      </c>
      <c r="D6" s="29">
        <f t="shared" ref="D6:D37" si="0">LOG10(C6)</f>
        <v>-0.3010299956639812</v>
      </c>
      <c r="E6" s="30">
        <f t="shared" ref="E6:E37" si="1">(4800/(5.711-D6))-273</f>
        <v>525.39921016060691</v>
      </c>
    </row>
    <row r="7" spans="1:9">
      <c r="A7" s="28" t="str">
        <f>'Data Calc'!BS95</f>
        <v>P145_94.FIN2</v>
      </c>
      <c r="B7" s="51">
        <f>'Data Calc'!BT95</f>
        <v>78.099999999999994</v>
      </c>
      <c r="C7" s="24">
        <f>'raw TE data'!Z92</f>
        <v>1</v>
      </c>
      <c r="D7" s="29">
        <f t="shared" si="0"/>
        <v>0</v>
      </c>
      <c r="E7" s="30">
        <f t="shared" si="1"/>
        <v>567.48327788478366</v>
      </c>
    </row>
    <row r="8" spans="1:9">
      <c r="A8" s="28" t="str">
        <f>'Data Calc'!BS130</f>
        <v>P145_133.FIN2</v>
      </c>
      <c r="B8" s="51">
        <f>'Data Calc'!BT130</f>
        <v>78.2</v>
      </c>
      <c r="C8" s="24">
        <f>'raw TE data'!Z127</f>
        <v>1.5</v>
      </c>
      <c r="D8" s="29">
        <f t="shared" si="0"/>
        <v>0.17609125905568124</v>
      </c>
      <c r="E8" s="30">
        <f t="shared" si="1"/>
        <v>594.22297054188914</v>
      </c>
    </row>
    <row r="9" spans="1:9">
      <c r="A9" s="28" t="str">
        <f>'Data Calc'!BS78</f>
        <v>P145_77.FIN2</v>
      </c>
      <c r="B9" s="51">
        <f>'Data Calc'!BT78</f>
        <v>80</v>
      </c>
      <c r="C9" s="24">
        <f>'raw TE data'!Z75</f>
        <v>1.62</v>
      </c>
      <c r="D9" s="29">
        <f t="shared" si="0"/>
        <v>0.20951501454263097</v>
      </c>
      <c r="E9" s="30">
        <f t="shared" si="1"/>
        <v>599.49170227462662</v>
      </c>
    </row>
    <row r="10" spans="1:9">
      <c r="A10" s="28" t="str">
        <f>'Data Calc'!BS120</f>
        <v>P145_120.FIN2</v>
      </c>
      <c r="B10" s="51">
        <f>'Data Calc'!BT120</f>
        <v>78.5</v>
      </c>
      <c r="C10" s="24">
        <f>'raw TE data'!Z117</f>
        <v>1.7</v>
      </c>
      <c r="D10" s="29">
        <f t="shared" si="0"/>
        <v>0.23044892137827391</v>
      </c>
      <c r="E10" s="30">
        <f t="shared" si="1"/>
        <v>602.82433429433991</v>
      </c>
    </row>
    <row r="11" spans="1:9">
      <c r="A11" s="28" t="str">
        <f>'Data Calc'!BS96</f>
        <v>P145_94.FIN2</v>
      </c>
      <c r="B11" s="51">
        <f>'Data Calc'!BT96</f>
        <v>95.1</v>
      </c>
      <c r="C11" s="24">
        <f>'raw TE data'!Z93</f>
        <v>1.9</v>
      </c>
      <c r="D11" s="29">
        <f t="shared" si="0"/>
        <v>0.27875360095282892</v>
      </c>
      <c r="E11" s="30">
        <f t="shared" si="1"/>
        <v>610.61234881428265</v>
      </c>
    </row>
    <row r="12" spans="1:9">
      <c r="A12" s="28" t="str">
        <f>'Data Calc'!BS131</f>
        <v>P145_134.FIN2</v>
      </c>
      <c r="B12" s="51">
        <f>'Data Calc'!BT131</f>
        <v>75.7</v>
      </c>
      <c r="C12" s="24">
        <f>'raw TE data'!Z128</f>
        <v>2</v>
      </c>
      <c r="D12" s="29">
        <f t="shared" si="0"/>
        <v>0.3010299956639812</v>
      </c>
      <c r="E12" s="30">
        <f t="shared" si="1"/>
        <v>614.25076038367376</v>
      </c>
    </row>
    <row r="13" spans="1:9">
      <c r="A13" s="28" t="str">
        <f>'Data Calc'!BS38</f>
        <v>P145_35.FIN2</v>
      </c>
      <c r="B13" s="51">
        <f>'Data Calc'!BT38</f>
        <v>29</v>
      </c>
      <c r="C13" s="93">
        <f>'raw TE data'!Z35</f>
        <v>2.1</v>
      </c>
      <c r="D13" s="94">
        <f t="shared" si="0"/>
        <v>0.3222192947339193</v>
      </c>
      <c r="E13" s="95">
        <f t="shared" si="1"/>
        <v>617.739531358048</v>
      </c>
    </row>
    <row r="14" spans="1:9">
      <c r="A14" s="28" t="str">
        <f>'Data Calc'!BS101</f>
        <v>P145_98.FIN2</v>
      </c>
      <c r="B14" s="51">
        <f>'Data Calc'!BT101</f>
        <v>80.27</v>
      </c>
      <c r="C14" s="24">
        <f>'raw TE data'!Z98</f>
        <v>2.6</v>
      </c>
      <c r="D14" s="29">
        <f t="shared" si="0"/>
        <v>0.41497334797081797</v>
      </c>
      <c r="E14" s="30">
        <f t="shared" si="1"/>
        <v>633.33984973638144</v>
      </c>
    </row>
    <row r="15" spans="1:9">
      <c r="A15" s="28" t="str">
        <f>'Data Calc'!BS99</f>
        <v>P145_96.FIN2</v>
      </c>
      <c r="B15" s="51">
        <f>'Data Calc'!BT99</f>
        <v>59.3</v>
      </c>
      <c r="C15" s="24">
        <f>'raw TE data'!Z96</f>
        <v>2.8</v>
      </c>
      <c r="D15" s="29">
        <f t="shared" si="0"/>
        <v>0.44715803134221921</v>
      </c>
      <c r="E15" s="30">
        <f t="shared" si="1"/>
        <v>638.8814790756237</v>
      </c>
    </row>
    <row r="16" spans="1:9">
      <c r="A16" s="28" t="str">
        <f>'Data Calc'!BS60</f>
        <v>P145_56.FIN2</v>
      </c>
      <c r="B16" s="51">
        <f>'Data Calc'!BT60</f>
        <v>83</v>
      </c>
      <c r="C16" s="24">
        <f>'raw TE data'!Z57</f>
        <v>2.8</v>
      </c>
      <c r="D16" s="29">
        <f t="shared" si="0"/>
        <v>0.44715803134221921</v>
      </c>
      <c r="E16" s="30">
        <f t="shared" si="1"/>
        <v>638.8814790756237</v>
      </c>
    </row>
    <row r="17" spans="1:5">
      <c r="A17" s="28" t="str">
        <f>'Data Calc'!BS55</f>
        <v>P145_51.FIN2</v>
      </c>
      <c r="B17" s="51">
        <f>'Data Calc'!BT55</f>
        <v>63</v>
      </c>
      <c r="C17" s="24">
        <f>'raw TE data'!Z52</f>
        <v>2.9</v>
      </c>
      <c r="D17" s="29">
        <f t="shared" si="0"/>
        <v>0.46239799789895608</v>
      </c>
      <c r="E17" s="30">
        <f t="shared" si="1"/>
        <v>641.52923999162692</v>
      </c>
    </row>
    <row r="18" spans="1:5">
      <c r="A18" s="28" t="str">
        <f>'Data Calc'!BS20</f>
        <v>P145_18.FIN2</v>
      </c>
      <c r="B18" s="51">
        <f>'Data Calc'!BT20</f>
        <v>83.8</v>
      </c>
      <c r="C18" s="24">
        <f>'raw TE data'!Z17</f>
        <v>2.9</v>
      </c>
      <c r="D18" s="29">
        <f t="shared" si="0"/>
        <v>0.46239799789895608</v>
      </c>
      <c r="E18" s="30">
        <f t="shared" si="1"/>
        <v>641.52923999162692</v>
      </c>
    </row>
    <row r="19" spans="1:5">
      <c r="A19" s="28" t="str">
        <f>'Data Calc'!BS108</f>
        <v>P145_104.FIN2</v>
      </c>
      <c r="B19" s="51">
        <f>'Data Calc'!BT108</f>
        <v>159.19999999999999</v>
      </c>
      <c r="C19" s="24">
        <f>'raw TE data'!Z105</f>
        <v>2.9</v>
      </c>
      <c r="D19" s="29">
        <f t="shared" si="0"/>
        <v>0.46239799789895608</v>
      </c>
      <c r="E19" s="30">
        <f t="shared" si="1"/>
        <v>641.52923999162692</v>
      </c>
    </row>
    <row r="20" spans="1:5">
      <c r="A20" s="28" t="str">
        <f>'Data Calc'!BS25</f>
        <v>P145_22.FIN2</v>
      </c>
      <c r="B20" s="51">
        <f>'Data Calc'!BT25</f>
        <v>67.5</v>
      </c>
      <c r="C20" s="24">
        <f>'raw TE data'!Z22</f>
        <v>3</v>
      </c>
      <c r="D20" s="29">
        <f t="shared" si="0"/>
        <v>0.47712125471966244</v>
      </c>
      <c r="E20" s="30">
        <f t="shared" si="1"/>
        <v>644.10187293284378</v>
      </c>
    </row>
    <row r="21" spans="1:5">
      <c r="A21" s="28" t="str">
        <f>'Data Calc'!BS93</f>
        <v>P145_92.FIN2</v>
      </c>
      <c r="B21" s="51">
        <f>'Data Calc'!BT93</f>
        <v>76.430000000000007</v>
      </c>
      <c r="C21" s="24">
        <f>'raw TE data'!Z90</f>
        <v>3.1</v>
      </c>
      <c r="D21" s="29">
        <f t="shared" si="0"/>
        <v>0.49136169383427269</v>
      </c>
      <c r="E21" s="30">
        <f t="shared" si="1"/>
        <v>646.60394924873879</v>
      </c>
    </row>
    <row r="22" spans="1:5">
      <c r="A22" s="28" t="str">
        <f>'Data Calc'!BS36</f>
        <v>P145_32.FIN2</v>
      </c>
      <c r="B22" s="51">
        <f>'Data Calc'!BT36</f>
        <v>78.7</v>
      </c>
      <c r="C22" s="24">
        <f>'raw TE data'!Z33</f>
        <v>3.4</v>
      </c>
      <c r="D22" s="29">
        <f t="shared" si="0"/>
        <v>0.53147891704225514</v>
      </c>
      <c r="E22" s="30">
        <f t="shared" si="1"/>
        <v>653.72660717484314</v>
      </c>
    </row>
    <row r="23" spans="1:5">
      <c r="A23" s="28" t="str">
        <f>'Data Calc'!BS65</f>
        <v>P145_60.FIN2</v>
      </c>
      <c r="B23" s="51">
        <f>'Data Calc'!BT65</f>
        <v>82.7</v>
      </c>
      <c r="C23" s="24">
        <f>'raw TE data'!Z62</f>
        <v>3.5</v>
      </c>
      <c r="D23" s="29">
        <f t="shared" si="0"/>
        <v>0.54406804435027567</v>
      </c>
      <c r="E23" s="30">
        <f t="shared" si="1"/>
        <v>655.98455818669981</v>
      </c>
    </row>
    <row r="24" spans="1:5">
      <c r="A24" s="28" t="str">
        <f>'Data Calc'!BS39</f>
        <v>P145_35.FIN2</v>
      </c>
      <c r="B24" s="51">
        <f>'Data Calc'!BT39</f>
        <v>83.6</v>
      </c>
      <c r="C24" s="24">
        <f>'raw TE data'!Z36</f>
        <v>3.6</v>
      </c>
      <c r="D24" s="29">
        <f t="shared" si="0"/>
        <v>0.55630250076728727</v>
      </c>
      <c r="E24" s="30">
        <f t="shared" si="1"/>
        <v>658.18946372982896</v>
      </c>
    </row>
    <row r="25" spans="1:5">
      <c r="A25" s="28" t="str">
        <f>'Data Calc'!BS67</f>
        <v>P145_62.FIN2</v>
      </c>
      <c r="B25" s="51">
        <f>'Data Calc'!BT67</f>
        <v>1661</v>
      </c>
      <c r="C25" s="24">
        <f>'raw TE data'!Z64</f>
        <v>3.8</v>
      </c>
      <c r="D25" s="29">
        <f t="shared" si="0"/>
        <v>0.57978359661681012</v>
      </c>
      <c r="E25" s="30">
        <f t="shared" si="1"/>
        <v>662.45070460002273</v>
      </c>
    </row>
    <row r="26" spans="1:5">
      <c r="A26" s="28" t="str">
        <f>'Data Calc'!BS30</f>
        <v>P145_27.FIN2</v>
      </c>
      <c r="B26" s="51">
        <f>'Data Calc'!BT30</f>
        <v>194.3</v>
      </c>
      <c r="C26" s="24">
        <f>'raw TE data'!Z27</f>
        <v>3.9</v>
      </c>
      <c r="D26" s="29">
        <f t="shared" si="0"/>
        <v>0.59106460702649921</v>
      </c>
      <c r="E26" s="30">
        <f t="shared" si="1"/>
        <v>664.51183004914992</v>
      </c>
    </row>
    <row r="27" spans="1:5">
      <c r="A27" s="28" t="str">
        <f>'Data Calc'!BS139</f>
        <v>P145_140.FIN2</v>
      </c>
      <c r="B27" s="51">
        <f>'Data Calc'!BT139</f>
        <v>164.9</v>
      </c>
      <c r="C27" s="24">
        <f>'raw TE data'!Z136</f>
        <v>4</v>
      </c>
      <c r="D27" s="29">
        <f t="shared" si="0"/>
        <v>0.6020599913279624</v>
      </c>
      <c r="E27" s="30">
        <f t="shared" si="1"/>
        <v>666.52952899277818</v>
      </c>
    </row>
    <row r="28" spans="1:5">
      <c r="A28" s="28" t="str">
        <f>'Data Calc'!BS94</f>
        <v>P145_93.FIN2</v>
      </c>
      <c r="B28" s="51">
        <f>'Data Calc'!BT94</f>
        <v>168.5</v>
      </c>
      <c r="C28" s="24">
        <f>'raw TE data'!Z91</f>
        <v>4</v>
      </c>
      <c r="D28" s="29">
        <f t="shared" si="0"/>
        <v>0.6020599913279624</v>
      </c>
      <c r="E28" s="30">
        <f t="shared" si="1"/>
        <v>666.52952899277818</v>
      </c>
    </row>
    <row r="29" spans="1:5">
      <c r="A29" s="28" t="str">
        <f>'Data Calc'!BS37</f>
        <v>P145_33.FIN2</v>
      </c>
      <c r="B29" s="51">
        <f>'Data Calc'!BT37</f>
        <v>79.87</v>
      </c>
      <c r="C29" s="24">
        <f>'raw TE data'!Z34</f>
        <v>4.3</v>
      </c>
      <c r="D29" s="29">
        <f t="shared" si="0"/>
        <v>0.63346845557958653</v>
      </c>
      <c r="E29" s="30">
        <f t="shared" si="1"/>
        <v>672.34124662890827</v>
      </c>
    </row>
    <row r="30" spans="1:5">
      <c r="A30" s="28" t="str">
        <f>'Data Calc'!BS13</f>
        <v>P145_10.FIN2</v>
      </c>
      <c r="B30" s="51">
        <f>'Data Calc'!BT13</f>
        <v>163.30000000000001</v>
      </c>
      <c r="C30" s="24">
        <f>'raw TE data'!Z10</f>
        <v>4.3</v>
      </c>
      <c r="D30" s="29">
        <f t="shared" si="0"/>
        <v>0.63346845557958653</v>
      </c>
      <c r="E30" s="30">
        <f t="shared" si="1"/>
        <v>672.34124662890827</v>
      </c>
    </row>
    <row r="31" spans="1:5">
      <c r="A31" s="28" t="str">
        <f>'Data Calc'!BS111</f>
        <v>P145_108.FIN2</v>
      </c>
      <c r="B31" s="51">
        <f>'Data Calc'!BT111</f>
        <v>98.7</v>
      </c>
      <c r="C31" s="24">
        <f>'raw TE data'!Z108</f>
        <v>4.5</v>
      </c>
      <c r="D31" s="29">
        <f t="shared" si="0"/>
        <v>0.65321251377534373</v>
      </c>
      <c r="E31" s="30">
        <f t="shared" si="1"/>
        <v>676.03157024158008</v>
      </c>
    </row>
    <row r="32" spans="1:5">
      <c r="A32" s="28" t="str">
        <f>'Data Calc'!BS82</f>
        <v>P145_80.FIN2</v>
      </c>
      <c r="B32" s="51">
        <f>'Data Calc'!BT82</f>
        <v>1528</v>
      </c>
      <c r="C32" s="24">
        <f>'raw TE data'!Z79</f>
        <v>4.5999999999999996</v>
      </c>
      <c r="D32" s="29">
        <f t="shared" si="0"/>
        <v>0.66275783168157409</v>
      </c>
      <c r="E32" s="30">
        <f t="shared" si="1"/>
        <v>677.82601823733114</v>
      </c>
    </row>
    <row r="33" spans="1:5">
      <c r="A33" s="28" t="str">
        <f>'Data Calc'!BS11</f>
        <v>P145_9.FIN2</v>
      </c>
      <c r="B33" s="51">
        <f>'Data Calc'!BT11</f>
        <v>34.9</v>
      </c>
      <c r="C33" s="24">
        <f>'raw TE data'!Z8</f>
        <v>4.7</v>
      </c>
      <c r="D33" s="29">
        <f t="shared" si="0"/>
        <v>0.67209785793571752</v>
      </c>
      <c r="E33" s="30">
        <f t="shared" si="1"/>
        <v>679.588453728849</v>
      </c>
    </row>
    <row r="34" spans="1:5">
      <c r="A34" s="28" t="str">
        <f>'Data Calc'!BS79</f>
        <v>P145_77.FIN2</v>
      </c>
      <c r="B34" s="51">
        <f>'Data Calc'!BT79</f>
        <v>166.5</v>
      </c>
      <c r="C34" s="24">
        <f>'raw TE data'!Z76</f>
        <v>4.9000000000000004</v>
      </c>
      <c r="D34" s="29">
        <f t="shared" si="0"/>
        <v>0.69019608002851374</v>
      </c>
      <c r="E34" s="30">
        <f t="shared" si="1"/>
        <v>683.02219813978706</v>
      </c>
    </row>
    <row r="35" spans="1:5">
      <c r="A35" s="28" t="str">
        <f>'Data Calc'!BS104</f>
        <v>P145_100.FIN2</v>
      </c>
      <c r="B35" s="51">
        <f>'Data Calc'!BT104</f>
        <v>165.4</v>
      </c>
      <c r="C35" s="24">
        <f>'raw TE data'!Z101</f>
        <v>5</v>
      </c>
      <c r="D35" s="29">
        <f t="shared" si="0"/>
        <v>0.69897000433601886</v>
      </c>
      <c r="E35" s="30">
        <f t="shared" si="1"/>
        <v>684.69578477235507</v>
      </c>
    </row>
    <row r="36" spans="1:5">
      <c r="A36" s="28" t="str">
        <f>'Data Calc'!BS45</f>
        <v>P145_39.FIN2</v>
      </c>
      <c r="B36" s="51">
        <f>'Data Calc'!BT45</f>
        <v>127.4</v>
      </c>
      <c r="C36" s="24">
        <f>'raw TE data'!Z42</f>
        <v>5.0999999999999996</v>
      </c>
      <c r="D36" s="29">
        <f t="shared" si="0"/>
        <v>0.70757017609793638</v>
      </c>
      <c r="E36" s="30">
        <f t="shared" si="1"/>
        <v>686.34192522692103</v>
      </c>
    </row>
    <row r="37" spans="1:5">
      <c r="A37" s="28" t="str">
        <f>'Data Calc'!BS138</f>
        <v>P145_139.FIN2</v>
      </c>
      <c r="B37" s="51">
        <f>'Data Calc'!BT138</f>
        <v>918</v>
      </c>
      <c r="C37" s="24">
        <f>'raw TE data'!Z135</f>
        <v>5.2</v>
      </c>
      <c r="D37" s="29">
        <f t="shared" si="0"/>
        <v>0.71600334363479923</v>
      </c>
      <c r="E37" s="30">
        <f t="shared" si="1"/>
        <v>687.96160422515732</v>
      </c>
    </row>
    <row r="38" spans="1:5">
      <c r="A38" s="28" t="str">
        <f>'Data Calc'!BS53</f>
        <v>P145_49.FIN2</v>
      </c>
      <c r="B38" s="51">
        <f>'Data Calc'!BT53</f>
        <v>1202</v>
      </c>
      <c r="C38" s="24">
        <f>'raw TE data'!Z50</f>
        <v>5.2</v>
      </c>
      <c r="D38" s="29">
        <f t="shared" ref="D38:D69" si="2">LOG10(C38)</f>
        <v>0.71600334363479923</v>
      </c>
      <c r="E38" s="30">
        <f t="shared" ref="E38:E69" si="3">(4800/(5.711-D38))-273</f>
        <v>687.96160422515732</v>
      </c>
    </row>
    <row r="39" spans="1:5">
      <c r="A39" s="28" t="str">
        <f>'Data Calc'!BS86</f>
        <v>P145_85.FIN2</v>
      </c>
      <c r="B39" s="51">
        <f>'Data Calc'!BT86</f>
        <v>179.8</v>
      </c>
      <c r="C39" s="24">
        <f>'raw TE data'!Z83</f>
        <v>5.3</v>
      </c>
      <c r="D39" s="29">
        <f t="shared" si="2"/>
        <v>0.72427586960078905</v>
      </c>
      <c r="E39" s="30">
        <f t="shared" si="3"/>
        <v>689.55575293188258</v>
      </c>
    </row>
    <row r="40" spans="1:5">
      <c r="A40" s="28" t="str">
        <f>'Data Calc'!BS8</f>
        <v>P145_5.FIN2</v>
      </c>
      <c r="B40" s="51">
        <f>'Data Calc'!BT8</f>
        <v>165</v>
      </c>
      <c r="C40" s="24">
        <f>'raw TE data'!Z5</f>
        <v>5.4</v>
      </c>
      <c r="D40" s="29">
        <f t="shared" si="2"/>
        <v>0.7323937598229685</v>
      </c>
      <c r="E40" s="30">
        <f t="shared" si="3"/>
        <v>691.12525281961621</v>
      </c>
    </row>
    <row r="41" spans="1:5">
      <c r="A41" s="28" t="str">
        <f>'Data Calc'!BS81</f>
        <v>P145_79.FIN2</v>
      </c>
      <c r="B41" s="51">
        <f>'Data Calc'!BT81</f>
        <v>1701</v>
      </c>
      <c r="C41" s="24">
        <f>'raw TE data'!Z78</f>
        <v>5.6</v>
      </c>
      <c r="D41" s="29">
        <f t="shared" si="2"/>
        <v>0.74818802700620035</v>
      </c>
      <c r="E41" s="30">
        <f t="shared" si="3"/>
        <v>694.1936043759514</v>
      </c>
    </row>
    <row r="42" spans="1:5">
      <c r="A42" s="28" t="str">
        <f>'Data Calc'!BS48</f>
        <v>P145_44.FIN2</v>
      </c>
      <c r="B42" s="51">
        <f>'Data Calc'!BT48</f>
        <v>158.30000000000001</v>
      </c>
      <c r="C42" s="24">
        <f>'raw TE data'!Z45</f>
        <v>5.8</v>
      </c>
      <c r="D42" s="29">
        <f t="shared" si="2"/>
        <v>0.76342799356293722</v>
      </c>
      <c r="E42" s="30">
        <f t="shared" si="3"/>
        <v>697.17284311475123</v>
      </c>
    </row>
    <row r="43" spans="1:5">
      <c r="A43" s="28" t="str">
        <f>'Data Calc'!BS125</f>
        <v>P145_124.FIN2</v>
      </c>
      <c r="B43" s="51">
        <f>'Data Calc'!BT125</f>
        <v>169.9</v>
      </c>
      <c r="C43" s="24">
        <f>'raw TE data'!Z122</f>
        <v>5.9</v>
      </c>
      <c r="D43" s="29">
        <f t="shared" si="2"/>
        <v>0.77085201164214423</v>
      </c>
      <c r="E43" s="30">
        <f t="shared" si="3"/>
        <v>698.63081173111948</v>
      </c>
    </row>
    <row r="44" spans="1:5">
      <c r="A44" s="28" t="str">
        <f>'Data Calc'!BS72</f>
        <v>P145_67.FIN2</v>
      </c>
      <c r="B44" s="51">
        <f>'Data Calc'!BT72</f>
        <v>1645</v>
      </c>
      <c r="C44" s="24">
        <f>'raw TE data'!Z69</f>
        <v>5.9</v>
      </c>
      <c r="D44" s="29">
        <f t="shared" si="2"/>
        <v>0.77085201164214423</v>
      </c>
      <c r="E44" s="30">
        <f t="shared" si="3"/>
        <v>698.63081173111948</v>
      </c>
    </row>
    <row r="45" spans="1:5">
      <c r="A45" s="28" t="str">
        <f>'Data Calc'!BS19</f>
        <v>P145_18.FIN2</v>
      </c>
      <c r="B45" s="51">
        <f>'Data Calc'!BT19</f>
        <v>62.4</v>
      </c>
      <c r="C45" s="24">
        <f>'raw TE data'!Z16</f>
        <v>6</v>
      </c>
      <c r="D45" s="29">
        <f t="shared" si="2"/>
        <v>0.77815125038364363</v>
      </c>
      <c r="E45" s="30">
        <f t="shared" si="3"/>
        <v>700.06855402232054</v>
      </c>
    </row>
    <row r="46" spans="1:5">
      <c r="A46" s="28" t="str">
        <f>'Data Calc'!BS121</f>
        <v>P145_120.FIN2</v>
      </c>
      <c r="B46" s="51">
        <f>'Data Calc'!BT121</f>
        <v>163.69999999999999</v>
      </c>
      <c r="C46" s="24">
        <f>'raw TE data'!Z118</f>
        <v>6</v>
      </c>
      <c r="D46" s="29">
        <f t="shared" si="2"/>
        <v>0.77815125038364363</v>
      </c>
      <c r="E46" s="30">
        <f t="shared" si="3"/>
        <v>700.06855402232054</v>
      </c>
    </row>
    <row r="47" spans="1:5">
      <c r="A47" s="28" t="str">
        <f>'Data Calc'!BS87</f>
        <v>P145_85.FIN2</v>
      </c>
      <c r="B47" s="51">
        <f>'Data Calc'!BT87</f>
        <v>1353</v>
      </c>
      <c r="C47" s="24">
        <f>'raw TE data'!Z84</f>
        <v>6</v>
      </c>
      <c r="D47" s="29">
        <f t="shared" si="2"/>
        <v>0.77815125038364363</v>
      </c>
      <c r="E47" s="30">
        <f t="shared" si="3"/>
        <v>700.06855402232054</v>
      </c>
    </row>
    <row r="48" spans="1:5">
      <c r="A48" s="28" t="str">
        <f>'Data Calc'!BS80</f>
        <v>P145_78.FIN2</v>
      </c>
      <c r="B48" s="51">
        <f>'Data Calc'!BT80</f>
        <v>1598</v>
      </c>
      <c r="C48" s="24">
        <f>'raw TE data'!Z77</f>
        <v>6</v>
      </c>
      <c r="D48" s="29">
        <f t="shared" si="2"/>
        <v>0.77815125038364363</v>
      </c>
      <c r="E48" s="30">
        <f t="shared" si="3"/>
        <v>700.06855402232054</v>
      </c>
    </row>
    <row r="49" spans="1:5">
      <c r="A49" s="28" t="str">
        <f>'Data Calc'!BS118</f>
        <v>P145_118.FIN2</v>
      </c>
      <c r="B49" s="51">
        <f>'Data Calc'!BT118</f>
        <v>89.6</v>
      </c>
      <c r="C49" s="24">
        <f>'raw TE data'!Z115</f>
        <v>6.2</v>
      </c>
      <c r="D49" s="29">
        <f t="shared" si="2"/>
        <v>0.79239168949825389</v>
      </c>
      <c r="E49" s="30">
        <f t="shared" si="3"/>
        <v>702.88579878407791</v>
      </c>
    </row>
    <row r="50" spans="1:5">
      <c r="A50" s="28" t="str">
        <f>'Data Calc'!BS52</f>
        <v>P145_48.FIN2</v>
      </c>
      <c r="B50" s="51">
        <f>'Data Calc'!BT52</f>
        <v>81.599999999999994</v>
      </c>
      <c r="C50" s="24">
        <f>'raw TE data'!Z49</f>
        <v>6.3</v>
      </c>
      <c r="D50" s="29">
        <f t="shared" si="2"/>
        <v>0.79934054945358168</v>
      </c>
      <c r="E50" s="30">
        <f t="shared" si="3"/>
        <v>704.26645104965576</v>
      </c>
    </row>
    <row r="51" spans="1:5">
      <c r="A51" s="28" t="str">
        <f>'Data Calc'!BS34</f>
        <v>P145_30.FIN2</v>
      </c>
      <c r="B51" s="51">
        <f>'Data Calc'!BT34</f>
        <v>131.19999999999999</v>
      </c>
      <c r="C51" s="24">
        <f>'raw TE data'!Z31</f>
        <v>6.3</v>
      </c>
      <c r="D51" s="29">
        <f t="shared" si="2"/>
        <v>0.79934054945358168</v>
      </c>
      <c r="E51" s="30">
        <f t="shared" si="3"/>
        <v>704.26645104965576</v>
      </c>
    </row>
    <row r="52" spans="1:5">
      <c r="A52" s="28" t="str">
        <f>'Data Calc'!BS58</f>
        <v>P145_54.FIN2</v>
      </c>
      <c r="B52" s="51">
        <f>'Data Calc'!BT58</f>
        <v>77.7</v>
      </c>
      <c r="C52" s="24">
        <f>'raw TE data'!Z55</f>
        <v>6.4</v>
      </c>
      <c r="D52" s="29">
        <f t="shared" si="2"/>
        <v>0.80617997398388719</v>
      </c>
      <c r="E52" s="30">
        <f t="shared" si="3"/>
        <v>705.62917997803652</v>
      </c>
    </row>
    <row r="53" spans="1:5">
      <c r="A53" s="28" t="str">
        <f>'Data Calc'!BS134</f>
        <v>P145_137.FIN2</v>
      </c>
      <c r="B53" s="51">
        <f>'Data Calc'!BT134</f>
        <v>64.599999999999994</v>
      </c>
      <c r="C53" s="24">
        <f>'raw TE data'!Z131</f>
        <v>6.5</v>
      </c>
      <c r="D53" s="29">
        <f t="shared" si="2"/>
        <v>0.81291335664285558</v>
      </c>
      <c r="E53" s="30">
        <f t="shared" si="3"/>
        <v>706.97449810526098</v>
      </c>
    </row>
    <row r="54" spans="1:5">
      <c r="A54" s="28" t="str">
        <f>'Data Calc'!BS135</f>
        <v>P145_137.FIN2</v>
      </c>
      <c r="B54" s="51">
        <f>'Data Calc'!BT135</f>
        <v>123.6</v>
      </c>
      <c r="C54" s="24">
        <f>'raw TE data'!Z132</f>
        <v>6.5</v>
      </c>
      <c r="D54" s="29">
        <f t="shared" si="2"/>
        <v>0.81291335664285558</v>
      </c>
      <c r="E54" s="30">
        <f t="shared" si="3"/>
        <v>706.97449810526098</v>
      </c>
    </row>
    <row r="55" spans="1:5">
      <c r="A55" s="28" t="str">
        <f>'Data Calc'!BS128</f>
        <v>P145_128.FIN2</v>
      </c>
      <c r="B55" s="51">
        <f>'Data Calc'!BT128</f>
        <v>162.6</v>
      </c>
      <c r="C55" s="24">
        <f>'raw TE data'!Z125</f>
        <v>6.7</v>
      </c>
      <c r="D55" s="29">
        <f t="shared" si="2"/>
        <v>0.82607480270082645</v>
      </c>
      <c r="E55" s="30">
        <f t="shared" si="3"/>
        <v>709.6148418104483</v>
      </c>
    </row>
    <row r="56" spans="1:5">
      <c r="A56" s="28" t="str">
        <f>'Data Calc'!BS105</f>
        <v>P145_101.FIN2</v>
      </c>
      <c r="B56" s="51">
        <f>'Data Calc'!BT105</f>
        <v>73.599999999999994</v>
      </c>
      <c r="C56" s="24">
        <f>'raw TE data'!Z102</f>
        <v>7</v>
      </c>
      <c r="D56" s="29">
        <f t="shared" si="2"/>
        <v>0.84509804001425681</v>
      </c>
      <c r="E56" s="30">
        <f t="shared" si="3"/>
        <v>713.45637324227209</v>
      </c>
    </row>
    <row r="57" spans="1:5">
      <c r="A57" s="28" t="str">
        <f>'Data Calc'!BS119</f>
        <v>P145_118.FIN2</v>
      </c>
      <c r="B57" s="51">
        <f>'Data Calc'!BT119</f>
        <v>79.2</v>
      </c>
      <c r="C57" s="24">
        <f>'raw TE data'!Z116</f>
        <v>7</v>
      </c>
      <c r="D57" s="29">
        <f t="shared" si="2"/>
        <v>0.84509804001425681</v>
      </c>
      <c r="E57" s="30">
        <f t="shared" si="3"/>
        <v>713.45637324227209</v>
      </c>
    </row>
    <row r="58" spans="1:5">
      <c r="A58" s="28" t="str">
        <f>'Data Calc'!BS115</f>
        <v>P145_114.FIN2</v>
      </c>
      <c r="B58" s="51">
        <f>'Data Calc'!BT115</f>
        <v>162.69999999999999</v>
      </c>
      <c r="C58" s="24">
        <f>'raw TE data'!Z112</f>
        <v>7.1</v>
      </c>
      <c r="D58" s="29">
        <f t="shared" si="2"/>
        <v>0.85125834871907524</v>
      </c>
      <c r="E58" s="30">
        <f t="shared" si="3"/>
        <v>714.70682567762049</v>
      </c>
    </row>
    <row r="59" spans="1:5">
      <c r="A59" s="28" t="str">
        <f>'Data Calc'!BS17</f>
        <v>P145_16.FIN2</v>
      </c>
      <c r="B59" s="51">
        <f>'Data Calc'!BT17</f>
        <v>159.4</v>
      </c>
      <c r="C59" s="24">
        <f>'raw TE data'!Z14</f>
        <v>7.2</v>
      </c>
      <c r="D59" s="29">
        <f t="shared" si="2"/>
        <v>0.85733249643126852</v>
      </c>
      <c r="E59" s="30">
        <f t="shared" si="3"/>
        <v>715.94289657681088</v>
      </c>
    </row>
    <row r="60" spans="1:5">
      <c r="A60" s="28" t="str">
        <f>'Data Calc'!BS89</f>
        <v>P145_90.FIN2</v>
      </c>
      <c r="B60" s="51">
        <f>'Data Calc'!BT89</f>
        <v>134.5</v>
      </c>
      <c r="C60" s="24">
        <f>'raw TE data'!Z86</f>
        <v>7.3</v>
      </c>
      <c r="D60" s="29">
        <f t="shared" si="2"/>
        <v>0.86332286012045589</v>
      </c>
      <c r="E60" s="30">
        <f t="shared" si="3"/>
        <v>717.16495148009608</v>
      </c>
    </row>
    <row r="61" spans="1:5">
      <c r="A61" s="28" t="str">
        <f>'Data Calc'!BS107</f>
        <v>P145_102.FIN2</v>
      </c>
      <c r="B61" s="51">
        <f>'Data Calc'!BT107</f>
        <v>170.6</v>
      </c>
      <c r="C61" s="24">
        <f>'raw TE data'!Z104</f>
        <v>7.3</v>
      </c>
      <c r="D61" s="29">
        <f t="shared" si="2"/>
        <v>0.86332286012045589</v>
      </c>
      <c r="E61" s="30">
        <f t="shared" si="3"/>
        <v>717.16495148009608</v>
      </c>
    </row>
    <row r="62" spans="1:5">
      <c r="A62" s="28" t="str">
        <f>'Data Calc'!BS35</f>
        <v>P145_31.FIN2</v>
      </c>
      <c r="B62" s="51">
        <f>'Data Calc'!BT35</f>
        <v>168.8</v>
      </c>
      <c r="C62" s="24">
        <f>'raw TE data'!Z32</f>
        <v>7.7</v>
      </c>
      <c r="D62" s="29">
        <f t="shared" si="2"/>
        <v>0.88649072517248184</v>
      </c>
      <c r="E62" s="30">
        <f t="shared" si="3"/>
        <v>721.9198408726462</v>
      </c>
    </row>
    <row r="63" spans="1:5">
      <c r="A63" s="28" t="str">
        <f>'Data Calc'!BS110</f>
        <v>P145_106.FIN2</v>
      </c>
      <c r="B63" s="51">
        <f>'Data Calc'!BT110</f>
        <v>910</v>
      </c>
      <c r="C63" s="24">
        <f>'raw TE data'!Z107</f>
        <v>7.9</v>
      </c>
      <c r="D63" s="29">
        <f t="shared" si="2"/>
        <v>0.89762709129044149</v>
      </c>
      <c r="E63" s="30">
        <f t="shared" si="3"/>
        <v>724.22171770955856</v>
      </c>
    </row>
    <row r="64" spans="1:5">
      <c r="A64" s="28" t="str">
        <f>'Data Calc'!BS90</f>
        <v>P145_90.FIN2</v>
      </c>
      <c r="B64" s="51">
        <f>'Data Calc'!BT90</f>
        <v>239.3</v>
      </c>
      <c r="C64" s="24">
        <f>'raw TE data'!Z87</f>
        <v>8.1</v>
      </c>
      <c r="D64" s="29">
        <f t="shared" si="2"/>
        <v>0.90848501887864974</v>
      </c>
      <c r="E64" s="30">
        <f t="shared" si="3"/>
        <v>726.47631998416728</v>
      </c>
    </row>
    <row r="65" spans="1:5">
      <c r="A65" s="28" t="str">
        <f>'Data Calc'!BS92</f>
        <v>P145_91.FIN2</v>
      </c>
      <c r="B65" s="51">
        <f>'Data Calc'!BT92</f>
        <v>159.6</v>
      </c>
      <c r="C65" s="24">
        <f>'raw TE data'!Z89</f>
        <v>8.1999999999999993</v>
      </c>
      <c r="D65" s="29">
        <f t="shared" si="2"/>
        <v>0.91381385238371671</v>
      </c>
      <c r="E65" s="30">
        <f t="shared" si="3"/>
        <v>727.58656310118681</v>
      </c>
    </row>
    <row r="66" spans="1:5">
      <c r="A66" s="28" t="str">
        <f>'Data Calc'!BS24</f>
        <v>P145_21.FIN2</v>
      </c>
      <c r="B66" s="51">
        <f>'Data Calc'!BT24</f>
        <v>816</v>
      </c>
      <c r="C66" s="24">
        <f>'raw TE data'!Z21</f>
        <v>8.3000000000000007</v>
      </c>
      <c r="D66" s="29">
        <f t="shared" si="2"/>
        <v>0.91907809237607396</v>
      </c>
      <c r="E66" s="30">
        <f t="shared" si="3"/>
        <v>728.68577295953446</v>
      </c>
    </row>
    <row r="67" spans="1:5">
      <c r="A67" s="28" t="str">
        <f>'Data Calc'!BS109</f>
        <v>P145_105.FIN2</v>
      </c>
      <c r="B67" s="51">
        <f>'Data Calc'!BT109</f>
        <v>149.5</v>
      </c>
      <c r="C67" s="24">
        <f>'raw TE data'!Z106</f>
        <v>8.4</v>
      </c>
      <c r="D67" s="29">
        <f t="shared" si="2"/>
        <v>0.9242792860618817</v>
      </c>
      <c r="E67" s="30">
        <f t="shared" si="3"/>
        <v>729.7741927836347</v>
      </c>
    </row>
    <row r="68" spans="1:5">
      <c r="A68" s="28" t="str">
        <f>'Data Calc'!BS113</f>
        <v>P145_109.FIN2</v>
      </c>
      <c r="B68" s="51">
        <f>'Data Calc'!BT113</f>
        <v>1468</v>
      </c>
      <c r="C68" s="24">
        <f>'raw TE data'!Z110</f>
        <v>8.4</v>
      </c>
      <c r="D68" s="29">
        <f t="shared" si="2"/>
        <v>0.9242792860618817</v>
      </c>
      <c r="E68" s="30">
        <f t="shared" si="3"/>
        <v>729.7741927836347</v>
      </c>
    </row>
    <row r="69" spans="1:5">
      <c r="A69" s="28" t="str">
        <f>'Data Calc'!BS28</f>
        <v>P145_25.FIN2</v>
      </c>
      <c r="B69" s="51">
        <f>'Data Calc'!BT28</f>
        <v>79.7</v>
      </c>
      <c r="C69" s="24">
        <f>'raw TE data'!Z25</f>
        <v>8.5</v>
      </c>
      <c r="D69" s="29">
        <f t="shared" si="2"/>
        <v>0.92941892571429274</v>
      </c>
      <c r="E69" s="30">
        <f t="shared" si="3"/>
        <v>730.8520575993881</v>
      </c>
    </row>
    <row r="70" spans="1:5">
      <c r="A70" s="28" t="str">
        <f>'Data Calc'!BS44</f>
        <v>P145_38.FIN2</v>
      </c>
      <c r="B70" s="51">
        <f>'Data Calc'!BT44</f>
        <v>1715</v>
      </c>
      <c r="C70" s="24">
        <f>'raw TE data'!Z41</f>
        <v>8.5</v>
      </c>
      <c r="D70" s="29">
        <f t="shared" ref="D70:D101" si="4">LOG10(C70)</f>
        <v>0.92941892571429274</v>
      </c>
      <c r="E70" s="30">
        <f t="shared" ref="E70:E101" si="5">(4800/(5.711-D70))-273</f>
        <v>730.8520575993881</v>
      </c>
    </row>
    <row r="71" spans="1:5">
      <c r="A71" s="28" t="str">
        <f>'Data Calc'!BS50</f>
        <v>P145_45.FIN2</v>
      </c>
      <c r="B71" s="51">
        <f>'Data Calc'!BT50</f>
        <v>166.2</v>
      </c>
      <c r="C71" s="24">
        <f>'raw TE data'!Z47</f>
        <v>9.1</v>
      </c>
      <c r="D71" s="29">
        <f t="shared" si="4"/>
        <v>0.95904139232109353</v>
      </c>
      <c r="E71" s="30">
        <f t="shared" si="5"/>
        <v>737.10980866783257</v>
      </c>
    </row>
    <row r="72" spans="1:5">
      <c r="A72" s="28" t="str">
        <f>'Data Calc'!BS22</f>
        <v>P145_20.FIN2</v>
      </c>
      <c r="B72" s="51">
        <f>'Data Calc'!BT22</f>
        <v>123.6</v>
      </c>
      <c r="C72" s="24">
        <f>'raw TE data'!Z19</f>
        <v>9.3000000000000007</v>
      </c>
      <c r="D72" s="29">
        <f t="shared" si="4"/>
        <v>0.96848294855393513</v>
      </c>
      <c r="E72" s="30">
        <f t="shared" si="5"/>
        <v>739.12076792352434</v>
      </c>
    </row>
    <row r="73" spans="1:5">
      <c r="A73" s="28" t="str">
        <f>'Data Calc'!BS117</f>
        <v>P145_117.FIN2</v>
      </c>
      <c r="B73" s="51">
        <f>'Data Calc'!BT117</f>
        <v>107.2</v>
      </c>
      <c r="C73" s="24">
        <f>'raw TE data'!Z114</f>
        <v>9.6999999999999993</v>
      </c>
      <c r="D73" s="29">
        <f t="shared" si="4"/>
        <v>0.98677173426624487</v>
      </c>
      <c r="E73" s="30">
        <f t="shared" si="5"/>
        <v>743.03896552074764</v>
      </c>
    </row>
    <row r="74" spans="1:5">
      <c r="A74" s="28" t="str">
        <f>'Data Calc'!BS10</f>
        <v>P145_8.FIN2</v>
      </c>
      <c r="B74" s="51">
        <f>'Data Calc'!BT10</f>
        <v>1342</v>
      </c>
      <c r="C74" s="24">
        <f>'raw TE data'!Z7</f>
        <v>9.6999999999999993</v>
      </c>
      <c r="D74" s="29">
        <f t="shared" si="4"/>
        <v>0.98677173426624487</v>
      </c>
      <c r="E74" s="30">
        <f t="shared" si="5"/>
        <v>743.03896552074764</v>
      </c>
    </row>
    <row r="75" spans="1:5">
      <c r="A75" s="28" t="str">
        <f>'Data Calc'!BS32</f>
        <v>P145_29.FIN2</v>
      </c>
      <c r="B75" s="51">
        <f>'Data Calc'!BT32</f>
        <v>176.2</v>
      </c>
      <c r="C75" s="24">
        <f>'raw TE data'!Z29</f>
        <v>10</v>
      </c>
      <c r="D75" s="29">
        <f t="shared" si="4"/>
        <v>1</v>
      </c>
      <c r="E75" s="30">
        <f t="shared" si="5"/>
        <v>745.89195499893856</v>
      </c>
    </row>
    <row r="76" spans="1:5">
      <c r="A76" s="28" t="str">
        <f>'Data Calc'!BS126</f>
        <v>P145_126.FIN2</v>
      </c>
      <c r="B76" s="51">
        <f>'Data Calc'!BT126</f>
        <v>152.30000000000001</v>
      </c>
      <c r="C76" s="24">
        <f>'raw TE data'!Z123</f>
        <v>10.199999999999999</v>
      </c>
      <c r="D76" s="29">
        <f t="shared" si="4"/>
        <v>1.0086001717619175</v>
      </c>
      <c r="E76" s="30">
        <f t="shared" si="5"/>
        <v>747.75539625019235</v>
      </c>
    </row>
    <row r="77" spans="1:5">
      <c r="A77" s="28" t="str">
        <f>'Data Calc'!BS98</f>
        <v>P145_95.FIN2</v>
      </c>
      <c r="B77" s="51">
        <f>'Data Calc'!BT98</f>
        <v>1533</v>
      </c>
      <c r="C77" s="24">
        <f>'raw TE data'!Z95</f>
        <v>10.199999999999999</v>
      </c>
      <c r="D77" s="29">
        <f t="shared" si="4"/>
        <v>1.0086001717619175</v>
      </c>
      <c r="E77" s="30">
        <f t="shared" si="5"/>
        <v>747.75539625019235</v>
      </c>
    </row>
    <row r="78" spans="1:5">
      <c r="A78" s="28" t="str">
        <f>'Data Calc'!BS41</f>
        <v>P145_36.FIN2</v>
      </c>
      <c r="B78" s="51">
        <f>'Data Calc'!BT41</f>
        <v>165.6</v>
      </c>
      <c r="C78" s="24">
        <f>'raw TE data'!Z38</f>
        <v>10.7</v>
      </c>
      <c r="D78" s="29">
        <f t="shared" si="4"/>
        <v>1.0293837776852097</v>
      </c>
      <c r="E78" s="30">
        <f t="shared" si="5"/>
        <v>752.28694623043566</v>
      </c>
    </row>
    <row r="79" spans="1:5">
      <c r="A79" s="28" t="str">
        <f>'Data Calc'!BS64</f>
        <v>P145_59.FIN2</v>
      </c>
      <c r="B79" s="51">
        <f>'Data Calc'!BT64</f>
        <v>1509</v>
      </c>
      <c r="C79" s="24">
        <f>'raw TE data'!Z61</f>
        <v>10.7</v>
      </c>
      <c r="D79" s="29">
        <f t="shared" si="4"/>
        <v>1.0293837776852097</v>
      </c>
      <c r="E79" s="30">
        <f t="shared" si="5"/>
        <v>752.28694623043566</v>
      </c>
    </row>
    <row r="80" spans="1:5">
      <c r="A80" s="28" t="str">
        <f>'Data Calc'!BS59</f>
        <v>P145_55.FIN2</v>
      </c>
      <c r="B80" s="51">
        <f>'Data Calc'!BT59</f>
        <v>77.8</v>
      </c>
      <c r="C80" s="24">
        <f>'raw TE data'!Z56</f>
        <v>10.8</v>
      </c>
      <c r="D80" s="29">
        <f t="shared" si="4"/>
        <v>1.0334237554869496</v>
      </c>
      <c r="E80" s="30">
        <f t="shared" si="5"/>
        <v>753.17247674595501</v>
      </c>
    </row>
    <row r="81" spans="1:5">
      <c r="A81" s="28" t="str">
        <f>'Data Calc'!BS71</f>
        <v>P145_66.FIN2</v>
      </c>
      <c r="B81" s="51">
        <f>'Data Calc'!BT71</f>
        <v>933</v>
      </c>
      <c r="C81" s="24">
        <f>'raw TE data'!Z68</f>
        <v>11.1</v>
      </c>
      <c r="D81" s="29">
        <f t="shared" si="4"/>
        <v>1.0453229787866574</v>
      </c>
      <c r="E81" s="30">
        <f t="shared" si="5"/>
        <v>755.78960077517877</v>
      </c>
    </row>
    <row r="82" spans="1:5">
      <c r="A82" s="28" t="str">
        <f>'Data Calc'!BS123</f>
        <v>P145_123.FIN2</v>
      </c>
      <c r="B82" s="51">
        <f>'Data Calc'!BT123</f>
        <v>109.2</v>
      </c>
      <c r="C82" s="24">
        <f>'raw TE data'!Z120</f>
        <v>11.7</v>
      </c>
      <c r="D82" s="29">
        <f t="shared" si="4"/>
        <v>1.0681858617461617</v>
      </c>
      <c r="E82" s="30">
        <f t="shared" si="5"/>
        <v>760.85572996580891</v>
      </c>
    </row>
    <row r="83" spans="1:5">
      <c r="A83" s="28" t="str">
        <f>'Data Calc'!BS46</f>
        <v>P145_42.FIN2</v>
      </c>
      <c r="B83" s="51">
        <f>'Data Calc'!BT46</f>
        <v>1515</v>
      </c>
      <c r="C83" s="24">
        <f>'raw TE data'!Z43</f>
        <v>11.8</v>
      </c>
      <c r="D83" s="29">
        <f t="shared" si="4"/>
        <v>1.0718820073061255</v>
      </c>
      <c r="E83" s="30">
        <f t="shared" si="5"/>
        <v>761.67943853971769</v>
      </c>
    </row>
    <row r="84" spans="1:5">
      <c r="A84" s="28" t="str">
        <f>'Data Calc'!BS74</f>
        <v>P145_69.FIN2</v>
      </c>
      <c r="B84" s="51">
        <f>'Data Calc'!BT74</f>
        <v>1665</v>
      </c>
      <c r="C84" s="24">
        <f>'raw TE data'!Z71</f>
        <v>12</v>
      </c>
      <c r="D84" s="29">
        <f t="shared" si="4"/>
        <v>1.0791812460476249</v>
      </c>
      <c r="E84" s="30">
        <f t="shared" si="5"/>
        <v>763.30997994127347</v>
      </c>
    </row>
    <row r="85" spans="1:5">
      <c r="A85" s="28" t="str">
        <f>'Data Calc'!BS16</f>
        <v>P145_15.FIN2</v>
      </c>
      <c r="B85" s="51">
        <f>'Data Calc'!BT16</f>
        <v>1263</v>
      </c>
      <c r="C85" s="24">
        <f>'raw TE data'!Z13</f>
        <v>12.3</v>
      </c>
      <c r="D85" s="29">
        <f t="shared" si="4"/>
        <v>1.0899051114393981</v>
      </c>
      <c r="E85" s="30">
        <f t="shared" si="5"/>
        <v>765.71487510076304</v>
      </c>
    </row>
    <row r="86" spans="1:5">
      <c r="A86" s="28" t="str">
        <f>'Data Calc'!BS23</f>
        <v>P145_21.FIN2</v>
      </c>
      <c r="B86" s="51">
        <f>'Data Calc'!BT23</f>
        <v>82.2</v>
      </c>
      <c r="C86" s="24">
        <f>'raw TE data'!Z20</f>
        <v>12.6</v>
      </c>
      <c r="D86" s="29">
        <f t="shared" si="4"/>
        <v>1.1003705451175629</v>
      </c>
      <c r="E86" s="30">
        <f t="shared" si="5"/>
        <v>768.07260125123025</v>
      </c>
    </row>
    <row r="87" spans="1:5">
      <c r="A87" s="28" t="str">
        <f>'Data Calc'!BS85</f>
        <v>P145_84.FIN2</v>
      </c>
      <c r="B87" s="51">
        <f>'Data Calc'!BT85</f>
        <v>1585</v>
      </c>
      <c r="C87" s="24">
        <f>'raw TE data'!Z82</f>
        <v>12.7</v>
      </c>
      <c r="D87" s="29">
        <f t="shared" si="4"/>
        <v>1.1038037209559568</v>
      </c>
      <c r="E87" s="30">
        <f t="shared" si="5"/>
        <v>768.8483844139505</v>
      </c>
    </row>
    <row r="88" spans="1:5">
      <c r="A88" s="28" t="str">
        <f>'Data Calc'!BS116</f>
        <v>P145_116.FIN2</v>
      </c>
      <c r="B88" s="51">
        <f>'Data Calc'!BT116</f>
        <v>1711</v>
      </c>
      <c r="C88" s="24">
        <f>'raw TE data'!Z113</f>
        <v>12.7</v>
      </c>
      <c r="D88" s="29">
        <f t="shared" si="4"/>
        <v>1.1038037209559568</v>
      </c>
      <c r="E88" s="30">
        <f t="shared" si="5"/>
        <v>768.8483844139505</v>
      </c>
    </row>
    <row r="89" spans="1:5">
      <c r="A89" s="28" t="str">
        <f>'Data Calc'!BS66</f>
        <v>P145_61.FIN2</v>
      </c>
      <c r="B89" s="51">
        <f>'Data Calc'!BT66</f>
        <v>1239</v>
      </c>
      <c r="C89" s="24">
        <f>'raw TE data'!Z63</f>
        <v>13.1</v>
      </c>
      <c r="D89" s="29">
        <f t="shared" si="4"/>
        <v>1.1172712956557642</v>
      </c>
      <c r="E89" s="30">
        <f t="shared" si="5"/>
        <v>771.90280313260473</v>
      </c>
    </row>
    <row r="90" spans="1:5">
      <c r="A90" s="28" t="str">
        <f>'Data Calc'!BS124</f>
        <v>P145_124.FIN2</v>
      </c>
      <c r="B90" s="51">
        <f>'Data Calc'!BT124</f>
        <v>64.3</v>
      </c>
      <c r="C90" s="24">
        <f>'raw TE data'!Z121</f>
        <v>14</v>
      </c>
      <c r="D90" s="29">
        <f t="shared" si="4"/>
        <v>1.146128035678238</v>
      </c>
      <c r="E90" s="30">
        <f t="shared" si="5"/>
        <v>778.50813374744303</v>
      </c>
    </row>
    <row r="91" spans="1:5">
      <c r="A91" s="28" t="str">
        <f>'Data Calc'!BS77</f>
        <v>P145_74.FIN2</v>
      </c>
      <c r="B91" s="51">
        <f>'Data Calc'!BT77</f>
        <v>183.2</v>
      </c>
      <c r="C91" s="24">
        <f>'raw TE data'!Z74</f>
        <v>14.6</v>
      </c>
      <c r="D91" s="29">
        <f t="shared" si="4"/>
        <v>1.1643528557844371</v>
      </c>
      <c r="E91" s="30">
        <f t="shared" si="5"/>
        <v>782.72300813067568</v>
      </c>
    </row>
    <row r="92" spans="1:5">
      <c r="A92" s="28" t="str">
        <f>'Data Calc'!BS7</f>
        <v>P145_4.FIN2</v>
      </c>
      <c r="B92" s="51">
        <f>'Data Calc'!BT7</f>
        <v>1582</v>
      </c>
      <c r="C92" s="24">
        <f>'raw TE data'!Z4</f>
        <v>14.9</v>
      </c>
      <c r="D92" s="29">
        <f t="shared" si="4"/>
        <v>1.173186268412274</v>
      </c>
      <c r="E92" s="30">
        <f t="shared" si="5"/>
        <v>784.77810283114854</v>
      </c>
    </row>
    <row r="93" spans="1:5">
      <c r="A93" s="28" t="str">
        <f>'Data Calc'!BS91</f>
        <v>P145_91.FIN2</v>
      </c>
      <c r="B93" s="51">
        <f>'Data Calc'!BT91</f>
        <v>62.8</v>
      </c>
      <c r="C93" s="24">
        <f>'raw TE data'!Z88</f>
        <v>15</v>
      </c>
      <c r="D93" s="29">
        <f t="shared" si="4"/>
        <v>1.1760912590556813</v>
      </c>
      <c r="E93" s="30">
        <f t="shared" si="5"/>
        <v>785.45569871390194</v>
      </c>
    </row>
    <row r="94" spans="1:5">
      <c r="A94" s="28" t="str">
        <f>'Data Calc'!BS33</f>
        <v>P145_30.FIN2</v>
      </c>
      <c r="B94" s="51">
        <f>'Data Calc'!BT33</f>
        <v>76.7</v>
      </c>
      <c r="C94" s="24">
        <f>'raw TE data'!Z30</f>
        <v>16</v>
      </c>
      <c r="D94" s="29">
        <f t="shared" si="4"/>
        <v>1.2041199826559248</v>
      </c>
      <c r="E94" s="30">
        <f t="shared" si="5"/>
        <v>792.03833728164386</v>
      </c>
    </row>
    <row r="95" spans="1:5">
      <c r="A95" s="28" t="str">
        <f>'Data Calc'!BS84</f>
        <v>P145_83.FIN2</v>
      </c>
      <c r="B95" s="51">
        <f>'Data Calc'!BT84</f>
        <v>1069</v>
      </c>
      <c r="C95" s="24">
        <f>'raw TE data'!Z81</f>
        <v>16</v>
      </c>
      <c r="D95" s="29">
        <f t="shared" si="4"/>
        <v>1.2041199826559248</v>
      </c>
      <c r="E95" s="30">
        <f t="shared" si="5"/>
        <v>792.03833728164386</v>
      </c>
    </row>
    <row r="96" spans="1:5">
      <c r="A96" s="28" t="str">
        <f>'Data Calc'!BS122</f>
        <v>P145_121.FIN2</v>
      </c>
      <c r="B96" s="51">
        <f>'Data Calc'!BT122</f>
        <v>1475</v>
      </c>
      <c r="C96" s="24">
        <f>'raw TE data'!Z119</f>
        <v>17.100000000000001</v>
      </c>
      <c r="D96" s="29">
        <f t="shared" si="4"/>
        <v>1.2329961103921538</v>
      </c>
      <c r="E96" s="30">
        <f t="shared" si="5"/>
        <v>798.90617032276668</v>
      </c>
    </row>
    <row r="97" spans="1:5">
      <c r="A97" s="28" t="str">
        <f>'Data Calc'!BS106</f>
        <v>P145_101.FIN2</v>
      </c>
      <c r="B97" s="51">
        <f>'Data Calc'!BT106</f>
        <v>1133</v>
      </c>
      <c r="C97" s="24">
        <f>'raw TE data'!Z103</f>
        <v>17.3</v>
      </c>
      <c r="D97" s="29">
        <f t="shared" si="4"/>
        <v>1.2380461031287955</v>
      </c>
      <c r="E97" s="30">
        <f t="shared" si="5"/>
        <v>800.1163590480021</v>
      </c>
    </row>
    <row r="98" spans="1:5">
      <c r="A98" s="28" t="str">
        <f>'Data Calc'!BS12</f>
        <v>P145_9.FIN2</v>
      </c>
      <c r="B98" s="51">
        <f>'Data Calc'!BT12</f>
        <v>120.1</v>
      </c>
      <c r="C98" s="24">
        <f>'raw TE data'!Z9</f>
        <v>17.899999999999999</v>
      </c>
      <c r="D98" s="29">
        <f t="shared" si="4"/>
        <v>1.2528530309798931</v>
      </c>
      <c r="E98" s="30">
        <f t="shared" si="5"/>
        <v>803.68052070859198</v>
      </c>
    </row>
    <row r="99" spans="1:5">
      <c r="A99" s="28" t="str">
        <f>'Data Calc'!BS26</f>
        <v>P145_22.FIN2</v>
      </c>
      <c r="B99" s="51">
        <f>'Data Calc'!BT26</f>
        <v>688</v>
      </c>
      <c r="C99" s="24">
        <f>'raw TE data'!Z23</f>
        <v>18.600000000000001</v>
      </c>
      <c r="D99" s="29">
        <f t="shared" si="4"/>
        <v>1.2695129442179163</v>
      </c>
      <c r="E99" s="30">
        <f t="shared" si="5"/>
        <v>807.71912395898835</v>
      </c>
    </row>
    <row r="100" spans="1:5">
      <c r="A100" s="28" t="str">
        <f>'Data Calc'!BS83</f>
        <v>P145_82.FIN2</v>
      </c>
      <c r="B100" s="51">
        <f>'Data Calc'!BT83</f>
        <v>1658</v>
      </c>
      <c r="C100" s="24">
        <f>'raw TE data'!Z80</f>
        <v>21</v>
      </c>
      <c r="D100" s="29">
        <f t="shared" si="4"/>
        <v>1.3222192947339193</v>
      </c>
      <c r="E100" s="30">
        <f t="shared" si="5"/>
        <v>820.69784510775366</v>
      </c>
    </row>
    <row r="101" spans="1:5">
      <c r="A101" s="28" t="str">
        <f>'Data Calc'!BS100</f>
        <v>P145_96.FIN2</v>
      </c>
      <c r="B101" s="51">
        <f>'Data Calc'!BT100</f>
        <v>130.1</v>
      </c>
      <c r="C101" s="24">
        <f>'raw TE data'!Z97</f>
        <v>21.6</v>
      </c>
      <c r="D101" s="29">
        <f t="shared" si="4"/>
        <v>1.3344537511509309</v>
      </c>
      <c r="E101" s="30">
        <f t="shared" si="5"/>
        <v>823.75523279624645</v>
      </c>
    </row>
    <row r="102" spans="1:5">
      <c r="A102" s="28" t="str">
        <f>'Data Calc'!BS136</f>
        <v>P145_138.FIN2</v>
      </c>
      <c r="B102" s="51">
        <f>'Data Calc'!BT136</f>
        <v>81.56</v>
      </c>
      <c r="C102" s="24">
        <f>'raw TE data'!Z133</f>
        <v>22</v>
      </c>
      <c r="D102" s="29">
        <f t="shared" ref="D102:D133" si="6">LOG10(C102)</f>
        <v>1.3424226808222062</v>
      </c>
      <c r="E102" s="30">
        <f t="shared" ref="E102:E133" si="7">(4800/(5.711-D102))-273</f>
        <v>825.75587618154009</v>
      </c>
    </row>
    <row r="103" spans="1:5">
      <c r="A103" s="28" t="str">
        <f>'Data Calc'!BS61</f>
        <v>P145_57.FIN2</v>
      </c>
      <c r="B103" s="51">
        <f>'Data Calc'!BT61</f>
        <v>1645</v>
      </c>
      <c r="C103" s="24">
        <f>'raw TE data'!Z58</f>
        <v>22</v>
      </c>
      <c r="D103" s="29">
        <f t="shared" si="6"/>
        <v>1.3424226808222062</v>
      </c>
      <c r="E103" s="30">
        <f t="shared" si="7"/>
        <v>825.75587618154009</v>
      </c>
    </row>
    <row r="104" spans="1:5">
      <c r="A104" s="28" t="str">
        <f>'Data Calc'!BS68</f>
        <v>P145_63.FIN2</v>
      </c>
      <c r="B104" s="51">
        <f>'Data Calc'!BT68</f>
        <v>68.2</v>
      </c>
      <c r="C104" s="24">
        <f>'raw TE data'!Z65</f>
        <v>23.5</v>
      </c>
      <c r="D104" s="29">
        <f t="shared" si="6"/>
        <v>1.3710678622717363</v>
      </c>
      <c r="E104" s="30">
        <f t="shared" si="7"/>
        <v>833.00807747020644</v>
      </c>
    </row>
    <row r="105" spans="1:5">
      <c r="A105" s="28" t="str">
        <f>'Data Calc'!BS5</f>
        <v>P145_1.FIN2</v>
      </c>
      <c r="B105" s="51">
        <f>'Data Calc'!BT5</f>
        <v>79.989999999999995</v>
      </c>
      <c r="C105" s="24">
        <f>'raw TE data'!Z2</f>
        <v>24</v>
      </c>
      <c r="D105" s="29">
        <f t="shared" si="6"/>
        <v>1.3802112417116059</v>
      </c>
      <c r="E105" s="30">
        <f t="shared" si="7"/>
        <v>835.34313745125883</v>
      </c>
    </row>
    <row r="106" spans="1:5">
      <c r="A106" s="28" t="str">
        <f>'Data Calc'!BS27</f>
        <v>P145_23.FIN2</v>
      </c>
      <c r="B106" s="51">
        <f>'Data Calc'!BT27</f>
        <v>218.5</v>
      </c>
      <c r="C106" s="24">
        <f>'raw TE data'!Z24</f>
        <v>24.7</v>
      </c>
      <c r="D106" s="29">
        <f t="shared" si="6"/>
        <v>1.3926969532596658</v>
      </c>
      <c r="E106" s="30">
        <f t="shared" si="7"/>
        <v>838.5477417971565</v>
      </c>
    </row>
    <row r="107" spans="1:5">
      <c r="A107" s="28" t="str">
        <f>'Data Calc'!BS51</f>
        <v>P145_46.FIN2</v>
      </c>
      <c r="B107" s="51">
        <f>'Data Calc'!BT51</f>
        <v>1586</v>
      </c>
      <c r="C107" s="24">
        <f>'raw TE data'!Z48</f>
        <v>25.3</v>
      </c>
      <c r="D107" s="29">
        <f t="shared" si="6"/>
        <v>1.403120521175818</v>
      </c>
      <c r="E107" s="30">
        <f t="shared" si="7"/>
        <v>841.23730018327728</v>
      </c>
    </row>
    <row r="108" spans="1:5">
      <c r="A108" s="28" t="str">
        <f>'Data Calc'!BS62</f>
        <v>P145_58.FIN2</v>
      </c>
      <c r="B108" s="51">
        <f>'Data Calc'!BT62</f>
        <v>70</v>
      </c>
      <c r="C108" s="24">
        <f>'raw TE data'!Z59</f>
        <v>25.5</v>
      </c>
      <c r="D108" s="29">
        <f t="shared" si="6"/>
        <v>1.4065401804339552</v>
      </c>
      <c r="E108" s="30">
        <f t="shared" si="7"/>
        <v>842.12250112812376</v>
      </c>
    </row>
    <row r="109" spans="1:5">
      <c r="A109" s="28" t="str">
        <f>'Data Calc'!BS112</f>
        <v>P145_109.FIN2</v>
      </c>
      <c r="B109" s="51">
        <f>'Data Calc'!BT112</f>
        <v>133</v>
      </c>
      <c r="C109" s="24">
        <f>'raw TE data'!Z109</f>
        <v>27</v>
      </c>
      <c r="D109" s="29">
        <f t="shared" si="6"/>
        <v>1.4313637641589874</v>
      </c>
      <c r="E109" s="30">
        <f t="shared" si="7"/>
        <v>848.59065291602474</v>
      </c>
    </row>
    <row r="110" spans="1:5">
      <c r="A110" s="28" t="str">
        <f>'Data Calc'!BS137</f>
        <v>P145_139.FIN2</v>
      </c>
      <c r="B110" s="51">
        <f>'Data Calc'!BT137</f>
        <v>231.9</v>
      </c>
      <c r="C110" s="24">
        <f>'raw TE data'!Z134</f>
        <v>27</v>
      </c>
      <c r="D110" s="29">
        <f t="shared" si="6"/>
        <v>1.4313637641589874</v>
      </c>
      <c r="E110" s="30">
        <f t="shared" si="7"/>
        <v>848.59065291602474</v>
      </c>
    </row>
    <row r="111" spans="1:5">
      <c r="A111" s="28" t="str">
        <f>'Data Calc'!BS103</f>
        <v>P145_99.FIN2</v>
      </c>
      <c r="B111" s="51">
        <f>'Data Calc'!BT103</f>
        <v>1162</v>
      </c>
      <c r="C111" s="24">
        <f>'raw TE data'!Z100</f>
        <v>30</v>
      </c>
      <c r="D111" s="29">
        <f t="shared" si="6"/>
        <v>1.4771212547196624</v>
      </c>
      <c r="E111" s="30">
        <f t="shared" si="7"/>
        <v>860.71220310707736</v>
      </c>
    </row>
    <row r="112" spans="1:5">
      <c r="A112" s="28" t="str">
        <f>'Data Calc'!BS9</f>
        <v>P145_7.FIN2</v>
      </c>
      <c r="B112" s="51">
        <f>'Data Calc'!BT9</f>
        <v>161.4</v>
      </c>
      <c r="C112" s="24">
        <f>'raw TE data'!Z6</f>
        <v>30.2</v>
      </c>
      <c r="D112" s="29">
        <f t="shared" si="6"/>
        <v>1.4800069429571505</v>
      </c>
      <c r="E112" s="30">
        <f t="shared" si="7"/>
        <v>861.4854352833288</v>
      </c>
    </row>
    <row r="113" spans="1:5">
      <c r="A113" s="28" t="str">
        <f>'Data Calc'!BS70</f>
        <v>P145_64.FIN2</v>
      </c>
      <c r="B113" s="51">
        <f>'Data Calc'!BT70</f>
        <v>119.9</v>
      </c>
      <c r="C113" s="24">
        <f>'raw TE data'!Z67</f>
        <v>30.7</v>
      </c>
      <c r="D113" s="29">
        <f t="shared" si="6"/>
        <v>1.4871383754771865</v>
      </c>
      <c r="E113" s="30">
        <f t="shared" si="7"/>
        <v>863.40086411265315</v>
      </c>
    </row>
    <row r="114" spans="1:5">
      <c r="A114" s="28" t="str">
        <f>'Data Calc'!BS133</f>
        <v>P145_136.FIN2</v>
      </c>
      <c r="B114" s="51">
        <f>'Data Calc'!BT133</f>
        <v>159.30000000000001</v>
      </c>
      <c r="C114" s="24">
        <f>'raw TE data'!Z130</f>
        <v>31.6</v>
      </c>
      <c r="D114" s="29">
        <f t="shared" si="6"/>
        <v>1.4996870826184039</v>
      </c>
      <c r="E114" s="30">
        <f t="shared" si="7"/>
        <v>866.78706739854965</v>
      </c>
    </row>
    <row r="115" spans="1:5">
      <c r="A115" s="28" t="str">
        <f>'Data Calc'!BS15</f>
        <v>P145_13.FIN2</v>
      </c>
      <c r="B115" s="51">
        <f>'Data Calc'!BT15</f>
        <v>85.7</v>
      </c>
      <c r="C115" s="24">
        <f>'raw TE data'!Z12</f>
        <v>37.799999999999997</v>
      </c>
      <c r="D115" s="29">
        <f t="shared" si="6"/>
        <v>1.5774917998372253</v>
      </c>
      <c r="E115" s="30">
        <f t="shared" si="7"/>
        <v>888.24119454050651</v>
      </c>
    </row>
    <row r="116" spans="1:5">
      <c r="A116" s="28" t="str">
        <f>'Data Calc'!BS6</f>
        <v>P145_3.FIN2</v>
      </c>
      <c r="B116" s="51">
        <f>'Data Calc'!BT6</f>
        <v>62.3</v>
      </c>
      <c r="C116" s="24">
        <f>'raw TE data'!Z3</f>
        <v>39</v>
      </c>
      <c r="D116" s="29">
        <f t="shared" si="6"/>
        <v>1.5910646070264991</v>
      </c>
      <c r="E116" s="30">
        <f t="shared" si="7"/>
        <v>892.06681347147855</v>
      </c>
    </row>
    <row r="117" spans="1:5">
      <c r="A117" s="28" t="str">
        <f>'Data Calc'!BS63</f>
        <v>P145_58.FIN2</v>
      </c>
      <c r="B117" s="51">
        <f>'Data Calc'!BT63</f>
        <v>87.6</v>
      </c>
      <c r="C117" s="24">
        <f>'raw TE data'!Z60</f>
        <v>42</v>
      </c>
      <c r="D117" s="29">
        <f t="shared" si="6"/>
        <v>1.6232492903979006</v>
      </c>
      <c r="E117" s="30">
        <f t="shared" si="7"/>
        <v>901.23990379962061</v>
      </c>
    </row>
    <row r="118" spans="1:5">
      <c r="A118" s="28" t="str">
        <f>'Data Calc'!BS102</f>
        <v>P145_99.FIN2</v>
      </c>
      <c r="B118" s="51">
        <f>'Data Calc'!BT102</f>
        <v>410</v>
      </c>
      <c r="C118" s="24">
        <f>'raw TE data'!Z99</f>
        <v>45</v>
      </c>
      <c r="D118" s="29">
        <f t="shared" si="6"/>
        <v>1.6532125137753437</v>
      </c>
      <c r="E118" s="30">
        <f t="shared" si="7"/>
        <v>909.91064189413578</v>
      </c>
    </row>
    <row r="119" spans="1:5">
      <c r="A119" s="28" t="str">
        <f>'Data Calc'!BS29</f>
        <v>P145_26.FIN2</v>
      </c>
      <c r="B119" s="51">
        <f>'Data Calc'!BT29</f>
        <v>1655</v>
      </c>
      <c r="C119" s="24">
        <f>'raw TE data'!Z26</f>
        <v>76</v>
      </c>
      <c r="D119" s="29">
        <f t="shared" si="6"/>
        <v>1.8808135922807914</v>
      </c>
      <c r="E119" s="30">
        <f t="shared" si="7"/>
        <v>980.20271366591101</v>
      </c>
    </row>
    <row r="120" spans="1:5">
      <c r="A120" s="28" t="str">
        <f>'Data Calc'!BS76</f>
        <v>P145_70.FIN2</v>
      </c>
      <c r="B120" s="51">
        <f>'Data Calc'!BT76</f>
        <v>120.2</v>
      </c>
      <c r="C120" s="24">
        <f>'raw TE data'!Z73</f>
        <v>76.900000000000006</v>
      </c>
      <c r="D120" s="29">
        <f t="shared" si="6"/>
        <v>1.885926339801431</v>
      </c>
      <c r="E120" s="30">
        <f t="shared" si="7"/>
        <v>981.87779488952901</v>
      </c>
    </row>
    <row r="121" spans="1:5">
      <c r="A121" s="28" t="str">
        <f>'Data Calc'!BS56</f>
        <v>P145_52.FIN2</v>
      </c>
      <c r="B121" s="51">
        <f>'Data Calc'!BT56</f>
        <v>67.2</v>
      </c>
      <c r="C121" s="24">
        <f>'raw TE data'!Z53</f>
        <v>87</v>
      </c>
      <c r="D121" s="29">
        <f t="shared" si="6"/>
        <v>1.9395192526186185</v>
      </c>
      <c r="E121" s="30">
        <f t="shared" si="7"/>
        <v>999.70966538348102</v>
      </c>
    </row>
    <row r="122" spans="1:5">
      <c r="A122" s="28" t="str">
        <f>'Data Calc'!BS42</f>
        <v>P145_37.FIN2</v>
      </c>
      <c r="B122" s="51">
        <f>'Data Calc'!BT42</f>
        <v>103.6</v>
      </c>
      <c r="C122" s="24">
        <f>'raw TE data'!Z39</f>
        <v>96</v>
      </c>
      <c r="D122" s="29">
        <f t="shared" si="6"/>
        <v>1.9822712330395684</v>
      </c>
      <c r="E122" s="30">
        <f t="shared" si="7"/>
        <v>1014.3020002237497</v>
      </c>
    </row>
    <row r="123" spans="1:5">
      <c r="A123" s="28" t="str">
        <f>'Data Calc'!BS129</f>
        <v>P145_129.FIN2</v>
      </c>
      <c r="B123" s="51">
        <f>'Data Calc'!BT129</f>
        <v>1432</v>
      </c>
      <c r="C123" s="24">
        <f>'raw TE data'!Z126</f>
        <v>119</v>
      </c>
      <c r="D123" s="29">
        <f t="shared" si="6"/>
        <v>2.0755469613925306</v>
      </c>
      <c r="E123" s="30">
        <f t="shared" si="7"/>
        <v>1047.3306297799409</v>
      </c>
    </row>
    <row r="124" spans="1:5">
      <c r="A124" s="28" t="str">
        <f>'Data Calc'!BS73</f>
        <v>P145_69.FIN2</v>
      </c>
      <c r="B124" s="51">
        <f>'Data Calc'!BT73</f>
        <v>330</v>
      </c>
      <c r="C124" s="24">
        <f>'raw TE data'!Z70</f>
        <v>130</v>
      </c>
      <c r="D124" s="29">
        <f t="shared" si="6"/>
        <v>2.1139433523068369</v>
      </c>
      <c r="E124" s="30">
        <f t="shared" si="7"/>
        <v>1061.4243558350129</v>
      </c>
    </row>
    <row r="125" spans="1:5">
      <c r="A125" s="28" t="str">
        <f>'Data Calc'!BS114</f>
        <v>P145_110.FIN2</v>
      </c>
      <c r="B125" s="51">
        <f>'Data Calc'!BT114</f>
        <v>106.8</v>
      </c>
      <c r="C125" s="24">
        <f>'raw TE data'!Z111</f>
        <v>133</v>
      </c>
      <c r="D125" s="29">
        <f t="shared" si="6"/>
        <v>2.1238516409670858</v>
      </c>
      <c r="E125" s="30">
        <f t="shared" si="7"/>
        <v>1065.1102534867186</v>
      </c>
    </row>
    <row r="126" spans="1:5">
      <c r="A126" s="28" t="str">
        <f>'Data Calc'!BS43</f>
        <v>P145_37.FIN2</v>
      </c>
      <c r="B126" s="51">
        <f>'Data Calc'!BT43</f>
        <v>165.1</v>
      </c>
      <c r="C126" s="24">
        <f>'raw TE data'!Z40</f>
        <v>142</v>
      </c>
      <c r="D126" s="29">
        <f t="shared" si="6"/>
        <v>2.1522883443830563</v>
      </c>
      <c r="E126" s="30">
        <f t="shared" si="7"/>
        <v>1075.802731017516</v>
      </c>
    </row>
    <row r="127" spans="1:5">
      <c r="A127" s="28" t="str">
        <f>'Data Calc'!BS49</f>
        <v>P145_45.FIN2</v>
      </c>
      <c r="B127" s="51">
        <f>'Data Calc'!BT49</f>
        <v>131.80000000000001</v>
      </c>
      <c r="C127" s="24">
        <f>'raw TE data'!Z46</f>
        <v>155</v>
      </c>
      <c r="D127" s="29">
        <f t="shared" si="6"/>
        <v>2.1903316981702914</v>
      </c>
      <c r="E127" s="30">
        <f t="shared" si="7"/>
        <v>1090.3775148614302</v>
      </c>
    </row>
    <row r="128" spans="1:5">
      <c r="A128" s="28" t="str">
        <f>'Data Calc'!BS40</f>
        <v>P145_36.FIN2</v>
      </c>
      <c r="B128" s="51">
        <f>'Data Calc'!BT40</f>
        <v>120.4</v>
      </c>
      <c r="C128" s="24">
        <f>'raw TE data'!Z37</f>
        <v>170</v>
      </c>
      <c r="D128" s="29">
        <f t="shared" si="6"/>
        <v>2.2304489213782741</v>
      </c>
      <c r="E128" s="30">
        <f t="shared" si="7"/>
        <v>1106.0919574439247</v>
      </c>
    </row>
    <row r="129" spans="1:5">
      <c r="A129" s="28" t="str">
        <f>'Data Calc'!BS97</f>
        <v>P145_95.FIN2</v>
      </c>
      <c r="B129" s="51">
        <f>'Data Calc'!BT97</f>
        <v>90</v>
      </c>
      <c r="C129" s="24">
        <f>'raw TE data'!Z94</f>
        <v>190</v>
      </c>
      <c r="D129" s="29">
        <f t="shared" si="6"/>
        <v>2.2787536009528289</v>
      </c>
      <c r="E129" s="30">
        <f t="shared" si="7"/>
        <v>1125.5009937901114</v>
      </c>
    </row>
    <row r="130" spans="1:5">
      <c r="A130" s="28" t="str">
        <f>'Data Calc'!BS54</f>
        <v>P145_50.FIN2</v>
      </c>
      <c r="B130" s="51">
        <f>'Data Calc'!BT54</f>
        <v>75.7</v>
      </c>
      <c r="C130" s="24">
        <f>'raw TE data'!Z51</f>
        <v>204</v>
      </c>
      <c r="D130" s="29">
        <f t="shared" si="6"/>
        <v>2.3096301674258988</v>
      </c>
      <c r="E130" s="30">
        <f t="shared" si="7"/>
        <v>1138.1961463383234</v>
      </c>
    </row>
    <row r="131" spans="1:5">
      <c r="A131" s="28" t="str">
        <f>'Data Calc'!BS18</f>
        <v>P145_17.FIN2</v>
      </c>
      <c r="B131" s="51">
        <f>'Data Calc'!BT18</f>
        <v>81.7</v>
      </c>
      <c r="C131" s="24">
        <f>'raw TE data'!Z15</f>
        <v>210</v>
      </c>
      <c r="D131" s="29">
        <f t="shared" si="6"/>
        <v>2.3222192947339191</v>
      </c>
      <c r="E131" s="30">
        <f t="shared" si="7"/>
        <v>1143.438659645612</v>
      </c>
    </row>
    <row r="132" spans="1:5">
      <c r="A132" s="28" t="str">
        <f>'Data Calc'!BS14</f>
        <v>P145_11.FIN2</v>
      </c>
      <c r="B132" s="51">
        <f>'Data Calc'!BT14</f>
        <v>68.7</v>
      </c>
      <c r="C132" s="24">
        <f>'raw TE data'!Z11</f>
        <v>225</v>
      </c>
      <c r="D132" s="29">
        <f t="shared" si="6"/>
        <v>2.3521825181113627</v>
      </c>
      <c r="E132" s="30">
        <f t="shared" si="7"/>
        <v>1156.0743768848661</v>
      </c>
    </row>
    <row r="133" spans="1:5">
      <c r="A133" s="28" t="str">
        <f>'Data Calc'!BS132</f>
        <v>P145_136.FIN2</v>
      </c>
      <c r="B133" s="51">
        <f>'Data Calc'!BT132</f>
        <v>101.6</v>
      </c>
      <c r="C133" s="24">
        <f>'raw TE data'!Z129</f>
        <v>350</v>
      </c>
      <c r="D133" s="29">
        <f t="shared" si="6"/>
        <v>2.5440680443502757</v>
      </c>
      <c r="E133" s="30">
        <f t="shared" si="7"/>
        <v>1242.6624983485749</v>
      </c>
    </row>
    <row r="134" spans="1:5">
      <c r="A134" s="28" t="str">
        <f>'Data Calc'!BS31</f>
        <v>P145_28.FIN2</v>
      </c>
      <c r="B134" s="51">
        <f>'Data Calc'!BT31</f>
        <v>86.3</v>
      </c>
      <c r="C134" s="24">
        <f>'raw TE data'!Z28</f>
        <v>415</v>
      </c>
      <c r="D134" s="29">
        <f t="shared" ref="D134:D140" si="8">LOG10(C134)</f>
        <v>2.6180480967120925</v>
      </c>
      <c r="E134" s="30">
        <f t="shared" ref="E134:E140" si="9">(4800/(5.711-D134))-273</f>
        <v>1278.9155001723257</v>
      </c>
    </row>
    <row r="135" spans="1:5">
      <c r="A135" s="28" t="str">
        <f>'Data Calc'!BS57</f>
        <v>P145_52.FIN2</v>
      </c>
      <c r="B135" s="51">
        <f>'Data Calc'!BT57</f>
        <v>166.2</v>
      </c>
      <c r="C135" s="24">
        <f>'raw TE data'!Z54</f>
        <v>509</v>
      </c>
      <c r="D135" s="29">
        <f t="shared" si="8"/>
        <v>2.7067177823367587</v>
      </c>
      <c r="E135" s="30">
        <f t="shared" si="9"/>
        <v>1324.7194059130318</v>
      </c>
    </row>
    <row r="136" spans="1:5">
      <c r="A136" s="28" t="str">
        <f>'Data Calc'!BS127</f>
        <v>P145_127.FIN2</v>
      </c>
      <c r="B136" s="51">
        <f>'Data Calc'!BT127</f>
        <v>121.4</v>
      </c>
      <c r="C136" s="24">
        <f>'raw TE data'!Z124</f>
        <v>580</v>
      </c>
      <c r="D136" s="29">
        <f t="shared" si="8"/>
        <v>2.7634279935629373</v>
      </c>
      <c r="E136" s="30">
        <f t="shared" si="9"/>
        <v>1355.4589450291655</v>
      </c>
    </row>
    <row r="137" spans="1:5">
      <c r="A137" s="28" t="str">
        <f>'Data Calc'!BS69</f>
        <v>P145_64.FIN2</v>
      </c>
      <c r="B137" s="51">
        <f>'Data Calc'!BT69</f>
        <v>70.400000000000006</v>
      </c>
      <c r="C137" s="24">
        <f>'raw TE data'!Z66</f>
        <v>610</v>
      </c>
      <c r="D137" s="29">
        <f t="shared" si="8"/>
        <v>2.7853298350107671</v>
      </c>
      <c r="E137" s="30">
        <f t="shared" si="9"/>
        <v>1367.6497415328649</v>
      </c>
    </row>
    <row r="138" spans="1:5">
      <c r="A138" s="28" t="str">
        <f>'Data Calc'!BS75</f>
        <v>P145_70.FIN2</v>
      </c>
      <c r="B138" s="51">
        <f>'Data Calc'!BT75</f>
        <v>57.4</v>
      </c>
      <c r="C138" s="24">
        <f>'raw TE data'!Z72</f>
        <v>720</v>
      </c>
      <c r="D138" s="29">
        <f t="shared" si="8"/>
        <v>2.8573324964312685</v>
      </c>
      <c r="E138" s="30">
        <f t="shared" si="9"/>
        <v>1409.0459965981422</v>
      </c>
    </row>
    <row r="139" spans="1:5">
      <c r="A139" s="28" t="str">
        <f>'Data Calc'!BS88</f>
        <v>P145_87.FIN2</v>
      </c>
      <c r="B139" s="51">
        <f>'Data Calc'!BT88</f>
        <v>166.4</v>
      </c>
      <c r="C139" s="24">
        <f>'raw TE data'!Z85</f>
        <v>840</v>
      </c>
      <c r="D139" s="29">
        <f t="shared" si="8"/>
        <v>2.9242792860618816</v>
      </c>
      <c r="E139" s="30">
        <f t="shared" si="9"/>
        <v>1449.4546313493931</v>
      </c>
    </row>
    <row r="140" spans="1:5">
      <c r="A140" s="28" t="str">
        <f>'Data Calc'!BS21</f>
        <v>P145_19.FIN2</v>
      </c>
      <c r="B140" s="51">
        <f>'Data Calc'!BT21</f>
        <v>75.3</v>
      </c>
      <c r="C140" s="24">
        <f>'raw TE data'!Z18</f>
        <v>900</v>
      </c>
      <c r="D140" s="29">
        <f t="shared" si="8"/>
        <v>2.9542425094393248</v>
      </c>
      <c r="E140" s="30">
        <f t="shared" si="9"/>
        <v>1468.1760071154338</v>
      </c>
    </row>
    <row r="141" spans="1:5">
      <c r="A141" s="28">
        <f>'Data Calc'!BS140</f>
        <v>0</v>
      </c>
      <c r="B141" s="51">
        <f>'Data Calc'!BT140</f>
        <v>0</v>
      </c>
      <c r="C141" s="24">
        <f>'raw TE data'!Z137</f>
        <v>0</v>
      </c>
      <c r="D141" s="29" t="e">
        <f t="shared" ref="D141:D170" si="10">LOG10(C141)</f>
        <v>#NUM!</v>
      </c>
      <c r="E141" s="30" t="e">
        <f t="shared" ref="E141:E170" si="11">(4800/(5.711-D141))-273</f>
        <v>#NUM!</v>
      </c>
    </row>
    <row r="142" spans="1:5">
      <c r="A142" s="28">
        <f>'Data Calc'!BS141</f>
        <v>0</v>
      </c>
      <c r="B142" s="51">
        <f>'Data Calc'!BT141</f>
        <v>0</v>
      </c>
      <c r="C142" s="24">
        <f>'raw TE data'!Z138</f>
        <v>0</v>
      </c>
      <c r="D142" s="29" t="e">
        <f t="shared" si="10"/>
        <v>#NUM!</v>
      </c>
      <c r="E142" s="30" t="e">
        <f t="shared" si="11"/>
        <v>#NUM!</v>
      </c>
    </row>
    <row r="143" spans="1:5">
      <c r="A143" s="28">
        <f>'Data Calc'!BS142</f>
        <v>0</v>
      </c>
      <c r="B143" s="51">
        <f>'Data Calc'!BT142</f>
        <v>0</v>
      </c>
      <c r="C143" s="24">
        <f>'raw TE data'!Z139</f>
        <v>0</v>
      </c>
      <c r="D143" s="29" t="e">
        <f t="shared" si="10"/>
        <v>#NUM!</v>
      </c>
      <c r="E143" s="30" t="e">
        <f t="shared" si="11"/>
        <v>#NUM!</v>
      </c>
    </row>
    <row r="144" spans="1:5">
      <c r="A144" s="28">
        <f>'Data Calc'!BS143</f>
        <v>0</v>
      </c>
      <c r="B144" s="51">
        <f>'Data Calc'!BT143</f>
        <v>0</v>
      </c>
      <c r="C144" s="24">
        <f>'raw TE data'!Z140</f>
        <v>0</v>
      </c>
      <c r="D144" s="29" t="e">
        <f t="shared" si="10"/>
        <v>#NUM!</v>
      </c>
      <c r="E144" s="30" t="e">
        <f t="shared" si="11"/>
        <v>#NUM!</v>
      </c>
    </row>
    <row r="145" spans="1:5">
      <c r="A145" s="28">
        <f>'Data Calc'!BS144</f>
        <v>0</v>
      </c>
      <c r="B145" s="51">
        <f>'Data Calc'!BT144</f>
        <v>0</v>
      </c>
      <c r="C145" s="24">
        <f>'raw TE data'!Z141</f>
        <v>0</v>
      </c>
      <c r="D145" s="29" t="e">
        <f t="shared" si="10"/>
        <v>#NUM!</v>
      </c>
      <c r="E145" s="30" t="e">
        <f t="shared" si="11"/>
        <v>#NUM!</v>
      </c>
    </row>
    <row r="146" spans="1:5">
      <c r="A146" s="28">
        <f>'Data Calc'!BS145</f>
        <v>0</v>
      </c>
      <c r="B146" s="51">
        <f>'Data Calc'!BT145</f>
        <v>0</v>
      </c>
      <c r="C146" s="24">
        <f>'raw TE data'!Z142</f>
        <v>0</v>
      </c>
      <c r="D146" s="29" t="e">
        <f t="shared" si="10"/>
        <v>#NUM!</v>
      </c>
      <c r="E146" s="30" t="e">
        <f t="shared" si="11"/>
        <v>#NUM!</v>
      </c>
    </row>
    <row r="147" spans="1:5">
      <c r="A147" s="28">
        <f>'Data Calc'!BS146</f>
        <v>0</v>
      </c>
      <c r="B147" s="51">
        <f>'Data Calc'!BT146</f>
        <v>0</v>
      </c>
      <c r="C147" s="24">
        <f>'raw TE data'!Z143</f>
        <v>0</v>
      </c>
      <c r="D147" s="29" t="e">
        <f t="shared" si="10"/>
        <v>#NUM!</v>
      </c>
      <c r="E147" s="30" t="e">
        <f t="shared" si="11"/>
        <v>#NUM!</v>
      </c>
    </row>
    <row r="148" spans="1:5">
      <c r="A148" s="28">
        <f>'Data Calc'!BS147</f>
        <v>0</v>
      </c>
      <c r="B148" s="51">
        <f>'Data Calc'!BT147</f>
        <v>0</v>
      </c>
      <c r="C148" s="24">
        <f>'raw TE data'!Z144</f>
        <v>0</v>
      </c>
      <c r="D148" s="29" t="e">
        <f t="shared" si="10"/>
        <v>#NUM!</v>
      </c>
      <c r="E148" s="30" t="e">
        <f t="shared" si="11"/>
        <v>#NUM!</v>
      </c>
    </row>
    <row r="149" spans="1:5">
      <c r="A149" s="28">
        <f>'Data Calc'!BS148</f>
        <v>0</v>
      </c>
      <c r="B149" s="51">
        <f>'Data Calc'!BT148</f>
        <v>0</v>
      </c>
      <c r="C149" s="24">
        <f>'raw TE data'!Z145</f>
        <v>0</v>
      </c>
      <c r="D149" s="29" t="e">
        <f t="shared" si="10"/>
        <v>#NUM!</v>
      </c>
      <c r="E149" s="30" t="e">
        <f t="shared" si="11"/>
        <v>#NUM!</v>
      </c>
    </row>
    <row r="150" spans="1:5">
      <c r="A150" s="28">
        <f>'Data Calc'!BS149</f>
        <v>0</v>
      </c>
      <c r="B150" s="51">
        <f>'Data Calc'!BT149</f>
        <v>0</v>
      </c>
      <c r="C150" s="24">
        <f>'raw TE data'!Z146</f>
        <v>0</v>
      </c>
      <c r="D150" s="29" t="e">
        <f t="shared" si="10"/>
        <v>#NUM!</v>
      </c>
      <c r="E150" s="30" t="e">
        <f t="shared" si="11"/>
        <v>#NUM!</v>
      </c>
    </row>
    <row r="151" spans="1:5">
      <c r="A151" s="28">
        <f>'Data Calc'!BS150</f>
        <v>0</v>
      </c>
      <c r="B151" s="51">
        <f>'Data Calc'!BT150</f>
        <v>0</v>
      </c>
      <c r="C151" s="24">
        <f>'raw TE data'!Z147</f>
        <v>0</v>
      </c>
      <c r="D151" s="29" t="e">
        <f t="shared" si="10"/>
        <v>#NUM!</v>
      </c>
      <c r="E151" s="30" t="e">
        <f t="shared" si="11"/>
        <v>#NUM!</v>
      </c>
    </row>
    <row r="152" spans="1:5">
      <c r="A152" s="28">
        <f>'Data Calc'!BS151</f>
        <v>0</v>
      </c>
      <c r="B152" s="51">
        <f>'Data Calc'!BT151</f>
        <v>0</v>
      </c>
      <c r="C152" s="24">
        <f>'raw TE data'!Z148</f>
        <v>0</v>
      </c>
      <c r="D152" s="29" t="e">
        <f t="shared" si="10"/>
        <v>#NUM!</v>
      </c>
      <c r="E152" s="30" t="e">
        <f t="shared" si="11"/>
        <v>#NUM!</v>
      </c>
    </row>
    <row r="153" spans="1:5">
      <c r="A153" s="28">
        <f>'Data Calc'!BS152</f>
        <v>0</v>
      </c>
      <c r="B153" s="51">
        <f>'Data Calc'!BT152</f>
        <v>0</v>
      </c>
      <c r="C153" s="24">
        <f>'raw TE data'!Z149</f>
        <v>0</v>
      </c>
      <c r="D153" s="29" t="e">
        <f t="shared" si="10"/>
        <v>#NUM!</v>
      </c>
      <c r="E153" s="30" t="e">
        <f t="shared" si="11"/>
        <v>#NUM!</v>
      </c>
    </row>
    <row r="154" spans="1:5">
      <c r="A154" s="28">
        <f>'Data Calc'!BS153</f>
        <v>0</v>
      </c>
      <c r="B154" s="51">
        <f>'Data Calc'!BT153</f>
        <v>0</v>
      </c>
      <c r="C154" s="24">
        <f>'raw TE data'!Z150</f>
        <v>0</v>
      </c>
      <c r="D154" s="29" t="e">
        <f t="shared" si="10"/>
        <v>#NUM!</v>
      </c>
      <c r="E154" s="30" t="e">
        <f t="shared" si="11"/>
        <v>#NUM!</v>
      </c>
    </row>
    <row r="155" spans="1:5">
      <c r="A155" s="28">
        <f>'Data Calc'!BS154</f>
        <v>0</v>
      </c>
      <c r="B155" s="51">
        <f>'Data Calc'!BT154</f>
        <v>0</v>
      </c>
      <c r="C155" s="24">
        <f>'raw TE data'!Z151</f>
        <v>0</v>
      </c>
      <c r="D155" s="29" t="e">
        <f t="shared" si="10"/>
        <v>#NUM!</v>
      </c>
      <c r="E155" s="30" t="e">
        <f t="shared" si="11"/>
        <v>#NUM!</v>
      </c>
    </row>
    <row r="156" spans="1:5">
      <c r="A156" s="28">
        <f>'Data Calc'!BS155</f>
        <v>0</v>
      </c>
      <c r="B156" s="51">
        <f>'Data Calc'!BT155</f>
        <v>0</v>
      </c>
      <c r="C156" s="24">
        <f>'raw TE data'!Z152</f>
        <v>0</v>
      </c>
      <c r="D156" s="29" t="e">
        <f t="shared" si="10"/>
        <v>#NUM!</v>
      </c>
      <c r="E156" s="30" t="e">
        <f t="shared" si="11"/>
        <v>#NUM!</v>
      </c>
    </row>
    <row r="157" spans="1:5">
      <c r="A157" s="28">
        <f>'Data Calc'!BS156</f>
        <v>0</v>
      </c>
      <c r="B157" s="51">
        <f>'Data Calc'!BT156</f>
        <v>0</v>
      </c>
      <c r="C157" s="24">
        <f>'raw TE data'!Z153</f>
        <v>0</v>
      </c>
      <c r="D157" s="29" t="e">
        <f t="shared" si="10"/>
        <v>#NUM!</v>
      </c>
      <c r="E157" s="30" t="e">
        <f t="shared" si="11"/>
        <v>#NUM!</v>
      </c>
    </row>
    <row r="158" spans="1:5">
      <c r="A158" s="28">
        <f>'Data Calc'!BS157</f>
        <v>0</v>
      </c>
      <c r="B158" s="51">
        <f>'Data Calc'!BT157</f>
        <v>0</v>
      </c>
      <c r="C158" s="24">
        <f>'raw TE data'!Z154</f>
        <v>0</v>
      </c>
      <c r="D158" s="29" t="e">
        <f t="shared" si="10"/>
        <v>#NUM!</v>
      </c>
      <c r="E158" s="30" t="e">
        <f t="shared" si="11"/>
        <v>#NUM!</v>
      </c>
    </row>
    <row r="159" spans="1:5">
      <c r="A159" s="28">
        <f>'Data Calc'!BS158</f>
        <v>0</v>
      </c>
      <c r="B159" s="51">
        <f>'Data Calc'!BT158</f>
        <v>0</v>
      </c>
      <c r="C159" s="24">
        <f>'raw TE data'!Z155</f>
        <v>0</v>
      </c>
      <c r="D159" s="29" t="e">
        <f t="shared" si="10"/>
        <v>#NUM!</v>
      </c>
      <c r="E159" s="30" t="e">
        <f t="shared" si="11"/>
        <v>#NUM!</v>
      </c>
    </row>
    <row r="160" spans="1:5">
      <c r="A160" s="28">
        <f>'Data Calc'!BS159</f>
        <v>0</v>
      </c>
      <c r="B160" s="51">
        <f>'Data Calc'!BT159</f>
        <v>0</v>
      </c>
      <c r="C160" s="24">
        <f>'raw TE data'!Z156</f>
        <v>0</v>
      </c>
      <c r="D160" s="29" t="e">
        <f t="shared" si="10"/>
        <v>#NUM!</v>
      </c>
      <c r="E160" s="30" t="e">
        <f t="shared" si="11"/>
        <v>#NUM!</v>
      </c>
    </row>
    <row r="161" spans="1:5">
      <c r="A161" s="28">
        <f>'Data Calc'!BS160</f>
        <v>0</v>
      </c>
      <c r="B161" s="51">
        <f>'Data Calc'!BT160</f>
        <v>0</v>
      </c>
      <c r="C161" s="24">
        <f>'raw TE data'!Z157</f>
        <v>0</v>
      </c>
      <c r="D161" s="29" t="e">
        <f t="shared" si="10"/>
        <v>#NUM!</v>
      </c>
      <c r="E161" s="30" t="e">
        <f t="shared" si="11"/>
        <v>#NUM!</v>
      </c>
    </row>
    <row r="162" spans="1:5">
      <c r="A162" s="28">
        <f>'Data Calc'!BS161</f>
        <v>0</v>
      </c>
      <c r="B162" s="51">
        <f>'Data Calc'!BT161</f>
        <v>0</v>
      </c>
      <c r="C162" s="24">
        <f>'raw TE data'!Z158</f>
        <v>0</v>
      </c>
      <c r="D162" s="29" t="e">
        <f t="shared" si="10"/>
        <v>#NUM!</v>
      </c>
      <c r="E162" s="30" t="e">
        <f t="shared" si="11"/>
        <v>#NUM!</v>
      </c>
    </row>
    <row r="163" spans="1:5">
      <c r="A163" s="28">
        <f>'Data Calc'!BS162</f>
        <v>0</v>
      </c>
      <c r="B163" s="51">
        <f>'Data Calc'!BT162</f>
        <v>0</v>
      </c>
      <c r="C163" s="24">
        <f>'raw TE data'!Z159</f>
        <v>0</v>
      </c>
      <c r="D163" s="29" t="e">
        <f t="shared" si="10"/>
        <v>#NUM!</v>
      </c>
      <c r="E163" s="30" t="e">
        <f t="shared" si="11"/>
        <v>#NUM!</v>
      </c>
    </row>
    <row r="164" spans="1:5">
      <c r="A164" s="28">
        <f>'Data Calc'!BS163</f>
        <v>0</v>
      </c>
      <c r="B164" s="51">
        <f>'Data Calc'!BT163</f>
        <v>0</v>
      </c>
      <c r="C164" s="24">
        <f>'raw TE data'!Z160</f>
        <v>0</v>
      </c>
      <c r="D164" s="29" t="e">
        <f t="shared" si="10"/>
        <v>#NUM!</v>
      </c>
      <c r="E164" s="30" t="e">
        <f t="shared" si="11"/>
        <v>#NUM!</v>
      </c>
    </row>
    <row r="165" spans="1:5">
      <c r="A165" s="28">
        <f>'Data Calc'!BS164</f>
        <v>0</v>
      </c>
      <c r="B165" s="51">
        <f>'Data Calc'!BT164</f>
        <v>0</v>
      </c>
      <c r="C165" s="24">
        <f>'raw TE data'!Z161</f>
        <v>0</v>
      </c>
      <c r="D165" s="29" t="e">
        <f t="shared" si="10"/>
        <v>#NUM!</v>
      </c>
      <c r="E165" s="30" t="e">
        <f t="shared" si="11"/>
        <v>#NUM!</v>
      </c>
    </row>
    <row r="166" spans="1:5">
      <c r="A166" s="28">
        <f>'Data Calc'!BS165</f>
        <v>0</v>
      </c>
      <c r="B166" s="51">
        <f>'Data Calc'!BT165</f>
        <v>0</v>
      </c>
      <c r="C166" s="24">
        <f>'raw TE data'!Z162</f>
        <v>0</v>
      </c>
      <c r="D166" s="29" t="e">
        <f t="shared" si="10"/>
        <v>#NUM!</v>
      </c>
      <c r="E166" s="30" t="e">
        <f t="shared" si="11"/>
        <v>#NUM!</v>
      </c>
    </row>
    <row r="167" spans="1:5">
      <c r="A167" s="28">
        <f>'Data Calc'!BS166</f>
        <v>0</v>
      </c>
      <c r="B167" s="51">
        <f>'Data Calc'!BT166</f>
        <v>0</v>
      </c>
      <c r="C167" s="24">
        <f>'raw TE data'!Z163</f>
        <v>0</v>
      </c>
      <c r="D167" s="29" t="e">
        <f t="shared" si="10"/>
        <v>#NUM!</v>
      </c>
      <c r="E167" s="30" t="e">
        <f t="shared" si="11"/>
        <v>#NUM!</v>
      </c>
    </row>
    <row r="168" spans="1:5">
      <c r="A168" s="28">
        <f>'Data Calc'!BS167</f>
        <v>0</v>
      </c>
      <c r="B168" s="51">
        <f>'Data Calc'!BT167</f>
        <v>0</v>
      </c>
      <c r="C168" s="24">
        <f>'raw TE data'!Z164</f>
        <v>0</v>
      </c>
      <c r="D168" s="29" t="e">
        <f t="shared" si="10"/>
        <v>#NUM!</v>
      </c>
      <c r="E168" s="30" t="e">
        <f t="shared" si="11"/>
        <v>#NUM!</v>
      </c>
    </row>
    <row r="169" spans="1:5">
      <c r="A169" s="28">
        <f>'Data Calc'!BS168</f>
        <v>0</v>
      </c>
      <c r="B169" s="51">
        <f>'Data Calc'!BT168</f>
        <v>0</v>
      </c>
      <c r="C169" s="24">
        <f>'raw TE data'!Z165</f>
        <v>0</v>
      </c>
      <c r="D169" s="29" t="e">
        <f t="shared" si="10"/>
        <v>#NUM!</v>
      </c>
      <c r="E169" s="30" t="e">
        <f t="shared" si="11"/>
        <v>#NUM!</v>
      </c>
    </row>
    <row r="170" spans="1:5">
      <c r="A170" s="28">
        <f>'Data Calc'!BS169</f>
        <v>0</v>
      </c>
      <c r="B170" s="51">
        <f>'Data Calc'!BT169</f>
        <v>0</v>
      </c>
      <c r="C170" s="24">
        <f>'raw TE data'!Z166</f>
        <v>0</v>
      </c>
      <c r="D170" s="29" t="e">
        <f t="shared" si="10"/>
        <v>#NUM!</v>
      </c>
      <c r="E170" s="30" t="e">
        <f t="shared" si="11"/>
        <v>#NUM!</v>
      </c>
    </row>
    <row r="171" spans="1:5">
      <c r="A171" s="28">
        <f>'Data Calc'!BS170</f>
        <v>0</v>
      </c>
      <c r="B171" s="51">
        <f>'Data Calc'!BT170</f>
        <v>0</v>
      </c>
      <c r="C171" s="24">
        <f>'raw TE data'!Z142</f>
        <v>0</v>
      </c>
      <c r="D171" s="29" t="e">
        <f t="shared" ref="D171:D172" si="12">LOG10(C171)</f>
        <v>#NUM!</v>
      </c>
      <c r="E171" s="30" t="e">
        <f t="shared" ref="E171:E172" si="13">(4800/(5.711-D171))-273</f>
        <v>#NUM!</v>
      </c>
    </row>
    <row r="172" spans="1:5">
      <c r="A172" s="28">
        <f>'Data Calc'!BS171</f>
        <v>0</v>
      </c>
      <c r="B172" s="51">
        <f>'Data Calc'!BT171</f>
        <v>0</v>
      </c>
      <c r="C172" s="24">
        <f>'raw TE data'!Z143</f>
        <v>0</v>
      </c>
      <c r="D172" s="29" t="e">
        <f t="shared" si="12"/>
        <v>#NUM!</v>
      </c>
      <c r="E172" s="30" t="e">
        <f t="shared" si="13"/>
        <v>#NUM!</v>
      </c>
    </row>
  </sheetData>
  <sortState ref="A6:E140">
    <sortCondition ref="C6:C140"/>
  </sortState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5</vt:i4>
      </vt:variant>
    </vt:vector>
  </HeadingPairs>
  <TitlesOfParts>
    <vt:vector size="12" baseType="lpstr">
      <vt:lpstr>Instructions</vt:lpstr>
      <vt:lpstr>raw UPb data</vt:lpstr>
      <vt:lpstr>raw TE data</vt:lpstr>
      <vt:lpstr>Data Calc</vt:lpstr>
      <vt:lpstr>Young Only</vt:lpstr>
      <vt:lpstr>All Data</vt:lpstr>
      <vt:lpstr>Ti in Zrn</vt:lpstr>
      <vt:lpstr>U vs Age</vt:lpstr>
      <vt:lpstr>ThU vs Age</vt:lpstr>
      <vt:lpstr>CeCe vs Age</vt:lpstr>
      <vt:lpstr>LuGd Ce vs Age</vt:lpstr>
      <vt:lpstr>Eu vs Age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</dc:creator>
  <cp:lastModifiedBy>StructureMac2</cp:lastModifiedBy>
  <dcterms:created xsi:type="dcterms:W3CDTF">2011-08-31T04:27:25Z</dcterms:created>
  <dcterms:modified xsi:type="dcterms:W3CDTF">2018-07-09T21:02:58Z</dcterms:modified>
</cp:coreProperties>
</file>