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8145" yWindow="465" windowWidth="23295" windowHeight="13620" tabRatio="740"/>
  </bookViews>
  <sheets>
    <sheet name="DR11. GDGT Fractional Abundance" sheetId="2" r:id="rId1"/>
    <sheet name="DR12. GDGT Indices" sheetId="3" r:id="rId2"/>
    <sheet name="DR13. pCO2 Calculation" sheetId="1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5" i="1" l="1"/>
  <c r="M55" i="1"/>
  <c r="N55" i="1"/>
  <c r="P55" i="1"/>
  <c r="J55" i="1"/>
  <c r="Q55" i="1"/>
  <c r="S55" i="1"/>
  <c r="R55" i="1"/>
  <c r="O57" i="1"/>
  <c r="M57" i="1"/>
  <c r="N57" i="1"/>
  <c r="P57" i="1"/>
  <c r="J57" i="1"/>
  <c r="Q57" i="1"/>
  <c r="S57" i="1"/>
  <c r="T57" i="1" s="1"/>
  <c r="R57" i="1"/>
  <c r="O58" i="1"/>
  <c r="M58" i="1"/>
  <c r="N58" i="1"/>
  <c r="P58" i="1"/>
  <c r="J58" i="1"/>
  <c r="Q58" i="1"/>
  <c r="S58" i="1" s="1"/>
  <c r="R58" i="1"/>
  <c r="T58" i="1"/>
  <c r="O59" i="1"/>
  <c r="M59" i="1"/>
  <c r="N59" i="1"/>
  <c r="P59" i="1"/>
  <c r="J59" i="1"/>
  <c r="R59" i="1"/>
  <c r="O60" i="1"/>
  <c r="P60" i="1" s="1"/>
  <c r="Q60" i="1" s="1"/>
  <c r="S60" i="1" s="1"/>
  <c r="T60" i="1" s="1"/>
  <c r="M60" i="1"/>
  <c r="N60" i="1"/>
  <c r="J60" i="1"/>
  <c r="R60" i="1"/>
  <c r="O61" i="1"/>
  <c r="P61" i="1" s="1"/>
  <c r="Q61" i="1" s="1"/>
  <c r="S61" i="1" s="1"/>
  <c r="T61" i="1" s="1"/>
  <c r="M61" i="1"/>
  <c r="N61" i="1"/>
  <c r="J61" i="1"/>
  <c r="R61" i="1"/>
  <c r="O62" i="1"/>
  <c r="P62" i="1" s="1"/>
  <c r="Q62" i="1" s="1"/>
  <c r="S62" i="1" s="1"/>
  <c r="M62" i="1"/>
  <c r="N62" i="1" s="1"/>
  <c r="J62" i="1"/>
  <c r="R62" i="1"/>
  <c r="T62" i="1"/>
  <c r="O63" i="1"/>
  <c r="P63" i="1" s="1"/>
  <c r="Q63" i="1" s="1"/>
  <c r="S63" i="1" s="1"/>
  <c r="M63" i="1"/>
  <c r="N63" i="1"/>
  <c r="J63" i="1"/>
  <c r="R63" i="1"/>
  <c r="T63" i="1"/>
  <c r="O64" i="1"/>
  <c r="M64" i="1"/>
  <c r="N64" i="1"/>
  <c r="P64" i="1"/>
  <c r="J64" i="1"/>
  <c r="Q64" i="1"/>
  <c r="S64" i="1"/>
  <c r="R64" i="1"/>
  <c r="O65" i="1"/>
  <c r="M65" i="1"/>
  <c r="N65" i="1"/>
  <c r="P65" i="1"/>
  <c r="J65" i="1"/>
  <c r="Q65" i="1"/>
  <c r="S65" i="1"/>
  <c r="T65" i="1" s="1"/>
  <c r="R65" i="1"/>
  <c r="O66" i="1"/>
  <c r="P66" i="1" s="1"/>
  <c r="Q66" i="1" s="1"/>
  <c r="S66" i="1" s="1"/>
  <c r="T66" i="1" s="1"/>
  <c r="M66" i="1"/>
  <c r="N66" i="1"/>
  <c r="J66" i="1"/>
  <c r="R66" i="1"/>
  <c r="O48" i="1"/>
  <c r="P48" i="1" s="1"/>
  <c r="Q48" i="1" s="1"/>
  <c r="S48" i="1" s="1"/>
  <c r="T48" i="1" s="1"/>
  <c r="M48" i="1"/>
  <c r="N48" i="1"/>
  <c r="J48" i="1"/>
  <c r="R48" i="1"/>
  <c r="O49" i="1"/>
  <c r="M49" i="1"/>
  <c r="N49" i="1" s="1"/>
  <c r="J49" i="1"/>
  <c r="R49" i="1"/>
  <c r="O50" i="1"/>
  <c r="P50" i="1" s="1"/>
  <c r="Q50" i="1" s="1"/>
  <c r="S50" i="1" s="1"/>
  <c r="T50" i="1" s="1"/>
  <c r="M50" i="1"/>
  <c r="N50" i="1" s="1"/>
  <c r="J50" i="1"/>
  <c r="R50" i="1"/>
  <c r="O51" i="1"/>
  <c r="M51" i="1"/>
  <c r="N51" i="1" s="1"/>
  <c r="J51" i="1"/>
  <c r="R51" i="1"/>
  <c r="O52" i="1"/>
  <c r="P52" i="1" s="1"/>
  <c r="Q52" i="1" s="1"/>
  <c r="S52" i="1" s="1"/>
  <c r="M52" i="1"/>
  <c r="N52" i="1"/>
  <c r="J52" i="1"/>
  <c r="R52" i="1"/>
  <c r="T52" i="1"/>
  <c r="O53" i="1"/>
  <c r="M53" i="1"/>
  <c r="N53" i="1"/>
  <c r="P53" i="1"/>
  <c r="J53" i="1"/>
  <c r="Q53" i="1"/>
  <c r="S53" i="1"/>
  <c r="R53" i="1"/>
  <c r="O54" i="1"/>
  <c r="M54" i="1"/>
  <c r="N54" i="1" s="1"/>
  <c r="P54" i="1" s="1"/>
  <c r="Q54" i="1" s="1"/>
  <c r="S54" i="1" s="1"/>
  <c r="T54" i="1" s="1"/>
  <c r="J54" i="1"/>
  <c r="R54" i="1"/>
  <c r="O69" i="1"/>
  <c r="M69" i="1"/>
  <c r="N69" i="1" s="1"/>
  <c r="J69" i="1"/>
  <c r="R69" i="1"/>
  <c r="O70" i="1"/>
  <c r="P70" i="1" s="1"/>
  <c r="Q70" i="1" s="1"/>
  <c r="S70" i="1" s="1"/>
  <c r="T70" i="1" s="1"/>
  <c r="M70" i="1"/>
  <c r="N70" i="1" s="1"/>
  <c r="J70" i="1"/>
  <c r="R70" i="1"/>
  <c r="O74" i="1"/>
  <c r="M74" i="1"/>
  <c r="N74" i="1"/>
  <c r="J74" i="1"/>
  <c r="R74" i="1"/>
  <c r="O81" i="1"/>
  <c r="M81" i="1"/>
  <c r="N81" i="1"/>
  <c r="J81" i="1"/>
  <c r="R81" i="1"/>
  <c r="O83" i="1"/>
  <c r="M83" i="1"/>
  <c r="N83" i="1" s="1"/>
  <c r="J83" i="1"/>
  <c r="R83" i="1"/>
  <c r="O87" i="1"/>
  <c r="M87" i="1"/>
  <c r="N87" i="1"/>
  <c r="P87" i="1"/>
  <c r="Q87" i="1" s="1"/>
  <c r="S87" i="1" s="1"/>
  <c r="T87" i="1" s="1"/>
  <c r="J87" i="1"/>
  <c r="R87" i="1"/>
  <c r="O89" i="1"/>
  <c r="M89" i="1"/>
  <c r="N89" i="1"/>
  <c r="P89" i="1" s="1"/>
  <c r="Q89" i="1" s="1"/>
  <c r="S89" i="1" s="1"/>
  <c r="T89" i="1" s="1"/>
  <c r="J89" i="1"/>
  <c r="R89" i="1"/>
  <c r="O4" i="1"/>
  <c r="M4" i="1"/>
  <c r="N4" i="1"/>
  <c r="J4" i="1"/>
  <c r="R4" i="1"/>
  <c r="O5" i="1"/>
  <c r="M5" i="1"/>
  <c r="N5" i="1" s="1"/>
  <c r="J5" i="1"/>
  <c r="R5" i="1"/>
  <c r="O6" i="1"/>
  <c r="P6" i="1" s="1"/>
  <c r="Q6" i="1" s="1"/>
  <c r="S6" i="1" s="1"/>
  <c r="T6" i="1" s="1"/>
  <c r="M6" i="1"/>
  <c r="N6" i="1" s="1"/>
  <c r="J6" i="1"/>
  <c r="R6" i="1"/>
  <c r="O7" i="1"/>
  <c r="M7" i="1"/>
  <c r="N7" i="1" s="1"/>
  <c r="J7" i="1"/>
  <c r="R7" i="1"/>
  <c r="O8" i="1"/>
  <c r="P8" i="1" s="1"/>
  <c r="Q8" i="1" s="1"/>
  <c r="S8" i="1" s="1"/>
  <c r="M8" i="1"/>
  <c r="N8" i="1"/>
  <c r="J8" i="1"/>
  <c r="R8" i="1"/>
  <c r="T8" i="1"/>
  <c r="O9" i="1"/>
  <c r="P9" i="1" s="1"/>
  <c r="Q9" i="1" s="1"/>
  <c r="S9" i="1" s="1"/>
  <c r="T9" i="1" s="1"/>
  <c r="M9" i="1"/>
  <c r="N9" i="1" s="1"/>
  <c r="J9" i="1"/>
  <c r="R9" i="1"/>
  <c r="O10" i="1"/>
  <c r="P10" i="1" s="1"/>
  <c r="Q10" i="1" s="1"/>
  <c r="S10" i="1" s="1"/>
  <c r="T10" i="1" s="1"/>
  <c r="M10" i="1"/>
  <c r="N10" i="1"/>
  <c r="J10" i="1"/>
  <c r="R10" i="1"/>
  <c r="O11" i="1"/>
  <c r="M11" i="1"/>
  <c r="N11" i="1"/>
  <c r="P11" i="1"/>
  <c r="J11" i="1"/>
  <c r="Q11" i="1"/>
  <c r="S11" i="1"/>
  <c r="R11" i="1"/>
  <c r="O12" i="1"/>
  <c r="M12" i="1"/>
  <c r="N12" i="1"/>
  <c r="P12" i="1"/>
  <c r="J12" i="1"/>
  <c r="Q12" i="1" s="1"/>
  <c r="S12" i="1" s="1"/>
  <c r="T12" i="1" s="1"/>
  <c r="R12" i="1"/>
  <c r="O13" i="1"/>
  <c r="M13" i="1"/>
  <c r="N13" i="1"/>
  <c r="P13" i="1"/>
  <c r="Q13" i="1" s="1"/>
  <c r="S13" i="1" s="1"/>
  <c r="T13" i="1" s="1"/>
  <c r="J13" i="1"/>
  <c r="R13" i="1"/>
  <c r="O14" i="1"/>
  <c r="M14" i="1"/>
  <c r="N14" i="1"/>
  <c r="P14" i="1"/>
  <c r="J14" i="1"/>
  <c r="R14" i="1"/>
  <c r="O15" i="1"/>
  <c r="M15" i="1"/>
  <c r="N15" i="1"/>
  <c r="P15" i="1"/>
  <c r="J15" i="1"/>
  <c r="Q15" i="1"/>
  <c r="S15" i="1"/>
  <c r="T15" i="1" s="1"/>
  <c r="R15" i="1"/>
  <c r="O16" i="1"/>
  <c r="M16" i="1"/>
  <c r="N16" i="1"/>
  <c r="J16" i="1"/>
  <c r="R16" i="1"/>
  <c r="O17" i="1"/>
  <c r="M17" i="1"/>
  <c r="N17" i="1" s="1"/>
  <c r="P17" i="1"/>
  <c r="J17" i="1"/>
  <c r="Q17" i="1"/>
  <c r="S17" i="1"/>
  <c r="T17" i="1" s="1"/>
  <c r="R17" i="1"/>
  <c r="O18" i="1"/>
  <c r="M18" i="1"/>
  <c r="N18" i="1"/>
  <c r="P18" i="1"/>
  <c r="J18" i="1"/>
  <c r="AF18" i="1" s="1"/>
  <c r="AH18" i="1" s="1"/>
  <c r="AI18" i="1" s="1"/>
  <c r="Q18" i="1"/>
  <c r="S18" i="1" s="1"/>
  <c r="T18" i="1" s="1"/>
  <c r="R18" i="1"/>
  <c r="O19" i="1"/>
  <c r="M19" i="1"/>
  <c r="N19" i="1" s="1"/>
  <c r="P19" i="1" s="1"/>
  <c r="Q19" i="1" s="1"/>
  <c r="S19" i="1" s="1"/>
  <c r="T19" i="1" s="1"/>
  <c r="J19" i="1"/>
  <c r="R19" i="1"/>
  <c r="O20" i="1"/>
  <c r="M20" i="1"/>
  <c r="N20" i="1"/>
  <c r="P20" i="1"/>
  <c r="Q20" i="1" s="1"/>
  <c r="S20" i="1" s="1"/>
  <c r="T20" i="1" s="1"/>
  <c r="J20" i="1"/>
  <c r="R20" i="1"/>
  <c r="O21" i="1"/>
  <c r="M21" i="1"/>
  <c r="N21" i="1"/>
  <c r="P21" i="1"/>
  <c r="Q21" i="1" s="1"/>
  <c r="S21" i="1" s="1"/>
  <c r="T21" i="1" s="1"/>
  <c r="J21" i="1"/>
  <c r="R21" i="1"/>
  <c r="O22" i="1"/>
  <c r="M22" i="1"/>
  <c r="N22" i="1"/>
  <c r="P22" i="1"/>
  <c r="Q22" i="1" s="1"/>
  <c r="S22" i="1" s="1"/>
  <c r="T22" i="1" s="1"/>
  <c r="J22" i="1"/>
  <c r="R22" i="1"/>
  <c r="O23" i="1"/>
  <c r="P23" i="1" s="1"/>
  <c r="Q23" i="1" s="1"/>
  <c r="S23" i="1" s="1"/>
  <c r="T23" i="1" s="1"/>
  <c r="M23" i="1"/>
  <c r="N23" i="1" s="1"/>
  <c r="J23" i="1"/>
  <c r="R23" i="1"/>
  <c r="O24" i="1"/>
  <c r="M24" i="1"/>
  <c r="N24" i="1"/>
  <c r="J24" i="1"/>
  <c r="R24" i="1"/>
  <c r="O25" i="1"/>
  <c r="M25" i="1"/>
  <c r="N25" i="1" s="1"/>
  <c r="P25" i="1"/>
  <c r="Q25" i="1" s="1"/>
  <c r="S25" i="1" s="1"/>
  <c r="T25" i="1" s="1"/>
  <c r="J25" i="1"/>
  <c r="R25" i="1"/>
  <c r="O26" i="1"/>
  <c r="M26" i="1"/>
  <c r="N26" i="1"/>
  <c r="J26" i="1"/>
  <c r="R26" i="1"/>
  <c r="O27" i="1"/>
  <c r="M27" i="1"/>
  <c r="N27" i="1" s="1"/>
  <c r="P27" i="1" s="1"/>
  <c r="J27" i="1"/>
  <c r="Q27" i="1"/>
  <c r="S27" i="1"/>
  <c r="R27" i="1"/>
  <c r="O28" i="1"/>
  <c r="M28" i="1"/>
  <c r="N28" i="1" s="1"/>
  <c r="J28" i="1"/>
  <c r="R28" i="1"/>
  <c r="O29" i="1"/>
  <c r="P29" i="1" s="1"/>
  <c r="Q29" i="1" s="1"/>
  <c r="S29" i="1" s="1"/>
  <c r="T29" i="1" s="1"/>
  <c r="M29" i="1"/>
  <c r="N29" i="1"/>
  <c r="J29" i="1"/>
  <c r="R29" i="1"/>
  <c r="O30" i="1"/>
  <c r="P30" i="1" s="1"/>
  <c r="M30" i="1"/>
  <c r="N30" i="1"/>
  <c r="J30" i="1"/>
  <c r="AF30" i="1" s="1"/>
  <c r="AH30" i="1" s="1"/>
  <c r="AI30" i="1" s="1"/>
  <c r="R30" i="1"/>
  <c r="O31" i="1"/>
  <c r="P31" i="1" s="1"/>
  <c r="M31" i="1"/>
  <c r="N31" i="1"/>
  <c r="J31" i="1"/>
  <c r="Q31" i="1"/>
  <c r="S31" i="1" s="1"/>
  <c r="T31" i="1" s="1"/>
  <c r="R31" i="1"/>
  <c r="O32" i="1"/>
  <c r="M32" i="1"/>
  <c r="N32" i="1"/>
  <c r="J32" i="1"/>
  <c r="R32" i="1"/>
  <c r="O33" i="1"/>
  <c r="M33" i="1"/>
  <c r="N33" i="1" s="1"/>
  <c r="P33" i="1"/>
  <c r="J33" i="1"/>
  <c r="AF33" i="1" s="1"/>
  <c r="AH33" i="1" s="1"/>
  <c r="AI33" i="1" s="1"/>
  <c r="Q33" i="1"/>
  <c r="S33" i="1" s="1"/>
  <c r="T33" i="1" s="1"/>
  <c r="R33" i="1"/>
  <c r="O34" i="1"/>
  <c r="M34" i="1"/>
  <c r="N34" i="1"/>
  <c r="P34" i="1"/>
  <c r="Q34" i="1" s="1"/>
  <c r="S34" i="1" s="1"/>
  <c r="T34" i="1" s="1"/>
  <c r="J34" i="1"/>
  <c r="AF34" i="1" s="1"/>
  <c r="AH34" i="1" s="1"/>
  <c r="AI34" i="1" s="1"/>
  <c r="R34" i="1"/>
  <c r="O35" i="1"/>
  <c r="M35" i="1"/>
  <c r="N35" i="1"/>
  <c r="P35" i="1"/>
  <c r="Q35" i="1" s="1"/>
  <c r="S35" i="1" s="1"/>
  <c r="T35" i="1" s="1"/>
  <c r="J35" i="1"/>
  <c r="R35" i="1"/>
  <c r="O36" i="1"/>
  <c r="M36" i="1"/>
  <c r="N36" i="1"/>
  <c r="P36" i="1"/>
  <c r="Q36" i="1" s="1"/>
  <c r="S36" i="1" s="1"/>
  <c r="T36" i="1" s="1"/>
  <c r="J36" i="1"/>
  <c r="R36" i="1"/>
  <c r="O37" i="1"/>
  <c r="M37" i="1"/>
  <c r="N37" i="1"/>
  <c r="P37" i="1"/>
  <c r="Q37" i="1" s="1"/>
  <c r="S37" i="1" s="1"/>
  <c r="T37" i="1" s="1"/>
  <c r="J37" i="1"/>
  <c r="R37" i="1"/>
  <c r="O38" i="1"/>
  <c r="M38" i="1"/>
  <c r="N38" i="1"/>
  <c r="P38" i="1"/>
  <c r="J38" i="1"/>
  <c r="R38" i="1"/>
  <c r="O39" i="1"/>
  <c r="M39" i="1"/>
  <c r="N39" i="1"/>
  <c r="P39" i="1"/>
  <c r="J39" i="1"/>
  <c r="Q39" i="1"/>
  <c r="S39" i="1" s="1"/>
  <c r="T39" i="1" s="1"/>
  <c r="R39" i="1"/>
  <c r="O40" i="1"/>
  <c r="M40" i="1"/>
  <c r="N40" i="1" s="1"/>
  <c r="J40" i="1"/>
  <c r="R40" i="1"/>
  <c r="O41" i="1"/>
  <c r="P41" i="1" s="1"/>
  <c r="Q41" i="1" s="1"/>
  <c r="S41" i="1" s="1"/>
  <c r="T41" i="1" s="1"/>
  <c r="M41" i="1"/>
  <c r="N41" i="1" s="1"/>
  <c r="J41" i="1"/>
  <c r="R41" i="1"/>
  <c r="O42" i="1"/>
  <c r="M42" i="1"/>
  <c r="N42" i="1"/>
  <c r="P42" i="1"/>
  <c r="Q42" i="1" s="1"/>
  <c r="S42" i="1" s="1"/>
  <c r="T42" i="1" s="1"/>
  <c r="J42" i="1"/>
  <c r="R42" i="1"/>
  <c r="O43" i="1"/>
  <c r="M43" i="1"/>
  <c r="N43" i="1"/>
  <c r="P43" i="1"/>
  <c r="Q43" i="1" s="1"/>
  <c r="S43" i="1" s="1"/>
  <c r="T43" i="1" s="1"/>
  <c r="J43" i="1"/>
  <c r="R43" i="1"/>
  <c r="O44" i="1"/>
  <c r="M44" i="1"/>
  <c r="N44" i="1"/>
  <c r="P44" i="1"/>
  <c r="Q44" i="1" s="1"/>
  <c r="S44" i="1" s="1"/>
  <c r="J44" i="1"/>
  <c r="R44" i="1"/>
  <c r="T44" i="1"/>
  <c r="O45" i="1"/>
  <c r="M45" i="1"/>
  <c r="N45" i="1" s="1"/>
  <c r="J45" i="1"/>
  <c r="R45" i="1"/>
  <c r="O46" i="1"/>
  <c r="M46" i="1"/>
  <c r="N46" i="1" s="1"/>
  <c r="J46" i="1"/>
  <c r="R46" i="1"/>
  <c r="O47" i="1"/>
  <c r="M47" i="1"/>
  <c r="N47" i="1"/>
  <c r="J47" i="1"/>
  <c r="R47" i="1"/>
  <c r="O56" i="1"/>
  <c r="M56" i="1"/>
  <c r="N56" i="1" s="1"/>
  <c r="J56" i="1"/>
  <c r="R56" i="1"/>
  <c r="AD4" i="1"/>
  <c r="AE4" i="1" s="1"/>
  <c r="AF4" i="1" s="1"/>
  <c r="AH4" i="1" s="1"/>
  <c r="AB4" i="1"/>
  <c r="AC4" i="1" s="1"/>
  <c r="AG4" i="1"/>
  <c r="AI4" i="1"/>
  <c r="AD5" i="1"/>
  <c r="AB5" i="1"/>
  <c r="AC5" i="1" s="1"/>
  <c r="AE5" i="1"/>
  <c r="AF5" i="1" s="1"/>
  <c r="AH5" i="1" s="1"/>
  <c r="AI5" i="1" s="1"/>
  <c r="AG5" i="1"/>
  <c r="AD6" i="1"/>
  <c r="AB6" i="1"/>
  <c r="AC6" i="1" s="1"/>
  <c r="AE6" i="1"/>
  <c r="AF6" i="1"/>
  <c r="AH6" i="1" s="1"/>
  <c r="AI6" i="1" s="1"/>
  <c r="AG6" i="1"/>
  <c r="AD7" i="1"/>
  <c r="AE7" i="1" s="1"/>
  <c r="AF7" i="1" s="1"/>
  <c r="AH7" i="1" s="1"/>
  <c r="AI7" i="1" s="1"/>
  <c r="AB7" i="1"/>
  <c r="AC7" i="1" s="1"/>
  <c r="AG7" i="1"/>
  <c r="AD8" i="1"/>
  <c r="AB8" i="1"/>
  <c r="AC8" i="1" s="1"/>
  <c r="AE8" i="1"/>
  <c r="AF8" i="1" s="1"/>
  <c r="AH8" i="1" s="1"/>
  <c r="AI8" i="1" s="1"/>
  <c r="AG8" i="1"/>
  <c r="AD9" i="1"/>
  <c r="AB9" i="1"/>
  <c r="AC9" i="1" s="1"/>
  <c r="AE9" i="1"/>
  <c r="AF9" i="1"/>
  <c r="AH9" i="1"/>
  <c r="AI9" i="1" s="1"/>
  <c r="AG9" i="1"/>
  <c r="AD10" i="1"/>
  <c r="AB10" i="1"/>
  <c r="AC10" i="1" s="1"/>
  <c r="AE10" i="1"/>
  <c r="AF10" i="1"/>
  <c r="AH10" i="1"/>
  <c r="AI10" i="1" s="1"/>
  <c r="AG10" i="1"/>
  <c r="AD11" i="1"/>
  <c r="AE11" i="1" s="1"/>
  <c r="AF11" i="1" s="1"/>
  <c r="AB11" i="1"/>
  <c r="AC11" i="1" s="1"/>
  <c r="AH11" i="1"/>
  <c r="AG11" i="1"/>
  <c r="AI11" i="1"/>
  <c r="AD12" i="1"/>
  <c r="AB12" i="1"/>
  <c r="AC12" i="1" s="1"/>
  <c r="AG12" i="1"/>
  <c r="AD13" i="1"/>
  <c r="AB13" i="1"/>
  <c r="AC13" i="1" s="1"/>
  <c r="AE13" i="1"/>
  <c r="AG13" i="1"/>
  <c r="AD14" i="1"/>
  <c r="AE14" i="1" s="1"/>
  <c r="AF14" i="1" s="1"/>
  <c r="AH14" i="1" s="1"/>
  <c r="AI14" i="1" s="1"/>
  <c r="AB14" i="1"/>
  <c r="AC14" i="1" s="1"/>
  <c r="AG14" i="1"/>
  <c r="AD15" i="1"/>
  <c r="AB15" i="1"/>
  <c r="AC15" i="1" s="1"/>
  <c r="AE15" i="1"/>
  <c r="AF15" i="1"/>
  <c r="AH15" i="1" s="1"/>
  <c r="AI15" i="1" s="1"/>
  <c r="AG15" i="1"/>
  <c r="AD16" i="1"/>
  <c r="AB16" i="1"/>
  <c r="AC16" i="1" s="1"/>
  <c r="AE16" i="1"/>
  <c r="AF16" i="1"/>
  <c r="AH16" i="1"/>
  <c r="AG16" i="1"/>
  <c r="AD17" i="1"/>
  <c r="AB17" i="1"/>
  <c r="AC17" i="1" s="1"/>
  <c r="AE17" i="1"/>
  <c r="AF17" i="1"/>
  <c r="AH17" i="1"/>
  <c r="AG17" i="1"/>
  <c r="AI17" i="1"/>
  <c r="AD18" i="1"/>
  <c r="AB18" i="1"/>
  <c r="AC18" i="1" s="1"/>
  <c r="AE18" i="1"/>
  <c r="AG18" i="1"/>
  <c r="AD19" i="1"/>
  <c r="AE19" i="1" s="1"/>
  <c r="AF19" i="1" s="1"/>
  <c r="AH19" i="1" s="1"/>
  <c r="AI19" i="1" s="1"/>
  <c r="AB19" i="1"/>
  <c r="AC19" i="1" s="1"/>
  <c r="AG19" i="1"/>
  <c r="AD20" i="1"/>
  <c r="AB20" i="1"/>
  <c r="AC20" i="1" s="1"/>
  <c r="AG20" i="1"/>
  <c r="AD21" i="1"/>
  <c r="AE21" i="1" s="1"/>
  <c r="AF21" i="1" s="1"/>
  <c r="AH21" i="1" s="1"/>
  <c r="AI21" i="1" s="1"/>
  <c r="AB21" i="1"/>
  <c r="AC21" i="1" s="1"/>
  <c r="AG21" i="1"/>
  <c r="AD22" i="1"/>
  <c r="AB22" i="1"/>
  <c r="AC22" i="1" s="1"/>
  <c r="AE22" i="1"/>
  <c r="AF22" i="1"/>
  <c r="AH22" i="1" s="1"/>
  <c r="AI22" i="1" s="1"/>
  <c r="AG22" i="1"/>
  <c r="AD23" i="1"/>
  <c r="AB23" i="1"/>
  <c r="AC23" i="1" s="1"/>
  <c r="AE23" i="1"/>
  <c r="AF23" i="1"/>
  <c r="AH23" i="1"/>
  <c r="AI23" i="1" s="1"/>
  <c r="AG23" i="1"/>
  <c r="AD24" i="1"/>
  <c r="AB24" i="1"/>
  <c r="AC24" i="1" s="1"/>
  <c r="AE24" i="1"/>
  <c r="AF24" i="1" s="1"/>
  <c r="AH24" i="1" s="1"/>
  <c r="AI24" i="1" s="1"/>
  <c r="AG24" i="1"/>
  <c r="AD25" i="1"/>
  <c r="AB25" i="1"/>
  <c r="AC25" i="1" s="1"/>
  <c r="AE25" i="1"/>
  <c r="AF25" i="1" s="1"/>
  <c r="AH25" i="1" s="1"/>
  <c r="AI25" i="1" s="1"/>
  <c r="AG25" i="1"/>
  <c r="AD26" i="1"/>
  <c r="AB26" i="1"/>
  <c r="AC26" i="1" s="1"/>
  <c r="AE26" i="1"/>
  <c r="AF26" i="1"/>
  <c r="AH26" i="1" s="1"/>
  <c r="AI26" i="1" s="1"/>
  <c r="AG26" i="1"/>
  <c r="AD27" i="1"/>
  <c r="AE27" i="1" s="1"/>
  <c r="AF27" i="1" s="1"/>
  <c r="AB27" i="1"/>
  <c r="AC27" i="1" s="1"/>
  <c r="AH27" i="1"/>
  <c r="AG27" i="1"/>
  <c r="AI27" i="1"/>
  <c r="AD28" i="1"/>
  <c r="AB28" i="1"/>
  <c r="AC28" i="1" s="1"/>
  <c r="AG28" i="1"/>
  <c r="AD29" i="1"/>
  <c r="AB29" i="1"/>
  <c r="AC29" i="1" s="1"/>
  <c r="AE29" i="1"/>
  <c r="AF29" i="1" s="1"/>
  <c r="AH29" i="1" s="1"/>
  <c r="AI29" i="1" s="1"/>
  <c r="AG29" i="1"/>
  <c r="AD30" i="1"/>
  <c r="AB30" i="1"/>
  <c r="AC30" i="1" s="1"/>
  <c r="AE30" i="1"/>
  <c r="AG30" i="1"/>
  <c r="AD31" i="1"/>
  <c r="AE31" i="1" s="1"/>
  <c r="AF31" i="1" s="1"/>
  <c r="AH31" i="1" s="1"/>
  <c r="AI31" i="1" s="1"/>
  <c r="AB31" i="1"/>
  <c r="AC31" i="1" s="1"/>
  <c r="AG31" i="1"/>
  <c r="AD32" i="1"/>
  <c r="AB32" i="1"/>
  <c r="AC32" i="1" s="1"/>
  <c r="AE32" i="1"/>
  <c r="AF32" i="1"/>
  <c r="AH32" i="1" s="1"/>
  <c r="AI32" i="1" s="1"/>
  <c r="AG32" i="1"/>
  <c r="AD33" i="1"/>
  <c r="AB33" i="1"/>
  <c r="AC33" i="1" s="1"/>
  <c r="AE33" i="1"/>
  <c r="AG33" i="1"/>
  <c r="AD34" i="1"/>
  <c r="AB34" i="1"/>
  <c r="AC34" i="1" s="1"/>
  <c r="AE34" i="1"/>
  <c r="AG34" i="1"/>
  <c r="AD35" i="1"/>
  <c r="AE35" i="1" s="1"/>
  <c r="AB35" i="1"/>
  <c r="AC35" i="1" s="1"/>
  <c r="AG35" i="1"/>
  <c r="AD36" i="1"/>
  <c r="AB36" i="1"/>
  <c r="AC36" i="1" s="1"/>
  <c r="AG36" i="1"/>
  <c r="AD37" i="1"/>
  <c r="AB37" i="1"/>
  <c r="AC37" i="1" s="1"/>
  <c r="AE37" i="1"/>
  <c r="AG37" i="1"/>
  <c r="AD38" i="1"/>
  <c r="AE38" i="1" s="1"/>
  <c r="AF38" i="1" s="1"/>
  <c r="AH38" i="1" s="1"/>
  <c r="AI38" i="1" s="1"/>
  <c r="AB38" i="1"/>
  <c r="AC38" i="1" s="1"/>
  <c r="AG38" i="1"/>
  <c r="AD39" i="1"/>
  <c r="AB39" i="1"/>
  <c r="AC39" i="1" s="1"/>
  <c r="AE39" i="1"/>
  <c r="AF39" i="1"/>
  <c r="AH39" i="1"/>
  <c r="AI39" i="1" s="1"/>
  <c r="AG39" i="1"/>
  <c r="AD40" i="1"/>
  <c r="AB40" i="1"/>
  <c r="AC40" i="1" s="1"/>
  <c r="AE40" i="1"/>
  <c r="AF40" i="1"/>
  <c r="AH40" i="1"/>
  <c r="AG40" i="1"/>
  <c r="AD41" i="1"/>
  <c r="AB41" i="1"/>
  <c r="AC41" i="1" s="1"/>
  <c r="AE41" i="1"/>
  <c r="AF41" i="1" s="1"/>
  <c r="AH41" i="1" s="1"/>
  <c r="AI41" i="1" s="1"/>
  <c r="AG41" i="1"/>
  <c r="AD42" i="1"/>
  <c r="AB42" i="1"/>
  <c r="AC42" i="1" s="1"/>
  <c r="AE42" i="1"/>
  <c r="AF42" i="1"/>
  <c r="AH42" i="1" s="1"/>
  <c r="AI42" i="1" s="1"/>
  <c r="AG42" i="1"/>
  <c r="AD43" i="1"/>
  <c r="AE43" i="1" s="1"/>
  <c r="AF43" i="1" s="1"/>
  <c r="AB43" i="1"/>
  <c r="AC43" i="1" s="1"/>
  <c r="AH43" i="1"/>
  <c r="AI43" i="1" s="1"/>
  <c r="AG43" i="1"/>
  <c r="AD44" i="1"/>
  <c r="AB44" i="1"/>
  <c r="AC44" i="1" s="1"/>
  <c r="AG44" i="1"/>
  <c r="AD45" i="1"/>
  <c r="AB45" i="1"/>
  <c r="AC45" i="1" s="1"/>
  <c r="AG45" i="1"/>
  <c r="AD46" i="1"/>
  <c r="AB46" i="1"/>
  <c r="AC46" i="1"/>
  <c r="AG46" i="1"/>
  <c r="AD47" i="1"/>
  <c r="AB47" i="1"/>
  <c r="AC47" i="1" s="1"/>
  <c r="AG47" i="1"/>
  <c r="AD48" i="1"/>
  <c r="AB48" i="1"/>
  <c r="AC48" i="1"/>
  <c r="AG48" i="1"/>
  <c r="AD49" i="1"/>
  <c r="AB49" i="1"/>
  <c r="AC49" i="1"/>
  <c r="AG49" i="1"/>
  <c r="AD50" i="1"/>
  <c r="AE50" i="1" s="1"/>
  <c r="AF50" i="1" s="1"/>
  <c r="AH50" i="1" s="1"/>
  <c r="AI50" i="1" s="1"/>
  <c r="AB50" i="1"/>
  <c r="AC50" i="1"/>
  <c r="AG50" i="1"/>
  <c r="AD51" i="1"/>
  <c r="AB51" i="1"/>
  <c r="AC51" i="1"/>
  <c r="AG51" i="1"/>
  <c r="AD52" i="1"/>
  <c r="AB52" i="1"/>
  <c r="AC52" i="1"/>
  <c r="AG52" i="1"/>
  <c r="AD53" i="1"/>
  <c r="AB53" i="1"/>
  <c r="AC53" i="1" s="1"/>
  <c r="AG53" i="1"/>
  <c r="AD54" i="1"/>
  <c r="AB54" i="1"/>
  <c r="AC54" i="1"/>
  <c r="AG54" i="1"/>
  <c r="AD69" i="1"/>
  <c r="AB69" i="1"/>
  <c r="AC69" i="1" s="1"/>
  <c r="AG69" i="1"/>
  <c r="AD70" i="1"/>
  <c r="AB70" i="1"/>
  <c r="AC70" i="1"/>
  <c r="AG70" i="1"/>
  <c r="O71" i="1"/>
  <c r="M71" i="1"/>
  <c r="N71" i="1"/>
  <c r="J71" i="1"/>
  <c r="R71" i="1"/>
  <c r="AD71" i="1"/>
  <c r="AE71" i="1" s="1"/>
  <c r="AF71" i="1" s="1"/>
  <c r="AB71" i="1"/>
  <c r="AC71" i="1" s="1"/>
  <c r="AH71" i="1"/>
  <c r="AG71" i="1"/>
  <c r="AI71" i="1"/>
  <c r="O72" i="1"/>
  <c r="M72" i="1"/>
  <c r="N72" i="1" s="1"/>
  <c r="J72" i="1"/>
  <c r="R72" i="1"/>
  <c r="AD72" i="1"/>
  <c r="AE72" i="1" s="1"/>
  <c r="AF72" i="1" s="1"/>
  <c r="AH72" i="1" s="1"/>
  <c r="AI72" i="1" s="1"/>
  <c r="AB72" i="1"/>
  <c r="AC72" i="1"/>
  <c r="AG72" i="1"/>
  <c r="O73" i="1"/>
  <c r="P73" i="1" s="1"/>
  <c r="Q73" i="1" s="1"/>
  <c r="S73" i="1" s="1"/>
  <c r="T73" i="1" s="1"/>
  <c r="M73" i="1"/>
  <c r="N73" i="1"/>
  <c r="J73" i="1"/>
  <c r="R73" i="1"/>
  <c r="AD73" i="1"/>
  <c r="AB73" i="1"/>
  <c r="AC73" i="1"/>
  <c r="AE73" i="1"/>
  <c r="AF73" i="1" s="1"/>
  <c r="AH73" i="1" s="1"/>
  <c r="AI73" i="1" s="1"/>
  <c r="AG73" i="1"/>
  <c r="AD74" i="1"/>
  <c r="AB74" i="1"/>
  <c r="AC74" i="1"/>
  <c r="AE74" i="1"/>
  <c r="AF74" i="1" s="1"/>
  <c r="AH74" i="1" s="1"/>
  <c r="AI74" i="1" s="1"/>
  <c r="AG74" i="1"/>
  <c r="O75" i="1"/>
  <c r="M75" i="1"/>
  <c r="N75" i="1"/>
  <c r="P75" i="1"/>
  <c r="Q75" i="1" s="1"/>
  <c r="S75" i="1" s="1"/>
  <c r="T75" i="1" s="1"/>
  <c r="J75" i="1"/>
  <c r="R75" i="1"/>
  <c r="AD75" i="1"/>
  <c r="AB75" i="1"/>
  <c r="AC75" i="1"/>
  <c r="AE75" i="1"/>
  <c r="AF75" i="1" s="1"/>
  <c r="AH75" i="1" s="1"/>
  <c r="AI75" i="1" s="1"/>
  <c r="AG75" i="1"/>
  <c r="O76" i="1"/>
  <c r="M76" i="1"/>
  <c r="N76" i="1"/>
  <c r="P76" i="1"/>
  <c r="Q76" i="1" s="1"/>
  <c r="S76" i="1" s="1"/>
  <c r="T76" i="1" s="1"/>
  <c r="J76" i="1"/>
  <c r="AF76" i="1" s="1"/>
  <c r="AH76" i="1" s="1"/>
  <c r="AI76" i="1" s="1"/>
  <c r="R76" i="1"/>
  <c r="AD76" i="1"/>
  <c r="AB76" i="1"/>
  <c r="AC76" i="1"/>
  <c r="AE76" i="1"/>
  <c r="AG76" i="1"/>
  <c r="O77" i="1"/>
  <c r="M77" i="1"/>
  <c r="N77" i="1"/>
  <c r="P77" i="1"/>
  <c r="J77" i="1"/>
  <c r="AF77" i="1" s="1"/>
  <c r="AH77" i="1" s="1"/>
  <c r="AI77" i="1" s="1"/>
  <c r="Q77" i="1"/>
  <c r="S77" i="1" s="1"/>
  <c r="T77" i="1" s="1"/>
  <c r="R77" i="1"/>
  <c r="AD77" i="1"/>
  <c r="AB77" i="1"/>
  <c r="AC77" i="1"/>
  <c r="AE77" i="1"/>
  <c r="AG77" i="1"/>
  <c r="O80" i="1"/>
  <c r="M80" i="1"/>
  <c r="N80" i="1"/>
  <c r="P80" i="1"/>
  <c r="J80" i="1"/>
  <c r="R80" i="1"/>
  <c r="AD80" i="1"/>
  <c r="AB80" i="1"/>
  <c r="AC80" i="1" s="1"/>
  <c r="AE80" i="1" s="1"/>
  <c r="AF80" i="1" s="1"/>
  <c r="AH80" i="1" s="1"/>
  <c r="AI80" i="1" s="1"/>
  <c r="AG80" i="1"/>
  <c r="AD81" i="1"/>
  <c r="AE81" i="1" s="1"/>
  <c r="AF81" i="1" s="1"/>
  <c r="AH81" i="1" s="1"/>
  <c r="AI81" i="1" s="1"/>
  <c r="AB81" i="1"/>
  <c r="AC81" i="1" s="1"/>
  <c r="AG81" i="1"/>
  <c r="O82" i="1"/>
  <c r="M82" i="1"/>
  <c r="N82" i="1"/>
  <c r="P82" i="1"/>
  <c r="Q82" i="1" s="1"/>
  <c r="S82" i="1" s="1"/>
  <c r="T82" i="1" s="1"/>
  <c r="J82" i="1"/>
  <c r="R82" i="1"/>
  <c r="AD82" i="1"/>
  <c r="AB82" i="1"/>
  <c r="AC82" i="1"/>
  <c r="AG82" i="1"/>
  <c r="AD83" i="1"/>
  <c r="AB83" i="1"/>
  <c r="AC83" i="1"/>
  <c r="AG83" i="1"/>
  <c r="O84" i="1"/>
  <c r="M84" i="1"/>
  <c r="N84" i="1" s="1"/>
  <c r="J84" i="1"/>
  <c r="R84" i="1"/>
  <c r="AD84" i="1"/>
  <c r="AB84" i="1"/>
  <c r="AC84" i="1" s="1"/>
  <c r="AG84" i="1"/>
  <c r="O85" i="1"/>
  <c r="M85" i="1"/>
  <c r="N85" i="1" s="1"/>
  <c r="J85" i="1"/>
  <c r="R85" i="1"/>
  <c r="AD85" i="1"/>
  <c r="AE85" i="1" s="1"/>
  <c r="AF85" i="1" s="1"/>
  <c r="AH85" i="1" s="1"/>
  <c r="AI85" i="1" s="1"/>
  <c r="AB85" i="1"/>
  <c r="AC85" i="1"/>
  <c r="AG85" i="1"/>
  <c r="O86" i="1"/>
  <c r="P86" i="1" s="1"/>
  <c r="Q86" i="1" s="1"/>
  <c r="S86" i="1" s="1"/>
  <c r="T86" i="1" s="1"/>
  <c r="M86" i="1"/>
  <c r="N86" i="1"/>
  <c r="J86" i="1"/>
  <c r="R86" i="1"/>
  <c r="AD86" i="1"/>
  <c r="AB86" i="1"/>
  <c r="AC86" i="1"/>
  <c r="AE86" i="1"/>
  <c r="AF86" i="1" s="1"/>
  <c r="AH86" i="1" s="1"/>
  <c r="AI86" i="1" s="1"/>
  <c r="AG86" i="1"/>
  <c r="AD87" i="1"/>
  <c r="AB87" i="1"/>
  <c r="AC87" i="1"/>
  <c r="AE87" i="1"/>
  <c r="AF87" i="1" s="1"/>
  <c r="AH87" i="1" s="1"/>
  <c r="AI87" i="1" s="1"/>
  <c r="AG87" i="1"/>
  <c r="O88" i="1"/>
  <c r="M88" i="1"/>
  <c r="N88" i="1"/>
  <c r="P88" i="1"/>
  <c r="J88" i="1"/>
  <c r="Q88" i="1"/>
  <c r="S88" i="1"/>
  <c r="R88" i="1"/>
  <c r="AD88" i="1"/>
  <c r="AB88" i="1"/>
  <c r="AC88" i="1" s="1"/>
  <c r="AE88" i="1" s="1"/>
  <c r="AF88" i="1" s="1"/>
  <c r="AH88" i="1" s="1"/>
  <c r="AI88" i="1" s="1"/>
  <c r="AG88" i="1"/>
  <c r="AD89" i="1"/>
  <c r="AB89" i="1"/>
  <c r="AC89" i="1"/>
  <c r="AE89" i="1" s="1"/>
  <c r="AF89" i="1" s="1"/>
  <c r="AH89" i="1" s="1"/>
  <c r="AI89" i="1" s="1"/>
  <c r="AG89" i="1"/>
  <c r="O90" i="1"/>
  <c r="M90" i="1"/>
  <c r="N90" i="1"/>
  <c r="P90" i="1"/>
  <c r="Q90" i="1" s="1"/>
  <c r="S90" i="1" s="1"/>
  <c r="T90" i="1" s="1"/>
  <c r="J90" i="1"/>
  <c r="R90" i="1"/>
  <c r="AD90" i="1"/>
  <c r="AB90" i="1"/>
  <c r="AC90" i="1"/>
  <c r="AE90" i="1"/>
  <c r="AF90" i="1" s="1"/>
  <c r="AH90" i="1" s="1"/>
  <c r="AI90" i="1" s="1"/>
  <c r="AG90" i="1"/>
  <c r="AD55" i="1"/>
  <c r="AB55" i="1"/>
  <c r="AC55" i="1"/>
  <c r="AE55" i="1"/>
  <c r="AF55" i="1"/>
  <c r="AH55" i="1" s="1"/>
  <c r="AI55" i="1" s="1"/>
  <c r="AG55" i="1"/>
  <c r="AD56" i="1"/>
  <c r="AB56" i="1"/>
  <c r="AC56" i="1"/>
  <c r="AE56" i="1"/>
  <c r="AF56" i="1"/>
  <c r="AH56" i="1"/>
  <c r="AI56" i="1" s="1"/>
  <c r="AG56" i="1"/>
  <c r="AD57" i="1"/>
  <c r="AB57" i="1"/>
  <c r="AC57" i="1"/>
  <c r="AE57" i="1"/>
  <c r="AF57" i="1"/>
  <c r="AH57" i="1"/>
  <c r="AI57" i="1" s="1"/>
  <c r="AG57" i="1"/>
  <c r="AD58" i="1"/>
  <c r="AB58" i="1"/>
  <c r="AC58" i="1" s="1"/>
  <c r="AE58" i="1" s="1"/>
  <c r="AF58" i="1" s="1"/>
  <c r="AH58" i="1" s="1"/>
  <c r="AI58" i="1" s="1"/>
  <c r="AG58" i="1"/>
  <c r="AD59" i="1"/>
  <c r="AE59" i="1" s="1"/>
  <c r="AF59" i="1" s="1"/>
  <c r="AH59" i="1" s="1"/>
  <c r="AI59" i="1" s="1"/>
  <c r="AB59" i="1"/>
  <c r="AC59" i="1"/>
  <c r="AG59" i="1"/>
  <c r="AD60" i="1"/>
  <c r="AB60" i="1"/>
  <c r="AC60" i="1" s="1"/>
  <c r="AG60" i="1"/>
  <c r="AD61" i="1"/>
  <c r="AE61" i="1" s="1"/>
  <c r="AF61" i="1" s="1"/>
  <c r="AH61" i="1" s="1"/>
  <c r="AI61" i="1" s="1"/>
  <c r="AB61" i="1"/>
  <c r="AC61" i="1"/>
  <c r="AG61" i="1"/>
  <c r="AD62" i="1"/>
  <c r="AB62" i="1"/>
  <c r="AC62" i="1"/>
  <c r="AE62" i="1"/>
  <c r="AF62" i="1" s="1"/>
  <c r="AH62" i="1" s="1"/>
  <c r="AI62" i="1" s="1"/>
  <c r="AG62" i="1"/>
  <c r="AD63" i="1"/>
  <c r="AB63" i="1"/>
  <c r="AC63" i="1"/>
  <c r="AE63" i="1"/>
  <c r="AF63" i="1" s="1"/>
  <c r="AH63" i="1" s="1"/>
  <c r="AI63" i="1" s="1"/>
  <c r="AG63" i="1"/>
  <c r="AD64" i="1"/>
  <c r="AB64" i="1"/>
  <c r="AC64" i="1"/>
  <c r="AE64" i="1"/>
  <c r="AF64" i="1" s="1"/>
  <c r="AH64" i="1" s="1"/>
  <c r="AI64" i="1" s="1"/>
  <c r="AG64" i="1"/>
  <c r="AD65" i="1"/>
  <c r="AB65" i="1"/>
  <c r="AC65" i="1"/>
  <c r="AE65" i="1"/>
  <c r="AF65" i="1" s="1"/>
  <c r="AH65" i="1" s="1"/>
  <c r="AI65" i="1" s="1"/>
  <c r="AG65" i="1"/>
  <c r="AD66" i="1"/>
  <c r="AB66" i="1"/>
  <c r="AC66" i="1"/>
  <c r="AE66" i="1"/>
  <c r="AF66" i="1" s="1"/>
  <c r="AH66" i="1" s="1"/>
  <c r="AI66" i="1" s="1"/>
  <c r="AG66" i="1"/>
  <c r="O67" i="1"/>
  <c r="M67" i="1"/>
  <c r="N67" i="1"/>
  <c r="P67" i="1"/>
  <c r="Q67" i="1" s="1"/>
  <c r="S67" i="1" s="1"/>
  <c r="T67" i="1" s="1"/>
  <c r="J67" i="1"/>
  <c r="R67" i="1"/>
  <c r="AD67" i="1"/>
  <c r="AE67" i="1" s="1"/>
  <c r="AF67" i="1" s="1"/>
  <c r="AH67" i="1" s="1"/>
  <c r="AI67" i="1" s="1"/>
  <c r="AB67" i="1"/>
  <c r="AC67" i="1"/>
  <c r="AG67" i="1"/>
  <c r="O68" i="1"/>
  <c r="P68" i="1" s="1"/>
  <c r="Q68" i="1" s="1"/>
  <c r="S68" i="1" s="1"/>
  <c r="T68" i="1" s="1"/>
  <c r="M68" i="1"/>
  <c r="N68" i="1"/>
  <c r="J68" i="1"/>
  <c r="R68" i="1"/>
  <c r="AD68" i="1"/>
  <c r="AB68" i="1"/>
  <c r="AC68" i="1" s="1"/>
  <c r="AG68" i="1"/>
  <c r="AD79" i="1"/>
  <c r="AB79" i="1"/>
  <c r="AC79" i="1" s="1"/>
  <c r="J79" i="1"/>
  <c r="AG79" i="1"/>
  <c r="AD78" i="1"/>
  <c r="AE78" i="1" s="1"/>
  <c r="AF78" i="1" s="1"/>
  <c r="AH78" i="1" s="1"/>
  <c r="AI78" i="1" s="1"/>
  <c r="AB78" i="1"/>
  <c r="AC78" i="1"/>
  <c r="J78" i="1"/>
  <c r="AG78" i="1"/>
  <c r="AE79" i="1" l="1"/>
  <c r="AF79" i="1" s="1"/>
  <c r="AH79" i="1" s="1"/>
  <c r="AI79" i="1" s="1"/>
  <c r="AE60" i="1"/>
  <c r="AF60" i="1" s="1"/>
  <c r="AH60" i="1" s="1"/>
  <c r="AI60" i="1" s="1"/>
  <c r="AE68" i="1"/>
  <c r="AF68" i="1" s="1"/>
  <c r="AH68" i="1" s="1"/>
  <c r="AI68" i="1" s="1"/>
  <c r="AE12" i="1"/>
  <c r="AF12" i="1" s="1"/>
  <c r="AH12" i="1" s="1"/>
  <c r="AI12" i="1" s="1"/>
  <c r="P28" i="1"/>
  <c r="Q28" i="1" s="1"/>
  <c r="S28" i="1" s="1"/>
  <c r="T28" i="1" s="1"/>
  <c r="T55" i="1"/>
  <c r="P85" i="1"/>
  <c r="Q85" i="1" s="1"/>
  <c r="S85" i="1" s="1"/>
  <c r="T85" i="1" s="1"/>
  <c r="AE70" i="1"/>
  <c r="AF70" i="1" s="1"/>
  <c r="AH70" i="1" s="1"/>
  <c r="AI70" i="1" s="1"/>
  <c r="Q38" i="1"/>
  <c r="S38" i="1" s="1"/>
  <c r="T38" i="1" s="1"/>
  <c r="P24" i="1"/>
  <c r="Q24" i="1" s="1"/>
  <c r="S24" i="1" s="1"/>
  <c r="T24" i="1" s="1"/>
  <c r="Q14" i="1"/>
  <c r="S14" i="1" s="1"/>
  <c r="T14" i="1" s="1"/>
  <c r="P83" i="1"/>
  <c r="Q83" i="1" s="1"/>
  <c r="S83" i="1" s="1"/>
  <c r="T83" i="1" s="1"/>
  <c r="AI16" i="1"/>
  <c r="AE48" i="1"/>
  <c r="AF48" i="1" s="1"/>
  <c r="AH48" i="1" s="1"/>
  <c r="AI48" i="1" s="1"/>
  <c r="AE36" i="1"/>
  <c r="AF36" i="1" s="1"/>
  <c r="AH36" i="1" s="1"/>
  <c r="AI36" i="1" s="1"/>
  <c r="AE82" i="1"/>
  <c r="AF82" i="1" s="1"/>
  <c r="AH82" i="1" s="1"/>
  <c r="AI82" i="1" s="1"/>
  <c r="AE51" i="1"/>
  <c r="AF51" i="1" s="1"/>
  <c r="AH51" i="1" s="1"/>
  <c r="AI51" i="1" s="1"/>
  <c r="AF13" i="1"/>
  <c r="AH13" i="1" s="1"/>
  <c r="AI13" i="1" s="1"/>
  <c r="P47" i="1"/>
  <c r="Q47" i="1" s="1"/>
  <c r="S47" i="1" s="1"/>
  <c r="T47" i="1" s="1"/>
  <c r="Q30" i="1"/>
  <c r="S30" i="1" s="1"/>
  <c r="T30" i="1" s="1"/>
  <c r="T27" i="1"/>
  <c r="P7" i="1"/>
  <c r="Q7" i="1" s="1"/>
  <c r="S7" i="1" s="1"/>
  <c r="T7" i="1" s="1"/>
  <c r="P4" i="1"/>
  <c r="Q4" i="1" s="1"/>
  <c r="S4" i="1" s="1"/>
  <c r="T4" i="1" s="1"/>
  <c r="P51" i="1"/>
  <c r="Q51" i="1" s="1"/>
  <c r="S51" i="1" s="1"/>
  <c r="T51" i="1" s="1"/>
  <c r="T64" i="1"/>
  <c r="AI40" i="1"/>
  <c r="AE54" i="1"/>
  <c r="AF54" i="1" s="1"/>
  <c r="AH54" i="1" s="1"/>
  <c r="AI54" i="1" s="1"/>
  <c r="AE46" i="1"/>
  <c r="AF46" i="1" s="1"/>
  <c r="AH46" i="1" s="1"/>
  <c r="AI46" i="1" s="1"/>
  <c r="AF37" i="1"/>
  <c r="AH37" i="1" s="1"/>
  <c r="AI37" i="1" s="1"/>
  <c r="AE20" i="1"/>
  <c r="AF20" i="1" s="1"/>
  <c r="AH20" i="1" s="1"/>
  <c r="AI20" i="1" s="1"/>
  <c r="P56" i="1"/>
  <c r="Q56" i="1" s="1"/>
  <c r="S56" i="1" s="1"/>
  <c r="T56" i="1" s="1"/>
  <c r="P74" i="1"/>
  <c r="Q74" i="1" s="1"/>
  <c r="S74" i="1" s="1"/>
  <c r="T74" i="1" s="1"/>
  <c r="AE53" i="1"/>
  <c r="AF53" i="1" s="1"/>
  <c r="AH53" i="1" s="1"/>
  <c r="AI53" i="1" s="1"/>
  <c r="T88" i="1"/>
  <c r="AE83" i="1"/>
  <c r="AF83" i="1" s="1"/>
  <c r="AH83" i="1" s="1"/>
  <c r="AI83" i="1" s="1"/>
  <c r="P71" i="1"/>
  <c r="Q71" i="1" s="1"/>
  <c r="S71" i="1" s="1"/>
  <c r="T71" i="1" s="1"/>
  <c r="AE49" i="1"/>
  <c r="AF49" i="1" s="1"/>
  <c r="AH49" i="1" s="1"/>
  <c r="AI49" i="1" s="1"/>
  <c r="AE44" i="1"/>
  <c r="AF44" i="1" s="1"/>
  <c r="AH44" i="1" s="1"/>
  <c r="AI44" i="1" s="1"/>
  <c r="P5" i="1"/>
  <c r="Q5" i="1" s="1"/>
  <c r="S5" i="1" s="1"/>
  <c r="T5" i="1" s="1"/>
  <c r="P69" i="1"/>
  <c r="Q69" i="1" s="1"/>
  <c r="S69" i="1" s="1"/>
  <c r="T69" i="1" s="1"/>
  <c r="P49" i="1"/>
  <c r="Q49" i="1" s="1"/>
  <c r="S49" i="1" s="1"/>
  <c r="T49" i="1" s="1"/>
  <c r="P72" i="1"/>
  <c r="Q72" i="1" s="1"/>
  <c r="S72" i="1" s="1"/>
  <c r="T72" i="1" s="1"/>
  <c r="P46" i="1"/>
  <c r="Q46" i="1" s="1"/>
  <c r="S46" i="1" s="1"/>
  <c r="T46" i="1" s="1"/>
  <c r="Q80" i="1"/>
  <c r="S80" i="1" s="1"/>
  <c r="T80" i="1" s="1"/>
  <c r="AE52" i="1"/>
  <c r="AF52" i="1" s="1"/>
  <c r="AH52" i="1" s="1"/>
  <c r="AI52" i="1" s="1"/>
  <c r="P26" i="1"/>
  <c r="Q26" i="1" s="1"/>
  <c r="S26" i="1" s="1"/>
  <c r="T26" i="1" s="1"/>
  <c r="T11" i="1"/>
  <c r="AE45" i="1"/>
  <c r="AF45" i="1" s="1"/>
  <c r="AH45" i="1" s="1"/>
  <c r="AI45" i="1" s="1"/>
  <c r="AE84" i="1"/>
  <c r="AF84" i="1" s="1"/>
  <c r="AH84" i="1" s="1"/>
  <c r="AI84" i="1" s="1"/>
  <c r="P84" i="1"/>
  <c r="Q84" i="1" s="1"/>
  <c r="S84" i="1" s="1"/>
  <c r="T84" i="1" s="1"/>
  <c r="AE69" i="1"/>
  <c r="AF69" i="1" s="1"/>
  <c r="AH69" i="1" s="1"/>
  <c r="AI69" i="1" s="1"/>
  <c r="AE47" i="1"/>
  <c r="AF47" i="1" s="1"/>
  <c r="AH47" i="1" s="1"/>
  <c r="AI47" i="1" s="1"/>
  <c r="AF35" i="1"/>
  <c r="AH35" i="1" s="1"/>
  <c r="AI35" i="1" s="1"/>
  <c r="AE28" i="1"/>
  <c r="AF28" i="1" s="1"/>
  <c r="AH28" i="1" s="1"/>
  <c r="AI28" i="1" s="1"/>
  <c r="P45" i="1"/>
  <c r="Q45" i="1" s="1"/>
  <c r="S45" i="1" s="1"/>
  <c r="T45" i="1" s="1"/>
  <c r="P40" i="1"/>
  <c r="Q40" i="1" s="1"/>
  <c r="S40" i="1" s="1"/>
  <c r="T40" i="1" s="1"/>
  <c r="P81" i="1"/>
  <c r="Q81" i="1" s="1"/>
  <c r="S81" i="1" s="1"/>
  <c r="T81" i="1" s="1"/>
  <c r="T53" i="1"/>
  <c r="Q59" i="1"/>
  <c r="S59" i="1" s="1"/>
  <c r="T59" i="1" s="1"/>
  <c r="P16" i="1"/>
  <c r="Q16" i="1" s="1"/>
  <c r="S16" i="1" s="1"/>
  <c r="T16" i="1" s="1"/>
  <c r="P32" i="1"/>
  <c r="Q32" i="1" s="1"/>
  <c r="S32" i="1" s="1"/>
  <c r="T32" i="1" s="1"/>
</calcChain>
</file>

<file path=xl/sharedStrings.xml><?xml version="1.0" encoding="utf-8"?>
<sst xmlns="http://schemas.openxmlformats.org/spreadsheetml/2006/main" count="862" uniqueCount="191">
  <si>
    <t>Leg</t>
  </si>
  <si>
    <t>Site</t>
  </si>
  <si>
    <t>Core</t>
  </si>
  <si>
    <t>Section</t>
  </si>
  <si>
    <t>Depth (mbsf)</t>
  </si>
  <si>
    <t>Age</t>
  </si>
  <si>
    <t>cc</t>
  </si>
  <si>
    <t>52-55</t>
  </si>
  <si>
    <t>79-82</t>
  </si>
  <si>
    <t>104-107</t>
  </si>
  <si>
    <t>105-108</t>
  </si>
  <si>
    <t>55-58</t>
  </si>
  <si>
    <t>60-63</t>
  </si>
  <si>
    <t>30-33</t>
  </si>
  <si>
    <t>35-38</t>
  </si>
  <si>
    <t>53-56</t>
  </si>
  <si>
    <t>57-60</t>
  </si>
  <si>
    <t>28-31</t>
  </si>
  <si>
    <t>76-79</t>
  </si>
  <si>
    <t>78-81</t>
  </si>
  <si>
    <t>77-80</t>
  </si>
  <si>
    <t>50-53</t>
  </si>
  <si>
    <t>54-57</t>
  </si>
  <si>
    <t>56-59</t>
  </si>
  <si>
    <t>47-50</t>
  </si>
  <si>
    <t>62-65</t>
  </si>
  <si>
    <t>51-54</t>
  </si>
  <si>
    <t>84-87</t>
  </si>
  <si>
    <t>50-55</t>
  </si>
  <si>
    <t>26-29</t>
  </si>
  <si>
    <t>25-28</t>
  </si>
  <si>
    <t>23-26</t>
  </si>
  <si>
    <t>100-105</t>
  </si>
  <si>
    <t>100-103</t>
  </si>
  <si>
    <t>21-24</t>
  </si>
  <si>
    <t>92-95</t>
  </si>
  <si>
    <t>10-16</t>
  </si>
  <si>
    <t>73-79</t>
  </si>
  <si>
    <t>91-96</t>
  </si>
  <si>
    <t>120-126</t>
  </si>
  <si>
    <t>78-84</t>
  </si>
  <si>
    <t>24-30</t>
  </si>
  <si>
    <t>75-81</t>
  </si>
  <si>
    <t>116-122</t>
  </si>
  <si>
    <t>26-32</t>
  </si>
  <si>
    <t>76-82</t>
  </si>
  <si>
    <t>17-23</t>
  </si>
  <si>
    <t>25-31</t>
  </si>
  <si>
    <t>133-139</t>
  </si>
  <si>
    <t>129-135</t>
  </si>
  <si>
    <t>115-120</t>
  </si>
  <si>
    <t>124-130</t>
  </si>
  <si>
    <t>66-72</t>
  </si>
  <si>
    <t>30-36</t>
  </si>
  <si>
    <t>16-19</t>
  </si>
  <si>
    <t>62-68</t>
  </si>
  <si>
    <t>80-86</t>
  </si>
  <si>
    <t>42-46</t>
  </si>
  <si>
    <t>131-135</t>
  </si>
  <si>
    <t>31-35</t>
  </si>
  <si>
    <r>
      <t>TEX</t>
    </r>
    <r>
      <rPr>
        <b/>
        <vertAlign val="subscript"/>
        <sz val="12"/>
        <color theme="1"/>
        <rFont val="Times New Roman"/>
        <family val="1"/>
      </rPr>
      <t>86</t>
    </r>
    <r>
      <rPr>
        <b/>
        <vertAlign val="superscript"/>
        <sz val="12"/>
        <color theme="1"/>
        <rFont val="Times New Roman"/>
        <family val="1"/>
      </rPr>
      <t xml:space="preserve">H </t>
    </r>
    <r>
      <rPr>
        <b/>
        <sz val="12"/>
        <color theme="1"/>
        <rFont val="Times New Roman"/>
        <family val="1"/>
      </rPr>
      <t>SST (°C)</t>
    </r>
  </si>
  <si>
    <t>6-10</t>
  </si>
  <si>
    <t>100-104</t>
  </si>
  <si>
    <t>145-149</t>
  </si>
  <si>
    <r>
      <t>Sea surface temperature from the ẟ</t>
    </r>
    <r>
      <rPr>
        <b/>
        <vertAlign val="superscript"/>
        <sz val="12"/>
        <color theme="1"/>
        <rFont val="Times New Roman"/>
        <family val="1"/>
      </rPr>
      <t>18</t>
    </r>
    <r>
      <rPr>
        <b/>
        <sz val="12"/>
        <color theme="1"/>
        <rFont val="Times New Roman"/>
        <family val="1"/>
      </rPr>
      <t>O of surface dwelling planktonic foraminfiera (Pagani et al., 1999)</t>
    </r>
  </si>
  <si>
    <t>Age (Ma)</t>
  </si>
  <si>
    <t>New/Stored</t>
  </si>
  <si>
    <t>isoGDGT %</t>
  </si>
  <si>
    <t>GDGT-0</t>
  </si>
  <si>
    <t>GDGT-1</t>
  </si>
  <si>
    <t>GDGT-2</t>
  </si>
  <si>
    <t>GDGT-3</t>
  </si>
  <si>
    <t>CREN</t>
  </si>
  <si>
    <t>CREN'</t>
  </si>
  <si>
    <t>GDGT-Ia</t>
  </si>
  <si>
    <t>GDGT-Ib</t>
  </si>
  <si>
    <t>GDGT-Ic</t>
  </si>
  <si>
    <t>GDGT-IIa</t>
  </si>
  <si>
    <t>GDGT-IIb</t>
  </si>
  <si>
    <t>GDGT-IIc</t>
  </si>
  <si>
    <t>GDGT-IIIa</t>
  </si>
  <si>
    <t>GDGT-IIIb</t>
  </si>
  <si>
    <t>GDGT-IIIc</t>
  </si>
  <si>
    <t>Stored</t>
  </si>
  <si>
    <t>New</t>
  </si>
  <si>
    <t>20-23</t>
  </si>
  <si>
    <t>127-130</t>
  </si>
  <si>
    <t>67-70</t>
  </si>
  <si>
    <t>51-53</t>
  </si>
  <si>
    <t>46-49</t>
  </si>
  <si>
    <t>102-105</t>
  </si>
  <si>
    <t>109-114</t>
  </si>
  <si>
    <t>110-116</t>
  </si>
  <si>
    <t>60-66</t>
  </si>
  <si>
    <t>125-131</t>
  </si>
  <si>
    <t>123-129</t>
  </si>
  <si>
    <t>69-75</t>
  </si>
  <si>
    <t>28-34</t>
  </si>
  <si>
    <t>126-132</t>
  </si>
  <si>
    <t>77-83</t>
  </si>
  <si>
    <t>21-27</t>
  </si>
  <si>
    <t>74-80</t>
  </si>
  <si>
    <t>8-14</t>
  </si>
  <si>
    <t>79-84</t>
  </si>
  <si>
    <t>67-73</t>
  </si>
  <si>
    <t>79-85</t>
  </si>
  <si>
    <t>71-77</t>
  </si>
  <si>
    <t>126-131</t>
  </si>
  <si>
    <t>8-13</t>
  </si>
  <si>
    <t>14-20</t>
  </si>
  <si>
    <t>118-124</t>
  </si>
  <si>
    <t>115-121</t>
  </si>
  <si>
    <t>27-33</t>
  </si>
  <si>
    <t>130-136</t>
  </si>
  <si>
    <t>93-97</t>
  </si>
  <si>
    <t>53-57</t>
  </si>
  <si>
    <t>21-25</t>
  </si>
  <si>
    <t>30-34</t>
  </si>
  <si>
    <t>20-24</t>
  </si>
  <si>
    <t>27-31</t>
  </si>
  <si>
    <t>77-81</t>
  </si>
  <si>
    <t>80-84</t>
  </si>
  <si>
    <t>111-115</t>
  </si>
  <si>
    <t>110-114</t>
  </si>
  <si>
    <t>113-117</t>
  </si>
  <si>
    <t>CC</t>
  </si>
  <si>
    <t>120-124</t>
  </si>
  <si>
    <t>70-74</t>
  </si>
  <si>
    <t>5-9</t>
  </si>
  <si>
    <t>8-12</t>
  </si>
  <si>
    <t>3-7</t>
  </si>
  <si>
    <t>10-14</t>
  </si>
  <si>
    <t>103-107</t>
  </si>
  <si>
    <t>Isoprenoidal GDGTs</t>
  </si>
  <si>
    <t>Branched GDGTs</t>
  </si>
  <si>
    <t>Age (Ma, GTS12)</t>
  </si>
  <si>
    <t>METHANE INDEX</t>
  </si>
  <si>
    <t>RING INDEX</t>
  </si>
  <si>
    <t>RI-TEX</t>
  </si>
  <si>
    <t>Δ Ring Index</t>
  </si>
  <si>
    <t>BIT INDEX</t>
  </si>
  <si>
    <t>GDGT2/GDGT3</t>
  </si>
  <si>
    <t xml:space="preserve"> isoGDGT Abundance ( μg/g dry sediment)</t>
  </si>
  <si>
    <t>30</t>
  </si>
  <si>
    <t>20</t>
  </si>
  <si>
    <t>x</t>
  </si>
  <si>
    <t>104-110</t>
  </si>
  <si>
    <t>Stored/New</t>
  </si>
  <si>
    <t>111-114</t>
  </si>
  <si>
    <t>31-33</t>
  </si>
  <si>
    <t>Interval (cm)</t>
  </si>
  <si>
    <t>Sample Weight (g)</t>
  </si>
  <si>
    <t>Bayspar 50th Percentile, SST (°C)</t>
  </si>
  <si>
    <r>
      <t>U</t>
    </r>
    <r>
      <rPr>
        <b/>
        <vertAlign val="superscript"/>
        <sz val="12"/>
        <color theme="1"/>
        <rFont val="Times New Roman"/>
        <family val="1"/>
      </rPr>
      <t>k</t>
    </r>
    <r>
      <rPr>
        <b/>
        <sz val="12"/>
        <color theme="1"/>
        <rFont val="Times New Roman"/>
        <family val="1"/>
      </rPr>
      <t>'</t>
    </r>
    <r>
      <rPr>
        <b/>
        <vertAlign val="subscript"/>
        <sz val="12"/>
        <color theme="1"/>
        <rFont val="Times New Roman"/>
        <family val="1"/>
      </rPr>
      <t>37</t>
    </r>
  </si>
  <si>
    <r>
      <t>U</t>
    </r>
    <r>
      <rPr>
        <b/>
        <vertAlign val="superscript"/>
        <sz val="12"/>
        <color theme="1"/>
        <rFont val="Times New Roman"/>
        <family val="1"/>
      </rPr>
      <t>k</t>
    </r>
    <r>
      <rPr>
        <b/>
        <sz val="12"/>
        <color theme="1"/>
        <rFont val="Times New Roman"/>
        <family val="1"/>
      </rPr>
      <t>'</t>
    </r>
    <r>
      <rPr>
        <b/>
        <vertAlign val="subscript"/>
        <sz val="12"/>
        <color theme="1"/>
        <rFont val="Times New Roman"/>
        <family val="1"/>
      </rPr>
      <t>37</t>
    </r>
    <r>
      <rPr>
        <b/>
        <sz val="12"/>
        <color theme="1"/>
        <rFont val="Times New Roman"/>
        <family val="1"/>
      </rPr>
      <t xml:space="preserve"> SST (°C)</t>
    </r>
  </si>
  <si>
    <r>
      <t>TEX</t>
    </r>
    <r>
      <rPr>
        <b/>
        <vertAlign val="subscript"/>
        <sz val="12"/>
        <color theme="1"/>
        <rFont val="Times New Roman"/>
        <family val="1"/>
      </rPr>
      <t>86</t>
    </r>
    <r>
      <rPr>
        <b/>
        <sz val="12"/>
        <color theme="1"/>
        <rFont val="Times New Roman"/>
        <family val="1"/>
      </rPr>
      <t xml:space="preserve"> INDEX</t>
    </r>
  </si>
  <si>
    <t>Bayspar 97.5th Percentile, SST (°C)</t>
  </si>
  <si>
    <t>Bayspar 84th Percentile, SST (°C)</t>
  </si>
  <si>
    <t>Bayspar 16th Percentile, SST (°C)</t>
  </si>
  <si>
    <t>Bayspar 2.5th Percentile, SST (°C)</t>
  </si>
  <si>
    <t>Sea surface temperature from BAYSPAR (This Study)</t>
  </si>
  <si>
    <r>
      <t xml:space="preserve">Methane Index &gt;0.5, TEX86 SST Excluded and </t>
    </r>
    <r>
      <rPr>
        <sz val="12"/>
        <color theme="1"/>
        <rFont val="Times New Roman"/>
        <family val="1"/>
      </rPr>
      <t>p</t>
    </r>
    <r>
      <rPr>
        <i/>
        <sz val="12"/>
        <color theme="1"/>
        <rFont val="Times New Roman"/>
        <family val="1"/>
      </rPr>
      <t>CO2 not calculated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</si>
  <si>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Bold SST values are linearly interpolated from stratigraphically closest samples.</t>
    </r>
  </si>
  <si>
    <r>
      <t xml:space="preserve">BAYSPAR SST Avg. (°C) </t>
    </r>
    <r>
      <rPr>
        <b/>
        <vertAlign val="superscript"/>
        <sz val="12"/>
        <color theme="1"/>
        <rFont val="Times New Roman"/>
        <family val="1"/>
      </rPr>
      <t>1</t>
    </r>
  </si>
  <si>
    <r>
      <rPr>
        <b/>
        <i/>
        <sz val="12"/>
        <color theme="1"/>
        <rFont val="Times New Roman"/>
        <family val="1"/>
      </rP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Times New Roman"/>
        <family val="1"/>
      </rPr>
      <t>CO2(g)</t>
    </r>
    <r>
      <rPr>
        <b/>
        <sz val="12"/>
        <color theme="1"/>
        <rFont val="Times New Roman"/>
        <family val="1"/>
      </rPr>
      <t xml:space="preserve"> (‰) </t>
    </r>
  </si>
  <si>
    <r>
      <rPr>
        <b/>
        <i/>
        <sz val="12"/>
        <color theme="1"/>
        <rFont val="Times New Roman"/>
        <family val="1"/>
      </rPr>
      <t>ε</t>
    </r>
    <r>
      <rPr>
        <b/>
        <vertAlign val="subscript"/>
        <sz val="12"/>
        <color theme="1"/>
        <rFont val="Times New Roman"/>
        <family val="1"/>
      </rPr>
      <t>(CO2(aq)-CO2(g))</t>
    </r>
    <r>
      <rPr>
        <b/>
        <sz val="12"/>
        <color theme="1"/>
        <rFont val="Times New Roman"/>
        <family val="1"/>
      </rPr>
      <t xml:space="preserve"> (‰) </t>
    </r>
  </si>
  <si>
    <r>
      <rPr>
        <b/>
        <i/>
        <sz val="12"/>
        <color theme="1"/>
        <rFont val="Times New Roman"/>
        <family val="1"/>
      </rP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Times New Roman"/>
        <family val="1"/>
      </rPr>
      <t xml:space="preserve">CO2(aq) </t>
    </r>
    <r>
      <rPr>
        <b/>
        <sz val="12"/>
        <color theme="1"/>
        <rFont val="Times New Roman"/>
        <family val="1"/>
      </rPr>
      <t xml:space="preserve"> (‰) </t>
    </r>
  </si>
  <si>
    <r>
      <rPr>
        <b/>
        <i/>
        <sz val="12"/>
        <color theme="1"/>
        <rFont val="Times New Roman"/>
        <family val="1"/>
      </rPr>
      <t>ε</t>
    </r>
    <r>
      <rPr>
        <b/>
        <vertAlign val="subscript"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(‰) </t>
    </r>
  </si>
  <si>
    <r>
      <t>K</t>
    </r>
    <r>
      <rPr>
        <b/>
        <vertAlign val="subscript"/>
        <sz val="12"/>
        <color theme="1"/>
        <rFont val="Times New Roman"/>
        <family val="1"/>
      </rPr>
      <t xml:space="preserve">H </t>
    </r>
  </si>
  <si>
    <r>
      <t>[CO</t>
    </r>
    <r>
      <rPr>
        <b/>
        <vertAlign val="subscript"/>
        <sz val="12"/>
        <color theme="1"/>
        <rFont val="Times New Roman"/>
        <family val="1"/>
      </rPr>
      <t>2(aq)</t>
    </r>
    <r>
      <rPr>
        <b/>
        <sz val="12"/>
        <color theme="1"/>
        <rFont val="Times New Roman"/>
        <family val="1"/>
      </rPr>
      <t xml:space="preserve">] (μmol/mol) </t>
    </r>
  </si>
  <si>
    <r>
      <t xml:space="preserve">Average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(ppm) </t>
    </r>
  </si>
  <si>
    <r>
      <t xml:space="preserve">2.5th Percentile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(ppm) </t>
    </r>
  </si>
  <si>
    <r>
      <t xml:space="preserve">16th Percentile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(ppm) </t>
    </r>
  </si>
  <si>
    <r>
      <t xml:space="preserve">84th Percentile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(ppm) </t>
    </r>
  </si>
  <si>
    <r>
      <t xml:space="preserve">97.5th Percentile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(ppm) </t>
    </r>
  </si>
  <si>
    <r>
      <t>Globigernoides spp. ẟ</t>
    </r>
    <r>
      <rPr>
        <b/>
        <vertAlign val="superscript"/>
        <sz val="12"/>
        <color theme="1"/>
        <rFont val="Times New Roman"/>
        <family val="1"/>
      </rPr>
      <t>18</t>
    </r>
    <r>
      <rPr>
        <b/>
        <sz val="12"/>
        <color theme="1"/>
        <rFont val="Times New Roman"/>
        <family val="1"/>
      </rPr>
      <t xml:space="preserve">O SST Avg. (°C) </t>
    </r>
  </si>
  <si>
    <r>
      <rPr>
        <b/>
        <i/>
        <sz val="12"/>
        <color theme="1"/>
        <rFont val="Times New Roman"/>
        <family val="1"/>
      </rPr>
      <t>ε</t>
    </r>
    <r>
      <rPr>
        <b/>
        <vertAlign val="subscript"/>
        <sz val="12"/>
        <color theme="1"/>
        <rFont val="Times New Roman"/>
        <family val="1"/>
      </rPr>
      <t>(Calcite-&gt;CO2(g))</t>
    </r>
    <r>
      <rPr>
        <b/>
        <sz val="12"/>
        <color theme="1"/>
        <rFont val="Times New Roman"/>
        <family val="1"/>
      </rPr>
      <t xml:space="preserve"> (‰) </t>
    </r>
  </si>
  <si>
    <r>
      <rPr>
        <b/>
        <i/>
        <sz val="12"/>
        <color theme="1"/>
        <rFont val="Times New Roman"/>
        <family val="1"/>
      </rP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Times New Roman"/>
        <family val="1"/>
      </rPr>
      <t>CO2(aq)</t>
    </r>
    <r>
      <rPr>
        <b/>
        <sz val="12"/>
        <color theme="1"/>
        <rFont val="Times New Roman"/>
        <family val="1"/>
      </rPr>
      <t xml:space="preserve">  (‰) </t>
    </r>
  </si>
  <si>
    <r>
      <rPr>
        <b/>
        <i/>
        <sz val="12"/>
        <color theme="1"/>
        <rFont val="Times New Roman"/>
        <family val="1"/>
      </rPr>
      <t>ε</t>
    </r>
    <r>
      <rPr>
        <b/>
        <vertAlign val="subscript"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 (‰) </t>
    </r>
  </si>
  <si>
    <r>
      <t>K</t>
    </r>
    <r>
      <rPr>
        <b/>
        <vertAlign val="subscript"/>
        <sz val="12"/>
        <color theme="1"/>
        <rFont val="Times New Roman"/>
        <family val="1"/>
      </rPr>
      <t>H</t>
    </r>
    <r>
      <rPr>
        <b/>
        <sz val="12"/>
        <color theme="1"/>
        <rFont val="Times New Roman"/>
        <family val="1"/>
      </rPr>
      <t xml:space="preserve">  </t>
    </r>
  </si>
  <si>
    <r>
      <t xml:space="preserve">Average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CO2  (ppm) </t>
    </r>
  </si>
  <si>
    <r>
      <rPr>
        <b/>
        <i/>
        <sz val="12"/>
        <color theme="1"/>
        <rFont val="Times New Roman"/>
        <family val="1"/>
      </rPr>
      <t>ε</t>
    </r>
    <r>
      <rPr>
        <b/>
        <vertAlign val="subscript"/>
        <sz val="12"/>
        <color theme="1"/>
        <rFont val="Times New Roman"/>
        <family val="1"/>
      </rPr>
      <t xml:space="preserve">(Calcite-&gt;CO2(g)) </t>
    </r>
    <r>
      <rPr>
        <b/>
        <sz val="12"/>
        <color theme="1"/>
        <rFont val="Times New Roman"/>
        <family val="1"/>
      </rPr>
      <t xml:space="preserve"> (‰) </t>
    </r>
  </si>
  <si>
    <r>
      <t>Alkenone (37:2) ẟ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 xml:space="preserve">C (‰) </t>
    </r>
  </si>
  <si>
    <r>
      <t>Globigernoides spp. ẟ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 xml:space="preserve">C (‰) </t>
    </r>
  </si>
  <si>
    <r>
      <t xml:space="preserve">Haptophyte Cell </t>
    </r>
    <r>
      <rPr>
        <b/>
        <i/>
        <sz val="12"/>
        <color theme="1"/>
        <rFont val="Times New Roman"/>
        <family val="1"/>
      </rP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Times New Roman"/>
        <family val="1"/>
      </rPr>
      <t>biomass</t>
    </r>
    <r>
      <rPr>
        <b/>
        <sz val="12"/>
        <color theme="1"/>
        <rFont val="Times New Roman"/>
        <family val="1"/>
      </rPr>
      <t xml:space="preserve"> (‰) </t>
    </r>
  </si>
  <si>
    <t>brGDGT Abundance  (μg/gram dry sediment)</t>
  </si>
  <si>
    <t xml:space="preserve"> GDGT-0 Abunance (μg/gram dry sediment)</t>
  </si>
  <si>
    <t>Crencharcheol Abundance (μg/gram dry sediment)</t>
  </si>
  <si>
    <r>
      <t xml:space="preserve">Table DR3: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Calculation</t>
    </r>
  </si>
  <si>
    <t>Table DR2: GDGT Indices</t>
  </si>
  <si>
    <t>Table DR1: GDGT Fractional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</si>
</sst>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rgb="FF000000"/>
      <name val="Lucida Grande"/>
      <family val="2"/>
    </font>
    <font>
      <b/>
      <sz val="11"/>
      <color rgb="FF000000"/>
      <name val="Lucida Grande"/>
      <family val="2"/>
    </font>
    <font>
      <vertAlign val="superscript"/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5" fontId="1" fillId="0" borderId="0" xfId="0" applyNumberFormat="1" applyFont="1"/>
    <xf numFmtId="164" fontId="2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4" xfId="0" applyFont="1" applyBorder="1"/>
    <xf numFmtId="164" fontId="12" fillId="0" borderId="2" xfId="0" applyNumberFormat="1" applyFont="1" applyBorder="1"/>
    <xf numFmtId="1" fontId="12" fillId="0" borderId="0" xfId="0" applyNumberFormat="1" applyFont="1" applyBorder="1"/>
    <xf numFmtId="1" fontId="12" fillId="0" borderId="3" xfId="0" applyNumberFormat="1" applyFont="1" applyBorder="1"/>
    <xf numFmtId="164" fontId="12" fillId="0" borderId="4" xfId="0" applyNumberFormat="1" applyFont="1" applyBorder="1"/>
    <xf numFmtId="1" fontId="12" fillId="0" borderId="5" xfId="0" applyNumberFormat="1" applyFont="1" applyBorder="1"/>
    <xf numFmtId="1" fontId="12" fillId="0" borderId="6" xfId="0" applyNumberFormat="1" applyFont="1" applyBorder="1"/>
    <xf numFmtId="164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6"/>
  <sheetViews>
    <sheetView tabSelected="1" workbookViewId="0">
      <selection sqref="A1:L1"/>
    </sheetView>
  </sheetViews>
  <sheetFormatPr defaultColWidth="10.875" defaultRowHeight="15.75"/>
  <cols>
    <col min="1" max="8" width="10.875" style="33"/>
    <col min="9" max="9" width="11.625" style="33" bestFit="1" customWidth="1"/>
    <col min="10" max="10" width="10.875" style="33"/>
    <col min="11" max="25" width="11.625" style="33" bestFit="1" customWidth="1"/>
    <col min="26" max="16384" width="10.875" style="33"/>
  </cols>
  <sheetData>
    <row r="1" spans="1:28">
      <c r="A1" s="80" t="s">
        <v>190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8">
      <c r="A2" s="41"/>
      <c r="B2" s="41"/>
      <c r="C2" s="41"/>
      <c r="D2" s="41"/>
      <c r="E2" s="41"/>
      <c r="F2" s="41"/>
      <c r="G2" s="41"/>
      <c r="H2" s="41"/>
      <c r="I2" s="41"/>
      <c r="J2"/>
      <c r="K2" s="79" t="s">
        <v>133</v>
      </c>
      <c r="L2" s="79"/>
      <c r="M2" s="79"/>
      <c r="N2" s="79"/>
      <c r="O2" s="79"/>
      <c r="P2" s="79"/>
      <c r="Q2" s="79" t="s">
        <v>134</v>
      </c>
      <c r="R2" s="79"/>
      <c r="S2" s="79"/>
      <c r="T2" s="79"/>
      <c r="U2" s="79"/>
      <c r="V2" s="79"/>
      <c r="W2" s="79"/>
      <c r="X2" s="79"/>
      <c r="Y2" s="79"/>
      <c r="Z2"/>
      <c r="AA2"/>
    </row>
    <row r="3" spans="1:28" ht="31.5">
      <c r="A3" s="42" t="s">
        <v>0</v>
      </c>
      <c r="B3" s="42" t="s">
        <v>1</v>
      </c>
      <c r="C3" s="42" t="s">
        <v>2</v>
      </c>
      <c r="D3" s="42" t="s">
        <v>3</v>
      </c>
      <c r="E3" s="42" t="s">
        <v>150</v>
      </c>
      <c r="F3" s="42" t="s">
        <v>4</v>
      </c>
      <c r="G3" s="42" t="s">
        <v>65</v>
      </c>
      <c r="H3" s="42" t="s">
        <v>66</v>
      </c>
      <c r="I3" s="42" t="s">
        <v>67</v>
      </c>
      <c r="K3" s="5" t="s">
        <v>68</v>
      </c>
      <c r="L3" s="5" t="s">
        <v>69</v>
      </c>
      <c r="M3" s="5" t="s">
        <v>70</v>
      </c>
      <c r="N3" s="5" t="s">
        <v>71</v>
      </c>
      <c r="O3" s="5" t="s">
        <v>72</v>
      </c>
      <c r="P3" s="5" t="s">
        <v>73</v>
      </c>
      <c r="Q3" s="5" t="s">
        <v>74</v>
      </c>
      <c r="R3" s="5" t="s">
        <v>75</v>
      </c>
      <c r="S3" s="5" t="s">
        <v>76</v>
      </c>
      <c r="T3" s="5" t="s">
        <v>77</v>
      </c>
      <c r="U3" s="5" t="s">
        <v>78</v>
      </c>
      <c r="V3" s="42" t="s">
        <v>79</v>
      </c>
      <c r="W3" s="42" t="s">
        <v>80</v>
      </c>
      <c r="X3" s="42" t="s">
        <v>81</v>
      </c>
      <c r="Y3" s="42" t="s">
        <v>82</v>
      </c>
    </row>
    <row r="4" spans="1:28">
      <c r="A4" s="9">
        <v>94</v>
      </c>
      <c r="B4" s="9">
        <v>608</v>
      </c>
      <c r="C4" s="9">
        <v>21</v>
      </c>
      <c r="D4" s="9">
        <v>5</v>
      </c>
      <c r="E4" s="9" t="s">
        <v>7</v>
      </c>
      <c r="F4" s="43">
        <v>191.83499999999998</v>
      </c>
      <c r="G4" s="44">
        <v>8.9235830307006836</v>
      </c>
      <c r="H4" s="9" t="s">
        <v>83</v>
      </c>
      <c r="I4" s="43">
        <v>62.109820719142242</v>
      </c>
      <c r="K4" s="45">
        <v>0.48825513916263441</v>
      </c>
      <c r="L4" s="45">
        <v>7.3230470959760499E-2</v>
      </c>
      <c r="M4" s="45">
        <v>7.1205613120603042E-2</v>
      </c>
      <c r="N4" s="45">
        <v>7.1009087055602747E-3</v>
      </c>
      <c r="O4" s="45">
        <v>0.32445335830562477</v>
      </c>
      <c r="P4" s="45">
        <v>3.5754509745817023E-2</v>
      </c>
      <c r="Q4" s="45">
        <v>0.47437432806590984</v>
      </c>
      <c r="R4" s="45">
        <v>2.9407323682030546E-2</v>
      </c>
      <c r="S4" s="45">
        <v>3.8208581296227478E-2</v>
      </c>
      <c r="T4" s="45">
        <v>0.10583969108246039</v>
      </c>
      <c r="U4" s="45">
        <v>9.6235659597609075E-2</v>
      </c>
      <c r="V4" s="45">
        <v>1.8040986236959287E-2</v>
      </c>
      <c r="W4" s="45">
        <v>0.18792625597726517</v>
      </c>
      <c r="X4" s="45">
        <v>3.4997229536979944E-2</v>
      </c>
      <c r="Y4" s="45">
        <v>1.4969944524558271E-2</v>
      </c>
      <c r="AA4" s="56"/>
      <c r="AB4" s="56"/>
    </row>
    <row r="5" spans="1:28">
      <c r="A5" s="9">
        <v>94</v>
      </c>
      <c r="B5" s="9">
        <v>608</v>
      </c>
      <c r="C5" s="9">
        <v>22</v>
      </c>
      <c r="D5" s="9">
        <v>1</v>
      </c>
      <c r="E5" s="9" t="s">
        <v>8</v>
      </c>
      <c r="F5" s="43">
        <v>195.70499999999998</v>
      </c>
      <c r="G5" s="44">
        <v>9.2048559188842773</v>
      </c>
      <c r="H5" s="9" t="s">
        <v>83</v>
      </c>
      <c r="I5" s="43">
        <v>51.437628919382441</v>
      </c>
      <c r="K5" s="45">
        <v>0.53529906626416901</v>
      </c>
      <c r="L5" s="45">
        <v>6.8909716838443394E-2</v>
      </c>
      <c r="M5" s="45">
        <v>6.7257185555450433E-2</v>
      </c>
      <c r="N5" s="45">
        <v>6.5340004075041544E-3</v>
      </c>
      <c r="O5" s="45">
        <v>0.28957162180721147</v>
      </c>
      <c r="P5" s="45">
        <v>3.2428409127221544E-2</v>
      </c>
      <c r="Q5" s="45">
        <v>0.42344279041466809</v>
      </c>
      <c r="R5" s="45">
        <v>2.9531829376385436E-2</v>
      </c>
      <c r="S5" s="45">
        <v>4.5798750251806006E-2</v>
      </c>
      <c r="T5" s="45">
        <v>5.2893596482860725E-2</v>
      </c>
      <c r="U5" s="45">
        <v>0.14114520172311093</v>
      </c>
      <c r="V5" s="45">
        <v>1.6559464764571694E-2</v>
      </c>
      <c r="W5" s="45">
        <v>0.21158362410401685</v>
      </c>
      <c r="X5" s="45">
        <v>7.2055749394036139E-2</v>
      </c>
      <c r="Y5" s="45">
        <v>6.9889934885441034E-3</v>
      </c>
      <c r="AA5" s="56"/>
      <c r="AB5" s="56"/>
    </row>
    <row r="6" spans="1:28">
      <c r="A6" s="9">
        <v>94</v>
      </c>
      <c r="B6" s="9">
        <v>608</v>
      </c>
      <c r="C6" s="9">
        <v>22</v>
      </c>
      <c r="D6" s="9">
        <v>2</v>
      </c>
      <c r="E6" s="9" t="s">
        <v>9</v>
      </c>
      <c r="F6" s="43">
        <v>197.45499999999998</v>
      </c>
      <c r="G6" s="44">
        <v>9.2928905487060547</v>
      </c>
      <c r="H6" s="9" t="s">
        <v>83</v>
      </c>
      <c r="I6" s="43">
        <v>62.526598181313844</v>
      </c>
      <c r="K6" s="45">
        <v>0.46804135554829202</v>
      </c>
      <c r="L6" s="45">
        <v>7.9478827292244356E-2</v>
      </c>
      <c r="M6" s="45">
        <v>6.9638457901186751E-2</v>
      </c>
      <c r="N6" s="45">
        <v>8.5674981933183819E-3</v>
      </c>
      <c r="O6" s="45">
        <v>0.33731694548627172</v>
      </c>
      <c r="P6" s="45">
        <v>3.6956915578686723E-2</v>
      </c>
      <c r="Q6" s="45">
        <v>0.48372232561906015</v>
      </c>
      <c r="R6" s="45">
        <v>3.9701581897643938E-2</v>
      </c>
      <c r="S6" s="45">
        <v>4.1884050065922676E-2</v>
      </c>
      <c r="T6" s="45">
        <v>6.3371483034835988E-2</v>
      </c>
      <c r="U6" s="45">
        <v>0.14507578863829801</v>
      </c>
      <c r="V6" s="45">
        <v>2.2696407606215305E-2</v>
      </c>
      <c r="W6" s="45">
        <v>0.14678452492421629</v>
      </c>
      <c r="X6" s="45">
        <v>4.4832217492456646E-2</v>
      </c>
      <c r="Y6" s="45">
        <v>1.1931620721351007E-2</v>
      </c>
      <c r="AA6" s="56"/>
      <c r="AB6" s="56"/>
    </row>
    <row r="7" spans="1:28">
      <c r="A7" s="9">
        <v>94</v>
      </c>
      <c r="B7" s="9">
        <v>608</v>
      </c>
      <c r="C7" s="9">
        <v>22</v>
      </c>
      <c r="D7" s="9">
        <v>3</v>
      </c>
      <c r="E7" s="9" t="s">
        <v>10</v>
      </c>
      <c r="F7" s="43">
        <v>198.96499999999997</v>
      </c>
      <c r="G7" s="44">
        <v>9.369908332824707</v>
      </c>
      <c r="H7" s="9" t="s">
        <v>83</v>
      </c>
      <c r="I7" s="43">
        <v>64.779378617539891</v>
      </c>
      <c r="K7" s="45">
        <v>0.47310408944919646</v>
      </c>
      <c r="L7" s="45">
        <v>7.4530357912996406E-2</v>
      </c>
      <c r="M7" s="45">
        <v>7.3254133142298505E-2</v>
      </c>
      <c r="N7" s="45">
        <v>8.8051309665267419E-3</v>
      </c>
      <c r="O7" s="45">
        <v>0.3335438930314884</v>
      </c>
      <c r="P7" s="45">
        <v>3.6762395497493515E-2</v>
      </c>
      <c r="Q7" s="45">
        <v>0.55340511196698794</v>
      </c>
      <c r="R7" s="45">
        <v>4.04976806243659E-2</v>
      </c>
      <c r="S7" s="45">
        <v>5.0103720781442991E-2</v>
      </c>
      <c r="T7" s="45">
        <v>4.4578254612550314E-2</v>
      </c>
      <c r="U7" s="45">
        <v>0.10634081775732317</v>
      </c>
      <c r="V7" s="45">
        <v>2.0441318599915589E-2</v>
      </c>
      <c r="W7" s="45">
        <v>9.5778427988143164E-2</v>
      </c>
      <c r="X7" s="45">
        <v>7.111303167364319E-2</v>
      </c>
      <c r="Y7" s="45">
        <v>1.7741635995627753E-2</v>
      </c>
      <c r="AA7" s="56"/>
      <c r="AB7" s="56"/>
    </row>
    <row r="8" spans="1:28">
      <c r="A8" s="9">
        <v>94</v>
      </c>
      <c r="B8" s="9">
        <v>608</v>
      </c>
      <c r="C8" s="9">
        <v>22</v>
      </c>
      <c r="D8" s="9">
        <v>4</v>
      </c>
      <c r="E8" s="9" t="s">
        <v>11</v>
      </c>
      <c r="F8" s="43">
        <v>199.96499999999997</v>
      </c>
      <c r="G8" s="44">
        <v>9.4211339950561523</v>
      </c>
      <c r="H8" s="9" t="s">
        <v>83</v>
      </c>
      <c r="I8" s="43">
        <v>61.751537846149503</v>
      </c>
      <c r="K8" s="45">
        <v>0.56354448007004376</v>
      </c>
      <c r="L8" s="45">
        <v>7.3132931066455936E-2</v>
      </c>
      <c r="M8" s="45">
        <v>6.1862355505525574E-2</v>
      </c>
      <c r="N8" s="45">
        <v>6.9101760737984939E-3</v>
      </c>
      <c r="O8" s="45">
        <v>0.26405405125993919</v>
      </c>
      <c r="P8" s="45">
        <v>3.0496006024237073E-2</v>
      </c>
      <c r="Q8" s="45">
        <v>0.44725185483634289</v>
      </c>
      <c r="R8" s="45">
        <v>3.7366980896418434E-2</v>
      </c>
      <c r="S8" s="45">
        <v>5.8762506687072828E-2</v>
      </c>
      <c r="T8" s="45">
        <v>5.5293077774574394E-2</v>
      </c>
      <c r="U8" s="45">
        <v>0.19109744754532218</v>
      </c>
      <c r="V8" s="45">
        <v>2.6533369975826494E-2</v>
      </c>
      <c r="W8" s="45">
        <v>8.6204251683842492E-2</v>
      </c>
      <c r="X8" s="45">
        <v>8.0492504789929351E-2</v>
      </c>
      <c r="Y8" s="45">
        <v>1.6998005810670951E-2</v>
      </c>
      <c r="AA8" s="56"/>
      <c r="AB8" s="56"/>
    </row>
    <row r="9" spans="1:28">
      <c r="A9" s="9">
        <v>94</v>
      </c>
      <c r="B9" s="9">
        <v>608</v>
      </c>
      <c r="C9" s="9">
        <v>22</v>
      </c>
      <c r="D9" s="9">
        <v>5</v>
      </c>
      <c r="E9" s="9" t="s">
        <v>12</v>
      </c>
      <c r="F9" s="43">
        <v>201.51499999999999</v>
      </c>
      <c r="G9" s="44">
        <v>9.5140972137451172</v>
      </c>
      <c r="H9" s="9" t="s">
        <v>83</v>
      </c>
      <c r="I9" s="43">
        <v>60.044464779490589</v>
      </c>
      <c r="K9" s="45">
        <v>0.47589656800118202</v>
      </c>
      <c r="L9" s="45">
        <v>7.2983625380749706E-2</v>
      </c>
      <c r="M9" s="45">
        <v>7.4442737435411035E-2</v>
      </c>
      <c r="N9" s="45">
        <v>8.7169310572471851E-3</v>
      </c>
      <c r="O9" s="45">
        <v>0.32987115702750963</v>
      </c>
      <c r="P9" s="45">
        <v>3.8088981097900418E-2</v>
      </c>
      <c r="Q9" s="45">
        <v>0.42363051853976036</v>
      </c>
      <c r="R9" s="45">
        <v>3.0349521776821022E-2</v>
      </c>
      <c r="S9" s="45">
        <v>5.7824017406434211E-2</v>
      </c>
      <c r="T9" s="45">
        <v>7.5321768433761385E-2</v>
      </c>
      <c r="U9" s="45">
        <v>0.16435565172556638</v>
      </c>
      <c r="V9" s="45">
        <v>2.6190413503719891E-2</v>
      </c>
      <c r="W9" s="45">
        <v>0.13371565352990675</v>
      </c>
      <c r="X9" s="45">
        <v>7.7936807163944508E-2</v>
      </c>
      <c r="Y9" s="45">
        <v>1.0675647920085463E-2</v>
      </c>
      <c r="AA9" s="56"/>
      <c r="AB9" s="56"/>
    </row>
    <row r="10" spans="1:28">
      <c r="A10" s="9">
        <v>94</v>
      </c>
      <c r="B10" s="9">
        <v>608</v>
      </c>
      <c r="C10" s="9">
        <v>23</v>
      </c>
      <c r="D10" s="9">
        <v>2</v>
      </c>
      <c r="E10" s="9" t="s">
        <v>85</v>
      </c>
      <c r="F10" s="43">
        <v>206.21499999999997</v>
      </c>
      <c r="G10" s="44">
        <v>9.7177515029907227</v>
      </c>
      <c r="H10" s="9" t="s">
        <v>83</v>
      </c>
      <c r="I10" s="43">
        <v>79.672884649402434</v>
      </c>
      <c r="K10" s="45">
        <v>0.41737862320754276</v>
      </c>
      <c r="L10" s="45">
        <v>7.081896284776816E-2</v>
      </c>
      <c r="M10" s="45">
        <v>8.5137122273974727E-2</v>
      </c>
      <c r="N10" s="45">
        <v>1.0240284944177511E-2</v>
      </c>
      <c r="O10" s="45">
        <v>0.36827511159284876</v>
      </c>
      <c r="P10" s="45">
        <v>4.8149895133688066E-2</v>
      </c>
      <c r="Q10" s="45">
        <v>0.54728647379671935</v>
      </c>
      <c r="R10" s="45">
        <v>3.1852579841151751E-2</v>
      </c>
      <c r="S10" s="45">
        <v>4.1880821315695836E-2</v>
      </c>
      <c r="T10" s="45">
        <v>0.10310573766211416</v>
      </c>
      <c r="U10" s="45">
        <v>9.8936663450969492E-2</v>
      </c>
      <c r="V10" s="45">
        <v>1.3300561129642069E-2</v>
      </c>
      <c r="W10" s="45">
        <v>0.11130096621023218</v>
      </c>
      <c r="X10" s="45">
        <v>4.5121284215409001E-2</v>
      </c>
      <c r="Y10" s="45">
        <v>7.2149123780661968E-3</v>
      </c>
      <c r="AA10" s="56"/>
      <c r="AB10" s="56"/>
    </row>
    <row r="11" spans="1:28">
      <c r="A11" s="9">
        <v>94</v>
      </c>
      <c r="B11" s="9">
        <v>608</v>
      </c>
      <c r="C11" s="9">
        <v>23</v>
      </c>
      <c r="D11" s="9">
        <v>3</v>
      </c>
      <c r="E11" s="9" t="s">
        <v>13</v>
      </c>
      <c r="F11" s="43">
        <v>207.815</v>
      </c>
      <c r="G11" s="44">
        <v>9.7870035171508789</v>
      </c>
      <c r="H11" s="9" t="s">
        <v>83</v>
      </c>
      <c r="I11" s="43">
        <v>74.020291847108581</v>
      </c>
      <c r="K11" s="45">
        <v>0.44065986745050206</v>
      </c>
      <c r="L11" s="45">
        <v>8.2837562709840551E-2</v>
      </c>
      <c r="M11" s="45">
        <v>8.6492145765821787E-2</v>
      </c>
      <c r="N11" s="45">
        <v>7.4175803574193684E-3</v>
      </c>
      <c r="O11" s="45">
        <v>0.34289140280353358</v>
      </c>
      <c r="P11" s="45">
        <v>3.9701440912882621E-2</v>
      </c>
      <c r="Q11" s="45">
        <v>0.48473310283690596</v>
      </c>
      <c r="R11" s="45">
        <v>3.6800298319797295E-2</v>
      </c>
      <c r="S11" s="45">
        <v>4.4240528636454633E-2</v>
      </c>
      <c r="T11" s="45">
        <v>6.2303603404944938E-2</v>
      </c>
      <c r="U11" s="45">
        <v>0.17532469357837729</v>
      </c>
      <c r="V11" s="45">
        <v>2.1172493016915223E-2</v>
      </c>
      <c r="W11" s="45">
        <v>0.10112624141251941</v>
      </c>
      <c r="X11" s="45">
        <v>4.9553364116286525E-2</v>
      </c>
      <c r="Y11" s="45">
        <v>2.4745674677798701E-2</v>
      </c>
      <c r="AA11" s="56"/>
      <c r="AB11" s="56"/>
    </row>
    <row r="12" spans="1:28">
      <c r="A12" s="9">
        <v>94</v>
      </c>
      <c r="B12" s="9">
        <v>608</v>
      </c>
      <c r="C12" s="9">
        <v>23</v>
      </c>
      <c r="D12" s="9">
        <v>3</v>
      </c>
      <c r="E12" s="9" t="s">
        <v>86</v>
      </c>
      <c r="F12" s="43">
        <v>208.785</v>
      </c>
      <c r="G12" s="44">
        <v>9.8356647491455078</v>
      </c>
      <c r="H12" s="9" t="s">
        <v>83</v>
      </c>
      <c r="I12" s="43">
        <v>72.561522642895156</v>
      </c>
      <c r="K12" s="45">
        <v>0.44844643066841139</v>
      </c>
      <c r="L12" s="45">
        <v>7.3866759730373779E-2</v>
      </c>
      <c r="M12" s="45">
        <v>8.2055066085934936E-2</v>
      </c>
      <c r="N12" s="45">
        <v>9.4508924186656237E-3</v>
      </c>
      <c r="O12" s="45">
        <v>0.34473977315835302</v>
      </c>
      <c r="P12" s="45">
        <v>4.1441077938261239E-2</v>
      </c>
      <c r="Q12" s="45">
        <v>0.54318186987684081</v>
      </c>
      <c r="R12" s="45">
        <v>3.5853752886943008E-2</v>
      </c>
      <c r="S12" s="45">
        <v>5.410012805008501E-2</v>
      </c>
      <c r="T12" s="45">
        <v>6.9778617420511918E-2</v>
      </c>
      <c r="U12" s="45">
        <v>0.1089731587423283</v>
      </c>
      <c r="V12" s="45">
        <v>1.9599454161618464E-2</v>
      </c>
      <c r="W12" s="45">
        <v>0.11358827053987453</v>
      </c>
      <c r="X12" s="45">
        <v>4.2025397426924953E-2</v>
      </c>
      <c r="Y12" s="45">
        <v>1.2899350894873042E-2</v>
      </c>
      <c r="AA12" s="56"/>
      <c r="AB12" s="56"/>
    </row>
    <row r="13" spans="1:28">
      <c r="A13" s="9">
        <v>94</v>
      </c>
      <c r="B13" s="9">
        <v>608</v>
      </c>
      <c r="C13" s="9">
        <v>23</v>
      </c>
      <c r="D13" s="9">
        <v>4</v>
      </c>
      <c r="E13" s="9" t="s">
        <v>14</v>
      </c>
      <c r="F13" s="43">
        <v>209.36499999999998</v>
      </c>
      <c r="G13" s="44">
        <v>9.8647613525390625</v>
      </c>
      <c r="H13" s="9" t="s">
        <v>83</v>
      </c>
      <c r="I13" s="43">
        <v>66.310352875471608</v>
      </c>
      <c r="K13" s="45">
        <v>0.49291242111597383</v>
      </c>
      <c r="L13" s="45">
        <v>7.4932834881407992E-2</v>
      </c>
      <c r="M13" s="45">
        <v>6.8041524666687739E-2</v>
      </c>
      <c r="N13" s="45">
        <v>8.3732860073589162E-3</v>
      </c>
      <c r="O13" s="45">
        <v>0.31743202133750659</v>
      </c>
      <c r="P13" s="45">
        <v>3.8307911991064959E-2</v>
      </c>
      <c r="Q13" s="45">
        <v>0.50430260671223792</v>
      </c>
      <c r="R13" s="45">
        <v>3.7779193744219002E-2</v>
      </c>
      <c r="S13" s="45">
        <v>4.3821034547076795E-2</v>
      </c>
      <c r="T13" s="45">
        <v>7.9991205137865909E-2</v>
      </c>
      <c r="U13" s="45">
        <v>0.12634913262556566</v>
      </c>
      <c r="V13" s="45">
        <v>2.1306631915898516E-2</v>
      </c>
      <c r="W13" s="45">
        <v>0.12053839286427703</v>
      </c>
      <c r="X13" s="45">
        <v>5.3505520474837247E-2</v>
      </c>
      <c r="Y13" s="45">
        <v>1.2406281978021872E-2</v>
      </c>
      <c r="AA13" s="56"/>
      <c r="AB13" s="56"/>
    </row>
    <row r="14" spans="1:28">
      <c r="A14" s="9">
        <v>94</v>
      </c>
      <c r="B14" s="9">
        <v>608</v>
      </c>
      <c r="C14" s="9">
        <v>23</v>
      </c>
      <c r="D14" s="9">
        <v>5</v>
      </c>
      <c r="E14" s="9" t="s">
        <v>14</v>
      </c>
      <c r="F14" s="43">
        <v>210.86499999999998</v>
      </c>
      <c r="G14" s="44">
        <v>9.9410581588745117</v>
      </c>
      <c r="H14" s="9" t="s">
        <v>83</v>
      </c>
      <c r="I14" s="43">
        <v>74.505219539630886</v>
      </c>
      <c r="K14" s="45">
        <v>0.54241906101346959</v>
      </c>
      <c r="L14" s="45">
        <v>8.1284528321292335E-2</v>
      </c>
      <c r="M14" s="45">
        <v>7.5717905981012662E-2</v>
      </c>
      <c r="N14" s="45">
        <v>7.1574837408487271E-3</v>
      </c>
      <c r="O14" s="45">
        <v>0.26280682805507072</v>
      </c>
      <c r="P14" s="45">
        <v>3.0614192888305983E-2</v>
      </c>
      <c r="Q14" s="45">
        <v>0.57170293692428686</v>
      </c>
      <c r="R14" s="45">
        <v>2.5227493111803993E-2</v>
      </c>
      <c r="S14" s="45">
        <v>3.1230268633712536E-2</v>
      </c>
      <c r="T14" s="45">
        <v>0.13840692106336444</v>
      </c>
      <c r="U14" s="45">
        <v>6.1021050047596566E-2</v>
      </c>
      <c r="V14" s="45">
        <v>1.7121892988384235E-2</v>
      </c>
      <c r="W14" s="45">
        <v>9.7189417036451023E-2</v>
      </c>
      <c r="X14" s="45">
        <v>4.1599601925748075E-2</v>
      </c>
      <c r="Y14" s="45">
        <v>1.6500418268652273E-2</v>
      </c>
      <c r="AA14" s="56"/>
      <c r="AB14" s="56"/>
    </row>
    <row r="15" spans="1:28">
      <c r="A15" s="9">
        <v>94</v>
      </c>
      <c r="B15" s="9">
        <v>608</v>
      </c>
      <c r="C15" s="9">
        <v>23</v>
      </c>
      <c r="D15" s="9">
        <v>7</v>
      </c>
      <c r="E15" s="9" t="s">
        <v>14</v>
      </c>
      <c r="F15" s="43">
        <v>213.86499999999998</v>
      </c>
      <c r="G15" s="44">
        <v>10.082228660583496</v>
      </c>
      <c r="H15" s="9" t="s">
        <v>83</v>
      </c>
      <c r="I15" s="43">
        <v>69.37384652478724</v>
      </c>
      <c r="K15" s="45">
        <v>0.55871513160311115</v>
      </c>
      <c r="L15" s="45">
        <v>5.987535004118958E-2</v>
      </c>
      <c r="M15" s="45">
        <v>6.8745120359440526E-2</v>
      </c>
      <c r="N15" s="45">
        <v>7.3457505301856556E-3</v>
      </c>
      <c r="O15" s="45">
        <v>0.27206959264757985</v>
      </c>
      <c r="P15" s="45">
        <v>3.3249054818493232E-2</v>
      </c>
      <c r="Q15" s="45">
        <v>0.68518830444793732</v>
      </c>
      <c r="R15" s="45">
        <v>2.644091061176548E-2</v>
      </c>
      <c r="S15" s="45">
        <v>2.3658263951057294E-2</v>
      </c>
      <c r="T15" s="45">
        <v>7.0436555310775861E-2</v>
      </c>
      <c r="U15" s="45">
        <v>5.9065231398056951E-2</v>
      </c>
      <c r="V15" s="45">
        <v>1.071224809907719E-2</v>
      </c>
      <c r="W15" s="45">
        <v>8.7509564577671312E-2</v>
      </c>
      <c r="X15" s="45">
        <v>2.5118229450124582E-2</v>
      </c>
      <c r="Y15" s="45">
        <v>1.1870692153534016E-2</v>
      </c>
      <c r="AA15" s="56"/>
      <c r="AB15" s="56"/>
    </row>
    <row r="16" spans="1:28">
      <c r="A16" s="9">
        <v>94</v>
      </c>
      <c r="B16" s="9">
        <v>608</v>
      </c>
      <c r="C16" s="9">
        <v>24</v>
      </c>
      <c r="D16" s="9">
        <v>1</v>
      </c>
      <c r="E16" s="9" t="s">
        <v>7</v>
      </c>
      <c r="F16" s="43">
        <v>214.63499999999999</v>
      </c>
      <c r="G16" s="44">
        <v>10.11421012878418</v>
      </c>
      <c r="H16" s="9" t="s">
        <v>83</v>
      </c>
      <c r="I16" s="43">
        <v>75.080125641952051</v>
      </c>
      <c r="K16" s="45">
        <v>0.53919550987729248</v>
      </c>
      <c r="L16" s="45">
        <v>7.9051145666829206E-2</v>
      </c>
      <c r="M16" s="45">
        <v>7.0307560075421438E-2</v>
      </c>
      <c r="N16" s="45">
        <v>8.1145028639217631E-3</v>
      </c>
      <c r="O16" s="45">
        <v>0.27129841579666497</v>
      </c>
      <c r="P16" s="45">
        <v>3.2032865719870178E-2</v>
      </c>
      <c r="Q16" s="45">
        <v>0.59755554234129282</v>
      </c>
      <c r="R16" s="45">
        <v>2.0360502302590174E-2</v>
      </c>
      <c r="S16" s="45">
        <v>3.7001196487425954E-2</v>
      </c>
      <c r="T16" s="45">
        <v>8.3766144697908385E-2</v>
      </c>
      <c r="U16" s="45">
        <v>5.7688150255616022E-2</v>
      </c>
      <c r="V16" s="45">
        <v>1.5607666504442274E-2</v>
      </c>
      <c r="W16" s="45">
        <v>0.14203739312604322</v>
      </c>
      <c r="X16" s="45">
        <v>3.350499012766929E-2</v>
      </c>
      <c r="Y16" s="45">
        <v>1.2478414157011879E-2</v>
      </c>
      <c r="AA16" s="56"/>
      <c r="AB16" s="56"/>
    </row>
    <row r="17" spans="1:28">
      <c r="A17" s="9">
        <v>94</v>
      </c>
      <c r="B17" s="9">
        <v>608</v>
      </c>
      <c r="C17" s="9">
        <v>24</v>
      </c>
      <c r="D17" s="9">
        <v>1</v>
      </c>
      <c r="E17" s="9" t="s">
        <v>114</v>
      </c>
      <c r="F17" s="43">
        <v>215.04499999999999</v>
      </c>
      <c r="G17" s="44">
        <v>10.13123893737793</v>
      </c>
      <c r="H17" s="9" t="s">
        <v>84</v>
      </c>
      <c r="I17" s="43">
        <v>79.537350808749522</v>
      </c>
      <c r="K17" s="45">
        <v>0.51426418853346123</v>
      </c>
      <c r="L17" s="45">
        <v>7.0593977530435587E-2</v>
      </c>
      <c r="M17" s="45">
        <v>7.1997954065607564E-2</v>
      </c>
      <c r="N17" s="45">
        <v>7.9372201314772146E-3</v>
      </c>
      <c r="O17" s="45">
        <v>0.29828456200878695</v>
      </c>
      <c r="P17" s="45">
        <v>3.6922097730231418E-2</v>
      </c>
      <c r="Q17" s="45">
        <v>0.30740516009215718</v>
      </c>
      <c r="R17" s="45">
        <v>6.0091329093569811E-2</v>
      </c>
      <c r="S17" s="45">
        <v>0.10800896868954447</v>
      </c>
      <c r="T17" s="45">
        <v>0.10918702788024354</v>
      </c>
      <c r="U17" s="45">
        <v>0.15443575413333741</v>
      </c>
      <c r="V17" s="45">
        <v>4.4555778222483168E-2</v>
      </c>
      <c r="W17" s="45">
        <v>0.14072394655037934</v>
      </c>
      <c r="X17" s="45">
        <v>7.558100313687692E-2</v>
      </c>
      <c r="Y17" s="45">
        <v>0</v>
      </c>
      <c r="AA17" s="56"/>
      <c r="AB17" s="56"/>
    </row>
    <row r="18" spans="1:28">
      <c r="A18" s="9">
        <v>94</v>
      </c>
      <c r="B18" s="9">
        <v>608</v>
      </c>
      <c r="C18" s="9">
        <v>24</v>
      </c>
      <c r="D18" s="9">
        <v>2</v>
      </c>
      <c r="E18" s="9" t="s">
        <v>15</v>
      </c>
      <c r="F18" s="43">
        <v>216.14499999999998</v>
      </c>
      <c r="G18" s="44">
        <v>10.176926612854004</v>
      </c>
      <c r="H18" s="9" t="s">
        <v>83</v>
      </c>
      <c r="I18" s="43">
        <v>57.169965187077196</v>
      </c>
      <c r="K18" s="45">
        <v>0.53733823080560539</v>
      </c>
      <c r="L18" s="45">
        <v>6.0984597727766765E-2</v>
      </c>
      <c r="M18" s="45">
        <v>7.5595688531893926E-2</v>
      </c>
      <c r="N18" s="45">
        <v>8.5374807562944213E-3</v>
      </c>
      <c r="O18" s="45">
        <v>0.28030005747815068</v>
      </c>
      <c r="P18" s="45">
        <v>3.7243944700288863E-2</v>
      </c>
      <c r="Q18" s="45">
        <v>0.56066686599561222</v>
      </c>
      <c r="R18" s="45">
        <v>0.10472244032712517</v>
      </c>
      <c r="S18" s="45">
        <v>0</v>
      </c>
      <c r="T18" s="45">
        <v>0.24612789049402684</v>
      </c>
      <c r="U18" s="45">
        <v>0</v>
      </c>
      <c r="V18" s="45">
        <v>0</v>
      </c>
      <c r="W18" s="45">
        <v>8.8482803183235842E-2</v>
      </c>
      <c r="X18" s="45">
        <v>0</v>
      </c>
      <c r="Y18" s="45">
        <v>0</v>
      </c>
      <c r="AA18" s="56"/>
      <c r="AB18" s="56"/>
    </row>
    <row r="19" spans="1:28">
      <c r="A19" s="9">
        <v>94</v>
      </c>
      <c r="B19" s="9">
        <v>608</v>
      </c>
      <c r="C19" s="9">
        <v>24</v>
      </c>
      <c r="D19" s="9">
        <v>3</v>
      </c>
      <c r="E19" s="9" t="s">
        <v>16</v>
      </c>
      <c r="F19" s="43">
        <v>217.68499999999997</v>
      </c>
      <c r="G19" s="44">
        <v>10.240889549255371</v>
      </c>
      <c r="H19" s="9" t="s">
        <v>83</v>
      </c>
      <c r="I19" s="43">
        <v>65.578697430436435</v>
      </c>
      <c r="K19" s="45">
        <v>0.48286009469853636</v>
      </c>
      <c r="L19" s="45">
        <v>7.1448628562736621E-2</v>
      </c>
      <c r="M19" s="45">
        <v>7.8091968477398604E-2</v>
      </c>
      <c r="N19" s="45">
        <v>9.0976077658567588E-3</v>
      </c>
      <c r="O19" s="45">
        <v>0.31912270912042728</v>
      </c>
      <c r="P19" s="45">
        <v>3.9378991375044393E-2</v>
      </c>
      <c r="Q19" s="45">
        <v>0.52136056196953195</v>
      </c>
      <c r="R19" s="45">
        <v>4.1983551913629832E-2</v>
      </c>
      <c r="S19" s="45">
        <v>5.5141152554458429E-2</v>
      </c>
      <c r="T19" s="45">
        <v>9.7714377308717265E-2</v>
      </c>
      <c r="U19" s="45">
        <v>9.7299521612019255E-2</v>
      </c>
      <c r="V19" s="45">
        <v>1.5934155090119379E-2</v>
      </c>
      <c r="W19" s="45">
        <v>0.12888465095628251</v>
      </c>
      <c r="X19" s="45">
        <v>2.7574386676815266E-2</v>
      </c>
      <c r="Y19" s="45">
        <v>1.4107641918426077E-2</v>
      </c>
      <c r="AA19" s="56"/>
      <c r="AB19" s="56"/>
    </row>
    <row r="20" spans="1:28">
      <c r="A20" s="9">
        <v>94</v>
      </c>
      <c r="B20" s="9">
        <v>608</v>
      </c>
      <c r="C20" s="9">
        <v>24</v>
      </c>
      <c r="D20" s="9">
        <v>4</v>
      </c>
      <c r="E20" s="9" t="s">
        <v>11</v>
      </c>
      <c r="F20" s="43">
        <v>219.16499999999999</v>
      </c>
      <c r="G20" s="44">
        <v>10.302360534667969</v>
      </c>
      <c r="H20" s="9" t="s">
        <v>83</v>
      </c>
      <c r="I20" s="43">
        <v>68.753489426778003</v>
      </c>
      <c r="K20" s="45">
        <v>0.48058536388232515</v>
      </c>
      <c r="L20" s="45">
        <v>7.396734246685123E-2</v>
      </c>
      <c r="M20" s="45">
        <v>7.6262871767509607E-2</v>
      </c>
      <c r="N20" s="45">
        <v>9.094905679191639E-3</v>
      </c>
      <c r="O20" s="45">
        <v>0.32067891537657883</v>
      </c>
      <c r="P20" s="45">
        <v>3.9410600827543572E-2</v>
      </c>
      <c r="Q20" s="45">
        <v>0.54824201643928361</v>
      </c>
      <c r="R20" s="45">
        <v>3.7245226399575698E-2</v>
      </c>
      <c r="S20" s="45">
        <v>3.6736935378261101E-2</v>
      </c>
      <c r="T20" s="45">
        <v>9.9122400642530958E-2</v>
      </c>
      <c r="U20" s="45">
        <v>0.1071984303073691</v>
      </c>
      <c r="V20" s="45">
        <v>2.0768958930408039E-2</v>
      </c>
      <c r="W20" s="45">
        <v>0.10380074222876197</v>
      </c>
      <c r="X20" s="45">
        <v>3.4908853395964862E-2</v>
      </c>
      <c r="Y20" s="45">
        <v>1.1976436277844615E-2</v>
      </c>
      <c r="AA20" s="56"/>
      <c r="AB20" s="56"/>
    </row>
    <row r="21" spans="1:28">
      <c r="A21" s="9">
        <v>94</v>
      </c>
      <c r="B21" s="9">
        <v>608</v>
      </c>
      <c r="C21" s="9">
        <v>24</v>
      </c>
      <c r="D21" s="9">
        <v>5</v>
      </c>
      <c r="E21" s="9" t="s">
        <v>15</v>
      </c>
      <c r="F21" s="43">
        <v>220.64499999999998</v>
      </c>
      <c r="G21" s="44">
        <v>10.363831520080566</v>
      </c>
      <c r="H21" s="9" t="s">
        <v>83</v>
      </c>
      <c r="I21" s="43">
        <v>81.214683501802881</v>
      </c>
      <c r="K21" s="45">
        <v>0.39829145832363932</v>
      </c>
      <c r="L21" s="45">
        <v>9.4442859732224452E-2</v>
      </c>
      <c r="M21" s="45">
        <v>9.0693488339854328E-2</v>
      </c>
      <c r="N21" s="45">
        <v>9.7140435827200895E-3</v>
      </c>
      <c r="O21" s="45">
        <v>0.36375687505879623</v>
      </c>
      <c r="P21" s="45">
        <v>4.3101274962765584E-2</v>
      </c>
      <c r="Q21" s="45">
        <v>0.46073464158816924</v>
      </c>
      <c r="R21" s="45">
        <v>4.1487823800626156E-2</v>
      </c>
      <c r="S21" s="45">
        <v>4.2977876592606677E-2</v>
      </c>
      <c r="T21" s="45">
        <v>0.10342910401869759</v>
      </c>
      <c r="U21" s="45">
        <v>0.11474356784468627</v>
      </c>
      <c r="V21" s="45">
        <v>3.4278484405274992E-2</v>
      </c>
      <c r="W21" s="45">
        <v>0.12507955296071535</v>
      </c>
      <c r="X21" s="45">
        <v>4.2001010368314856E-2</v>
      </c>
      <c r="Y21" s="45">
        <v>3.5267938420908869E-2</v>
      </c>
      <c r="AA21" s="56"/>
      <c r="AB21" s="56"/>
    </row>
    <row r="22" spans="1:28">
      <c r="A22" s="9">
        <v>94</v>
      </c>
      <c r="B22" s="9">
        <v>608</v>
      </c>
      <c r="C22" s="9">
        <v>24</v>
      </c>
      <c r="D22" s="9">
        <v>6</v>
      </c>
      <c r="E22" s="9" t="s">
        <v>15</v>
      </c>
      <c r="F22" s="43">
        <v>222.14499999999998</v>
      </c>
      <c r="G22" s="44">
        <v>10.426133155822754</v>
      </c>
      <c r="H22" s="9" t="s">
        <v>83</v>
      </c>
      <c r="I22" s="43">
        <v>80.10344076509837</v>
      </c>
      <c r="K22" s="45">
        <v>0.42295801297403124</v>
      </c>
      <c r="L22" s="45">
        <v>9.6226122627250624E-2</v>
      </c>
      <c r="M22" s="45">
        <v>8.957270327507369E-2</v>
      </c>
      <c r="N22" s="45">
        <v>1.0837467178233008E-2</v>
      </c>
      <c r="O22" s="45">
        <v>0.33946296707130863</v>
      </c>
      <c r="P22" s="45">
        <v>4.094272687410281E-2</v>
      </c>
      <c r="Q22" s="45">
        <v>0.39568300248733468</v>
      </c>
      <c r="R22" s="45">
        <v>4.9358929044281886E-2</v>
      </c>
      <c r="S22" s="45">
        <v>3.7944469809211685E-2</v>
      </c>
      <c r="T22" s="45">
        <v>0.11395310668936907</v>
      </c>
      <c r="U22" s="45">
        <v>8.9485568021304626E-2</v>
      </c>
      <c r="V22" s="45">
        <v>2.5877425158944319E-2</v>
      </c>
      <c r="W22" s="45">
        <v>0.20618916534803275</v>
      </c>
      <c r="X22" s="45">
        <v>6.8536761293457815E-2</v>
      </c>
      <c r="Y22" s="45">
        <v>1.2971572148063168E-2</v>
      </c>
      <c r="AA22" s="56"/>
      <c r="AB22" s="56"/>
    </row>
    <row r="23" spans="1:28">
      <c r="A23" s="9">
        <v>94</v>
      </c>
      <c r="B23" s="9">
        <v>608</v>
      </c>
      <c r="C23" s="9">
        <v>24</v>
      </c>
      <c r="D23" s="9">
        <v>7</v>
      </c>
      <c r="E23" s="9" t="s">
        <v>17</v>
      </c>
      <c r="F23" s="43">
        <v>223.39499999999998</v>
      </c>
      <c r="G23" s="44">
        <v>10.478050231933594</v>
      </c>
      <c r="H23" s="9" t="s">
        <v>83</v>
      </c>
      <c r="I23" s="43">
        <v>60.383295334391875</v>
      </c>
      <c r="K23" s="45">
        <v>0.41369825339759653</v>
      </c>
      <c r="L23" s="45">
        <v>8.8474892139130221E-2</v>
      </c>
      <c r="M23" s="45">
        <v>9.0078387651682357E-2</v>
      </c>
      <c r="N23" s="45">
        <v>1.0244588254731204E-2</v>
      </c>
      <c r="O23" s="45">
        <v>0.34706142239861343</v>
      </c>
      <c r="P23" s="45">
        <v>5.0442456158246239E-2</v>
      </c>
      <c r="Q23" s="45">
        <v>0.30161103073646711</v>
      </c>
      <c r="R23" s="45">
        <v>3.3303269134049851E-2</v>
      </c>
      <c r="S23" s="45">
        <v>6.7984919532784377E-2</v>
      </c>
      <c r="T23" s="45">
        <v>0.13670159568536017</v>
      </c>
      <c r="U23" s="45">
        <v>0.16441976674190217</v>
      </c>
      <c r="V23" s="45">
        <v>2.8357974333033879E-2</v>
      </c>
      <c r="W23" s="45">
        <v>0.16878473984215747</v>
      </c>
      <c r="X23" s="45">
        <v>8.4944835899132237E-2</v>
      </c>
      <c r="Y23" s="45">
        <v>1.3891868095112739E-2</v>
      </c>
      <c r="AA23" s="56"/>
      <c r="AB23" s="56"/>
    </row>
    <row r="24" spans="1:28">
      <c r="A24" s="9">
        <v>94</v>
      </c>
      <c r="B24" s="9">
        <v>608</v>
      </c>
      <c r="C24" s="9">
        <v>25</v>
      </c>
      <c r="D24" s="9">
        <v>1</v>
      </c>
      <c r="E24" s="9" t="s">
        <v>18</v>
      </c>
      <c r="F24" s="43">
        <v>224.47499999999999</v>
      </c>
      <c r="G24" s="44">
        <v>10.522907257080078</v>
      </c>
      <c r="H24" s="9" t="s">
        <v>83</v>
      </c>
      <c r="I24" s="43">
        <v>82.753491084754955</v>
      </c>
      <c r="K24" s="45">
        <v>0.45997168103732217</v>
      </c>
      <c r="L24" s="45">
        <v>7.6698690830771507E-2</v>
      </c>
      <c r="M24" s="45">
        <v>8.666177569405345E-2</v>
      </c>
      <c r="N24" s="45">
        <v>1.0539976361924514E-2</v>
      </c>
      <c r="O24" s="45">
        <v>0.32654963829163725</v>
      </c>
      <c r="P24" s="45">
        <v>3.9578237784291079E-2</v>
      </c>
      <c r="Q24" s="45">
        <v>0.46944173587857752</v>
      </c>
      <c r="R24" s="45">
        <v>3.9705703812951104E-2</v>
      </c>
      <c r="S24" s="45">
        <v>6.8198695453955474E-2</v>
      </c>
      <c r="T24" s="45">
        <v>9.4207736390106475E-2</v>
      </c>
      <c r="U24" s="45">
        <v>0.12009175734925567</v>
      </c>
      <c r="V24" s="45">
        <v>3.6933576579389858E-2</v>
      </c>
      <c r="W24" s="45">
        <v>0.13362687875792054</v>
      </c>
      <c r="X24" s="45">
        <v>3.7793915777843377E-2</v>
      </c>
      <c r="Y24" s="45">
        <v>0</v>
      </c>
      <c r="AA24" s="56"/>
      <c r="AB24" s="56"/>
    </row>
    <row r="25" spans="1:28">
      <c r="A25" s="9">
        <v>94</v>
      </c>
      <c r="B25" s="9">
        <v>608</v>
      </c>
      <c r="C25" s="9">
        <v>25</v>
      </c>
      <c r="D25" s="9">
        <v>2</v>
      </c>
      <c r="E25" s="9" t="s">
        <v>19</v>
      </c>
      <c r="F25" s="43">
        <v>225.99499999999998</v>
      </c>
      <c r="G25" s="44">
        <v>10.586039543151855</v>
      </c>
      <c r="H25" s="9" t="s">
        <v>83</v>
      </c>
      <c r="I25" s="43">
        <v>78.495305563836666</v>
      </c>
      <c r="K25" s="45">
        <v>0.37750269195596609</v>
      </c>
      <c r="L25" s="45">
        <v>8.6897261344188043E-2</v>
      </c>
      <c r="M25" s="45">
        <v>9.0899220402964553E-2</v>
      </c>
      <c r="N25" s="45">
        <v>1.1290127321503602E-2</v>
      </c>
      <c r="O25" s="45">
        <v>0.38690827148314311</v>
      </c>
      <c r="P25" s="45">
        <v>4.6502427492234627E-2</v>
      </c>
      <c r="Q25" s="45">
        <v>0.45949753934699333</v>
      </c>
      <c r="R25" s="45">
        <v>4.0524299297223863E-2</v>
      </c>
      <c r="S25" s="45">
        <v>4.8751329588044991E-2</v>
      </c>
      <c r="T25" s="45">
        <v>0.12789352090385078</v>
      </c>
      <c r="U25" s="45">
        <v>8.9895230313021671E-2</v>
      </c>
      <c r="V25" s="45">
        <v>1.7152894433955325E-2</v>
      </c>
      <c r="W25" s="45">
        <v>0.12982922318354004</v>
      </c>
      <c r="X25" s="45">
        <v>6.2756931442017425E-2</v>
      </c>
      <c r="Y25" s="45">
        <v>2.3699031491352586E-2</v>
      </c>
      <c r="AA25" s="56"/>
      <c r="AB25" s="56"/>
    </row>
    <row r="26" spans="1:28">
      <c r="A26" s="9">
        <v>94</v>
      </c>
      <c r="B26" s="9">
        <v>608</v>
      </c>
      <c r="C26" s="9">
        <v>25</v>
      </c>
      <c r="D26" s="9">
        <v>3</v>
      </c>
      <c r="E26" s="9" t="s">
        <v>18</v>
      </c>
      <c r="F26" s="43">
        <v>227.47499999999999</v>
      </c>
      <c r="G26" s="44">
        <v>10.647510528564453</v>
      </c>
      <c r="H26" s="9" t="s">
        <v>83</v>
      </c>
      <c r="I26" s="43">
        <v>78.697284932182669</v>
      </c>
      <c r="K26" s="45">
        <v>0.35188823736087671</v>
      </c>
      <c r="L26" s="45">
        <v>8.6603697471010807E-2</v>
      </c>
      <c r="M26" s="45">
        <v>0.10190052853340337</v>
      </c>
      <c r="N26" s="45">
        <v>1.144609613794942E-2</v>
      </c>
      <c r="O26" s="45">
        <v>0.39787763140042515</v>
      </c>
      <c r="P26" s="45">
        <v>5.0283809096334571E-2</v>
      </c>
      <c r="Q26" s="45">
        <v>0.42449416722285993</v>
      </c>
      <c r="R26" s="45">
        <v>3.9648010271644961E-2</v>
      </c>
      <c r="S26" s="45">
        <v>4.3761732352922432E-2</v>
      </c>
      <c r="T26" s="45">
        <v>0.12805045518546332</v>
      </c>
      <c r="U26" s="45">
        <v>0.11145059740507401</v>
      </c>
      <c r="V26" s="45">
        <v>3.1021582097832925E-2</v>
      </c>
      <c r="W26" s="45">
        <v>0.15277406473783553</v>
      </c>
      <c r="X26" s="45">
        <v>3.5058818948695399E-2</v>
      </c>
      <c r="Y26" s="45">
        <v>3.3740571777671508E-2</v>
      </c>
      <c r="AA26" s="56"/>
      <c r="AB26" s="56"/>
    </row>
    <row r="27" spans="1:28">
      <c r="A27" s="9">
        <v>94</v>
      </c>
      <c r="B27" s="9">
        <v>608</v>
      </c>
      <c r="C27" s="9">
        <v>25</v>
      </c>
      <c r="D27" s="9">
        <v>5</v>
      </c>
      <c r="E27" s="9" t="s">
        <v>87</v>
      </c>
      <c r="F27" s="43">
        <v>230.38499999999999</v>
      </c>
      <c r="G27" s="44">
        <v>10.768374443054199</v>
      </c>
      <c r="H27" s="9" t="s">
        <v>83</v>
      </c>
      <c r="I27" s="43">
        <v>72.596779427384362</v>
      </c>
      <c r="K27" s="45">
        <v>0.37155975103851624</v>
      </c>
      <c r="L27" s="45">
        <v>8.0757810825856854E-2</v>
      </c>
      <c r="M27" s="45">
        <v>9.5805307089019506E-2</v>
      </c>
      <c r="N27" s="45">
        <v>1.0754616393290768E-2</v>
      </c>
      <c r="O27" s="45">
        <v>0.39047533605823537</v>
      </c>
      <c r="P27" s="45">
        <v>5.0647178595081291E-2</v>
      </c>
      <c r="Q27" s="45">
        <v>0.33278976121379394</v>
      </c>
      <c r="R27" s="45">
        <v>3.2754080859375818E-2</v>
      </c>
      <c r="S27" s="45">
        <v>3.6027038213382399E-2</v>
      </c>
      <c r="T27" s="45">
        <v>0.1343111302148858</v>
      </c>
      <c r="U27" s="45">
        <v>9.5656350276480784E-2</v>
      </c>
      <c r="V27" s="45">
        <v>2.4027651108996826E-2</v>
      </c>
      <c r="W27" s="45">
        <v>0.20477606433183471</v>
      </c>
      <c r="X27" s="45">
        <v>9.4376368346528031E-2</v>
      </c>
      <c r="Y27" s="45">
        <v>4.5281555434721697E-2</v>
      </c>
      <c r="AA27" s="56"/>
      <c r="AB27" s="56"/>
    </row>
    <row r="28" spans="1:28">
      <c r="A28" s="9">
        <v>94</v>
      </c>
      <c r="B28" s="9">
        <v>608</v>
      </c>
      <c r="C28" s="9">
        <v>25</v>
      </c>
      <c r="D28" s="9">
        <v>6</v>
      </c>
      <c r="E28" s="9" t="s">
        <v>20</v>
      </c>
      <c r="F28" s="43">
        <v>231.98499999999999</v>
      </c>
      <c r="G28" s="44">
        <v>10.834830284118652</v>
      </c>
      <c r="H28" s="9" t="s">
        <v>83</v>
      </c>
      <c r="I28" s="43">
        <v>66.597875513407431</v>
      </c>
      <c r="K28" s="45">
        <v>0.38152923548948087</v>
      </c>
      <c r="L28" s="45">
        <v>9.9372921108295487E-2</v>
      </c>
      <c r="M28" s="45">
        <v>9.7676881584915928E-2</v>
      </c>
      <c r="N28" s="45">
        <v>9.7521579922403793E-3</v>
      </c>
      <c r="O28" s="45">
        <v>0.36465604303273258</v>
      </c>
      <c r="P28" s="45">
        <v>4.7012760792334761E-2</v>
      </c>
      <c r="Q28" s="45">
        <v>0.53389916454362574</v>
      </c>
      <c r="R28" s="45">
        <v>2.3613143385445949E-2</v>
      </c>
      <c r="S28" s="45">
        <v>2.7719473083496059E-2</v>
      </c>
      <c r="T28" s="45">
        <v>8.9694779747651027E-2</v>
      </c>
      <c r="U28" s="45">
        <v>0.10763887325600939</v>
      </c>
      <c r="V28" s="45">
        <v>1.2515970281155669E-2</v>
      </c>
      <c r="W28" s="45">
        <v>0.11766489296591318</v>
      </c>
      <c r="X28" s="45">
        <v>6.5311340898710962E-2</v>
      </c>
      <c r="Y28" s="45">
        <v>2.1942361837992055E-2</v>
      </c>
      <c r="AA28" s="56"/>
      <c r="AB28" s="56"/>
    </row>
    <row r="29" spans="1:28">
      <c r="A29" s="9">
        <v>94</v>
      </c>
      <c r="B29" s="9">
        <v>608</v>
      </c>
      <c r="C29" s="9">
        <v>26</v>
      </c>
      <c r="D29" s="9">
        <v>1</v>
      </c>
      <c r="E29" s="9" t="s">
        <v>11</v>
      </c>
      <c r="F29" s="43">
        <v>233.86499999999998</v>
      </c>
      <c r="G29" s="44">
        <v>10.912914276123047</v>
      </c>
      <c r="H29" s="9" t="s">
        <v>83</v>
      </c>
      <c r="I29" s="43">
        <v>66.360545178451716</v>
      </c>
      <c r="K29" s="45">
        <v>0.41559856496225878</v>
      </c>
      <c r="L29" s="45">
        <v>8.8384370966897982E-2</v>
      </c>
      <c r="M29" s="45">
        <v>9.3075531071463394E-2</v>
      </c>
      <c r="N29" s="45">
        <v>1.1361787809571715E-2</v>
      </c>
      <c r="O29" s="45">
        <v>0.34791343447677486</v>
      </c>
      <c r="P29" s="45">
        <v>4.3666310713033257E-2</v>
      </c>
      <c r="Q29" s="45">
        <v>0.41798425993093358</v>
      </c>
      <c r="R29" s="45">
        <v>2.9664446554234985E-2</v>
      </c>
      <c r="S29" s="45">
        <v>3.9898319610683977E-2</v>
      </c>
      <c r="T29" s="45">
        <v>0.17203889871230349</v>
      </c>
      <c r="U29" s="45">
        <v>6.4445131182381807E-2</v>
      </c>
      <c r="V29" s="45">
        <v>1.6872777415851713E-2</v>
      </c>
      <c r="W29" s="45">
        <v>0.1896007621820531</v>
      </c>
      <c r="X29" s="45">
        <v>3.6441916559864243E-2</v>
      </c>
      <c r="Y29" s="45">
        <v>3.3053487851693146E-2</v>
      </c>
      <c r="AA29" s="56"/>
      <c r="AB29" s="56"/>
    </row>
    <row r="30" spans="1:28">
      <c r="A30" s="9">
        <v>94</v>
      </c>
      <c r="B30" s="9">
        <v>608</v>
      </c>
      <c r="C30" s="9">
        <v>26</v>
      </c>
      <c r="D30" s="9">
        <v>2</v>
      </c>
      <c r="E30" s="9" t="s">
        <v>21</v>
      </c>
      <c r="F30" s="43">
        <v>235.315</v>
      </c>
      <c r="G30" s="44">
        <v>10.973139762878418</v>
      </c>
      <c r="H30" s="9" t="s">
        <v>83</v>
      </c>
      <c r="I30" s="43">
        <v>68.696830363796451</v>
      </c>
      <c r="K30" s="45">
        <v>0.45303166563137587</v>
      </c>
      <c r="L30" s="45">
        <v>7.7966630120508293E-2</v>
      </c>
      <c r="M30" s="45">
        <v>8.8785276174778507E-2</v>
      </c>
      <c r="N30" s="45">
        <v>9.8191619549454975E-3</v>
      </c>
      <c r="O30" s="45">
        <v>0.32521613630959689</v>
      </c>
      <c r="P30" s="45">
        <v>4.518112980879492E-2</v>
      </c>
      <c r="Q30" s="45">
        <v>0.32347605737981505</v>
      </c>
      <c r="R30" s="45">
        <v>3.2089025323683969E-2</v>
      </c>
      <c r="S30" s="45">
        <v>5.0425998988853631E-2</v>
      </c>
      <c r="T30" s="45">
        <v>0.18181450099527971</v>
      </c>
      <c r="U30" s="45">
        <v>9.5986890319527896E-2</v>
      </c>
      <c r="V30" s="45">
        <v>2.2183969409084136E-2</v>
      </c>
      <c r="W30" s="45">
        <v>0.17756526055959293</v>
      </c>
      <c r="X30" s="45">
        <v>6.3094511615141013E-2</v>
      </c>
      <c r="Y30" s="45">
        <v>5.3363785409021668E-2</v>
      </c>
      <c r="AA30" s="56"/>
      <c r="AB30" s="56"/>
    </row>
    <row r="31" spans="1:28">
      <c r="A31" s="9">
        <v>94</v>
      </c>
      <c r="B31" s="9">
        <v>608</v>
      </c>
      <c r="C31" s="9">
        <v>26</v>
      </c>
      <c r="D31" s="9">
        <v>2</v>
      </c>
      <c r="E31" s="9" t="s">
        <v>115</v>
      </c>
      <c r="F31" s="43">
        <v>235.32499999999999</v>
      </c>
      <c r="G31" s="44">
        <v>10.973554611206055</v>
      </c>
      <c r="H31" s="9" t="s">
        <v>84</v>
      </c>
      <c r="I31" s="43">
        <v>46.338465795374752</v>
      </c>
      <c r="K31" s="45">
        <v>0.3925449553491564</v>
      </c>
      <c r="L31" s="45">
        <v>7.744327260762042E-2</v>
      </c>
      <c r="M31" s="45">
        <v>9.9130909499576855E-2</v>
      </c>
      <c r="N31" s="45">
        <v>8.6117296790097705E-3</v>
      </c>
      <c r="O31" s="45">
        <v>0.36352076351090667</v>
      </c>
      <c r="P31" s="45">
        <v>5.8748369353729936E-2</v>
      </c>
      <c r="Q31" s="45">
        <v>0.3550463873430626</v>
      </c>
      <c r="R31" s="45">
        <v>2.9182792266710139E-2</v>
      </c>
      <c r="S31" s="45">
        <v>4.6339879315249473E-2</v>
      </c>
      <c r="T31" s="45">
        <v>0.11875219784805774</v>
      </c>
      <c r="U31" s="45">
        <v>7.1328143688642584E-2</v>
      </c>
      <c r="V31" s="45">
        <v>1.3969035157627794E-2</v>
      </c>
      <c r="W31" s="45">
        <v>0.30672067066136227</v>
      </c>
      <c r="X31" s="45">
        <v>3.643851279775677E-2</v>
      </c>
      <c r="Y31" s="45">
        <v>2.2222380921530574E-2</v>
      </c>
      <c r="AA31" s="56"/>
      <c r="AB31" s="56"/>
    </row>
    <row r="32" spans="1:28">
      <c r="A32" s="9">
        <v>94</v>
      </c>
      <c r="B32" s="9">
        <v>608</v>
      </c>
      <c r="C32" s="9">
        <v>26</v>
      </c>
      <c r="D32" s="9">
        <v>3</v>
      </c>
      <c r="E32" s="9" t="s">
        <v>21</v>
      </c>
      <c r="F32" s="43">
        <v>236.815</v>
      </c>
      <c r="G32" s="44">
        <v>11.035440444946289</v>
      </c>
      <c r="H32" s="9" t="s">
        <v>83</v>
      </c>
      <c r="I32" s="43">
        <v>58.134142021538693</v>
      </c>
      <c r="K32" s="45">
        <v>0.44973700905192388</v>
      </c>
      <c r="L32" s="45">
        <v>8.3051367549630578E-2</v>
      </c>
      <c r="M32" s="45">
        <v>8.6799783357650637E-2</v>
      </c>
      <c r="N32" s="45">
        <v>8.8934504024845359E-3</v>
      </c>
      <c r="O32" s="45">
        <v>0.33061696035647997</v>
      </c>
      <c r="P32" s="45">
        <v>4.0901429281830382E-2</v>
      </c>
      <c r="Q32" s="45">
        <v>0.28801737095487967</v>
      </c>
      <c r="R32" s="45">
        <v>4.5307918562406915E-2</v>
      </c>
      <c r="S32" s="45">
        <v>4.4016051161943903E-2</v>
      </c>
      <c r="T32" s="45">
        <v>0.18371790110400835</v>
      </c>
      <c r="U32" s="45">
        <v>0.10172304287767731</v>
      </c>
      <c r="V32" s="45">
        <v>1.3224168109577716E-2</v>
      </c>
      <c r="W32" s="45">
        <v>0.24723657641159175</v>
      </c>
      <c r="X32" s="45">
        <v>3.6832129116747464E-2</v>
      </c>
      <c r="Y32" s="45">
        <v>3.9924841701166905E-2</v>
      </c>
      <c r="AA32" s="56"/>
      <c r="AB32" s="56"/>
    </row>
    <row r="33" spans="1:28">
      <c r="A33" s="9">
        <v>94</v>
      </c>
      <c r="B33" s="9">
        <v>608</v>
      </c>
      <c r="C33" s="9">
        <v>26</v>
      </c>
      <c r="D33" s="9">
        <v>4</v>
      </c>
      <c r="E33" s="9" t="s">
        <v>116</v>
      </c>
      <c r="F33" s="43">
        <v>238.04499999999999</v>
      </c>
      <c r="G33" s="44">
        <v>11.16954517364502</v>
      </c>
      <c r="H33" s="9" t="s">
        <v>84</v>
      </c>
      <c r="I33" s="43">
        <v>61.948820897431155</v>
      </c>
      <c r="K33" s="45">
        <v>0.5967672314962772</v>
      </c>
      <c r="L33" s="45">
        <v>8.2699033870273567E-2</v>
      </c>
      <c r="M33" s="45">
        <v>6.209183220945854E-2</v>
      </c>
      <c r="N33" s="45">
        <v>7.819256912985767E-3</v>
      </c>
      <c r="O33" s="45">
        <v>0.22172108498955065</v>
      </c>
      <c r="P33" s="45">
        <v>2.8901560521454272E-2</v>
      </c>
      <c r="Q33" s="45">
        <v>0.3726953187151239</v>
      </c>
      <c r="R33" s="45">
        <v>2.5023166808055046E-2</v>
      </c>
      <c r="S33" s="45">
        <v>3.4987369236586352E-2</v>
      </c>
      <c r="T33" s="45">
        <v>0.17305869818346034</v>
      </c>
      <c r="U33" s="45">
        <v>6.6277514968287987E-2</v>
      </c>
      <c r="V33" s="45">
        <v>1.1139280618942206E-2</v>
      </c>
      <c r="W33" s="45">
        <v>0.23481443230888605</v>
      </c>
      <c r="X33" s="45">
        <v>4.0696017676168338E-2</v>
      </c>
      <c r="Y33" s="45">
        <v>4.130820148448977E-2</v>
      </c>
      <c r="AA33" s="56"/>
      <c r="AB33" s="56"/>
    </row>
    <row r="34" spans="1:28">
      <c r="A34" s="9">
        <v>94</v>
      </c>
      <c r="B34" s="9">
        <v>608</v>
      </c>
      <c r="C34" s="9">
        <v>26</v>
      </c>
      <c r="D34" s="9">
        <v>4</v>
      </c>
      <c r="E34" s="9" t="s">
        <v>22</v>
      </c>
      <c r="F34" s="43">
        <v>238.35499999999999</v>
      </c>
      <c r="G34" s="44">
        <v>11.188812255859375</v>
      </c>
      <c r="H34" s="9" t="s">
        <v>83</v>
      </c>
      <c r="I34" s="43">
        <v>70.73865036776057</v>
      </c>
      <c r="K34" s="45">
        <v>0.67350003234812461</v>
      </c>
      <c r="L34" s="45">
        <v>6.9390244759432687E-2</v>
      </c>
      <c r="M34" s="45">
        <v>5.5101434123439409E-2</v>
      </c>
      <c r="N34" s="45">
        <v>6.8659902385099086E-3</v>
      </c>
      <c r="O34" s="45">
        <v>0.17317553731109558</v>
      </c>
      <c r="P34" s="45">
        <v>2.1966761219397755E-2</v>
      </c>
      <c r="Q34" s="45">
        <v>0.37736491687191476</v>
      </c>
      <c r="R34" s="45">
        <v>2.7335407236827747E-2</v>
      </c>
      <c r="S34" s="45">
        <v>4.8681124179932547E-2</v>
      </c>
      <c r="T34" s="45">
        <v>0.24086751274650087</v>
      </c>
      <c r="U34" s="45">
        <v>8.0045344143863037E-2</v>
      </c>
      <c r="V34" s="45">
        <v>1.7501278457603336E-2</v>
      </c>
      <c r="W34" s="45">
        <v>0.13276167457937549</v>
      </c>
      <c r="X34" s="45">
        <v>4.6444365971024713E-2</v>
      </c>
      <c r="Y34" s="45">
        <v>2.8998375812957524E-2</v>
      </c>
      <c r="AA34" s="56"/>
      <c r="AB34" s="56"/>
    </row>
    <row r="35" spans="1:28">
      <c r="A35" s="9">
        <v>94</v>
      </c>
      <c r="B35" s="9">
        <v>608</v>
      </c>
      <c r="C35" s="9">
        <v>26</v>
      </c>
      <c r="D35" s="9">
        <v>5</v>
      </c>
      <c r="E35" s="9" t="s">
        <v>15</v>
      </c>
      <c r="F35" s="43">
        <v>239.845</v>
      </c>
      <c r="G35" s="44">
        <v>11.249372482299805</v>
      </c>
      <c r="H35" s="9" t="s">
        <v>83</v>
      </c>
      <c r="I35" s="43">
        <v>50.0812791937472</v>
      </c>
      <c r="K35" s="45">
        <v>0.49153732688187673</v>
      </c>
      <c r="L35" s="45">
        <v>6.7840527872084611E-2</v>
      </c>
      <c r="M35" s="45">
        <v>8.4786136586208261E-2</v>
      </c>
      <c r="N35" s="45">
        <v>7.9226353386188941E-3</v>
      </c>
      <c r="O35" s="45">
        <v>0.30746070778105383</v>
      </c>
      <c r="P35" s="45">
        <v>4.0452665540157681E-2</v>
      </c>
      <c r="Q35" s="45">
        <v>0.32253705557500395</v>
      </c>
      <c r="R35" s="45">
        <v>3.4929319772267584E-2</v>
      </c>
      <c r="S35" s="45">
        <v>4.7187195113758407E-2</v>
      </c>
      <c r="T35" s="45">
        <v>0.23559411043757592</v>
      </c>
      <c r="U35" s="45">
        <v>8.6637876621576876E-2</v>
      </c>
      <c r="V35" s="45">
        <v>1.9502822946495631E-2</v>
      </c>
      <c r="W35" s="45">
        <v>0.16970468810427169</v>
      </c>
      <c r="X35" s="45">
        <v>5.690468811468738E-2</v>
      </c>
      <c r="Y35" s="45">
        <v>2.7002243314362576E-2</v>
      </c>
      <c r="AA35" s="56"/>
      <c r="AB35" s="56"/>
    </row>
    <row r="36" spans="1:28">
      <c r="A36" s="9">
        <v>94</v>
      </c>
      <c r="B36" s="9">
        <v>608</v>
      </c>
      <c r="C36" s="9">
        <v>27</v>
      </c>
      <c r="D36" s="9">
        <v>1</v>
      </c>
      <c r="E36" s="9" t="s">
        <v>88</v>
      </c>
      <c r="F36" s="43">
        <v>243.42</v>
      </c>
      <c r="G36" s="44">
        <v>11.394674301147461</v>
      </c>
      <c r="H36" s="9" t="s">
        <v>83</v>
      </c>
      <c r="I36" s="43">
        <v>62.581444492411428</v>
      </c>
      <c r="K36" s="45">
        <v>0.46646042095930396</v>
      </c>
      <c r="L36" s="45">
        <v>7.6690142854565338E-2</v>
      </c>
      <c r="M36" s="45">
        <v>8.6513986676558033E-2</v>
      </c>
      <c r="N36" s="45">
        <v>8.8725014161843731E-3</v>
      </c>
      <c r="O36" s="45">
        <v>0.32365157905577557</v>
      </c>
      <c r="P36" s="45">
        <v>3.7811369037612765E-2</v>
      </c>
      <c r="Q36" s="45">
        <v>0.27657697017050342</v>
      </c>
      <c r="R36" s="45">
        <v>4.0761198304259276E-2</v>
      </c>
      <c r="S36" s="45">
        <v>5.608060305475298E-2</v>
      </c>
      <c r="T36" s="45">
        <v>0.26394362162328999</v>
      </c>
      <c r="U36" s="45">
        <v>9.1490448021389226E-2</v>
      </c>
      <c r="V36" s="45">
        <v>1.7408452168035559E-2</v>
      </c>
      <c r="W36" s="45">
        <v>0.1874196180679723</v>
      </c>
      <c r="X36" s="45">
        <v>4.1384166766081414E-2</v>
      </c>
      <c r="Y36" s="45">
        <v>2.4934921823715858E-2</v>
      </c>
      <c r="AA36" s="56"/>
      <c r="AB36" s="56"/>
    </row>
    <row r="37" spans="1:28">
      <c r="A37" s="9">
        <v>94</v>
      </c>
      <c r="B37" s="9">
        <v>608</v>
      </c>
      <c r="C37" s="9">
        <v>27</v>
      </c>
      <c r="D37" s="9">
        <v>2</v>
      </c>
      <c r="E37" s="9" t="s">
        <v>89</v>
      </c>
      <c r="F37" s="43">
        <v>244.875</v>
      </c>
      <c r="G37" s="44">
        <v>11.453810691833496</v>
      </c>
      <c r="H37" s="9" t="s">
        <v>83</v>
      </c>
      <c r="I37" s="43">
        <v>47.524214803777042</v>
      </c>
      <c r="K37" s="45">
        <v>0.48167968375218717</v>
      </c>
      <c r="L37" s="45">
        <v>7.9319512997530081E-2</v>
      </c>
      <c r="M37" s="45">
        <v>7.5195884854305201E-2</v>
      </c>
      <c r="N37" s="45">
        <v>8.8543292077354376E-3</v>
      </c>
      <c r="O37" s="45">
        <v>0.319482127938922</v>
      </c>
      <c r="P37" s="45">
        <v>3.5468461249320085E-2</v>
      </c>
      <c r="Q37" s="45">
        <v>0.2117579224301098</v>
      </c>
      <c r="R37" s="45">
        <v>3.9105577218649913E-2</v>
      </c>
      <c r="S37" s="45">
        <v>8.4648036124382847E-2</v>
      </c>
      <c r="T37" s="45">
        <v>0.23887180848958883</v>
      </c>
      <c r="U37" s="45">
        <v>0.13725273435614888</v>
      </c>
      <c r="V37" s="45">
        <v>2.3359409086715823E-2</v>
      </c>
      <c r="W37" s="45">
        <v>0.17644065093795483</v>
      </c>
      <c r="X37" s="45">
        <v>7.0054917747955942E-2</v>
      </c>
      <c r="Y37" s="45">
        <v>1.8508943608493155E-2</v>
      </c>
      <c r="AA37" s="56"/>
      <c r="AB37" s="56"/>
    </row>
    <row r="38" spans="1:28">
      <c r="A38" s="9">
        <v>94</v>
      </c>
      <c r="B38" s="9">
        <v>608</v>
      </c>
      <c r="C38" s="9">
        <v>27</v>
      </c>
      <c r="D38" s="9">
        <v>3</v>
      </c>
      <c r="E38" s="9" t="s">
        <v>22</v>
      </c>
      <c r="F38" s="43">
        <v>246.45499999999998</v>
      </c>
      <c r="G38" s="44">
        <v>11.518028259277344</v>
      </c>
      <c r="H38" s="9" t="s">
        <v>83</v>
      </c>
      <c r="I38" s="43">
        <v>60.772910431101103</v>
      </c>
      <c r="K38" s="45">
        <v>0.4980448993468839</v>
      </c>
      <c r="L38" s="45">
        <v>6.6351363846473554E-2</v>
      </c>
      <c r="M38" s="45">
        <v>7.2519016892138993E-2</v>
      </c>
      <c r="N38" s="45">
        <v>8.1572940630867032E-3</v>
      </c>
      <c r="O38" s="45">
        <v>0.31625232762217487</v>
      </c>
      <c r="P38" s="45">
        <v>3.8675098229241985E-2</v>
      </c>
      <c r="Q38" s="45">
        <v>0.29164822298543142</v>
      </c>
      <c r="R38" s="45">
        <v>4.0167949354665784E-2</v>
      </c>
      <c r="S38" s="45">
        <v>7.6875106617356331E-2</v>
      </c>
      <c r="T38" s="45">
        <v>0.23261070994674676</v>
      </c>
      <c r="U38" s="45">
        <v>0.13087853175011155</v>
      </c>
      <c r="V38" s="45">
        <v>2.5924507176274203E-2</v>
      </c>
      <c r="W38" s="45">
        <v>0.12435571346581072</v>
      </c>
      <c r="X38" s="45">
        <v>5.8819133268927515E-2</v>
      </c>
      <c r="Y38" s="45">
        <v>1.8720125434675706E-2</v>
      </c>
      <c r="AA38" s="56"/>
      <c r="AB38" s="56"/>
    </row>
    <row r="39" spans="1:28">
      <c r="A39" s="9">
        <v>94</v>
      </c>
      <c r="B39" s="9">
        <v>608</v>
      </c>
      <c r="C39" s="9">
        <v>27</v>
      </c>
      <c r="D39" s="9">
        <v>4</v>
      </c>
      <c r="E39" s="9" t="s">
        <v>15</v>
      </c>
      <c r="F39" s="43">
        <v>247.94499999999999</v>
      </c>
      <c r="G39" s="44">
        <v>11.578588485717773</v>
      </c>
      <c r="H39" s="9" t="s">
        <v>83</v>
      </c>
      <c r="I39" s="43">
        <v>60.133352666464589</v>
      </c>
      <c r="K39" s="45">
        <v>0.45871035146889544</v>
      </c>
      <c r="L39" s="45">
        <v>8.1790275364912166E-2</v>
      </c>
      <c r="M39" s="45">
        <v>8.1594595902359929E-2</v>
      </c>
      <c r="N39" s="45">
        <v>9.7909430939303026E-3</v>
      </c>
      <c r="O39" s="45">
        <v>0.32760967725111273</v>
      </c>
      <c r="P39" s="45">
        <v>4.0504156918789454E-2</v>
      </c>
      <c r="Q39" s="45">
        <v>0.26396356892384154</v>
      </c>
      <c r="R39" s="45">
        <v>3.6744662574626635E-2</v>
      </c>
      <c r="S39" s="45">
        <v>6.4662844025018859E-2</v>
      </c>
      <c r="T39" s="45">
        <v>0.21231412159164145</v>
      </c>
      <c r="U39" s="45">
        <v>0.14070088301390393</v>
      </c>
      <c r="V39" s="45">
        <v>2.3705213048671764E-2</v>
      </c>
      <c r="W39" s="45">
        <v>0.16275360020613266</v>
      </c>
      <c r="X39" s="45">
        <v>7.5527715350319338E-2</v>
      </c>
      <c r="Y39" s="45">
        <v>1.9627391265843817E-2</v>
      </c>
      <c r="AA39" s="56"/>
      <c r="AB39" s="56"/>
    </row>
    <row r="40" spans="1:28">
      <c r="A40" s="9">
        <v>94</v>
      </c>
      <c r="B40" s="9">
        <v>608</v>
      </c>
      <c r="C40" s="9">
        <v>27</v>
      </c>
      <c r="D40" s="9">
        <v>5</v>
      </c>
      <c r="E40" s="9" t="s">
        <v>21</v>
      </c>
      <c r="F40" s="43">
        <v>249.41499999999999</v>
      </c>
      <c r="G40" s="44">
        <v>11.622076034545898</v>
      </c>
      <c r="H40" s="9" t="s">
        <v>83</v>
      </c>
      <c r="I40" s="43">
        <v>42.714594674263424</v>
      </c>
      <c r="K40" s="45">
        <v>0.43389062776087839</v>
      </c>
      <c r="L40" s="45">
        <v>7.1801527748032737E-2</v>
      </c>
      <c r="M40" s="45">
        <v>8.0809989896450274E-2</v>
      </c>
      <c r="N40" s="45">
        <v>8.2849357710371215E-3</v>
      </c>
      <c r="O40" s="45">
        <v>0.35542886602160928</v>
      </c>
      <c r="P40" s="45">
        <v>4.9784052801992197E-2</v>
      </c>
      <c r="Q40" s="45">
        <v>0.32139491002960002</v>
      </c>
      <c r="R40" s="45">
        <v>2.037019720718385E-2</v>
      </c>
      <c r="S40" s="45">
        <v>2.9733328725648826E-2</v>
      </c>
      <c r="T40" s="45">
        <v>0.31489068495377587</v>
      </c>
      <c r="U40" s="45">
        <v>7.0307473216498051E-2</v>
      </c>
      <c r="V40" s="45">
        <v>1.632692930263567E-2</v>
      </c>
      <c r="W40" s="45">
        <v>0.17991601256053011</v>
      </c>
      <c r="X40" s="45">
        <v>3.3487583176626416E-2</v>
      </c>
      <c r="Y40" s="45">
        <v>1.3572880827501198E-2</v>
      </c>
      <c r="AA40" s="56"/>
      <c r="AB40" s="56"/>
    </row>
    <row r="41" spans="1:28">
      <c r="A41" s="9">
        <v>94</v>
      </c>
      <c r="B41" s="9">
        <v>608</v>
      </c>
      <c r="C41" s="9">
        <v>27</v>
      </c>
      <c r="D41" s="9">
        <v>6</v>
      </c>
      <c r="E41" s="9" t="s">
        <v>23</v>
      </c>
      <c r="F41" s="43">
        <v>250.97499999999999</v>
      </c>
      <c r="G41" s="44">
        <v>11.733025550842285</v>
      </c>
      <c r="H41" s="9" t="s">
        <v>83</v>
      </c>
      <c r="I41" s="43">
        <v>48.694109498587721</v>
      </c>
      <c r="K41" s="45">
        <v>0.43436503482081518</v>
      </c>
      <c r="L41" s="45">
        <v>8.2277264884904541E-2</v>
      </c>
      <c r="M41" s="45">
        <v>8.2794636865636331E-2</v>
      </c>
      <c r="N41" s="45">
        <v>0</v>
      </c>
      <c r="O41" s="45">
        <v>0.3589469766727979</v>
      </c>
      <c r="P41" s="45">
        <v>4.1616086755846035E-2</v>
      </c>
      <c r="Q41" s="45">
        <v>0.2337325161948578</v>
      </c>
      <c r="R41" s="45">
        <v>4.1331884657904695E-2</v>
      </c>
      <c r="S41" s="45">
        <v>4.8326468569917125E-2</v>
      </c>
      <c r="T41" s="45">
        <v>0.30704007494967606</v>
      </c>
      <c r="U41" s="45">
        <v>9.9672043859636753E-2</v>
      </c>
      <c r="V41" s="45">
        <v>0</v>
      </c>
      <c r="W41" s="45">
        <v>0.21246845850564092</v>
      </c>
      <c r="X41" s="45">
        <v>5.7428553262366622E-2</v>
      </c>
      <c r="Y41" s="45">
        <v>0</v>
      </c>
      <c r="AA41" s="56"/>
      <c r="AB41" s="56"/>
    </row>
    <row r="42" spans="1:28">
      <c r="A42" s="9">
        <v>94</v>
      </c>
      <c r="B42" s="9">
        <v>608</v>
      </c>
      <c r="C42" s="9">
        <v>28</v>
      </c>
      <c r="D42" s="9">
        <v>1</v>
      </c>
      <c r="E42" s="9" t="s">
        <v>15</v>
      </c>
      <c r="F42" s="43">
        <v>253.04499999999999</v>
      </c>
      <c r="G42" s="44">
        <v>11.930550575256348</v>
      </c>
      <c r="H42" s="9" t="s">
        <v>83</v>
      </c>
      <c r="I42" s="43">
        <v>50.62377055257636</v>
      </c>
      <c r="K42" s="45">
        <v>0.43615416044325428</v>
      </c>
      <c r="L42" s="45">
        <v>8.6189286486692412E-2</v>
      </c>
      <c r="M42" s="45">
        <v>8.6978407793312312E-2</v>
      </c>
      <c r="N42" s="45">
        <v>1.042109103145825E-2</v>
      </c>
      <c r="O42" s="45">
        <v>0.34081684874609436</v>
      </c>
      <c r="P42" s="45">
        <v>3.9440205499188398E-2</v>
      </c>
      <c r="Q42" s="45">
        <v>0.23976009978307022</v>
      </c>
      <c r="R42" s="45">
        <v>4.0340440171330483E-2</v>
      </c>
      <c r="S42" s="45">
        <v>5.125704053184521E-2</v>
      </c>
      <c r="T42" s="45">
        <v>0.26336917118877046</v>
      </c>
      <c r="U42" s="45">
        <v>0.11095748255100746</v>
      </c>
      <c r="V42" s="45">
        <v>1.8763121750158367E-2</v>
      </c>
      <c r="W42" s="45">
        <v>0.2216279749940358</v>
      </c>
      <c r="X42" s="45">
        <v>3.9015714240118085E-2</v>
      </c>
      <c r="Y42" s="45">
        <v>1.4908954789663916E-2</v>
      </c>
      <c r="AA42" s="56"/>
      <c r="AB42" s="56"/>
    </row>
    <row r="43" spans="1:28">
      <c r="A43" s="9">
        <v>94</v>
      </c>
      <c r="B43" s="9">
        <v>608</v>
      </c>
      <c r="C43" s="9">
        <v>28</v>
      </c>
      <c r="D43" s="9">
        <v>2</v>
      </c>
      <c r="E43" s="9" t="s">
        <v>24</v>
      </c>
      <c r="F43" s="43">
        <v>254.48499999999999</v>
      </c>
      <c r="G43" s="44">
        <v>11.964973449707031</v>
      </c>
      <c r="H43" s="9" t="s">
        <v>83</v>
      </c>
      <c r="I43" s="43">
        <v>39.80374134816735</v>
      </c>
      <c r="K43" s="45">
        <v>0.42321063887275945</v>
      </c>
      <c r="L43" s="45">
        <v>8.3662648017842872E-2</v>
      </c>
      <c r="M43" s="45">
        <v>8.4258450270274163E-2</v>
      </c>
      <c r="N43" s="45">
        <v>8.3114565369071421E-3</v>
      </c>
      <c r="O43" s="45">
        <v>0.3578909207906652</v>
      </c>
      <c r="P43" s="45">
        <v>4.2665885511551142E-2</v>
      </c>
      <c r="Q43" s="45">
        <v>0.28884924631938508</v>
      </c>
      <c r="R43" s="45">
        <v>3.0650405742938973E-2</v>
      </c>
      <c r="S43" s="45">
        <v>2.3610580596988222E-2</v>
      </c>
      <c r="T43" s="45">
        <v>0.30516839787052213</v>
      </c>
      <c r="U43" s="45">
        <v>8.2173134067397929E-2</v>
      </c>
      <c r="V43" s="45">
        <v>9.8326367638940943E-3</v>
      </c>
      <c r="W43" s="45">
        <v>0.20456158003784253</v>
      </c>
      <c r="X43" s="45">
        <v>3.346479459416761E-2</v>
      </c>
      <c r="Y43" s="45">
        <v>2.1689224006863402E-2</v>
      </c>
      <c r="AA43" s="56"/>
      <c r="AB43" s="56"/>
    </row>
    <row r="44" spans="1:28">
      <c r="A44" s="9">
        <v>94</v>
      </c>
      <c r="B44" s="9">
        <v>608</v>
      </c>
      <c r="C44" s="9">
        <v>28</v>
      </c>
      <c r="D44" s="9">
        <v>3</v>
      </c>
      <c r="E44" s="9" t="s">
        <v>15</v>
      </c>
      <c r="F44" s="43">
        <v>256.04499999999996</v>
      </c>
      <c r="G44" s="44">
        <v>12.002265930175781</v>
      </c>
      <c r="H44" s="9" t="s">
        <v>83</v>
      </c>
      <c r="I44" s="43">
        <v>43.597168284894941</v>
      </c>
      <c r="K44" s="45">
        <v>0.38981966447947519</v>
      </c>
      <c r="L44" s="45">
        <v>8.3550554211366923E-2</v>
      </c>
      <c r="M44" s="45">
        <v>9.1586420384634937E-2</v>
      </c>
      <c r="N44" s="45">
        <v>1.0520512052401548E-2</v>
      </c>
      <c r="O44" s="45">
        <v>0.37588127933951915</v>
      </c>
      <c r="P44" s="45">
        <v>4.8641569532602229E-2</v>
      </c>
      <c r="Q44" s="45">
        <v>0.41227047271519357</v>
      </c>
      <c r="R44" s="45">
        <v>2.3813074756728357E-2</v>
      </c>
      <c r="S44" s="45">
        <v>2.5303830678491672E-2</v>
      </c>
      <c r="T44" s="45">
        <v>0.2529625718213846</v>
      </c>
      <c r="U44" s="45">
        <v>6.660450597664834E-2</v>
      </c>
      <c r="V44" s="45">
        <v>8.7232115193913717E-3</v>
      </c>
      <c r="W44" s="45">
        <v>0.17186801988760073</v>
      </c>
      <c r="X44" s="45">
        <v>2.7411479179156158E-2</v>
      </c>
      <c r="Y44" s="45">
        <v>1.1042833465405247E-2</v>
      </c>
      <c r="AA44" s="56"/>
      <c r="AB44" s="56"/>
    </row>
    <row r="45" spans="1:28">
      <c r="A45" s="9">
        <v>94</v>
      </c>
      <c r="B45" s="9">
        <v>608</v>
      </c>
      <c r="C45" s="9">
        <v>28</v>
      </c>
      <c r="D45" s="9">
        <v>4</v>
      </c>
      <c r="E45" s="9" t="s">
        <v>21</v>
      </c>
      <c r="F45" s="43">
        <v>257.51499999999999</v>
      </c>
      <c r="G45" s="44">
        <v>12.037405967712402</v>
      </c>
      <c r="H45" s="9" t="s">
        <v>83</v>
      </c>
      <c r="I45" s="43">
        <v>42.556918141699676</v>
      </c>
      <c r="K45" s="45">
        <v>0.50989440768291383</v>
      </c>
      <c r="L45" s="45">
        <v>7.0567156866018707E-2</v>
      </c>
      <c r="M45" s="45">
        <v>7.7558246057246441E-2</v>
      </c>
      <c r="N45" s="45">
        <v>7.3095414005946097E-3</v>
      </c>
      <c r="O45" s="45">
        <v>0.29376087766451658</v>
      </c>
      <c r="P45" s="45">
        <v>4.0909770328709821E-2</v>
      </c>
      <c r="Q45" s="45">
        <v>0.29530651642134192</v>
      </c>
      <c r="R45" s="45">
        <v>1.4628092896567857E-2</v>
      </c>
      <c r="S45" s="45">
        <v>1.4745237603182415E-2</v>
      </c>
      <c r="T45" s="45">
        <v>0.36204337388635194</v>
      </c>
      <c r="U45" s="45">
        <v>4.9195109047136455E-2</v>
      </c>
      <c r="V45" s="45">
        <v>9.8849888324895867E-3</v>
      </c>
      <c r="W45" s="45">
        <v>0.21762975802176351</v>
      </c>
      <c r="X45" s="45">
        <v>2.6121624934477072E-2</v>
      </c>
      <c r="Y45" s="45">
        <v>1.0445298356689213E-2</v>
      </c>
      <c r="AA45" s="56"/>
      <c r="AB45" s="56"/>
    </row>
    <row r="46" spans="1:28">
      <c r="A46" s="9">
        <v>94</v>
      </c>
      <c r="B46" s="9">
        <v>608</v>
      </c>
      <c r="C46" s="9">
        <v>28</v>
      </c>
      <c r="D46" s="9">
        <v>5</v>
      </c>
      <c r="E46" s="9" t="s">
        <v>21</v>
      </c>
      <c r="F46" s="43">
        <v>259.01499999999999</v>
      </c>
      <c r="G46" s="44">
        <v>12.107739448547363</v>
      </c>
      <c r="H46" s="9" t="s">
        <v>83</v>
      </c>
      <c r="I46" s="43">
        <v>53.956272233989409</v>
      </c>
      <c r="K46" s="45">
        <v>0.39438773970786417</v>
      </c>
      <c r="L46" s="45">
        <v>8.4957879220579138E-2</v>
      </c>
      <c r="M46" s="45">
        <v>0.10470492981495869</v>
      </c>
      <c r="N46" s="45">
        <v>9.1038144997748847E-3</v>
      </c>
      <c r="O46" s="45">
        <v>0.36112850147412368</v>
      </c>
      <c r="P46" s="45">
        <v>4.571713528269946E-2</v>
      </c>
      <c r="Q46" s="45">
        <v>0.31850043832569414</v>
      </c>
      <c r="R46" s="45">
        <v>2.6627795949122738E-2</v>
      </c>
      <c r="S46" s="45">
        <v>3.444254920082207E-2</v>
      </c>
      <c r="T46" s="45">
        <v>0.24227098479469089</v>
      </c>
      <c r="U46" s="45">
        <v>7.3824159221818619E-2</v>
      </c>
      <c r="V46" s="45">
        <v>1.1185438420931702E-2</v>
      </c>
      <c r="W46" s="45">
        <v>0.24721444039965063</v>
      </c>
      <c r="X46" s="45">
        <v>3.3071331195917084E-2</v>
      </c>
      <c r="Y46" s="45">
        <v>1.2862862491352153E-2</v>
      </c>
      <c r="AA46" s="56"/>
      <c r="AB46" s="56"/>
    </row>
    <row r="47" spans="1:28">
      <c r="A47" s="9">
        <v>94</v>
      </c>
      <c r="B47" s="9">
        <v>608</v>
      </c>
      <c r="C47" s="9">
        <v>29</v>
      </c>
      <c r="D47" s="9">
        <v>2</v>
      </c>
      <c r="E47" s="9" t="s">
        <v>57</v>
      </c>
      <c r="F47" s="43">
        <v>264.03500000000003</v>
      </c>
      <c r="G47" s="44">
        <v>12.276936531066895</v>
      </c>
      <c r="H47" s="9" t="s">
        <v>84</v>
      </c>
      <c r="I47" s="43">
        <v>30.036752980654491</v>
      </c>
      <c r="K47" s="45">
        <v>0.39315363195006298</v>
      </c>
      <c r="L47" s="45">
        <v>6.7192698533018846E-2</v>
      </c>
      <c r="M47" s="45">
        <v>6.5516570668087942E-2</v>
      </c>
      <c r="N47" s="45">
        <v>9.5398282383293252E-3</v>
      </c>
      <c r="O47" s="45">
        <v>0.42061452631544188</v>
      </c>
      <c r="P47" s="45">
        <v>4.3982744295059016E-2</v>
      </c>
      <c r="Q47" s="45">
        <v>0.17528824985980251</v>
      </c>
      <c r="R47" s="45">
        <v>2.4678563531252751E-2</v>
      </c>
      <c r="S47" s="45">
        <v>4.1557706387382924E-2</v>
      </c>
      <c r="T47" s="45">
        <v>0.10012886676895623</v>
      </c>
      <c r="U47" s="45">
        <v>0.19956604004160092</v>
      </c>
      <c r="V47" s="45">
        <v>1.8661313123204664E-2</v>
      </c>
      <c r="W47" s="45">
        <v>0.31093849258969719</v>
      </c>
      <c r="X47" s="45">
        <v>0.10873624660688581</v>
      </c>
      <c r="Y47" s="45">
        <v>2.0444521091217031E-2</v>
      </c>
      <c r="AA47" s="56"/>
      <c r="AB47" s="56"/>
    </row>
    <row r="48" spans="1:28">
      <c r="A48" s="9">
        <v>94</v>
      </c>
      <c r="B48" s="9">
        <v>608</v>
      </c>
      <c r="C48" s="9">
        <v>29</v>
      </c>
      <c r="D48" s="9">
        <v>2</v>
      </c>
      <c r="E48" s="9" t="s">
        <v>21</v>
      </c>
      <c r="F48" s="43">
        <v>264.11500000000001</v>
      </c>
      <c r="G48" s="44">
        <v>12.280227661132812</v>
      </c>
      <c r="H48" s="9" t="s">
        <v>83</v>
      </c>
      <c r="I48" s="43">
        <v>38.833807177227335</v>
      </c>
      <c r="K48" s="45">
        <v>0.34252461188812783</v>
      </c>
      <c r="L48" s="45">
        <v>6.9484565790138078E-2</v>
      </c>
      <c r="M48" s="45">
        <v>7.6626209986358509E-2</v>
      </c>
      <c r="N48" s="45">
        <v>1.0669561600465543E-2</v>
      </c>
      <c r="O48" s="45">
        <v>0.44915107380317154</v>
      </c>
      <c r="P48" s="45">
        <v>5.1543976931738511E-2</v>
      </c>
      <c r="Q48" s="45">
        <v>0.16284100627525408</v>
      </c>
      <c r="R48" s="45">
        <v>2.4969906937873224E-2</v>
      </c>
      <c r="S48" s="45">
        <v>4.1100794112839095E-2</v>
      </c>
      <c r="T48" s="45">
        <v>0.18315652975862187</v>
      </c>
      <c r="U48" s="45">
        <v>0.15006306607857173</v>
      </c>
      <c r="V48" s="45">
        <v>1.9813508663577468E-2</v>
      </c>
      <c r="W48" s="45">
        <v>0.31193274976257368</v>
      </c>
      <c r="X48" s="45">
        <v>8.6006244556441111E-2</v>
      </c>
      <c r="Y48" s="45">
        <v>2.0116193854247785E-2</v>
      </c>
      <c r="AA48" s="56"/>
      <c r="AB48" s="56"/>
    </row>
    <row r="49" spans="1:28">
      <c r="A49" s="9">
        <v>94</v>
      </c>
      <c r="B49" s="9">
        <v>608</v>
      </c>
      <c r="C49" s="9">
        <v>29</v>
      </c>
      <c r="D49" s="9">
        <v>3</v>
      </c>
      <c r="E49" s="9" t="s">
        <v>22</v>
      </c>
      <c r="F49" s="43">
        <v>265.65499999999997</v>
      </c>
      <c r="G49" s="44">
        <v>12.343584060668945</v>
      </c>
      <c r="H49" s="9" t="s">
        <v>83</v>
      </c>
      <c r="I49" s="43">
        <v>19.923587580260246</v>
      </c>
      <c r="K49" s="45">
        <v>0.45827751802649569</v>
      </c>
      <c r="L49" s="45">
        <v>6.3852603785612444E-2</v>
      </c>
      <c r="M49" s="45">
        <v>6.7674962906923777E-2</v>
      </c>
      <c r="N49" s="45">
        <v>8.5864929799224932E-3</v>
      </c>
      <c r="O49" s="45">
        <v>0.36120092645542246</v>
      </c>
      <c r="P49" s="45">
        <v>4.0407495845623163E-2</v>
      </c>
      <c r="Q49" s="45">
        <v>0.1452562150129407</v>
      </c>
      <c r="R49" s="45">
        <v>5.3290054050607917E-2</v>
      </c>
      <c r="S49" s="45">
        <v>6.5315065330822916E-2</v>
      </c>
      <c r="T49" s="45">
        <v>0.12379102859782924</v>
      </c>
      <c r="U49" s="45">
        <v>0.24126084387636587</v>
      </c>
      <c r="V49" s="45">
        <v>1.8444556997032617E-2</v>
      </c>
      <c r="W49" s="45">
        <v>0.23901645322704249</v>
      </c>
      <c r="X49" s="45">
        <v>0.10233652940674565</v>
      </c>
      <c r="Y49" s="45">
        <v>1.1289253500612604E-2</v>
      </c>
      <c r="AA49" s="56"/>
      <c r="AB49" s="56"/>
    </row>
    <row r="50" spans="1:28">
      <c r="A50" s="9">
        <v>94</v>
      </c>
      <c r="B50" s="9">
        <v>608</v>
      </c>
      <c r="C50" s="9">
        <v>29</v>
      </c>
      <c r="D50" s="9">
        <v>5</v>
      </c>
      <c r="E50" s="9" t="s">
        <v>23</v>
      </c>
      <c r="F50" s="43">
        <v>268.67500000000001</v>
      </c>
      <c r="G50" s="44">
        <v>12.467827796936035</v>
      </c>
      <c r="H50" s="9" t="s">
        <v>83</v>
      </c>
      <c r="I50" s="43">
        <v>41.995755491648161</v>
      </c>
      <c r="K50" s="45">
        <v>0.40825268604818898</v>
      </c>
      <c r="L50" s="45">
        <v>8.3419327010483879E-2</v>
      </c>
      <c r="M50" s="45">
        <v>8.915967904516027E-2</v>
      </c>
      <c r="N50" s="45">
        <v>1.2015496942623259E-2</v>
      </c>
      <c r="O50" s="45">
        <v>0.36249045657702178</v>
      </c>
      <c r="P50" s="45">
        <v>4.4662354376521815E-2</v>
      </c>
      <c r="Q50" s="45">
        <v>0.34334162767963605</v>
      </c>
      <c r="R50" s="45">
        <v>2.4399185192629558E-2</v>
      </c>
      <c r="S50" s="45">
        <v>4.4854730554326684E-2</v>
      </c>
      <c r="T50" s="45">
        <v>0.24695918446309453</v>
      </c>
      <c r="U50" s="45">
        <v>8.4337992109840804E-2</v>
      </c>
      <c r="V50" s="45">
        <v>1.9051705897250245E-2</v>
      </c>
      <c r="W50" s="45">
        <v>0.16232099938903186</v>
      </c>
      <c r="X50" s="45">
        <v>5.2257019024375462E-2</v>
      </c>
      <c r="Y50" s="45">
        <v>2.2477555689814785E-2</v>
      </c>
      <c r="AA50" s="56"/>
      <c r="AB50" s="56"/>
    </row>
    <row r="51" spans="1:28">
      <c r="A51" s="9">
        <v>94</v>
      </c>
      <c r="B51" s="9">
        <v>608</v>
      </c>
      <c r="C51" s="9">
        <v>29</v>
      </c>
      <c r="D51" s="9">
        <v>6</v>
      </c>
      <c r="E51" s="9" t="s">
        <v>15</v>
      </c>
      <c r="F51" s="43">
        <v>270.14499999999998</v>
      </c>
      <c r="G51" s="44">
        <v>12.517915725708008</v>
      </c>
      <c r="H51" s="9" t="s">
        <v>83</v>
      </c>
      <c r="I51" s="43">
        <v>41.91101686371691</v>
      </c>
      <c r="K51" s="45">
        <v>0.41628831300363128</v>
      </c>
      <c r="L51" s="45">
        <v>8.5704791702508845E-2</v>
      </c>
      <c r="M51" s="45">
        <v>8.6061659611868471E-2</v>
      </c>
      <c r="N51" s="45">
        <v>1.0996900446851587E-2</v>
      </c>
      <c r="O51" s="45">
        <v>0.35557607502626953</v>
      </c>
      <c r="P51" s="45">
        <v>4.5372260208870294E-2</v>
      </c>
      <c r="Q51" s="45">
        <v>0.38136886214801263</v>
      </c>
      <c r="R51" s="45">
        <v>2.6594261833522755E-2</v>
      </c>
      <c r="S51" s="45">
        <v>3.3182090893535555E-2</v>
      </c>
      <c r="T51" s="45">
        <v>0.22969223228246471</v>
      </c>
      <c r="U51" s="45">
        <v>6.6244519698133372E-2</v>
      </c>
      <c r="V51" s="45">
        <v>2.1247269593572971E-2</v>
      </c>
      <c r="W51" s="45">
        <v>0.17081827735941188</v>
      </c>
      <c r="X51" s="45">
        <v>4.0587802124489314E-2</v>
      </c>
      <c r="Y51" s="45">
        <v>3.0264684066856805E-2</v>
      </c>
      <c r="AA51" s="56"/>
      <c r="AB51" s="56"/>
    </row>
    <row r="52" spans="1:28">
      <c r="A52" s="9">
        <v>94</v>
      </c>
      <c r="B52" s="9">
        <v>608</v>
      </c>
      <c r="C52" s="9">
        <v>30</v>
      </c>
      <c r="D52" s="9">
        <v>1</v>
      </c>
      <c r="E52" s="9" t="s">
        <v>22</v>
      </c>
      <c r="F52" s="43">
        <v>272.255</v>
      </c>
      <c r="G52" s="44">
        <v>12.588114738464355</v>
      </c>
      <c r="H52" s="9" t="s">
        <v>83</v>
      </c>
      <c r="I52" s="43">
        <v>51.48350988671595</v>
      </c>
      <c r="K52" s="45">
        <v>0.39221476844779024</v>
      </c>
      <c r="L52" s="45">
        <v>7.9418189524243954E-2</v>
      </c>
      <c r="M52" s="45">
        <v>8.7732557980126746E-2</v>
      </c>
      <c r="N52" s="45">
        <v>1.1478807050642121E-2</v>
      </c>
      <c r="O52" s="45">
        <v>0.38356850335897358</v>
      </c>
      <c r="P52" s="45">
        <v>4.5587173638223351E-2</v>
      </c>
      <c r="Q52" s="45">
        <v>0.3989359746135076</v>
      </c>
      <c r="R52" s="45">
        <v>3.9987186077461608E-2</v>
      </c>
      <c r="S52" s="45">
        <v>7.466244131330424E-2</v>
      </c>
      <c r="T52" s="45">
        <v>0.14653528823409828</v>
      </c>
      <c r="U52" s="45">
        <v>0.11011431702021707</v>
      </c>
      <c r="V52" s="45">
        <v>2.5157956884078833E-2</v>
      </c>
      <c r="W52" s="45">
        <v>0.14219602088429328</v>
      </c>
      <c r="X52" s="45">
        <v>4.6447909966479156E-2</v>
      </c>
      <c r="Y52" s="45">
        <v>1.5962905006559908E-2</v>
      </c>
      <c r="AA52" s="56"/>
      <c r="AB52" s="56"/>
    </row>
    <row r="53" spans="1:28">
      <c r="A53" s="9">
        <v>94</v>
      </c>
      <c r="B53" s="9">
        <v>608</v>
      </c>
      <c r="C53" s="9">
        <v>30</v>
      </c>
      <c r="D53" s="9">
        <v>2</v>
      </c>
      <c r="E53" s="9" t="s">
        <v>16</v>
      </c>
      <c r="F53" s="43">
        <v>273.78499999999997</v>
      </c>
      <c r="G53" s="44">
        <v>12.639017105102539</v>
      </c>
      <c r="H53" s="9" t="s">
        <v>83</v>
      </c>
      <c r="I53" s="43">
        <v>50.551209509205677</v>
      </c>
      <c r="K53" s="45">
        <v>0.42607437922314506</v>
      </c>
      <c r="L53" s="45">
        <v>7.4230802533857207E-2</v>
      </c>
      <c r="M53" s="45">
        <v>8.4026344344704879E-2</v>
      </c>
      <c r="N53" s="45">
        <v>8.9284063809230343E-3</v>
      </c>
      <c r="O53" s="45">
        <v>0.36105465350867072</v>
      </c>
      <c r="P53" s="45">
        <v>4.5685414008699111E-2</v>
      </c>
      <c r="Q53" s="45">
        <v>0.36455648398586904</v>
      </c>
      <c r="R53" s="45">
        <v>3.6211988129135307E-2</v>
      </c>
      <c r="S53" s="45">
        <v>7.4824468151087745E-2</v>
      </c>
      <c r="T53" s="45">
        <v>0.12141368048958159</v>
      </c>
      <c r="U53" s="45">
        <v>0.14684874526434891</v>
      </c>
      <c r="V53" s="45">
        <v>2.4055751297187039E-2</v>
      </c>
      <c r="W53" s="45">
        <v>0.15598175358538258</v>
      </c>
      <c r="X53" s="45">
        <v>6.3525882908313902E-2</v>
      </c>
      <c r="Y53" s="45">
        <v>1.2581246189093887E-2</v>
      </c>
      <c r="AA53" s="56"/>
      <c r="AB53" s="56"/>
    </row>
    <row r="54" spans="1:28">
      <c r="A54" s="9">
        <v>94</v>
      </c>
      <c r="B54" s="9">
        <v>608</v>
      </c>
      <c r="C54" s="9">
        <v>30</v>
      </c>
      <c r="D54" s="9">
        <v>3</v>
      </c>
      <c r="E54" s="9" t="s">
        <v>117</v>
      </c>
      <c r="F54" s="43">
        <v>275.01499999999999</v>
      </c>
      <c r="G54" s="44">
        <v>12.679939270019531</v>
      </c>
      <c r="H54" s="9" t="s">
        <v>84</v>
      </c>
      <c r="I54" s="43">
        <v>44.798209972060945</v>
      </c>
      <c r="K54" s="45">
        <v>0.42167388138919265</v>
      </c>
      <c r="L54" s="45">
        <v>7.0987406836719433E-2</v>
      </c>
      <c r="M54" s="45">
        <v>8.1319307027584928E-2</v>
      </c>
      <c r="N54" s="45">
        <v>8.4316301696413815E-3</v>
      </c>
      <c r="O54" s="45">
        <v>0.37238152615351761</v>
      </c>
      <c r="P54" s="45">
        <v>4.520624842334401E-2</v>
      </c>
      <c r="Q54" s="45">
        <v>0.24003111539433494</v>
      </c>
      <c r="R54" s="45">
        <v>4.2886593536096008E-2</v>
      </c>
      <c r="S54" s="45">
        <v>6.6461901581222046E-2</v>
      </c>
      <c r="T54" s="45">
        <v>0.13541472647803809</v>
      </c>
      <c r="U54" s="45">
        <v>0.18548837403735682</v>
      </c>
      <c r="V54" s="45">
        <v>1.4204897006689031E-3</v>
      </c>
      <c r="W54" s="45">
        <v>0.20145216745227484</v>
      </c>
      <c r="X54" s="45">
        <v>0.10231556242724543</v>
      </c>
      <c r="Y54" s="45">
        <v>2.4529069392762923E-2</v>
      </c>
      <c r="AA54" s="56"/>
      <c r="AB54" s="56"/>
    </row>
    <row r="55" spans="1:28">
      <c r="A55" s="9">
        <v>94</v>
      </c>
      <c r="B55" s="9">
        <v>608</v>
      </c>
      <c r="C55" s="9">
        <v>30</v>
      </c>
      <c r="D55" s="9">
        <v>4</v>
      </c>
      <c r="E55" s="9" t="s">
        <v>21</v>
      </c>
      <c r="F55" s="43">
        <v>276.71499999999997</v>
      </c>
      <c r="G55" s="44">
        <v>12.736406326293945</v>
      </c>
      <c r="H55" s="9" t="s">
        <v>83</v>
      </c>
      <c r="I55" s="43">
        <v>62.886471390392337</v>
      </c>
      <c r="K55" s="45">
        <v>0.57343171681834448</v>
      </c>
      <c r="L55" s="45">
        <v>9.4951868677237705E-2</v>
      </c>
      <c r="M55" s="45">
        <v>5.8891913596321857E-2</v>
      </c>
      <c r="N55" s="45">
        <v>7.6628525315492252E-3</v>
      </c>
      <c r="O55" s="45">
        <v>0.23655664565725476</v>
      </c>
      <c r="P55" s="45">
        <v>2.8505002719291947E-2</v>
      </c>
      <c r="Q55" s="45">
        <v>0.21715841380094558</v>
      </c>
      <c r="R55" s="45">
        <v>2.7437420701614298E-2</v>
      </c>
      <c r="S55" s="45">
        <v>4.8431001244718087E-2</v>
      </c>
      <c r="T55" s="45">
        <v>6.8545353057601024E-2</v>
      </c>
      <c r="U55" s="45">
        <v>0.23339628026965856</v>
      </c>
      <c r="V55" s="45">
        <v>2.1028870612671544E-2</v>
      </c>
      <c r="W55" s="45">
        <v>0.25058225753113128</v>
      </c>
      <c r="X55" s="45">
        <v>0.12030114862074084</v>
      </c>
      <c r="Y55" s="45">
        <v>1.3119254160918808E-2</v>
      </c>
      <c r="AA55" s="56"/>
      <c r="AB55" s="56"/>
    </row>
    <row r="56" spans="1:28">
      <c r="A56" s="9">
        <v>94</v>
      </c>
      <c r="B56" s="9">
        <v>608</v>
      </c>
      <c r="C56" s="9">
        <v>30</v>
      </c>
      <c r="D56" s="9">
        <v>5</v>
      </c>
      <c r="E56" s="9" t="s">
        <v>21</v>
      </c>
      <c r="F56" s="43">
        <v>278.21499999999997</v>
      </c>
      <c r="G56" s="44">
        <v>12.776898384094238</v>
      </c>
      <c r="H56" s="9" t="s">
        <v>83</v>
      </c>
      <c r="I56" s="43">
        <v>49.021612813305026</v>
      </c>
      <c r="K56" s="45">
        <v>0.45170745520532052</v>
      </c>
      <c r="L56" s="45">
        <v>8.1024518472102791E-2</v>
      </c>
      <c r="M56" s="45">
        <v>7.665763865202406E-2</v>
      </c>
      <c r="N56" s="45">
        <v>9.1513863446277093E-3</v>
      </c>
      <c r="O56" s="45">
        <v>0.33837538749210788</v>
      </c>
      <c r="P56" s="45">
        <v>4.3083613833817071E-2</v>
      </c>
      <c r="Q56" s="45">
        <v>0.33483119094883163</v>
      </c>
      <c r="R56" s="45">
        <v>3.4931472881251563E-2</v>
      </c>
      <c r="S56" s="45">
        <v>6.3511262743504202E-2</v>
      </c>
      <c r="T56" s="45">
        <v>9.8148638068569563E-2</v>
      </c>
      <c r="U56" s="45">
        <v>0.16432687298966031</v>
      </c>
      <c r="V56" s="45">
        <v>2.9371202675302684E-2</v>
      </c>
      <c r="W56" s="45">
        <v>0.19017966202943049</v>
      </c>
      <c r="X56" s="45">
        <v>6.7174170212838821E-2</v>
      </c>
      <c r="Y56" s="45">
        <v>1.7525527450610756E-2</v>
      </c>
      <c r="AA56" s="56"/>
      <c r="AB56" s="56"/>
    </row>
    <row r="57" spans="1:28">
      <c r="A57" s="9">
        <v>94</v>
      </c>
      <c r="B57" s="9">
        <v>608</v>
      </c>
      <c r="C57" s="9">
        <v>31</v>
      </c>
      <c r="D57" s="9">
        <v>2</v>
      </c>
      <c r="E57" s="9" t="s">
        <v>118</v>
      </c>
      <c r="F57" s="43">
        <v>283.02499999999998</v>
      </c>
      <c r="G57" s="44">
        <v>12.907090187072754</v>
      </c>
      <c r="H57" s="9" t="s">
        <v>84</v>
      </c>
      <c r="I57" s="43">
        <v>36.857429729625494</v>
      </c>
      <c r="K57" s="45">
        <v>0.46807067966274196</v>
      </c>
      <c r="L57" s="45">
        <v>7.3493360942220323E-2</v>
      </c>
      <c r="M57" s="45">
        <v>6.4030224343381487E-2</v>
      </c>
      <c r="N57" s="45">
        <v>8.4710353529909611E-3</v>
      </c>
      <c r="O57" s="45">
        <v>0.34698603342086143</v>
      </c>
      <c r="P57" s="45">
        <v>3.8948666277803877E-2</v>
      </c>
      <c r="Q57" s="45">
        <v>0.17550538538134311</v>
      </c>
      <c r="R57" s="45">
        <v>4.1842613676196579E-2</v>
      </c>
      <c r="S57" s="45">
        <v>7.0334983836122453E-2</v>
      </c>
      <c r="T57" s="45">
        <v>9.1735641674377949E-2</v>
      </c>
      <c r="U57" s="45">
        <v>0.22242665559998287</v>
      </c>
      <c r="V57" s="45">
        <v>2.8619720496345445E-2</v>
      </c>
      <c r="W57" s="45">
        <v>0.26594873818880682</v>
      </c>
      <c r="X57" s="45">
        <v>8.2542801068666696E-2</v>
      </c>
      <c r="Y57" s="45">
        <v>2.1043460078158081E-2</v>
      </c>
      <c r="AA57" s="56"/>
      <c r="AB57" s="56"/>
    </row>
    <row r="58" spans="1:28">
      <c r="A58" s="9">
        <v>94</v>
      </c>
      <c r="B58" s="9">
        <v>608</v>
      </c>
      <c r="C58" s="9">
        <v>31</v>
      </c>
      <c r="D58" s="9">
        <v>3</v>
      </c>
      <c r="E58" s="9" t="s">
        <v>22</v>
      </c>
      <c r="F58" s="43">
        <v>284.85499999999996</v>
      </c>
      <c r="G58" s="44">
        <v>12.98289680480957</v>
      </c>
      <c r="H58" s="9" t="s">
        <v>83</v>
      </c>
      <c r="I58" s="43">
        <v>55.708954930331444</v>
      </c>
      <c r="K58" s="45">
        <v>0.43667025667631987</v>
      </c>
      <c r="L58" s="45">
        <v>0.10209620667392151</v>
      </c>
      <c r="M58" s="45">
        <v>7.4633733117850445E-2</v>
      </c>
      <c r="N58" s="45">
        <v>9.2780310017235735E-3</v>
      </c>
      <c r="O58" s="45">
        <v>0.33674250412831042</v>
      </c>
      <c r="P58" s="45">
        <v>4.0579268401874168E-2</v>
      </c>
      <c r="Q58" s="45">
        <v>0.42588427445459187</v>
      </c>
      <c r="R58" s="45">
        <v>2.6812519528338359E-2</v>
      </c>
      <c r="S58" s="45">
        <v>5.0378380412401287E-2</v>
      </c>
      <c r="T58" s="45">
        <v>0.11356560108018521</v>
      </c>
      <c r="U58" s="45">
        <v>0.12508255767672824</v>
      </c>
      <c r="V58" s="45">
        <v>2.6947165786321677E-2</v>
      </c>
      <c r="W58" s="45">
        <v>0.14758670710571992</v>
      </c>
      <c r="X58" s="45">
        <v>6.7535690744864818E-2</v>
      </c>
      <c r="Y58" s="45">
        <v>1.6207103210848662E-2</v>
      </c>
      <c r="AA58" s="56"/>
      <c r="AB58" s="56"/>
    </row>
    <row r="59" spans="1:28">
      <c r="A59" s="9">
        <v>94</v>
      </c>
      <c r="B59" s="9">
        <v>608</v>
      </c>
      <c r="C59" s="9">
        <v>31</v>
      </c>
      <c r="D59" s="9">
        <v>4</v>
      </c>
      <c r="E59" s="9" t="s">
        <v>7</v>
      </c>
      <c r="F59" s="43">
        <v>286.33499999999998</v>
      </c>
      <c r="G59" s="44">
        <v>13.099399566650391</v>
      </c>
      <c r="H59" s="9" t="s">
        <v>83</v>
      </c>
      <c r="I59" s="43">
        <v>39.501870521643767</v>
      </c>
      <c r="K59" s="45">
        <v>0.45443386571181249</v>
      </c>
      <c r="L59" s="45">
        <v>7.5855970230146869E-2</v>
      </c>
      <c r="M59" s="45">
        <v>7.7730285287698653E-2</v>
      </c>
      <c r="N59" s="45">
        <v>8.3706167792912886E-3</v>
      </c>
      <c r="O59" s="45">
        <v>0.34283405035034359</v>
      </c>
      <c r="P59" s="45">
        <v>4.0775211640707118E-2</v>
      </c>
      <c r="Q59" s="45">
        <v>0.30987619706424324</v>
      </c>
      <c r="R59" s="45">
        <v>3.1132657952634667E-2</v>
      </c>
      <c r="S59" s="45">
        <v>6.1030406763929596E-2</v>
      </c>
      <c r="T59" s="45">
        <v>9.0215587569512659E-2</v>
      </c>
      <c r="U59" s="45">
        <v>0.16660556280762806</v>
      </c>
      <c r="V59" s="45">
        <v>3.4353177464041422E-2</v>
      </c>
      <c r="W59" s="45">
        <v>0.19459522686386699</v>
      </c>
      <c r="X59" s="45">
        <v>9.6147575433412263E-2</v>
      </c>
      <c r="Y59" s="45">
        <v>1.6043608080731121E-2</v>
      </c>
      <c r="AA59" s="56"/>
      <c r="AB59" s="56"/>
    </row>
    <row r="60" spans="1:28">
      <c r="A60" s="9">
        <v>94</v>
      </c>
      <c r="B60" s="9">
        <v>608</v>
      </c>
      <c r="C60" s="9">
        <v>31</v>
      </c>
      <c r="D60" s="9">
        <v>6</v>
      </c>
      <c r="E60" s="9" t="s">
        <v>25</v>
      </c>
      <c r="F60" s="43">
        <v>289.435</v>
      </c>
      <c r="G60" s="44">
        <v>13.326029777526855</v>
      </c>
      <c r="H60" s="9" t="s">
        <v>83</v>
      </c>
      <c r="I60" s="43">
        <v>61.052005397175257</v>
      </c>
      <c r="K60" s="45">
        <v>0.37975265182785317</v>
      </c>
      <c r="L60" s="45">
        <v>0.15043812055540845</v>
      </c>
      <c r="M60" s="45">
        <v>0.10126789302347315</v>
      </c>
      <c r="N60" s="45">
        <v>1.4883811086362449E-2</v>
      </c>
      <c r="O60" s="45">
        <v>0.31126462204638555</v>
      </c>
      <c r="P60" s="45">
        <v>4.2392901460517232E-2</v>
      </c>
      <c r="Q60" s="45">
        <v>0.3861390839147939</v>
      </c>
      <c r="R60" s="45">
        <v>5.5345458096860659E-2</v>
      </c>
      <c r="S60" s="45">
        <v>7.255596670754072E-2</v>
      </c>
      <c r="T60" s="45">
        <v>9.5985751955986243E-2</v>
      </c>
      <c r="U60" s="45">
        <v>0.10571006912417392</v>
      </c>
      <c r="V60" s="45">
        <v>3.4601423719249506E-2</v>
      </c>
      <c r="W60" s="45">
        <v>0.16852001562618688</v>
      </c>
      <c r="X60" s="45">
        <v>5.3034084620142592E-2</v>
      </c>
      <c r="Y60" s="45">
        <v>2.8108146235065596E-2</v>
      </c>
      <c r="AA60" s="56"/>
      <c r="AB60" s="56"/>
    </row>
    <row r="61" spans="1:28">
      <c r="A61" s="9">
        <v>94</v>
      </c>
      <c r="B61" s="9">
        <v>608</v>
      </c>
      <c r="C61" s="9">
        <v>32</v>
      </c>
      <c r="D61" s="9">
        <v>1</v>
      </c>
      <c r="E61" s="9" t="s">
        <v>7</v>
      </c>
      <c r="F61" s="43">
        <v>291.435</v>
      </c>
      <c r="G61" s="44">
        <v>13.39293098449707</v>
      </c>
      <c r="H61" s="9" t="s">
        <v>83</v>
      </c>
      <c r="I61" s="43">
        <v>45.493669871180096</v>
      </c>
      <c r="K61" s="45">
        <v>0.35494278862814693</v>
      </c>
      <c r="L61" s="45">
        <v>0.1312061811968448</v>
      </c>
      <c r="M61" s="45">
        <v>0.11202617569933392</v>
      </c>
      <c r="N61" s="45">
        <v>1.1760107373262486E-2</v>
      </c>
      <c r="O61" s="45">
        <v>0.34415489225127738</v>
      </c>
      <c r="P61" s="45">
        <v>4.5909854851134489E-2</v>
      </c>
      <c r="Q61" s="45">
        <v>0.24388399445504669</v>
      </c>
      <c r="R61" s="45">
        <v>3.8916838184059076E-2</v>
      </c>
      <c r="S61" s="45">
        <v>6.415228119987057E-2</v>
      </c>
      <c r="T61" s="45">
        <v>0.11741760517130703</v>
      </c>
      <c r="U61" s="45">
        <v>0.16863090115616985</v>
      </c>
      <c r="V61" s="45">
        <v>2.4263794486887754E-2</v>
      </c>
      <c r="W61" s="45">
        <v>0.21542359049637483</v>
      </c>
      <c r="X61" s="45">
        <v>0.10207434715721388</v>
      </c>
      <c r="Y61" s="45">
        <v>2.523664769307029E-2</v>
      </c>
      <c r="AA61" s="56"/>
      <c r="AB61" s="56"/>
    </row>
    <row r="62" spans="1:28">
      <c r="A62" s="9">
        <v>94</v>
      </c>
      <c r="B62" s="9">
        <v>608</v>
      </c>
      <c r="C62" s="9">
        <v>32</v>
      </c>
      <c r="D62" s="9">
        <v>2</v>
      </c>
      <c r="E62" s="9" t="s">
        <v>26</v>
      </c>
      <c r="F62" s="43">
        <v>292.92500000000001</v>
      </c>
      <c r="G62" s="44">
        <v>13.44277286529541</v>
      </c>
      <c r="H62" s="9" t="s">
        <v>83</v>
      </c>
      <c r="I62" s="43">
        <v>58.234588943700928</v>
      </c>
      <c r="K62" s="45">
        <v>0.38725819596869887</v>
      </c>
      <c r="L62" s="45">
        <v>0.1214309849547168</v>
      </c>
      <c r="M62" s="45">
        <v>8.472748511212029E-2</v>
      </c>
      <c r="N62" s="45">
        <v>1.0572256190651438E-2</v>
      </c>
      <c r="O62" s="45">
        <v>0.3481951368029767</v>
      </c>
      <c r="P62" s="45">
        <v>4.7815940970835906E-2</v>
      </c>
      <c r="Q62" s="45">
        <v>0.38674085040439488</v>
      </c>
      <c r="R62" s="45">
        <v>2.613784632821356E-2</v>
      </c>
      <c r="S62" s="45">
        <v>4.5009691460569413E-2</v>
      </c>
      <c r="T62" s="45">
        <v>0.18223965330835029</v>
      </c>
      <c r="U62" s="45">
        <v>7.2117690335926576E-2</v>
      </c>
      <c r="V62" s="45">
        <v>2.0330673049358771E-2</v>
      </c>
      <c r="W62" s="45">
        <v>0.20772817152922812</v>
      </c>
      <c r="X62" s="45">
        <v>3.7388140287815591E-2</v>
      </c>
      <c r="Y62" s="45">
        <v>2.2307283296142781E-2</v>
      </c>
      <c r="AA62" s="56"/>
      <c r="AB62" s="56"/>
    </row>
    <row r="63" spans="1:28">
      <c r="A63" s="9">
        <v>94</v>
      </c>
      <c r="B63" s="9">
        <v>608</v>
      </c>
      <c r="C63" s="9">
        <v>32</v>
      </c>
      <c r="D63" s="9">
        <v>3</v>
      </c>
      <c r="E63" s="9" t="s">
        <v>11</v>
      </c>
      <c r="F63" s="43">
        <v>294.46499999999997</v>
      </c>
      <c r="G63" s="44">
        <v>13.49428653717041</v>
      </c>
      <c r="H63" s="9" t="s">
        <v>83</v>
      </c>
      <c r="I63" s="43">
        <v>51.919216414122772</v>
      </c>
      <c r="K63" s="45">
        <v>0.3933538795371454</v>
      </c>
      <c r="L63" s="45">
        <v>7.4234599481675573E-2</v>
      </c>
      <c r="M63" s="45">
        <v>8.3922350953493499E-2</v>
      </c>
      <c r="N63" s="45">
        <v>1.1367924061420532E-2</v>
      </c>
      <c r="O63" s="45">
        <v>0.39011482622407717</v>
      </c>
      <c r="P63" s="45">
        <v>4.7006419742187826E-2</v>
      </c>
      <c r="Q63" s="45">
        <v>0.35543543974494413</v>
      </c>
      <c r="R63" s="45">
        <v>3.0248302928762145E-2</v>
      </c>
      <c r="S63" s="45">
        <v>6.9907056867175105E-2</v>
      </c>
      <c r="T63" s="45">
        <v>0.16667382660096772</v>
      </c>
      <c r="U63" s="45">
        <v>8.7019798732450401E-2</v>
      </c>
      <c r="V63" s="45">
        <v>3.308272331462974E-2</v>
      </c>
      <c r="W63" s="45">
        <v>0.18279878290355506</v>
      </c>
      <c r="X63" s="45">
        <v>4.2735854523274379E-2</v>
      </c>
      <c r="Y63" s="45">
        <v>3.2098214384241285E-2</v>
      </c>
      <c r="AA63" s="56"/>
      <c r="AB63" s="56"/>
    </row>
    <row r="64" spans="1:28">
      <c r="A64" s="9">
        <v>94</v>
      </c>
      <c r="B64" s="9">
        <v>608</v>
      </c>
      <c r="C64" s="9">
        <v>32</v>
      </c>
      <c r="D64" s="9">
        <v>4</v>
      </c>
      <c r="E64" s="9" t="s">
        <v>7</v>
      </c>
      <c r="F64" s="43">
        <v>295.935</v>
      </c>
      <c r="G64" s="44">
        <v>13.543459892272949</v>
      </c>
      <c r="H64" s="9" t="s">
        <v>83</v>
      </c>
      <c r="I64" s="43">
        <v>45.638597930946702</v>
      </c>
      <c r="K64" s="45">
        <v>0.43763055747329616</v>
      </c>
      <c r="L64" s="45">
        <v>9.367691682004306E-2</v>
      </c>
      <c r="M64" s="45">
        <v>8.2624260202825706E-2</v>
      </c>
      <c r="N64" s="45">
        <v>1.1757735027616775E-2</v>
      </c>
      <c r="O64" s="45">
        <v>0.33119036797551699</v>
      </c>
      <c r="P64" s="45">
        <v>4.312016250070129E-2</v>
      </c>
      <c r="Q64" s="45">
        <v>0.32026983170715656</v>
      </c>
      <c r="R64" s="45">
        <v>2.2272767325270653E-2</v>
      </c>
      <c r="S64" s="45">
        <v>4.4664221835716722E-2</v>
      </c>
      <c r="T64" s="45">
        <v>0.2066474722953752</v>
      </c>
      <c r="U64" s="45">
        <v>5.8024412908458098E-2</v>
      </c>
      <c r="V64" s="45">
        <v>1.574847659929042E-2</v>
      </c>
      <c r="W64" s="45">
        <v>0.24803232436902786</v>
      </c>
      <c r="X64" s="45">
        <v>5.6933325519846874E-2</v>
      </c>
      <c r="Y64" s="45">
        <v>2.7407167439857591E-2</v>
      </c>
      <c r="AA64" s="56"/>
      <c r="AB64" s="56"/>
    </row>
    <row r="65" spans="1:28">
      <c r="A65" s="9">
        <v>94</v>
      </c>
      <c r="B65" s="9">
        <v>608</v>
      </c>
      <c r="C65" s="9">
        <v>32</v>
      </c>
      <c r="D65" s="9">
        <v>5</v>
      </c>
      <c r="E65" s="9" t="s">
        <v>24</v>
      </c>
      <c r="F65" s="43">
        <v>297.38499999999999</v>
      </c>
      <c r="G65" s="44">
        <v>13.591963768005371</v>
      </c>
      <c r="H65" s="9" t="s">
        <v>83</v>
      </c>
      <c r="I65" s="43">
        <v>39.304019779024649</v>
      </c>
      <c r="K65" s="45">
        <v>0.49397904269794124</v>
      </c>
      <c r="L65" s="45">
        <v>8.0561746254951938E-2</v>
      </c>
      <c r="M65" s="45">
        <v>9.2086113816132228E-2</v>
      </c>
      <c r="N65" s="45">
        <v>1.1694068857039636E-2</v>
      </c>
      <c r="O65" s="45">
        <v>0.28538225918290305</v>
      </c>
      <c r="P65" s="45">
        <v>3.6296769191031954E-2</v>
      </c>
      <c r="Q65" s="45">
        <v>0.31426236794580759</v>
      </c>
      <c r="R65" s="45">
        <v>2.4342649560232538E-2</v>
      </c>
      <c r="S65" s="45">
        <v>4.3323761372386908E-2</v>
      </c>
      <c r="T65" s="45">
        <v>0.18978533388917332</v>
      </c>
      <c r="U65" s="45">
        <v>8.7211540153970993E-2</v>
      </c>
      <c r="V65" s="45">
        <v>1.3805120027568894E-2</v>
      </c>
      <c r="W65" s="45">
        <v>0.26891202498052608</v>
      </c>
      <c r="X65" s="45">
        <v>4.5836346430170552E-2</v>
      </c>
      <c r="Y65" s="45">
        <v>1.2520855640163127E-2</v>
      </c>
      <c r="AA65" s="56"/>
      <c r="AB65" s="56"/>
    </row>
    <row r="66" spans="1:28">
      <c r="A66" s="9">
        <v>94</v>
      </c>
      <c r="B66" s="9">
        <v>608</v>
      </c>
      <c r="C66" s="9">
        <v>33</v>
      </c>
      <c r="D66" s="9">
        <v>1</v>
      </c>
      <c r="E66" s="9" t="s">
        <v>22</v>
      </c>
      <c r="F66" s="43">
        <v>301.05500000000001</v>
      </c>
      <c r="G66" s="44">
        <v>13.766691207885742</v>
      </c>
      <c r="H66" s="9" t="s">
        <v>83</v>
      </c>
      <c r="I66" s="43">
        <v>42.16190902282613</v>
      </c>
      <c r="K66" s="45">
        <v>0.45689071916609936</v>
      </c>
      <c r="L66" s="45">
        <v>9.2830259094061118E-2</v>
      </c>
      <c r="M66" s="45">
        <v>7.5879913280730391E-2</v>
      </c>
      <c r="N66" s="45">
        <v>9.9739801683874328E-3</v>
      </c>
      <c r="O66" s="45">
        <v>0.32470171556068661</v>
      </c>
      <c r="P66" s="45">
        <v>3.9723412730035094E-2</v>
      </c>
      <c r="Q66" s="45">
        <v>0.40459957376790334</v>
      </c>
      <c r="R66" s="45">
        <v>2.3478836488981251E-2</v>
      </c>
      <c r="S66" s="45">
        <v>6.6929481227329279E-2</v>
      </c>
      <c r="T66" s="45">
        <v>0.12669830726829412</v>
      </c>
      <c r="U66" s="45">
        <v>8.7842870923187072E-2</v>
      </c>
      <c r="V66" s="45">
        <v>2.1830529529562801E-2</v>
      </c>
      <c r="W66" s="45">
        <v>0.19326186088809899</v>
      </c>
      <c r="X66" s="45">
        <v>5.9946023486198194E-2</v>
      </c>
      <c r="Y66" s="45">
        <v>1.541251642044497E-2</v>
      </c>
      <c r="AA66" s="56"/>
      <c r="AB66" s="56"/>
    </row>
    <row r="67" spans="1:28">
      <c r="A67" s="9">
        <v>94</v>
      </c>
      <c r="B67" s="9">
        <v>608</v>
      </c>
      <c r="C67" s="9">
        <v>33</v>
      </c>
      <c r="D67" s="9">
        <v>1</v>
      </c>
      <c r="E67" s="9" t="s">
        <v>27</v>
      </c>
      <c r="F67" s="43">
        <v>301.35499999999996</v>
      </c>
      <c r="G67" s="44">
        <v>13.784783363342285</v>
      </c>
      <c r="H67" s="9" t="s">
        <v>83</v>
      </c>
      <c r="I67" s="43">
        <v>51.913377718913523</v>
      </c>
      <c r="K67" s="45">
        <v>0.41745830772742298</v>
      </c>
      <c r="L67" s="45">
        <v>7.9778790333600885E-2</v>
      </c>
      <c r="M67" s="45">
        <v>7.2639982383895019E-2</v>
      </c>
      <c r="N67" s="45">
        <v>1.1543487947540943E-2</v>
      </c>
      <c r="O67" s="45">
        <v>0.37476853947378769</v>
      </c>
      <c r="P67" s="45">
        <v>4.3810892133752485E-2</v>
      </c>
      <c r="Q67" s="45">
        <v>0.33828843482727189</v>
      </c>
      <c r="R67" s="45">
        <v>2.8235289967489266E-2</v>
      </c>
      <c r="S67" s="45">
        <v>8.2865711999583633E-2</v>
      </c>
      <c r="T67" s="45">
        <v>0.10640144318451716</v>
      </c>
      <c r="U67" s="45">
        <v>0.12435534719661191</v>
      </c>
      <c r="V67" s="45">
        <v>2.8096744164636478E-2</v>
      </c>
      <c r="W67" s="45">
        <v>0.19899882829201745</v>
      </c>
      <c r="X67" s="45">
        <v>7.807815496463609E-2</v>
      </c>
      <c r="Y67" s="45">
        <v>1.4680045403236083E-2</v>
      </c>
      <c r="AA67" s="56"/>
      <c r="AB67" s="56"/>
    </row>
    <row r="68" spans="1:28">
      <c r="A68" s="9">
        <v>94</v>
      </c>
      <c r="B68" s="9">
        <v>608</v>
      </c>
      <c r="C68" s="9">
        <v>33</v>
      </c>
      <c r="D68" s="9">
        <v>2</v>
      </c>
      <c r="E68" s="9" t="s">
        <v>13</v>
      </c>
      <c r="F68" s="43">
        <v>302.315</v>
      </c>
      <c r="G68" s="44">
        <v>13.842676162719727</v>
      </c>
      <c r="H68" s="9" t="s">
        <v>83</v>
      </c>
      <c r="I68" s="43">
        <v>70.935977892170655</v>
      </c>
      <c r="K68" s="45">
        <v>0.39361286025904069</v>
      </c>
      <c r="L68" s="45">
        <v>8.6192350570394663E-2</v>
      </c>
      <c r="M68" s="45">
        <v>9.5602580812313903E-2</v>
      </c>
      <c r="N68" s="45">
        <v>1.0337003160678567E-2</v>
      </c>
      <c r="O68" s="45">
        <v>0.36866071079916723</v>
      </c>
      <c r="P68" s="45">
        <v>4.5594494398404906E-2</v>
      </c>
      <c r="Q68" s="45">
        <v>0.34570899992868254</v>
      </c>
      <c r="R68" s="45">
        <v>5.5742503592586236E-2</v>
      </c>
      <c r="S68" s="45">
        <v>5.0506064837342615E-2</v>
      </c>
      <c r="T68" s="45">
        <v>9.6326399333270599E-2</v>
      </c>
      <c r="U68" s="45">
        <v>0.18794424884292249</v>
      </c>
      <c r="V68" s="45">
        <v>3.1305462655976661E-2</v>
      </c>
      <c r="W68" s="45">
        <v>0.12773887640163431</v>
      </c>
      <c r="X68" s="45">
        <v>7.4561788537260254E-2</v>
      </c>
      <c r="Y68" s="45">
        <v>3.0165655870324312E-2</v>
      </c>
      <c r="AA68" s="56"/>
      <c r="AB68" s="56"/>
    </row>
    <row r="69" spans="1:28">
      <c r="A69" s="9">
        <v>94</v>
      </c>
      <c r="B69" s="9">
        <v>608</v>
      </c>
      <c r="C69" s="9">
        <v>33</v>
      </c>
      <c r="D69" s="9">
        <v>2</v>
      </c>
      <c r="E69" s="9" t="s">
        <v>28</v>
      </c>
      <c r="F69" s="43">
        <v>302.51499999999999</v>
      </c>
      <c r="G69" s="44">
        <v>13.854738235473633</v>
      </c>
      <c r="H69" s="9" t="s">
        <v>83</v>
      </c>
      <c r="I69" s="43">
        <v>77.235756121481771</v>
      </c>
      <c r="K69" s="45">
        <v>0.51075576017771163</v>
      </c>
      <c r="L69" s="45">
        <v>8.2394367507494598E-2</v>
      </c>
      <c r="M69" s="45">
        <v>7.8142983485967113E-2</v>
      </c>
      <c r="N69" s="45">
        <v>9.5783182316562035E-3</v>
      </c>
      <c r="O69" s="45">
        <v>0.27735063091123419</v>
      </c>
      <c r="P69" s="45">
        <v>4.1777939685936294E-2</v>
      </c>
      <c r="Q69" s="45">
        <v>0.41785384717011659</v>
      </c>
      <c r="R69" s="45">
        <v>3.1862455248118184E-2</v>
      </c>
      <c r="S69" s="45">
        <v>7.6159072636888786E-2</v>
      </c>
      <c r="T69" s="45">
        <v>0.18271790175506297</v>
      </c>
      <c r="U69" s="45">
        <v>7.5942921489563109E-2</v>
      </c>
      <c r="V69" s="45">
        <v>2.7422777060599098E-2</v>
      </c>
      <c r="W69" s="45">
        <v>0.13745610508604572</v>
      </c>
      <c r="X69" s="45">
        <v>3.495132993913596E-2</v>
      </c>
      <c r="Y69" s="45">
        <v>1.5633589614469572E-2</v>
      </c>
      <c r="AA69" s="56"/>
      <c r="AB69" s="56"/>
    </row>
    <row r="70" spans="1:28">
      <c r="A70" s="9">
        <v>94</v>
      </c>
      <c r="B70" s="9">
        <v>608</v>
      </c>
      <c r="C70" s="9">
        <v>33</v>
      </c>
      <c r="D70" s="9">
        <v>2</v>
      </c>
      <c r="E70" s="9" t="s">
        <v>62</v>
      </c>
      <c r="F70" s="43">
        <v>303.01499999999999</v>
      </c>
      <c r="G70" s="44">
        <v>13.884891510009766</v>
      </c>
      <c r="H70" s="9" t="s">
        <v>84</v>
      </c>
      <c r="I70" s="43">
        <v>60.58566365869811</v>
      </c>
      <c r="K70" s="45">
        <v>0.43183553385251905</v>
      </c>
      <c r="L70" s="45">
        <v>6.6229853932951943E-2</v>
      </c>
      <c r="M70" s="45">
        <v>8.7361701226298077E-2</v>
      </c>
      <c r="N70" s="45">
        <v>9.7481056840670061E-3</v>
      </c>
      <c r="O70" s="45">
        <v>0.3566239429108442</v>
      </c>
      <c r="P70" s="45">
        <v>4.8200862393319742E-2</v>
      </c>
      <c r="Q70" s="45">
        <v>0.18213482579741685</v>
      </c>
      <c r="R70" s="45">
        <v>4.097094204482913E-2</v>
      </c>
      <c r="S70" s="45">
        <v>7.4415627374651447E-2</v>
      </c>
      <c r="T70" s="45">
        <v>0.13359153136865909</v>
      </c>
      <c r="U70" s="45">
        <v>0.16098264915746457</v>
      </c>
      <c r="V70" s="45">
        <v>2.9406203722519425E-2</v>
      </c>
      <c r="W70" s="45">
        <v>0.23321908160913127</v>
      </c>
      <c r="X70" s="45">
        <v>0.10550148707588033</v>
      </c>
      <c r="Y70" s="45">
        <v>3.9777651849447843E-2</v>
      </c>
      <c r="AA70" s="56"/>
      <c r="AB70" s="56"/>
    </row>
    <row r="71" spans="1:28">
      <c r="A71" s="9">
        <v>94</v>
      </c>
      <c r="B71" s="9">
        <v>608</v>
      </c>
      <c r="C71" s="9">
        <v>33</v>
      </c>
      <c r="D71" s="9">
        <v>2</v>
      </c>
      <c r="E71" s="9" t="s">
        <v>63</v>
      </c>
      <c r="F71" s="43">
        <v>303.46499999999997</v>
      </c>
      <c r="G71" s="44">
        <v>13.912027359008789</v>
      </c>
      <c r="H71" s="9" t="s">
        <v>84</v>
      </c>
      <c r="I71" s="43">
        <v>62.185580998871757</v>
      </c>
      <c r="K71" s="45">
        <v>0.53015007918869228</v>
      </c>
      <c r="L71" s="45">
        <v>5.6420702968561165E-2</v>
      </c>
      <c r="M71" s="45">
        <v>7.5234298837678376E-2</v>
      </c>
      <c r="N71" s="45">
        <v>7.4317972857579802E-3</v>
      </c>
      <c r="O71" s="45">
        <v>0.28874325174536392</v>
      </c>
      <c r="P71" s="45">
        <v>4.2019869973946265E-2</v>
      </c>
      <c r="Q71" s="45">
        <v>0.29155554002919315</v>
      </c>
      <c r="R71" s="45">
        <v>5.1990564745456783E-2</v>
      </c>
      <c r="S71" s="45">
        <v>7.8677786851440112E-2</v>
      </c>
      <c r="T71" s="45">
        <v>0.15779854601143609</v>
      </c>
      <c r="U71" s="45">
        <v>0.12558203186901937</v>
      </c>
      <c r="V71" s="45">
        <v>2.309621672996881E-2</v>
      </c>
      <c r="W71" s="45">
        <v>0.17105960572741738</v>
      </c>
      <c r="X71" s="45">
        <v>5.7728832626548383E-2</v>
      </c>
      <c r="Y71" s="45">
        <v>4.2510875409519921E-2</v>
      </c>
      <c r="AA71" s="56"/>
      <c r="AB71" s="56"/>
    </row>
    <row r="72" spans="1:28">
      <c r="A72" s="9">
        <v>94</v>
      </c>
      <c r="B72" s="9">
        <v>608</v>
      </c>
      <c r="C72" s="9">
        <v>33</v>
      </c>
      <c r="D72" s="9">
        <v>3</v>
      </c>
      <c r="E72" s="9" t="s">
        <v>29</v>
      </c>
      <c r="F72" s="43">
        <v>303.77499999999998</v>
      </c>
      <c r="G72" s="44">
        <v>13.930722236633301</v>
      </c>
      <c r="H72" s="9" t="s">
        <v>84</v>
      </c>
      <c r="I72" s="43">
        <v>69.926389224784842</v>
      </c>
      <c r="K72" s="45">
        <v>0.51106782892689118</v>
      </c>
      <c r="L72" s="45">
        <v>9.5504365841914587E-2</v>
      </c>
      <c r="M72" s="45">
        <v>0.10426908068265245</v>
      </c>
      <c r="N72" s="45">
        <v>9.8424989191312016E-3</v>
      </c>
      <c r="O72" s="45">
        <v>0.24161182594373562</v>
      </c>
      <c r="P72" s="45">
        <v>3.7704399685674975E-2</v>
      </c>
      <c r="Q72" s="45">
        <v>0.27063173647669281</v>
      </c>
      <c r="R72" s="45">
        <v>3.8716394683052588E-2</v>
      </c>
      <c r="S72" s="45">
        <v>4.8522666470034524E-2</v>
      </c>
      <c r="T72" s="45">
        <v>0.20359014337731948</v>
      </c>
      <c r="U72" s="45">
        <v>0.11832760374267337</v>
      </c>
      <c r="V72" s="45">
        <v>2.2339646452958585E-2</v>
      </c>
      <c r="W72" s="45">
        <v>0.23150583697433327</v>
      </c>
      <c r="X72" s="45">
        <v>6.6365971822935355E-2</v>
      </c>
      <c r="Y72" s="45">
        <v>0</v>
      </c>
      <c r="AA72" s="56"/>
      <c r="AB72" s="56"/>
    </row>
    <row r="73" spans="1:28">
      <c r="A73" s="9">
        <v>94</v>
      </c>
      <c r="B73" s="9">
        <v>608</v>
      </c>
      <c r="C73" s="9">
        <v>34</v>
      </c>
      <c r="D73" s="9">
        <v>1</v>
      </c>
      <c r="E73" s="9" t="s">
        <v>61</v>
      </c>
      <c r="F73" s="43">
        <v>310.17499999999995</v>
      </c>
      <c r="G73" s="44">
        <v>14.316677093505859</v>
      </c>
      <c r="H73" s="9" t="s">
        <v>84</v>
      </c>
      <c r="I73" s="43">
        <v>36.533595168546221</v>
      </c>
      <c r="K73" s="45">
        <v>0.38617179368165389</v>
      </c>
      <c r="L73" s="45">
        <v>6.5903406416949847E-2</v>
      </c>
      <c r="M73" s="45">
        <v>9.9985009440333658E-2</v>
      </c>
      <c r="N73" s="45">
        <v>1.0665926448623164E-2</v>
      </c>
      <c r="O73" s="45">
        <v>0.37746650774393264</v>
      </c>
      <c r="P73" s="45">
        <v>5.9807356268506792E-2</v>
      </c>
      <c r="Q73" s="45">
        <v>0.32104329704055595</v>
      </c>
      <c r="R73" s="45">
        <v>1.9641178666656874E-2</v>
      </c>
      <c r="S73" s="45">
        <v>2.8334782254550911E-2</v>
      </c>
      <c r="T73" s="45">
        <v>0.15039897349323117</v>
      </c>
      <c r="U73" s="45">
        <v>5.1416848299525322E-2</v>
      </c>
      <c r="V73" s="45">
        <v>8.7112514678790668E-3</v>
      </c>
      <c r="W73" s="45">
        <v>0.36056195373541605</v>
      </c>
      <c r="X73" s="45">
        <v>3.8511215206238215E-2</v>
      </c>
      <c r="Y73" s="45">
        <v>2.1380499835946459E-2</v>
      </c>
      <c r="AA73" s="56"/>
      <c r="AB73" s="56"/>
    </row>
    <row r="74" spans="1:28">
      <c r="A74" s="9">
        <v>94</v>
      </c>
      <c r="B74" s="9">
        <v>608</v>
      </c>
      <c r="C74" s="9">
        <v>34</v>
      </c>
      <c r="D74" s="9">
        <v>1</v>
      </c>
      <c r="E74" s="9" t="s">
        <v>119</v>
      </c>
      <c r="F74" s="43">
        <v>310.38499999999999</v>
      </c>
      <c r="G74" s="44">
        <v>14.329342842102051</v>
      </c>
      <c r="H74" s="9" t="s">
        <v>84</v>
      </c>
      <c r="I74" s="43">
        <v>51.947994718935796</v>
      </c>
      <c r="K74" s="45">
        <v>0.45330677811325798</v>
      </c>
      <c r="L74" s="45">
        <v>6.8913882208643043E-2</v>
      </c>
      <c r="M74" s="45">
        <v>8.5338032937438468E-2</v>
      </c>
      <c r="N74" s="45">
        <v>8.8919216273491385E-3</v>
      </c>
      <c r="O74" s="45">
        <v>0.3334851853067709</v>
      </c>
      <c r="P74" s="45">
        <v>5.0064199806540526E-2</v>
      </c>
      <c r="Q74" s="45">
        <v>0.27666267527140581</v>
      </c>
      <c r="R74" s="45">
        <v>3.1198379728901725E-2</v>
      </c>
      <c r="S74" s="45">
        <v>4.0666029960675518E-2</v>
      </c>
      <c r="T74" s="45">
        <v>0.11272739914173042</v>
      </c>
      <c r="U74" s="45">
        <v>6.8275692739975261E-2</v>
      </c>
      <c r="V74" s="45">
        <v>1.0936405197119017E-2</v>
      </c>
      <c r="W74" s="45">
        <v>0.32658969769700219</v>
      </c>
      <c r="X74" s="45">
        <v>6.4649089721821068E-2</v>
      </c>
      <c r="Y74" s="45">
        <v>6.8294630541368972E-2</v>
      </c>
      <c r="AA74" s="56"/>
      <c r="AB74" s="56"/>
    </row>
    <row r="75" spans="1:28">
      <c r="A75" s="9">
        <v>94</v>
      </c>
      <c r="B75" s="9">
        <v>608</v>
      </c>
      <c r="C75" s="9">
        <v>34</v>
      </c>
      <c r="D75" s="9">
        <v>1</v>
      </c>
      <c r="E75" s="9" t="s">
        <v>120</v>
      </c>
      <c r="F75" s="43">
        <v>310.88499999999999</v>
      </c>
      <c r="G75" s="44">
        <v>14.359495162963867</v>
      </c>
      <c r="H75" s="9" t="s">
        <v>84</v>
      </c>
      <c r="I75" s="43">
        <v>54.198737108010754</v>
      </c>
      <c r="K75" s="45">
        <v>0.44462372449603171</v>
      </c>
      <c r="L75" s="45">
        <v>0.1098490336823317</v>
      </c>
      <c r="M75" s="45">
        <v>9.6375558652653348E-2</v>
      </c>
      <c r="N75" s="45">
        <v>6.4615572612316341E-3</v>
      </c>
      <c r="O75" s="45">
        <v>0.29611786516075428</v>
      </c>
      <c r="P75" s="45">
        <v>4.6572260746997288E-2</v>
      </c>
      <c r="Q75" s="45">
        <v>0.22647833998869488</v>
      </c>
      <c r="R75" s="45">
        <v>3.1301514521551638E-2</v>
      </c>
      <c r="S75" s="45">
        <v>3.338037079140066E-2</v>
      </c>
      <c r="T75" s="45">
        <v>0.11993790209158722</v>
      </c>
      <c r="U75" s="45">
        <v>7.9110456101677912E-2</v>
      </c>
      <c r="V75" s="45">
        <v>8.7117693803535137E-3</v>
      </c>
      <c r="W75" s="45">
        <v>0.4772145269849703</v>
      </c>
      <c r="X75" s="45">
        <v>2.3865120139763898E-2</v>
      </c>
      <c r="Y75" s="45">
        <v>0</v>
      </c>
      <c r="AA75" s="56"/>
      <c r="AB75" s="56"/>
    </row>
    <row r="76" spans="1:28">
      <c r="A76" s="9">
        <v>94</v>
      </c>
      <c r="B76" s="9">
        <v>608</v>
      </c>
      <c r="C76" s="9">
        <v>34</v>
      </c>
      <c r="D76" s="9">
        <v>2</v>
      </c>
      <c r="E76" s="9" t="s">
        <v>90</v>
      </c>
      <c r="F76" s="43">
        <v>312.63499999999999</v>
      </c>
      <c r="G76" s="44">
        <v>14.465030670166016</v>
      </c>
      <c r="H76" s="9" t="s">
        <v>83</v>
      </c>
      <c r="I76" s="43">
        <v>53.990231008494547</v>
      </c>
      <c r="K76" s="45">
        <v>0.40778781039847423</v>
      </c>
      <c r="L76" s="45">
        <v>6.8916921906471168E-2</v>
      </c>
      <c r="M76" s="45">
        <v>0.10038883901840211</v>
      </c>
      <c r="N76" s="45">
        <v>1.0981408701032548E-2</v>
      </c>
      <c r="O76" s="45">
        <v>0.35253494325384244</v>
      </c>
      <c r="P76" s="45">
        <v>5.9390076721777527E-2</v>
      </c>
      <c r="Q76" s="45">
        <v>0.11119020869018206</v>
      </c>
      <c r="R76" s="45">
        <v>1.1016138973294176E-2</v>
      </c>
      <c r="S76" s="45">
        <v>1.8083292450027384E-2</v>
      </c>
      <c r="T76" s="45">
        <v>7.0791244106039986E-2</v>
      </c>
      <c r="U76" s="45">
        <v>2.8469777144217116E-2</v>
      </c>
      <c r="V76" s="45">
        <v>4.490062265513615E-3</v>
      </c>
      <c r="W76" s="45">
        <v>0.74145466602016052</v>
      </c>
      <c r="X76" s="45">
        <v>7.5721464671880965E-3</v>
      </c>
      <c r="Y76" s="45">
        <v>6.9324638833770337E-3</v>
      </c>
      <c r="AA76" s="56"/>
      <c r="AB76" s="56"/>
    </row>
    <row r="77" spans="1:28">
      <c r="A77" s="9">
        <v>94</v>
      </c>
      <c r="B77" s="9">
        <v>608</v>
      </c>
      <c r="C77" s="9">
        <v>34</v>
      </c>
      <c r="D77" s="9">
        <v>3</v>
      </c>
      <c r="E77" s="9" t="s">
        <v>30</v>
      </c>
      <c r="F77" s="43">
        <v>313.36500000000001</v>
      </c>
      <c r="G77" s="44">
        <v>14.509052276611328</v>
      </c>
      <c r="H77" s="9" t="s">
        <v>83</v>
      </c>
      <c r="I77" s="43">
        <v>57.027548178349839</v>
      </c>
      <c r="K77" s="45">
        <v>0.30445292072276381</v>
      </c>
      <c r="L77" s="45">
        <v>7.3760457469224619E-2</v>
      </c>
      <c r="M77" s="45">
        <v>0.12081262761140101</v>
      </c>
      <c r="N77" s="45">
        <v>1.3947911147211377E-2</v>
      </c>
      <c r="O77" s="45">
        <v>0.4182497175628464</v>
      </c>
      <c r="P77" s="45">
        <v>6.877636548655279E-2</v>
      </c>
      <c r="Q77" s="45">
        <v>9.6705940101295823E-2</v>
      </c>
      <c r="R77" s="45">
        <v>1.7176806767023264E-2</v>
      </c>
      <c r="S77" s="45">
        <v>2.5818035146770144E-2</v>
      </c>
      <c r="T77" s="45">
        <v>5.8325245792207513E-2</v>
      </c>
      <c r="U77" s="45">
        <v>5.1045449438490237E-2</v>
      </c>
      <c r="V77" s="45">
        <v>1.0577004152241042E-2</v>
      </c>
      <c r="W77" s="45">
        <v>0.6994421140671766</v>
      </c>
      <c r="X77" s="45">
        <v>2.9406814341500616E-2</v>
      </c>
      <c r="Y77" s="45">
        <v>1.1502590193294736E-2</v>
      </c>
      <c r="AA77" s="56"/>
      <c r="AB77" s="56"/>
    </row>
    <row r="78" spans="1:28">
      <c r="A78" s="9">
        <v>94</v>
      </c>
      <c r="B78" s="9">
        <v>608</v>
      </c>
      <c r="C78" s="9">
        <v>34</v>
      </c>
      <c r="D78" s="9">
        <v>3</v>
      </c>
      <c r="E78" s="9" t="s">
        <v>10</v>
      </c>
      <c r="F78" s="43">
        <v>314.16499999999996</v>
      </c>
      <c r="G78" s="44">
        <v>14.557297706604004</v>
      </c>
      <c r="H78" s="9" t="s">
        <v>83</v>
      </c>
      <c r="I78" s="43">
        <v>55.351067352803319</v>
      </c>
      <c r="K78" s="45">
        <v>0.46007405199165097</v>
      </c>
      <c r="L78" s="45">
        <v>6.8431900229858039E-2</v>
      </c>
      <c r="M78" s="45">
        <v>9.3786849688414539E-2</v>
      </c>
      <c r="N78" s="45">
        <v>1.0536068363999514E-2</v>
      </c>
      <c r="O78" s="45">
        <v>0.31425832842303947</v>
      </c>
      <c r="P78" s="45">
        <v>5.2912801303037528E-2</v>
      </c>
      <c r="Q78" s="45">
        <v>0.10437334235292765</v>
      </c>
      <c r="R78" s="45">
        <v>1.6326436731557467E-2</v>
      </c>
      <c r="S78" s="45">
        <v>2.419582204208302E-2</v>
      </c>
      <c r="T78" s="45">
        <v>8.6784665509324663E-2</v>
      </c>
      <c r="U78" s="45">
        <v>4.1725746763936408E-2</v>
      </c>
      <c r="V78" s="45">
        <v>7.8970592108523561E-3</v>
      </c>
      <c r="W78" s="45">
        <v>0.68659234768741573</v>
      </c>
      <c r="X78" s="45">
        <v>1.7113599248593889E-2</v>
      </c>
      <c r="Y78" s="45">
        <v>1.4990980453308803E-2</v>
      </c>
      <c r="AA78" s="56"/>
      <c r="AB78" s="56"/>
    </row>
    <row r="79" spans="1:28">
      <c r="A79" s="9">
        <v>94</v>
      </c>
      <c r="B79" s="9">
        <v>608</v>
      </c>
      <c r="C79" s="9">
        <v>34</v>
      </c>
      <c r="D79" s="9">
        <v>4</v>
      </c>
      <c r="E79" s="9" t="s">
        <v>31</v>
      </c>
      <c r="F79" s="43">
        <v>314.84499999999997</v>
      </c>
      <c r="G79" s="44">
        <v>14.598304748535156</v>
      </c>
      <c r="H79" s="9" t="s">
        <v>83</v>
      </c>
      <c r="I79" s="43">
        <v>52.952426660621143</v>
      </c>
      <c r="K79" s="45">
        <v>0.4371465737316218</v>
      </c>
      <c r="L79" s="45">
        <v>9.8227985096604326E-2</v>
      </c>
      <c r="M79" s="45">
        <v>9.3982045669686237E-2</v>
      </c>
      <c r="N79" s="45">
        <v>1.0842400189389617E-2</v>
      </c>
      <c r="O79" s="45">
        <v>0.31167018639281902</v>
      </c>
      <c r="P79" s="45">
        <v>4.8130808919878955E-2</v>
      </c>
      <c r="Q79" s="45">
        <v>0.120666870509503</v>
      </c>
      <c r="R79" s="45">
        <v>4.4488831312210361E-2</v>
      </c>
      <c r="S79" s="45">
        <v>5.8512098180858473E-2</v>
      </c>
      <c r="T79" s="45">
        <v>9.2113451158321341E-2</v>
      </c>
      <c r="U79" s="45">
        <v>9.6621133694803102E-2</v>
      </c>
      <c r="V79" s="45">
        <v>1.9657568401867057E-2</v>
      </c>
      <c r="W79" s="45">
        <v>0.49784325984973155</v>
      </c>
      <c r="X79" s="45">
        <v>5.1867896152099698E-2</v>
      </c>
      <c r="Y79" s="45">
        <v>1.8228890740605398E-2</v>
      </c>
      <c r="AA79" s="56"/>
      <c r="AB79" s="56"/>
    </row>
    <row r="80" spans="1:28">
      <c r="A80" s="9">
        <v>94</v>
      </c>
      <c r="B80" s="9">
        <v>608</v>
      </c>
      <c r="C80" s="9">
        <v>34</v>
      </c>
      <c r="D80" s="9">
        <v>4</v>
      </c>
      <c r="E80" s="9" t="s">
        <v>32</v>
      </c>
      <c r="F80" s="43">
        <v>315.625</v>
      </c>
      <c r="G80" s="44">
        <v>14.645343780517578</v>
      </c>
      <c r="H80" s="9" t="s">
        <v>83</v>
      </c>
      <c r="I80" s="43">
        <v>34.464706522011426</v>
      </c>
      <c r="K80" s="45">
        <v>0.35505747525859366</v>
      </c>
      <c r="L80" s="45">
        <v>6.4482366636656158E-2</v>
      </c>
      <c r="M80" s="45">
        <v>0.11519824392909064</v>
      </c>
      <c r="N80" s="45">
        <v>1.3742439792729254E-2</v>
      </c>
      <c r="O80" s="45">
        <v>0.3785731962664049</v>
      </c>
      <c r="P80" s="45">
        <v>7.2946278116525418E-2</v>
      </c>
      <c r="Q80" s="45">
        <v>0.10099960983780736</v>
      </c>
      <c r="R80" s="45">
        <v>1.5328591480555894E-2</v>
      </c>
      <c r="S80" s="45">
        <v>2.4723543685773106E-2</v>
      </c>
      <c r="T80" s="45">
        <v>0.10556218707420247</v>
      </c>
      <c r="U80" s="45">
        <v>2.7787305441698204E-2</v>
      </c>
      <c r="V80" s="45">
        <v>6.425050965034272E-3</v>
      </c>
      <c r="W80" s="45">
        <v>0.70295254378724548</v>
      </c>
      <c r="X80" s="45">
        <v>1.0477968572528315E-2</v>
      </c>
      <c r="Y80" s="45">
        <v>5.7431991551549263E-3</v>
      </c>
      <c r="AA80" s="56"/>
      <c r="AB80" s="56"/>
    </row>
    <row r="81" spans="1:28">
      <c r="A81" s="9">
        <v>94</v>
      </c>
      <c r="B81" s="9">
        <v>608</v>
      </c>
      <c r="C81" s="9">
        <v>34</v>
      </c>
      <c r="D81" s="9">
        <v>5</v>
      </c>
      <c r="E81" s="9" t="s">
        <v>17</v>
      </c>
      <c r="F81" s="43">
        <v>316.39499999999998</v>
      </c>
      <c r="G81" s="44">
        <v>14.691778182983398</v>
      </c>
      <c r="H81" s="9" t="s">
        <v>83</v>
      </c>
      <c r="I81" s="43">
        <v>53.519321158246832</v>
      </c>
      <c r="K81" s="45">
        <v>0.37369465504448168</v>
      </c>
      <c r="L81" s="45">
        <v>6.6681576511333635E-2</v>
      </c>
      <c r="M81" s="45">
        <v>0.10532280442772475</v>
      </c>
      <c r="N81" s="45">
        <v>1.1726367193513934E-2</v>
      </c>
      <c r="O81" s="45">
        <v>0.38059041809788574</v>
      </c>
      <c r="P81" s="45">
        <v>6.1984178725060297E-2</v>
      </c>
      <c r="Q81" s="45">
        <v>0.23719801761931322</v>
      </c>
      <c r="R81" s="45">
        <v>2.5169974166868468E-2</v>
      </c>
      <c r="S81" s="45">
        <v>4.0824032925075145E-2</v>
      </c>
      <c r="T81" s="45">
        <v>0.12305971311130465</v>
      </c>
      <c r="U81" s="45">
        <v>7.9982970588157426E-2</v>
      </c>
      <c r="V81" s="45">
        <v>1.7583613367311329E-2</v>
      </c>
      <c r="W81" s="45">
        <v>0.39824098544515696</v>
      </c>
      <c r="X81" s="45">
        <v>5.9724820670089308E-2</v>
      </c>
      <c r="Y81" s="45">
        <v>1.8215872106723496E-2</v>
      </c>
      <c r="AA81" s="56"/>
      <c r="AB81" s="56"/>
    </row>
    <row r="82" spans="1:28">
      <c r="A82" s="9">
        <v>94</v>
      </c>
      <c r="B82" s="9">
        <v>608</v>
      </c>
      <c r="C82" s="9">
        <v>34</v>
      </c>
      <c r="D82" s="9">
        <v>5</v>
      </c>
      <c r="E82" s="9" t="s">
        <v>33</v>
      </c>
      <c r="F82" s="43">
        <v>317.11500000000001</v>
      </c>
      <c r="G82" s="44">
        <v>14.735198020935059</v>
      </c>
      <c r="H82" s="9" t="s">
        <v>83</v>
      </c>
      <c r="I82" s="43">
        <v>25.036382002274287</v>
      </c>
      <c r="K82" s="45">
        <v>0.33927331023432505</v>
      </c>
      <c r="L82" s="45">
        <v>6.4251783985528998E-2</v>
      </c>
      <c r="M82" s="45">
        <v>0.11955534824045803</v>
      </c>
      <c r="N82" s="45">
        <v>1.2768707067746986E-2</v>
      </c>
      <c r="O82" s="45">
        <v>0.39430416771949983</v>
      </c>
      <c r="P82" s="45">
        <v>6.9846682752441075E-2</v>
      </c>
      <c r="Q82" s="45">
        <v>0.14182026748957871</v>
      </c>
      <c r="R82" s="45">
        <v>6.7933187633147174E-3</v>
      </c>
      <c r="S82" s="45">
        <v>7.876388772075955E-3</v>
      </c>
      <c r="T82" s="45">
        <v>0.20420047534772554</v>
      </c>
      <c r="U82" s="45">
        <v>1.2777243122609959E-2</v>
      </c>
      <c r="V82" s="45">
        <v>3.3687868801603837E-3</v>
      </c>
      <c r="W82" s="45">
        <v>0.60671083283106941</v>
      </c>
      <c r="X82" s="45">
        <v>1.2495653256424915E-2</v>
      </c>
      <c r="Y82" s="45">
        <v>3.9570335370403961E-3</v>
      </c>
      <c r="AA82" s="56"/>
      <c r="AB82" s="56"/>
    </row>
    <row r="83" spans="1:28">
      <c r="A83" s="9">
        <v>94</v>
      </c>
      <c r="B83" s="9">
        <v>608</v>
      </c>
      <c r="C83" s="9">
        <v>34</v>
      </c>
      <c r="D83" s="9">
        <v>6</v>
      </c>
      <c r="E83" s="9" t="s">
        <v>34</v>
      </c>
      <c r="F83" s="43">
        <v>317.82499999999999</v>
      </c>
      <c r="G83" s="44">
        <v>14.779195785522461</v>
      </c>
      <c r="H83" s="9" t="s">
        <v>83</v>
      </c>
      <c r="I83" s="43">
        <v>52.693570185352733</v>
      </c>
      <c r="K83" s="45">
        <v>0.29600950575074914</v>
      </c>
      <c r="L83" s="45">
        <v>7.3132049889930328E-2</v>
      </c>
      <c r="M83" s="45">
        <v>0.1221108164097908</v>
      </c>
      <c r="N83" s="45">
        <v>1.3883671701725907E-2</v>
      </c>
      <c r="O83" s="45">
        <v>0.4236469496345473</v>
      </c>
      <c r="P83" s="45">
        <v>7.121700661325657E-2</v>
      </c>
      <c r="Q83" s="45">
        <v>0.10738127087936956</v>
      </c>
      <c r="R83" s="45">
        <v>1.2046123150329973E-2</v>
      </c>
      <c r="S83" s="45">
        <v>2.4774215873661642E-2</v>
      </c>
      <c r="T83" s="45">
        <v>0.12018041339086791</v>
      </c>
      <c r="U83" s="45">
        <v>7.2745944740841215E-2</v>
      </c>
      <c r="V83" s="45">
        <v>6.4914398721193029E-3</v>
      </c>
      <c r="W83" s="45">
        <v>0.57891013035175387</v>
      </c>
      <c r="X83" s="45">
        <v>6.5608889816199042E-2</v>
      </c>
      <c r="Y83" s="45">
        <v>1.1861571924857452E-2</v>
      </c>
      <c r="AA83" s="56"/>
      <c r="AB83" s="56"/>
    </row>
    <row r="84" spans="1:28">
      <c r="A84" s="9">
        <v>94</v>
      </c>
      <c r="B84" s="9">
        <v>608</v>
      </c>
      <c r="C84" s="9">
        <v>34</v>
      </c>
      <c r="D84" s="9">
        <v>6</v>
      </c>
      <c r="E84" s="9" t="s">
        <v>35</v>
      </c>
      <c r="F84" s="43">
        <v>318.53499999999997</v>
      </c>
      <c r="G84" s="44">
        <v>14.838766098022461</v>
      </c>
      <c r="H84" s="9" t="s">
        <v>83</v>
      </c>
      <c r="I84" s="43">
        <v>45.372571364816032</v>
      </c>
      <c r="K84" s="45">
        <v>0.36064370774101873</v>
      </c>
      <c r="L84" s="45">
        <v>6.7582265335431851E-2</v>
      </c>
      <c r="M84" s="45">
        <v>0.11224834396426761</v>
      </c>
      <c r="N84" s="45">
        <v>1.1405395133258686E-2</v>
      </c>
      <c r="O84" s="45">
        <v>0.38047481606507877</v>
      </c>
      <c r="P84" s="45">
        <v>6.7645471760944376E-2</v>
      </c>
      <c r="Q84" s="45">
        <v>0.11182501209004124</v>
      </c>
      <c r="R84" s="45">
        <v>2.8659496319368323E-2</v>
      </c>
      <c r="S84" s="45">
        <v>2.2517836397391716E-2</v>
      </c>
      <c r="T84" s="45">
        <v>0.168490161321903</v>
      </c>
      <c r="U84" s="45">
        <v>4.4441991270956334E-2</v>
      </c>
      <c r="V84" s="45">
        <v>1.9213854788848277E-2</v>
      </c>
      <c r="W84" s="45">
        <v>0.54279233813819949</v>
      </c>
      <c r="X84" s="45">
        <v>4.447493834697059E-2</v>
      </c>
      <c r="Y84" s="45">
        <v>1.7584371326320979E-2</v>
      </c>
      <c r="AA84" s="56"/>
      <c r="AB84" s="56"/>
    </row>
    <row r="85" spans="1:28">
      <c r="A85" s="9">
        <v>94</v>
      </c>
      <c r="B85" s="9">
        <v>608</v>
      </c>
      <c r="C85" s="9">
        <v>35</v>
      </c>
      <c r="D85" s="9">
        <v>1</v>
      </c>
      <c r="E85" s="9" t="s">
        <v>91</v>
      </c>
      <c r="F85" s="43">
        <v>320.815</v>
      </c>
      <c r="G85" s="44">
        <v>15.030062675476074</v>
      </c>
      <c r="H85" s="9" t="s">
        <v>83</v>
      </c>
      <c r="I85" s="43">
        <v>35.91028637604952</v>
      </c>
      <c r="K85" s="45">
        <v>0.35611541529361984</v>
      </c>
      <c r="L85" s="45">
        <v>6.4864383916338378E-2</v>
      </c>
      <c r="M85" s="45">
        <v>0.11114294393752637</v>
      </c>
      <c r="N85" s="45">
        <v>1.1135869949990692E-2</v>
      </c>
      <c r="O85" s="45">
        <v>0.38983371722211335</v>
      </c>
      <c r="P85" s="45">
        <v>6.6907669680411355E-2</v>
      </c>
      <c r="Q85" s="45">
        <v>0.10532804224561385</v>
      </c>
      <c r="R85" s="45">
        <v>2.6405492707711253E-2</v>
      </c>
      <c r="S85" s="45">
        <v>9.9762187803410108E-3</v>
      </c>
      <c r="T85" s="45">
        <v>0.15192907190394708</v>
      </c>
      <c r="U85" s="45">
        <v>6.4003403125113184E-2</v>
      </c>
      <c r="V85" s="45">
        <v>2.109837758147317E-2</v>
      </c>
      <c r="W85" s="45">
        <v>0.31783998938624825</v>
      </c>
      <c r="X85" s="45">
        <v>6.3007436203604134E-2</v>
      </c>
      <c r="Y85" s="45">
        <v>0.24041196806594806</v>
      </c>
      <c r="AA85" s="56"/>
      <c r="AB85" s="56"/>
    </row>
    <row r="86" spans="1:28">
      <c r="A86" s="9">
        <v>94</v>
      </c>
      <c r="B86" s="9">
        <v>608</v>
      </c>
      <c r="C86" s="9">
        <v>35</v>
      </c>
      <c r="D86" s="9">
        <v>1</v>
      </c>
      <c r="E86" s="9" t="s">
        <v>58</v>
      </c>
      <c r="F86" s="43">
        <v>321.03500000000003</v>
      </c>
      <c r="G86" s="44">
        <v>15.048623085021973</v>
      </c>
      <c r="H86" s="9" t="s">
        <v>84</v>
      </c>
      <c r="I86" s="43">
        <v>40.946859156077011</v>
      </c>
      <c r="K86" s="45">
        <v>0.38006442286553577</v>
      </c>
      <c r="L86" s="45">
        <v>6.23256986322809E-2</v>
      </c>
      <c r="M86" s="45">
        <v>0.10624764741652284</v>
      </c>
      <c r="N86" s="45">
        <v>9.9523364790976652E-3</v>
      </c>
      <c r="O86" s="45">
        <v>0.38169113441921432</v>
      </c>
      <c r="P86" s="45">
        <v>5.9718760187348501E-2</v>
      </c>
      <c r="Q86" s="45">
        <v>0.12234867190920848</v>
      </c>
      <c r="R86" s="45">
        <v>3.3582323071458114E-2</v>
      </c>
      <c r="S86" s="45">
        <v>2.4996230484219954E-2</v>
      </c>
      <c r="T86" s="45">
        <v>0.10504470714726653</v>
      </c>
      <c r="U86" s="45">
        <v>7.6491564966377698E-2</v>
      </c>
      <c r="V86" s="45">
        <v>1.8490930195781553E-2</v>
      </c>
      <c r="W86" s="45">
        <v>0.32424987360407337</v>
      </c>
      <c r="X86" s="45">
        <v>5.351869876185638E-2</v>
      </c>
      <c r="Y86" s="45">
        <v>0.24127699985975792</v>
      </c>
      <c r="AA86" s="56"/>
      <c r="AB86" s="56"/>
    </row>
    <row r="87" spans="1:28">
      <c r="A87" s="9">
        <v>94</v>
      </c>
      <c r="B87" s="9">
        <v>608</v>
      </c>
      <c r="C87" s="9">
        <v>35</v>
      </c>
      <c r="D87" s="9">
        <v>3</v>
      </c>
      <c r="E87" s="9" t="s">
        <v>92</v>
      </c>
      <c r="F87" s="43">
        <v>323.83</v>
      </c>
      <c r="G87" s="44">
        <v>15.44294261932373</v>
      </c>
      <c r="H87" s="9" t="s">
        <v>83</v>
      </c>
      <c r="I87" s="43">
        <v>72.336259168248802</v>
      </c>
      <c r="K87" s="45">
        <v>0.39262661012664635</v>
      </c>
      <c r="L87" s="45">
        <v>6.4977082905317299E-2</v>
      </c>
      <c r="M87" s="45">
        <v>0.10982711041368229</v>
      </c>
      <c r="N87" s="45">
        <v>1.131022467688755E-2</v>
      </c>
      <c r="O87" s="45">
        <v>0.36217782578725716</v>
      </c>
      <c r="P87" s="45">
        <v>5.9081146090209355E-2</v>
      </c>
      <c r="Q87" s="45">
        <v>0.14132917138230885</v>
      </c>
      <c r="R87" s="45">
        <v>3.1028132178827349E-2</v>
      </c>
      <c r="S87" s="45">
        <v>1.7129281060049056E-2</v>
      </c>
      <c r="T87" s="45">
        <v>0.12635769127230298</v>
      </c>
      <c r="U87" s="45">
        <v>4.5822200614228495E-2</v>
      </c>
      <c r="V87" s="45">
        <v>2.2094707589055997E-2</v>
      </c>
      <c r="W87" s="45">
        <v>0.44268866065817847</v>
      </c>
      <c r="X87" s="45">
        <v>5.8345993825606297E-2</v>
      </c>
      <c r="Y87" s="45">
        <v>0.11520416141944248</v>
      </c>
      <c r="AA87" s="56"/>
      <c r="AB87" s="56"/>
    </row>
    <row r="88" spans="1:28">
      <c r="A88" s="9">
        <v>94</v>
      </c>
      <c r="B88" s="9">
        <v>608</v>
      </c>
      <c r="C88" s="9">
        <v>35</v>
      </c>
      <c r="D88" s="9">
        <v>4</v>
      </c>
      <c r="E88" s="9" t="s">
        <v>93</v>
      </c>
      <c r="F88" s="43">
        <v>324.83</v>
      </c>
      <c r="G88" s="44">
        <v>15.569119453430176</v>
      </c>
      <c r="H88" s="9" t="s">
        <v>83</v>
      </c>
      <c r="I88" s="43">
        <v>78.081854163848021</v>
      </c>
      <c r="K88" s="45">
        <v>0.50332601501312368</v>
      </c>
      <c r="L88" s="45">
        <v>6.4663780415614297E-2</v>
      </c>
      <c r="M88" s="45">
        <v>8.8842569892601447E-2</v>
      </c>
      <c r="N88" s="45">
        <v>8.594215568710659E-3</v>
      </c>
      <c r="O88" s="45">
        <v>0.2921374635472121</v>
      </c>
      <c r="P88" s="45">
        <v>4.243595556273777E-2</v>
      </c>
      <c r="Q88" s="45">
        <v>0.19093628319980169</v>
      </c>
      <c r="R88" s="45">
        <v>2.5949188148163927E-2</v>
      </c>
      <c r="S88" s="45">
        <v>4.6690843557852003E-2</v>
      </c>
      <c r="T88" s="45">
        <v>0.11178799900130482</v>
      </c>
      <c r="U88" s="45">
        <v>7.4737040013363482E-2</v>
      </c>
      <c r="V88" s="45">
        <v>3.3252615531949012E-2</v>
      </c>
      <c r="W88" s="45">
        <v>0.29356680659782092</v>
      </c>
      <c r="X88" s="45">
        <v>0.10505842204694926</v>
      </c>
      <c r="Y88" s="45">
        <v>0.11802080190279488</v>
      </c>
      <c r="AA88" s="56"/>
      <c r="AB88" s="56"/>
    </row>
    <row r="89" spans="1:28">
      <c r="A89" s="9">
        <v>94</v>
      </c>
      <c r="B89" s="9">
        <v>608</v>
      </c>
      <c r="C89" s="9">
        <v>35</v>
      </c>
      <c r="D89" s="9">
        <v>6</v>
      </c>
      <c r="E89" s="9" t="s">
        <v>36</v>
      </c>
      <c r="F89" s="43">
        <v>327.33</v>
      </c>
      <c r="G89" s="44">
        <v>15.74880313873291</v>
      </c>
      <c r="H89" s="9" t="s">
        <v>83</v>
      </c>
      <c r="I89" s="43">
        <v>64.763396207520614</v>
      </c>
      <c r="K89" s="45">
        <v>0.38195699784482473</v>
      </c>
      <c r="L89" s="45">
        <v>7.2749497618486411E-2</v>
      </c>
      <c r="M89" s="45">
        <v>0.10748874029489891</v>
      </c>
      <c r="N89" s="45">
        <v>1.1296659711538507E-2</v>
      </c>
      <c r="O89" s="45">
        <v>0.37228105422062358</v>
      </c>
      <c r="P89" s="45">
        <v>5.4227050309627864E-2</v>
      </c>
      <c r="Q89" s="45">
        <v>0.13537964047018128</v>
      </c>
      <c r="R89" s="45">
        <v>6.9126167750711079E-2</v>
      </c>
      <c r="S89" s="45">
        <v>7.0470189030393565E-2</v>
      </c>
      <c r="T89" s="45">
        <v>0.11447485526618939</v>
      </c>
      <c r="U89" s="45">
        <v>0.10461007958755179</v>
      </c>
      <c r="V89" s="45">
        <v>4.0773828314307058E-2</v>
      </c>
      <c r="W89" s="45">
        <v>0.27474343311558486</v>
      </c>
      <c r="X89" s="45">
        <v>7.0332068981430365E-2</v>
      </c>
      <c r="Y89" s="45">
        <v>0.12008973748365062</v>
      </c>
      <c r="AA89" s="56"/>
      <c r="AB89" s="56"/>
    </row>
    <row r="90" spans="1:28">
      <c r="A90" s="9">
        <v>94</v>
      </c>
      <c r="B90" s="9">
        <v>608</v>
      </c>
      <c r="C90" s="9">
        <v>35</v>
      </c>
      <c r="D90" s="9">
        <v>6</v>
      </c>
      <c r="E90" s="9" t="s">
        <v>121</v>
      </c>
      <c r="F90" s="43">
        <v>328.03</v>
      </c>
      <c r="G90" s="44">
        <v>16.054658889770508</v>
      </c>
      <c r="H90" s="9" t="s">
        <v>84</v>
      </c>
      <c r="I90" s="43">
        <v>68.93040708006663</v>
      </c>
      <c r="K90" s="45">
        <v>0.37178718751201456</v>
      </c>
      <c r="L90" s="45">
        <v>6.6485041520996713E-2</v>
      </c>
      <c r="M90" s="45">
        <v>0.10362343685855815</v>
      </c>
      <c r="N90" s="45">
        <v>1.0915059036768116E-2</v>
      </c>
      <c r="O90" s="45">
        <v>0.38905980507399568</v>
      </c>
      <c r="P90" s="45">
        <v>5.8129469997666779E-2</v>
      </c>
      <c r="Q90" s="45">
        <v>0.13732489475763907</v>
      </c>
      <c r="R90" s="45">
        <v>6.3781921129148558E-2</v>
      </c>
      <c r="S90" s="45">
        <v>5.325155450079936E-2</v>
      </c>
      <c r="T90" s="45">
        <v>8.951677092298585E-2</v>
      </c>
      <c r="U90" s="45">
        <v>0.10261367029887675</v>
      </c>
      <c r="V90" s="45">
        <v>3.8406997926774239E-2</v>
      </c>
      <c r="W90" s="45">
        <v>0.32574689782209743</v>
      </c>
      <c r="X90" s="45">
        <v>5.0120215220019894E-2</v>
      </c>
      <c r="Y90" s="45">
        <v>0.13923707742165886</v>
      </c>
      <c r="AA90" s="56"/>
      <c r="AB90" s="56"/>
    </row>
    <row r="91" spans="1:28">
      <c r="A91" s="9">
        <v>94</v>
      </c>
      <c r="B91" s="9">
        <v>608</v>
      </c>
      <c r="C91" s="9">
        <v>35</v>
      </c>
      <c r="D91" s="9">
        <v>6</v>
      </c>
      <c r="E91" s="9" t="s">
        <v>92</v>
      </c>
      <c r="F91" s="43">
        <v>328.33</v>
      </c>
      <c r="G91" s="44">
        <v>16.061256408691406</v>
      </c>
      <c r="H91" s="9" t="s">
        <v>83</v>
      </c>
      <c r="I91" s="43">
        <v>75.373653687446591</v>
      </c>
      <c r="K91" s="45">
        <v>0.38423910820874452</v>
      </c>
      <c r="L91" s="45">
        <v>6.0030759495644632E-2</v>
      </c>
      <c r="M91" s="45">
        <v>0.11048279381500274</v>
      </c>
      <c r="N91" s="45">
        <v>1.2140170529089727E-2</v>
      </c>
      <c r="O91" s="45">
        <v>0.36519467638832598</v>
      </c>
      <c r="P91" s="45">
        <v>6.7912491563192429E-2</v>
      </c>
      <c r="Q91" s="45">
        <v>0.12944343629922767</v>
      </c>
      <c r="R91" s="45">
        <v>3.9071612038022084E-2</v>
      </c>
      <c r="S91" s="45">
        <v>4.0594755682082442E-2</v>
      </c>
      <c r="T91" s="45">
        <v>9.9508273061275757E-2</v>
      </c>
      <c r="U91" s="45">
        <v>8.1779584960667825E-2</v>
      </c>
      <c r="V91" s="45">
        <v>3.3489461415321581E-2</v>
      </c>
      <c r="W91" s="45">
        <v>0.30163225330943433</v>
      </c>
      <c r="X91" s="45">
        <v>9.7064950213112469E-2</v>
      </c>
      <c r="Y91" s="45">
        <v>0.17741567302085587</v>
      </c>
      <c r="AA91" s="56"/>
      <c r="AB91" s="56"/>
    </row>
    <row r="92" spans="1:28">
      <c r="A92" s="9">
        <v>94</v>
      </c>
      <c r="B92" s="9">
        <v>608</v>
      </c>
      <c r="C92" s="9">
        <v>35</v>
      </c>
      <c r="D92" s="9" t="s">
        <v>125</v>
      </c>
      <c r="E92" s="9" t="s">
        <v>36</v>
      </c>
      <c r="F92" s="43">
        <v>328.57</v>
      </c>
      <c r="G92" s="44">
        <v>16.066535949707031</v>
      </c>
      <c r="H92" s="9" t="s">
        <v>83</v>
      </c>
      <c r="I92" s="43">
        <v>67.452153310440949</v>
      </c>
      <c r="K92" s="45">
        <v>0.43246776379647212</v>
      </c>
      <c r="L92" s="45">
        <v>6.9943458211528475E-2</v>
      </c>
      <c r="M92" s="45">
        <v>9.6378524100941665E-2</v>
      </c>
      <c r="N92" s="45">
        <v>1.2417308317280813E-2</v>
      </c>
      <c r="O92" s="45">
        <v>0.33314074871881311</v>
      </c>
      <c r="P92" s="45">
        <v>5.5652196854963837E-2</v>
      </c>
      <c r="Q92" s="45">
        <v>0.15697352215813976</v>
      </c>
      <c r="R92" s="45">
        <v>6.1708462487389044E-2</v>
      </c>
      <c r="S92" s="45">
        <v>0.11087407058062006</v>
      </c>
      <c r="T92" s="45">
        <v>8.4540355729997296E-2</v>
      </c>
      <c r="U92" s="45">
        <v>0.15050746153460171</v>
      </c>
      <c r="V92" s="45">
        <v>3.5499287996461938E-2</v>
      </c>
      <c r="W92" s="45">
        <v>0.26036885088402711</v>
      </c>
      <c r="X92" s="45">
        <v>8.9335020160493536E-2</v>
      </c>
      <c r="Y92" s="45">
        <v>5.0192968468269573E-2</v>
      </c>
      <c r="AA92" s="56"/>
      <c r="AB92" s="56"/>
    </row>
    <row r="93" spans="1:28">
      <c r="A93" s="9">
        <v>94</v>
      </c>
      <c r="B93" s="9">
        <v>608</v>
      </c>
      <c r="C93" s="9">
        <v>36</v>
      </c>
      <c r="D93" s="9">
        <v>1</v>
      </c>
      <c r="E93" s="9" t="s">
        <v>94</v>
      </c>
      <c r="F93" s="43">
        <v>330.58</v>
      </c>
      <c r="G93" s="44">
        <v>16.110738754272461</v>
      </c>
      <c r="H93" s="9" t="s">
        <v>83</v>
      </c>
      <c r="I93" s="43">
        <v>82.223596478670956</v>
      </c>
      <c r="K93" s="45">
        <v>0.40767264202324038</v>
      </c>
      <c r="L93" s="45">
        <v>6.833434870748957E-2</v>
      </c>
      <c r="M93" s="45">
        <v>0.10914729491351709</v>
      </c>
      <c r="N93" s="45">
        <v>1.2915947525090189E-2</v>
      </c>
      <c r="O93" s="45">
        <v>0.3468112019549166</v>
      </c>
      <c r="P93" s="45">
        <v>5.5118564875746144E-2</v>
      </c>
      <c r="Q93" s="45">
        <v>0.25605291164171373</v>
      </c>
      <c r="R93" s="45">
        <v>4.3574980017142446E-2</v>
      </c>
      <c r="S93" s="45">
        <v>7.5000211911357681E-2</v>
      </c>
      <c r="T93" s="45">
        <v>0.11155956081989682</v>
      </c>
      <c r="U93" s="45">
        <v>9.8365657579349661E-2</v>
      </c>
      <c r="V93" s="45">
        <v>2.0551741680941978E-2</v>
      </c>
      <c r="W93" s="45">
        <v>0.31233897979676795</v>
      </c>
      <c r="X93" s="45">
        <v>5.1304602012430298E-2</v>
      </c>
      <c r="Y93" s="45">
        <v>3.1251354540399415E-2</v>
      </c>
      <c r="AA93" s="56"/>
      <c r="AB93" s="56"/>
    </row>
    <row r="94" spans="1:28">
      <c r="A94" s="9">
        <v>94</v>
      </c>
      <c r="B94" s="9">
        <v>608</v>
      </c>
      <c r="C94" s="9">
        <v>36</v>
      </c>
      <c r="D94" s="9">
        <v>2</v>
      </c>
      <c r="E94" s="9" t="s">
        <v>37</v>
      </c>
      <c r="F94" s="43">
        <v>331.55999999999995</v>
      </c>
      <c r="G94" s="44">
        <v>16.132289886474609</v>
      </c>
      <c r="H94" s="9" t="s">
        <v>83</v>
      </c>
      <c r="I94" s="43">
        <v>47.599056992033425</v>
      </c>
      <c r="K94" s="45">
        <v>0.3826135535780486</v>
      </c>
      <c r="L94" s="45">
        <v>7.5369500720882457E-2</v>
      </c>
      <c r="M94" s="45">
        <v>0.10896113125639403</v>
      </c>
      <c r="N94" s="45">
        <v>1.11317371080852E-2</v>
      </c>
      <c r="O94" s="45">
        <v>0.36781046657179822</v>
      </c>
      <c r="P94" s="45">
        <v>5.4113610764791473E-2</v>
      </c>
      <c r="Q94" s="45">
        <v>8.0110634073841669E-2</v>
      </c>
      <c r="R94" s="45">
        <v>5.3504297196234639E-2</v>
      </c>
      <c r="S94" s="45">
        <v>0.13961061257394744</v>
      </c>
      <c r="T94" s="45">
        <v>3.1685531978764503E-2</v>
      </c>
      <c r="U94" s="45">
        <v>0.14274056063341789</v>
      </c>
      <c r="V94" s="45">
        <v>0.19269968124964557</v>
      </c>
      <c r="W94" s="45">
        <v>0.11771801697282942</v>
      </c>
      <c r="X94" s="45">
        <v>0.18734743206798521</v>
      </c>
      <c r="Y94" s="45">
        <v>5.4583233253333654E-2</v>
      </c>
      <c r="AA94" s="56"/>
      <c r="AB94" s="56"/>
    </row>
    <row r="95" spans="1:28">
      <c r="A95" s="9">
        <v>94</v>
      </c>
      <c r="B95" s="9">
        <v>608</v>
      </c>
      <c r="C95" s="9">
        <v>36</v>
      </c>
      <c r="D95" s="9">
        <v>3</v>
      </c>
      <c r="E95" s="9" t="s">
        <v>38</v>
      </c>
      <c r="F95" s="43">
        <v>333.23499999999996</v>
      </c>
      <c r="G95" s="44">
        <v>16.316549301147461</v>
      </c>
      <c r="H95" s="9" t="s">
        <v>83</v>
      </c>
      <c r="I95" s="43">
        <v>75.37758695131761</v>
      </c>
      <c r="K95" s="45">
        <v>0.37418046471967609</v>
      </c>
      <c r="L95" s="45">
        <v>7.0006207847593788E-2</v>
      </c>
      <c r="M95" s="45">
        <v>0.11385743843376461</v>
      </c>
      <c r="N95" s="45">
        <v>1.3141066260614682E-2</v>
      </c>
      <c r="O95" s="45">
        <v>0.37133265252517095</v>
      </c>
      <c r="P95" s="45">
        <v>5.7482170213179841E-2</v>
      </c>
      <c r="Q95" s="45">
        <v>0.1507619340660914</v>
      </c>
      <c r="R95" s="45">
        <v>3.677550777525302E-2</v>
      </c>
      <c r="S95" s="45">
        <v>5.397784264224427E-2</v>
      </c>
      <c r="T95" s="45">
        <v>8.1933818400977257E-2</v>
      </c>
      <c r="U95" s="45">
        <v>8.0069758985133549E-2</v>
      </c>
      <c r="V95" s="45">
        <v>2.337800739677021E-2</v>
      </c>
      <c r="W95" s="45">
        <v>0.25207135316455592</v>
      </c>
      <c r="X95" s="45">
        <v>7.1956100619149116E-2</v>
      </c>
      <c r="Y95" s="45">
        <v>0.24907567694982527</v>
      </c>
      <c r="AA95" s="56"/>
      <c r="AB95" s="56"/>
    </row>
    <row r="96" spans="1:28">
      <c r="A96" s="9">
        <v>94</v>
      </c>
      <c r="B96" s="9">
        <v>608</v>
      </c>
      <c r="C96" s="9">
        <v>36</v>
      </c>
      <c r="D96" s="9">
        <v>3</v>
      </c>
      <c r="E96" s="9" t="s">
        <v>39</v>
      </c>
      <c r="F96" s="43">
        <v>333.53</v>
      </c>
      <c r="G96" s="44">
        <v>16.427839279174805</v>
      </c>
      <c r="H96" s="9" t="s">
        <v>83</v>
      </c>
      <c r="I96" s="43">
        <v>66.90156262179471</v>
      </c>
      <c r="K96" s="45">
        <v>0.42219267801382937</v>
      </c>
      <c r="L96" s="45">
        <v>6.7843245258294577E-2</v>
      </c>
      <c r="M96" s="45">
        <v>0.12545787051460239</v>
      </c>
      <c r="N96" s="45">
        <v>1.4586441073821054E-2</v>
      </c>
      <c r="O96" s="45">
        <v>0.32031878487929327</v>
      </c>
      <c r="P96" s="45">
        <v>4.9600980260159314E-2</v>
      </c>
      <c r="Q96" s="45">
        <v>0.10828605329003783</v>
      </c>
      <c r="R96" s="45">
        <v>4.163998980592485E-2</v>
      </c>
      <c r="S96" s="45">
        <v>5.903312871715883E-2</v>
      </c>
      <c r="T96" s="45">
        <v>9.6959916588631984E-2</v>
      </c>
      <c r="U96" s="45">
        <v>0.11020648493629429</v>
      </c>
      <c r="V96" s="45">
        <v>7.111439935120395E-2</v>
      </c>
      <c r="W96" s="45">
        <v>0.18267393707633217</v>
      </c>
      <c r="X96" s="45">
        <v>9.5864620001703843E-2</v>
      </c>
      <c r="Y96" s="45">
        <v>0.23422147023271225</v>
      </c>
      <c r="AA96" s="56"/>
      <c r="AB96" s="56"/>
    </row>
    <row r="97" spans="1:28">
      <c r="A97" s="9">
        <v>94</v>
      </c>
      <c r="B97" s="9">
        <v>608</v>
      </c>
      <c r="C97" s="9">
        <v>36</v>
      </c>
      <c r="D97" s="9">
        <v>4</v>
      </c>
      <c r="E97" s="9" t="s">
        <v>40</v>
      </c>
      <c r="F97" s="43">
        <v>334.60999999999996</v>
      </c>
      <c r="G97" s="44">
        <v>16.654569625854492</v>
      </c>
      <c r="H97" s="9" t="s">
        <v>83</v>
      </c>
      <c r="I97" s="43">
        <v>81.428319862300256</v>
      </c>
      <c r="K97" s="45">
        <v>0.32430393448827266</v>
      </c>
      <c r="L97" s="45">
        <v>6.6170593177727721E-2</v>
      </c>
      <c r="M97" s="45">
        <v>0.12606917325144179</v>
      </c>
      <c r="N97" s="45">
        <v>8.411873379035751E-3</v>
      </c>
      <c r="O97" s="45">
        <v>0.4042490040081077</v>
      </c>
      <c r="P97" s="45">
        <v>7.0795421695414362E-2</v>
      </c>
      <c r="Q97" s="45">
        <v>0.10445051105360197</v>
      </c>
      <c r="R97" s="45">
        <v>1.7968796566497375E-2</v>
      </c>
      <c r="S97" s="45">
        <v>5.5172707775967562E-2</v>
      </c>
      <c r="T97" s="45">
        <v>0.11251189374378423</v>
      </c>
      <c r="U97" s="45">
        <v>6.849710292782131E-2</v>
      </c>
      <c r="V97" s="45">
        <v>2.895493096936963E-2</v>
      </c>
      <c r="W97" s="45">
        <v>0.46866619060666659</v>
      </c>
      <c r="X97" s="45">
        <v>6.0249166617900474E-2</v>
      </c>
      <c r="Y97" s="45">
        <v>8.3528699738390874E-2</v>
      </c>
      <c r="AA97" s="56"/>
      <c r="AB97" s="56"/>
    </row>
    <row r="98" spans="1:28">
      <c r="A98" s="9">
        <v>94</v>
      </c>
      <c r="B98" s="9">
        <v>608</v>
      </c>
      <c r="C98" s="9">
        <v>36</v>
      </c>
      <c r="D98" s="9">
        <v>5</v>
      </c>
      <c r="E98" s="9" t="s">
        <v>39</v>
      </c>
      <c r="F98" s="43">
        <v>336.53</v>
      </c>
      <c r="G98" s="44">
        <v>16.759384155273438</v>
      </c>
      <c r="H98" s="9" t="s">
        <v>83</v>
      </c>
      <c r="I98" s="43">
        <v>69.816278123031523</v>
      </c>
      <c r="K98" s="45">
        <v>0.38973586812183197</v>
      </c>
      <c r="L98" s="45">
        <v>6.1236915592629393E-2</v>
      </c>
      <c r="M98" s="45">
        <v>0.12880122118920609</v>
      </c>
      <c r="N98" s="45">
        <v>9.3315366065876374E-3</v>
      </c>
      <c r="O98" s="45">
        <v>0.35171941589525973</v>
      </c>
      <c r="P98" s="45">
        <v>5.9175042594485201E-2</v>
      </c>
      <c r="Q98" s="45">
        <v>7.9289314297248739E-2</v>
      </c>
      <c r="R98" s="45">
        <v>3.3777916630196157E-2</v>
      </c>
      <c r="S98" s="45">
        <v>3.4340348801373398E-2</v>
      </c>
      <c r="T98" s="45">
        <v>8.792940175164056E-2</v>
      </c>
      <c r="U98" s="45">
        <v>9.4027107321216039E-2</v>
      </c>
      <c r="V98" s="45">
        <v>2.6641333089528568E-2</v>
      </c>
      <c r="W98" s="45">
        <v>0.21809454833640179</v>
      </c>
      <c r="X98" s="45">
        <v>9.5282056657639572E-2</v>
      </c>
      <c r="Y98" s="45">
        <v>0.33061797311475516</v>
      </c>
      <c r="AA98" s="56"/>
      <c r="AB98" s="56"/>
    </row>
    <row r="99" spans="1:28">
      <c r="A99" s="9">
        <v>94</v>
      </c>
      <c r="B99" s="9">
        <v>608</v>
      </c>
      <c r="C99" s="9">
        <v>37</v>
      </c>
      <c r="D99" s="9">
        <v>1</v>
      </c>
      <c r="E99" s="9" t="s">
        <v>41</v>
      </c>
      <c r="F99" s="43">
        <v>339.16999999999996</v>
      </c>
      <c r="G99" s="44">
        <v>16.843999862670898</v>
      </c>
      <c r="H99" s="9" t="s">
        <v>83</v>
      </c>
      <c r="I99" s="43">
        <v>60.720261865528727</v>
      </c>
      <c r="K99" s="45">
        <v>0.3264288879514029</v>
      </c>
      <c r="L99" s="45">
        <v>7.1994936276719629E-2</v>
      </c>
      <c r="M99" s="45">
        <v>0.15432283863408491</v>
      </c>
      <c r="N99" s="45">
        <v>1.0992506463063358E-2</v>
      </c>
      <c r="O99" s="45">
        <v>0.37296459868142462</v>
      </c>
      <c r="P99" s="45">
        <v>6.3296231993304572E-2</v>
      </c>
      <c r="Q99" s="45">
        <v>7.7503185696567167E-2</v>
      </c>
      <c r="R99" s="45">
        <v>3.663278065912496E-2</v>
      </c>
      <c r="S99" s="45">
        <v>0.34152873815394397</v>
      </c>
      <c r="T99" s="45">
        <v>8.3450148564969934E-2</v>
      </c>
      <c r="U99" s="45">
        <v>0.12762255312914</v>
      </c>
      <c r="V99" s="45">
        <v>6.3537397477458818E-2</v>
      </c>
      <c r="W99" s="45">
        <v>0.12531207195595506</v>
      </c>
      <c r="X99" s="45">
        <v>6.7772202137124593E-2</v>
      </c>
      <c r="Y99" s="45">
        <v>7.6640922225715516E-2</v>
      </c>
      <c r="AA99" s="56"/>
      <c r="AB99" s="56"/>
    </row>
    <row r="100" spans="1:28">
      <c r="A100" s="9">
        <v>94</v>
      </c>
      <c r="B100" s="9">
        <v>608</v>
      </c>
      <c r="C100" s="9">
        <v>37</v>
      </c>
      <c r="D100" s="9">
        <v>1</v>
      </c>
      <c r="E100" s="9" t="s">
        <v>95</v>
      </c>
      <c r="F100" s="43">
        <v>340.15999999999997</v>
      </c>
      <c r="G100" s="44">
        <v>16.96491813659668</v>
      </c>
      <c r="H100" s="9" t="s">
        <v>83</v>
      </c>
      <c r="I100" s="43">
        <v>54.336134023295038</v>
      </c>
      <c r="K100" s="45">
        <v>0.41249053486974624</v>
      </c>
      <c r="L100" s="45">
        <v>6.3452202233032093E-2</v>
      </c>
      <c r="M100" s="45">
        <v>0.13473154883664401</v>
      </c>
      <c r="N100" s="45">
        <v>1.3349115103453843E-2</v>
      </c>
      <c r="O100" s="45">
        <v>0.32253043761414885</v>
      </c>
      <c r="P100" s="45">
        <v>5.3446161342974932E-2</v>
      </c>
      <c r="Q100" s="45">
        <v>9.9424715411317366E-2</v>
      </c>
      <c r="R100" s="45">
        <v>1.6483981856025808E-2</v>
      </c>
      <c r="S100" s="45">
        <v>4.2421378408658499E-2</v>
      </c>
      <c r="T100" s="45">
        <v>0.18054008492809806</v>
      </c>
      <c r="U100" s="45">
        <v>3.2795381111906045E-2</v>
      </c>
      <c r="V100" s="45">
        <v>1.582403065646798E-2</v>
      </c>
      <c r="W100" s="45">
        <v>0.42156030489769897</v>
      </c>
      <c r="X100" s="45">
        <v>6.4515780372479958E-2</v>
      </c>
      <c r="Y100" s="45">
        <v>0.12643434235734735</v>
      </c>
      <c r="AA100" s="56"/>
      <c r="AB100" s="56"/>
    </row>
    <row r="101" spans="1:28">
      <c r="A101" s="9">
        <v>94</v>
      </c>
      <c r="B101" s="9">
        <v>608</v>
      </c>
      <c r="C101" s="9">
        <v>37</v>
      </c>
      <c r="D101" s="9">
        <v>2</v>
      </c>
      <c r="E101" s="9" t="s">
        <v>42</v>
      </c>
      <c r="F101" s="43">
        <v>341.17999999999995</v>
      </c>
      <c r="G101" s="44">
        <v>17.014549255371094</v>
      </c>
      <c r="H101" s="9" t="s">
        <v>83</v>
      </c>
      <c r="I101" s="43">
        <v>88.557091882069429</v>
      </c>
      <c r="K101" s="45">
        <v>0.49870570837613609</v>
      </c>
      <c r="L101" s="45">
        <v>5.0120605713652705E-2</v>
      </c>
      <c r="M101" s="45">
        <v>0.12793643128683987</v>
      </c>
      <c r="N101" s="45">
        <v>1.2213374589537956E-2</v>
      </c>
      <c r="O101" s="45">
        <v>0.2631645406752427</v>
      </c>
      <c r="P101" s="45">
        <v>4.7859339358590679E-2</v>
      </c>
      <c r="Q101" s="45">
        <v>0.17106895049237</v>
      </c>
      <c r="R101" s="45">
        <v>9.3547435312156368E-2</v>
      </c>
      <c r="S101" s="45">
        <v>4.4862681357924261E-2</v>
      </c>
      <c r="T101" s="45">
        <v>0.16047117635059727</v>
      </c>
      <c r="U101" s="45">
        <v>0.12207732322842602</v>
      </c>
      <c r="V101" s="45">
        <v>3.2496158357965849E-2</v>
      </c>
      <c r="W101" s="45">
        <v>0.24757046911917718</v>
      </c>
      <c r="X101" s="45">
        <v>4.343810980738011E-2</v>
      </c>
      <c r="Y101" s="45">
        <v>8.4467695974002957E-2</v>
      </c>
      <c r="AA101" s="56"/>
      <c r="AB101" s="56"/>
    </row>
    <row r="102" spans="1:28">
      <c r="A102" s="9">
        <v>94</v>
      </c>
      <c r="B102" s="9">
        <v>608</v>
      </c>
      <c r="C102" s="9">
        <v>37</v>
      </c>
      <c r="D102" s="9">
        <v>3</v>
      </c>
      <c r="E102" s="9" t="s">
        <v>41</v>
      </c>
      <c r="F102" s="43">
        <v>342.16999999999996</v>
      </c>
      <c r="G102" s="44">
        <v>17.11199951171875</v>
      </c>
      <c r="H102" s="9" t="s">
        <v>83</v>
      </c>
      <c r="I102" s="43">
        <v>73.445417896344054</v>
      </c>
      <c r="K102" s="45">
        <v>0.32564955897033754</v>
      </c>
      <c r="L102" s="45">
        <v>7.4651612165542239E-2</v>
      </c>
      <c r="M102" s="45">
        <v>0.19955148006181869</v>
      </c>
      <c r="N102" s="45">
        <v>1.1274024973338959E-2</v>
      </c>
      <c r="O102" s="45">
        <v>0.3267084009148038</v>
      </c>
      <c r="P102" s="45">
        <v>6.2164922914158795E-2</v>
      </c>
      <c r="Q102" s="45">
        <v>0.23001140805772538</v>
      </c>
      <c r="R102" s="45">
        <v>2.4590511287764277E-2</v>
      </c>
      <c r="S102" s="45">
        <v>1.6298432313696844E-2</v>
      </c>
      <c r="T102" s="45">
        <v>0.13771461822066608</v>
      </c>
      <c r="U102" s="45">
        <v>0.17007648108698564</v>
      </c>
      <c r="V102" s="45">
        <v>3.5900013852609658E-2</v>
      </c>
      <c r="W102" s="45">
        <v>7.3310389426015046E-2</v>
      </c>
      <c r="X102" s="45">
        <v>0.1776248588822685</v>
      </c>
      <c r="Y102" s="45">
        <v>0.13447328687226856</v>
      </c>
      <c r="AA102" s="56"/>
      <c r="AB102" s="56"/>
    </row>
    <row r="103" spans="1:28">
      <c r="A103" s="9">
        <v>94</v>
      </c>
      <c r="B103" s="9">
        <v>608</v>
      </c>
      <c r="C103" s="9">
        <v>37</v>
      </c>
      <c r="D103" s="9">
        <v>3</v>
      </c>
      <c r="E103" s="9" t="s">
        <v>122</v>
      </c>
      <c r="F103" s="43">
        <v>343.03999999999996</v>
      </c>
      <c r="G103" s="44">
        <v>17.11199951171875</v>
      </c>
      <c r="H103" s="9" t="s">
        <v>84</v>
      </c>
      <c r="I103" s="43">
        <v>77.64531670890814</v>
      </c>
      <c r="K103" s="45">
        <v>0.2781248402506642</v>
      </c>
      <c r="L103" s="45">
        <v>7.744501036854369E-2</v>
      </c>
      <c r="M103" s="45">
        <v>0.20451005168594638</v>
      </c>
      <c r="N103" s="45">
        <v>1.0017756515324773E-2</v>
      </c>
      <c r="O103" s="45">
        <v>0.37497574532385186</v>
      </c>
      <c r="P103" s="45">
        <v>5.49265958556691E-2</v>
      </c>
      <c r="Q103" s="45">
        <v>0.46106145657521835</v>
      </c>
      <c r="R103" s="45">
        <v>2.9074665034264612E-2</v>
      </c>
      <c r="S103" s="45">
        <v>0</v>
      </c>
      <c r="T103" s="45">
        <v>0.21595127737063638</v>
      </c>
      <c r="U103" s="45">
        <v>5.8222074201903382E-2</v>
      </c>
      <c r="V103" s="45">
        <v>0</v>
      </c>
      <c r="W103" s="45">
        <v>0.23569052681797725</v>
      </c>
      <c r="X103" s="45">
        <v>0</v>
      </c>
      <c r="Y103" s="45">
        <v>0</v>
      </c>
      <c r="AA103" s="56"/>
      <c r="AB103" s="56"/>
    </row>
    <row r="104" spans="1:28">
      <c r="A104" s="9">
        <v>94</v>
      </c>
      <c r="B104" s="9">
        <v>608</v>
      </c>
      <c r="C104" s="9">
        <v>37</v>
      </c>
      <c r="D104" s="9">
        <v>5</v>
      </c>
      <c r="E104" s="9" t="s">
        <v>43</v>
      </c>
      <c r="F104" s="43">
        <v>346.09</v>
      </c>
      <c r="G104" s="44">
        <v>17.387483596801758</v>
      </c>
      <c r="H104" s="9" t="s">
        <v>83</v>
      </c>
      <c r="I104" s="43">
        <v>80.673886210885215</v>
      </c>
      <c r="K104" s="45">
        <v>0.41039671356983765</v>
      </c>
      <c r="L104" s="45">
        <v>6.8017948229310468E-2</v>
      </c>
      <c r="M104" s="45">
        <v>0.13766544725508797</v>
      </c>
      <c r="N104" s="45">
        <v>1.1815091070553957E-2</v>
      </c>
      <c r="O104" s="45">
        <v>0.31885613874569235</v>
      </c>
      <c r="P104" s="45">
        <v>5.3248661129517677E-2</v>
      </c>
      <c r="Q104" s="45">
        <v>0.25845436690856227</v>
      </c>
      <c r="R104" s="45">
        <v>7.0107814360034354E-2</v>
      </c>
      <c r="S104" s="45">
        <v>2.9713598927679333E-2</v>
      </c>
      <c r="T104" s="45">
        <v>0.21909710743687061</v>
      </c>
      <c r="U104" s="45">
        <v>5.4975454219872238E-2</v>
      </c>
      <c r="V104" s="45">
        <v>5.0776670981067244E-2</v>
      </c>
      <c r="W104" s="45">
        <v>0.17334263705423153</v>
      </c>
      <c r="X104" s="45">
        <v>3.6162483277412116E-2</v>
      </c>
      <c r="Y104" s="45">
        <v>0.1073698668342703</v>
      </c>
      <c r="AA104" s="56"/>
      <c r="AB104" s="56"/>
    </row>
    <row r="105" spans="1:28">
      <c r="A105" s="9">
        <v>94</v>
      </c>
      <c r="B105" s="9">
        <v>608</v>
      </c>
      <c r="C105" s="9">
        <v>37</v>
      </c>
      <c r="D105" s="9">
        <v>6</v>
      </c>
      <c r="E105" s="9" t="s">
        <v>123</v>
      </c>
      <c r="F105" s="43">
        <v>347.53</v>
      </c>
      <c r="G105" s="44">
        <v>17.523752212524414</v>
      </c>
      <c r="H105" s="9" t="s">
        <v>84</v>
      </c>
      <c r="I105" s="43">
        <v>69.567287853017262</v>
      </c>
      <c r="K105" s="45">
        <v>0.32784576658403464</v>
      </c>
      <c r="L105" s="45">
        <v>6.7159078813839701E-2</v>
      </c>
      <c r="M105" s="45">
        <v>0.16306037434286866</v>
      </c>
      <c r="N105" s="45">
        <v>1.1611034015767989E-2</v>
      </c>
      <c r="O105" s="45">
        <v>0.3736285706085134</v>
      </c>
      <c r="P105" s="45">
        <v>5.6695175634975621E-2</v>
      </c>
      <c r="Q105" s="45">
        <v>0.3918731585948928</v>
      </c>
      <c r="R105" s="45">
        <v>2.9283473838179648E-2</v>
      </c>
      <c r="S105" s="45">
        <v>2.672074174431379E-2</v>
      </c>
      <c r="T105" s="45">
        <v>0.20355847613944425</v>
      </c>
      <c r="U105" s="45">
        <v>5.9642814753363478E-2</v>
      </c>
      <c r="V105" s="45">
        <v>0</v>
      </c>
      <c r="W105" s="45">
        <v>0.20163855568139136</v>
      </c>
      <c r="X105" s="45">
        <v>3.7766001057061689E-2</v>
      </c>
      <c r="Y105" s="45">
        <v>4.9516778191352973E-2</v>
      </c>
      <c r="AA105" s="56"/>
      <c r="AB105" s="56"/>
    </row>
    <row r="106" spans="1:28">
      <c r="A106" s="9">
        <v>94</v>
      </c>
      <c r="B106" s="9">
        <v>608</v>
      </c>
      <c r="C106" s="9">
        <v>37</v>
      </c>
      <c r="D106" s="9">
        <v>6</v>
      </c>
      <c r="E106" s="9" t="s">
        <v>124</v>
      </c>
      <c r="F106" s="43">
        <v>347.55999999999995</v>
      </c>
      <c r="G106" s="44">
        <v>17.526590347290039</v>
      </c>
      <c r="H106" s="9" t="s">
        <v>84</v>
      </c>
      <c r="I106" s="43">
        <v>74.258573405066912</v>
      </c>
      <c r="K106" s="45">
        <v>0.31521196146417635</v>
      </c>
      <c r="L106" s="45">
        <v>6.5836187338479277E-2</v>
      </c>
      <c r="M106" s="45">
        <v>0.20932247746759655</v>
      </c>
      <c r="N106" s="45">
        <v>1.5027480523533199E-2</v>
      </c>
      <c r="O106" s="45">
        <v>0.34249497397098749</v>
      </c>
      <c r="P106" s="45">
        <v>5.2106919235227103E-2</v>
      </c>
      <c r="Q106" s="45">
        <v>0.42496858579261637</v>
      </c>
      <c r="R106" s="45">
        <v>6.3261294158887649E-2</v>
      </c>
      <c r="S106" s="45">
        <v>2.3870919869003988E-2</v>
      </c>
      <c r="T106" s="45">
        <v>0.29370573088851493</v>
      </c>
      <c r="U106" s="45">
        <v>3.0219137249401895E-2</v>
      </c>
      <c r="V106" s="45">
        <v>0</v>
      </c>
      <c r="W106" s="45">
        <v>0.16397433204157519</v>
      </c>
      <c r="X106" s="45">
        <v>0</v>
      </c>
      <c r="Y106" s="45">
        <v>0</v>
      </c>
      <c r="AA106" s="56"/>
      <c r="AB106" s="56"/>
    </row>
    <row r="107" spans="1:28">
      <c r="A107" s="9">
        <v>94</v>
      </c>
      <c r="B107" s="9">
        <v>608</v>
      </c>
      <c r="C107" s="9">
        <v>38</v>
      </c>
      <c r="D107" s="9">
        <v>1</v>
      </c>
      <c r="E107" s="9" t="s">
        <v>44</v>
      </c>
      <c r="F107" s="43">
        <v>348.78999999999996</v>
      </c>
      <c r="G107" s="44">
        <v>17.642986297607422</v>
      </c>
      <c r="H107" s="9" t="s">
        <v>83</v>
      </c>
      <c r="I107" s="43">
        <v>87.356250881483831</v>
      </c>
      <c r="K107" s="45">
        <v>0.33805108958184499</v>
      </c>
      <c r="L107" s="45">
        <v>7.976548004545754E-2</v>
      </c>
      <c r="M107" s="45">
        <v>0.13294053746924683</v>
      </c>
      <c r="N107" s="45">
        <v>1.3775166366665086E-2</v>
      </c>
      <c r="O107" s="45">
        <v>0.37611681630517863</v>
      </c>
      <c r="P107" s="45">
        <v>5.9350910231606935E-2</v>
      </c>
      <c r="Q107" s="45">
        <v>0.2627746115243022</v>
      </c>
      <c r="R107" s="45">
        <v>3.3755278865951116E-2</v>
      </c>
      <c r="S107" s="45">
        <v>9.6655185176469302E-2</v>
      </c>
      <c r="T107" s="45">
        <v>0.20378788853717011</v>
      </c>
      <c r="U107" s="45">
        <v>7.594138734334438E-2</v>
      </c>
      <c r="V107" s="45">
        <v>5.8008421462009178E-2</v>
      </c>
      <c r="W107" s="45">
        <v>0.22958964445942717</v>
      </c>
      <c r="X107" s="45">
        <v>3.9487582631326554E-2</v>
      </c>
      <c r="Y107" s="45">
        <v>0</v>
      </c>
      <c r="AA107" s="56"/>
      <c r="AB107" s="56"/>
    </row>
    <row r="108" spans="1:28">
      <c r="A108" s="9">
        <v>94</v>
      </c>
      <c r="B108" s="9">
        <v>608</v>
      </c>
      <c r="C108" s="9">
        <v>38</v>
      </c>
      <c r="D108" s="9">
        <v>2</v>
      </c>
      <c r="E108" s="9" t="s">
        <v>42</v>
      </c>
      <c r="F108" s="43">
        <v>350.78</v>
      </c>
      <c r="G108" s="44">
        <v>17.796297073364258</v>
      </c>
      <c r="H108" s="9" t="s">
        <v>83</v>
      </c>
      <c r="I108" s="43">
        <v>62.820561425987421</v>
      </c>
      <c r="K108" s="45">
        <v>0.43862765404488163</v>
      </c>
      <c r="L108" s="45">
        <v>6.8532013161095834E-2</v>
      </c>
      <c r="M108" s="45">
        <v>0.1452793554382765</v>
      </c>
      <c r="N108" s="45">
        <v>1.2035005464202922E-2</v>
      </c>
      <c r="O108" s="45">
        <v>0.29272856615550347</v>
      </c>
      <c r="P108" s="45">
        <v>4.2797405736039643E-2</v>
      </c>
      <c r="Q108" s="45">
        <v>0.14000274009807884</v>
      </c>
      <c r="R108" s="45">
        <v>2.2245788880980239E-2</v>
      </c>
      <c r="S108" s="45">
        <v>0.16568636249677429</v>
      </c>
      <c r="T108" s="45">
        <v>0.15306895096622447</v>
      </c>
      <c r="U108" s="45">
        <v>4.7438701818502987E-2</v>
      </c>
      <c r="V108" s="45">
        <v>2.8076249396731607E-2</v>
      </c>
      <c r="W108" s="45">
        <v>0.38664755359624714</v>
      </c>
      <c r="X108" s="45">
        <v>3.0821089742159403E-2</v>
      </c>
      <c r="Y108" s="45">
        <v>2.6012563004300989E-2</v>
      </c>
      <c r="AA108" s="56"/>
      <c r="AB108" s="56"/>
    </row>
    <row r="109" spans="1:28">
      <c r="A109" s="9">
        <v>94</v>
      </c>
      <c r="B109" s="9">
        <v>608</v>
      </c>
      <c r="C109" s="9">
        <v>38</v>
      </c>
      <c r="D109" s="9">
        <v>3</v>
      </c>
      <c r="E109" s="9" t="s">
        <v>96</v>
      </c>
      <c r="F109" s="43">
        <v>352.21999999999997</v>
      </c>
      <c r="G109" s="44">
        <v>17.901451110839844</v>
      </c>
      <c r="H109" s="9" t="s">
        <v>83</v>
      </c>
      <c r="I109" s="43">
        <v>55.373277155481048</v>
      </c>
      <c r="K109" s="45">
        <v>0.31661379862524586</v>
      </c>
      <c r="L109" s="45">
        <v>7.3087787362140125E-2</v>
      </c>
      <c r="M109" s="45">
        <v>0.15387150154191304</v>
      </c>
      <c r="N109" s="45">
        <v>1.0075312589184211E-2</v>
      </c>
      <c r="O109" s="45">
        <v>0.38405436626974421</v>
      </c>
      <c r="P109" s="45">
        <v>6.2297233611772584E-2</v>
      </c>
      <c r="Q109" s="45">
        <v>7.3172248183735342E-2</v>
      </c>
      <c r="R109" s="45">
        <v>3.6033301985957064E-3</v>
      </c>
      <c r="S109" s="45">
        <v>1.1380496276673957E-2</v>
      </c>
      <c r="T109" s="45">
        <v>0.15734871172661319</v>
      </c>
      <c r="U109" s="45">
        <v>1.1475972267284648E-2</v>
      </c>
      <c r="V109" s="45">
        <v>4.0592954658195965E-3</v>
      </c>
      <c r="W109" s="45">
        <v>0.69293339617646565</v>
      </c>
      <c r="X109" s="45">
        <v>2.3660622585459687E-2</v>
      </c>
      <c r="Y109" s="45">
        <v>2.2365927119352199E-2</v>
      </c>
      <c r="AA109" s="56"/>
      <c r="AB109" s="56"/>
    </row>
    <row r="110" spans="1:28">
      <c r="A110" s="9">
        <v>94</v>
      </c>
      <c r="B110" s="9">
        <v>608</v>
      </c>
      <c r="C110" s="9">
        <v>38</v>
      </c>
      <c r="D110" s="9">
        <v>4</v>
      </c>
      <c r="E110" s="9" t="s">
        <v>45</v>
      </c>
      <c r="F110" s="43">
        <v>353.78999999999996</v>
      </c>
      <c r="G110" s="44">
        <v>18.048376083374023</v>
      </c>
      <c r="H110" s="9" t="s">
        <v>83</v>
      </c>
      <c r="I110" s="43">
        <v>66.056718890662779</v>
      </c>
      <c r="K110" s="45">
        <v>0.29443638428223501</v>
      </c>
      <c r="L110" s="45">
        <v>8.2547754829276287E-2</v>
      </c>
      <c r="M110" s="45">
        <v>0.15316293760552202</v>
      </c>
      <c r="N110" s="45">
        <v>1.0360381070237599E-2</v>
      </c>
      <c r="O110" s="45">
        <v>0.39405626875539085</v>
      </c>
      <c r="P110" s="45">
        <v>6.543627345733824E-2</v>
      </c>
      <c r="Q110" s="45">
        <v>0.17921738671826698</v>
      </c>
      <c r="R110" s="45">
        <v>0.11113103635284072</v>
      </c>
      <c r="S110" s="45">
        <v>7.6522161336063127E-2</v>
      </c>
      <c r="T110" s="45">
        <v>0.16264903007397824</v>
      </c>
      <c r="U110" s="45">
        <v>9.3035271607950859E-2</v>
      </c>
      <c r="V110" s="45">
        <v>5.2267096672671647E-2</v>
      </c>
      <c r="W110" s="45">
        <v>0.18447751102384147</v>
      </c>
      <c r="X110" s="45">
        <v>6.6957414335460555E-2</v>
      </c>
      <c r="Y110" s="45">
        <v>7.3743091878926414E-2</v>
      </c>
      <c r="AA110" s="56"/>
      <c r="AB110" s="56"/>
    </row>
    <row r="111" spans="1:28">
      <c r="A111" s="9">
        <v>94</v>
      </c>
      <c r="B111" s="9">
        <v>608</v>
      </c>
      <c r="C111" s="9">
        <v>38</v>
      </c>
      <c r="D111" s="9">
        <v>5</v>
      </c>
      <c r="E111" s="9" t="s">
        <v>97</v>
      </c>
      <c r="F111" s="43">
        <v>354.80999999999995</v>
      </c>
      <c r="G111" s="44">
        <v>18.073999404907227</v>
      </c>
      <c r="H111" s="9" t="s">
        <v>83</v>
      </c>
      <c r="I111" s="43">
        <v>66.215863226763943</v>
      </c>
      <c r="K111" s="45">
        <v>0.31281417543861989</v>
      </c>
      <c r="L111" s="45">
        <v>7.4119183835134814E-2</v>
      </c>
      <c r="M111" s="45">
        <v>0.13587742186859311</v>
      </c>
      <c r="N111" s="45">
        <v>1.2756615855464642E-2</v>
      </c>
      <c r="O111" s="45">
        <v>0.39582025046873326</v>
      </c>
      <c r="P111" s="45">
        <v>6.861235253345431E-2</v>
      </c>
      <c r="Q111" s="45">
        <v>0.13017665109164123</v>
      </c>
      <c r="R111" s="45">
        <v>1.3919650881801268E-2</v>
      </c>
      <c r="S111" s="45">
        <v>1.769516190345222E-2</v>
      </c>
      <c r="T111" s="45">
        <v>0.23758122488143693</v>
      </c>
      <c r="U111" s="45">
        <v>3.3600021020742415E-2</v>
      </c>
      <c r="V111" s="45">
        <v>8.3864432832539033E-3</v>
      </c>
      <c r="W111" s="45">
        <v>0.44701586160559798</v>
      </c>
      <c r="X111" s="45">
        <v>5.570602270621474E-2</v>
      </c>
      <c r="Y111" s="45">
        <v>5.5918962625859332E-2</v>
      </c>
      <c r="AA111" s="56"/>
      <c r="AB111" s="56"/>
    </row>
    <row r="112" spans="1:28">
      <c r="A112" s="9">
        <v>94</v>
      </c>
      <c r="B112" s="9">
        <v>608</v>
      </c>
      <c r="C112" s="9">
        <v>38</v>
      </c>
      <c r="D112" s="9">
        <v>5</v>
      </c>
      <c r="E112" s="9" t="s">
        <v>98</v>
      </c>
      <c r="F112" s="43">
        <v>355.78999999999996</v>
      </c>
      <c r="G112" s="44">
        <v>18.141637802124023</v>
      </c>
      <c r="H112" s="9" t="s">
        <v>83</v>
      </c>
      <c r="I112" s="43">
        <v>82.064557879799466</v>
      </c>
      <c r="K112" s="45">
        <v>0.59082152029884916</v>
      </c>
      <c r="L112" s="45">
        <v>4.6272067912026441E-2</v>
      </c>
      <c r="M112" s="45">
        <v>9.3355877884516353E-2</v>
      </c>
      <c r="N112" s="45">
        <v>1.6977064216170783E-2</v>
      </c>
      <c r="O112" s="45">
        <v>0.21660634494084327</v>
      </c>
      <c r="P112" s="45">
        <v>3.5967124747593948E-2</v>
      </c>
      <c r="Q112" s="45">
        <v>0.26919422723031622</v>
      </c>
      <c r="R112" s="45">
        <v>9.986131207880504E-2</v>
      </c>
      <c r="S112" s="45">
        <v>9.6740130161387883E-2</v>
      </c>
      <c r="T112" s="45">
        <v>0.15219950802349938</v>
      </c>
      <c r="U112" s="45">
        <v>0</v>
      </c>
      <c r="V112" s="45">
        <v>0</v>
      </c>
      <c r="W112" s="45">
        <v>0.38200482250599149</v>
      </c>
      <c r="X112" s="45">
        <v>0</v>
      </c>
      <c r="Y112" s="45">
        <v>0</v>
      </c>
      <c r="AA112" s="56"/>
      <c r="AB112" s="56"/>
    </row>
    <row r="113" spans="1:28">
      <c r="A113" s="9">
        <v>94</v>
      </c>
      <c r="B113" s="9">
        <v>608</v>
      </c>
      <c r="C113" s="9">
        <v>38</v>
      </c>
      <c r="D113" s="9">
        <v>6</v>
      </c>
      <c r="E113" s="9" t="s">
        <v>45</v>
      </c>
      <c r="F113" s="43">
        <v>356.78999999999996</v>
      </c>
      <c r="G113" s="44">
        <v>18.223129272460937</v>
      </c>
      <c r="H113" s="9" t="s">
        <v>83</v>
      </c>
      <c r="I113" s="43">
        <v>72.390998071048585</v>
      </c>
      <c r="K113" s="45">
        <v>0.35417204122588469</v>
      </c>
      <c r="L113" s="45">
        <v>7.1352459923023442E-2</v>
      </c>
      <c r="M113" s="45">
        <v>0.11344611944460317</v>
      </c>
      <c r="N113" s="45">
        <v>1.0204955136647355E-2</v>
      </c>
      <c r="O113" s="45">
        <v>0.38894138780915066</v>
      </c>
      <c r="P113" s="45">
        <v>6.1883036460690703E-2</v>
      </c>
      <c r="Q113" s="45">
        <v>0.12700811684159777</v>
      </c>
      <c r="R113" s="45">
        <v>4.0723021026459173E-2</v>
      </c>
      <c r="S113" s="45">
        <v>1.5683612645477477E-2</v>
      </c>
      <c r="T113" s="45">
        <v>0.17641914116075866</v>
      </c>
      <c r="U113" s="45">
        <v>2.9898538304007734E-2</v>
      </c>
      <c r="V113" s="45">
        <v>1.3698074245785908E-2</v>
      </c>
      <c r="W113" s="45">
        <v>0.55378888264287063</v>
      </c>
      <c r="X113" s="45">
        <v>3.5521690097698552E-2</v>
      </c>
      <c r="Y113" s="45">
        <v>7.2589230353441352E-3</v>
      </c>
      <c r="AA113" s="56"/>
      <c r="AB113" s="56"/>
    </row>
    <row r="114" spans="1:28">
      <c r="A114" s="9">
        <v>94</v>
      </c>
      <c r="B114" s="9">
        <v>608</v>
      </c>
      <c r="C114" s="9">
        <v>39</v>
      </c>
      <c r="D114" s="9">
        <v>1</v>
      </c>
      <c r="E114" s="9" t="s">
        <v>46</v>
      </c>
      <c r="F114" s="43">
        <v>358.29999999999995</v>
      </c>
      <c r="G114" s="44">
        <v>18.346179962158203</v>
      </c>
      <c r="H114" s="9" t="s">
        <v>83</v>
      </c>
      <c r="I114" s="43">
        <v>79.540836107454012</v>
      </c>
      <c r="K114" s="45">
        <v>0.3722411798635053</v>
      </c>
      <c r="L114" s="45">
        <v>6.3347653595207359E-2</v>
      </c>
      <c r="M114" s="45">
        <v>0.11516840268056949</v>
      </c>
      <c r="N114" s="45">
        <v>1.1744102365188648E-2</v>
      </c>
      <c r="O114" s="45">
        <v>0.3738079920777041</v>
      </c>
      <c r="P114" s="45">
        <v>6.3690669417825113E-2</v>
      </c>
      <c r="Q114" s="45">
        <v>0.13081998601030384</v>
      </c>
      <c r="R114" s="45">
        <v>2.3040977553987055E-2</v>
      </c>
      <c r="S114" s="45">
        <v>3.7842438659861505E-2</v>
      </c>
      <c r="T114" s="45">
        <v>0.27974891317230755</v>
      </c>
      <c r="U114" s="45">
        <v>3.3427599707056804E-2</v>
      </c>
      <c r="V114" s="45">
        <v>0</v>
      </c>
      <c r="W114" s="45">
        <v>0.43105392855566016</v>
      </c>
      <c r="X114" s="45">
        <v>2.0913303955216702E-2</v>
      </c>
      <c r="Y114" s="45">
        <v>4.3152852385606399E-2</v>
      </c>
      <c r="AA114" s="56"/>
      <c r="AB114" s="56"/>
    </row>
    <row r="115" spans="1:28">
      <c r="A115" s="9">
        <v>94</v>
      </c>
      <c r="B115" s="9">
        <v>608</v>
      </c>
      <c r="C115" s="9">
        <v>39</v>
      </c>
      <c r="D115" s="9">
        <v>1</v>
      </c>
      <c r="E115" s="9" t="s">
        <v>98</v>
      </c>
      <c r="F115" s="43">
        <v>359.39</v>
      </c>
      <c r="G115" s="44">
        <v>18.435007095336914</v>
      </c>
      <c r="H115" s="9" t="s">
        <v>83</v>
      </c>
      <c r="I115" s="43">
        <v>70.554964780052813</v>
      </c>
      <c r="K115" s="45">
        <v>0.37210621623974044</v>
      </c>
      <c r="L115" s="45">
        <v>7.3700681090080378E-2</v>
      </c>
      <c r="M115" s="45">
        <v>0.13342522656206499</v>
      </c>
      <c r="N115" s="45">
        <v>1.3456869304742011E-2</v>
      </c>
      <c r="O115" s="45">
        <v>0.35089555762007896</v>
      </c>
      <c r="P115" s="45">
        <v>5.6415449183293227E-2</v>
      </c>
      <c r="Q115" s="45">
        <v>0.12640527466732332</v>
      </c>
      <c r="R115" s="45">
        <v>2.4467664658118143E-2</v>
      </c>
      <c r="S115" s="45">
        <v>2.0704817321773407E-2</v>
      </c>
      <c r="T115" s="45">
        <v>0.19403147088356298</v>
      </c>
      <c r="U115" s="45">
        <v>5.4369070314871801E-2</v>
      </c>
      <c r="V115" s="45">
        <v>2.835684763946365E-2</v>
      </c>
      <c r="W115" s="45">
        <v>0.45986410931466393</v>
      </c>
      <c r="X115" s="45">
        <v>4.445384003226887E-2</v>
      </c>
      <c r="Y115" s="45">
        <v>4.7346905167953889E-2</v>
      </c>
      <c r="AA115" s="56"/>
      <c r="AB115" s="56"/>
    </row>
    <row r="116" spans="1:28">
      <c r="A116" s="9">
        <v>94</v>
      </c>
      <c r="B116" s="9">
        <v>608</v>
      </c>
      <c r="C116" s="9">
        <v>39</v>
      </c>
      <c r="D116" s="9">
        <v>2</v>
      </c>
      <c r="E116" s="9" t="s">
        <v>99</v>
      </c>
      <c r="F116" s="43">
        <v>360.4</v>
      </c>
      <c r="G116" s="44">
        <v>18.517311096191406</v>
      </c>
      <c r="H116" s="9" t="s">
        <v>83</v>
      </c>
      <c r="I116" s="43">
        <v>73.619202142471323</v>
      </c>
      <c r="K116" s="45">
        <v>0.42764271323463809</v>
      </c>
      <c r="L116" s="45">
        <v>6.8400467963053629E-2</v>
      </c>
      <c r="M116" s="45">
        <v>0.12543466426992247</v>
      </c>
      <c r="N116" s="45">
        <v>1.4729887933713506E-2</v>
      </c>
      <c r="O116" s="45">
        <v>0.31134837068837307</v>
      </c>
      <c r="P116" s="45">
        <v>5.2443895910299236E-2</v>
      </c>
      <c r="Q116" s="45">
        <v>0.1153552872290271</v>
      </c>
      <c r="R116" s="45">
        <v>3.0355849643281176E-2</v>
      </c>
      <c r="S116" s="45">
        <v>0.11443731645164804</v>
      </c>
      <c r="T116" s="45">
        <v>0.22265916850790393</v>
      </c>
      <c r="U116" s="45">
        <v>6.8489755755847134E-2</v>
      </c>
      <c r="V116" s="45">
        <v>5.2697439389807574E-2</v>
      </c>
      <c r="W116" s="45">
        <v>0.28254374690865652</v>
      </c>
      <c r="X116" s="45">
        <v>4.5018419591974349E-2</v>
      </c>
      <c r="Y116" s="45">
        <v>6.8443016521854166E-2</v>
      </c>
      <c r="AA116" s="56"/>
      <c r="AB116" s="56"/>
    </row>
    <row r="117" spans="1:28">
      <c r="A117" s="9">
        <v>94</v>
      </c>
      <c r="B117" s="9">
        <v>608</v>
      </c>
      <c r="C117" s="9">
        <v>39</v>
      </c>
      <c r="D117" s="9">
        <v>3</v>
      </c>
      <c r="E117" s="9" t="s">
        <v>100</v>
      </c>
      <c r="F117" s="43">
        <v>361.34</v>
      </c>
      <c r="G117" s="44">
        <v>18.593912124633789</v>
      </c>
      <c r="H117" s="9" t="s">
        <v>83</v>
      </c>
      <c r="I117" s="43">
        <v>63.530072156781813</v>
      </c>
      <c r="K117" s="45">
        <v>0.48990110225880912</v>
      </c>
      <c r="L117" s="45">
        <v>7.5858664378747595E-2</v>
      </c>
      <c r="M117" s="45">
        <v>0.10945209090787587</v>
      </c>
      <c r="N117" s="45">
        <v>1.0143317871108878E-2</v>
      </c>
      <c r="O117" s="45">
        <v>0.26856543454280263</v>
      </c>
      <c r="P117" s="45">
        <v>4.60793900406559E-2</v>
      </c>
      <c r="Q117" s="45">
        <v>0.14371169160201985</v>
      </c>
      <c r="R117" s="45">
        <v>1.8906067947111232E-2</v>
      </c>
      <c r="S117" s="45">
        <v>2.7080763795981091E-2</v>
      </c>
      <c r="T117" s="45">
        <v>0.28402864170842113</v>
      </c>
      <c r="U117" s="45">
        <v>5.9021430837261225E-2</v>
      </c>
      <c r="V117" s="45">
        <v>3.1837913737184469E-2</v>
      </c>
      <c r="W117" s="45">
        <v>0.31297631656600661</v>
      </c>
      <c r="X117" s="45">
        <v>5.2903064188936054E-2</v>
      </c>
      <c r="Y117" s="45">
        <v>6.953410961707833E-2</v>
      </c>
      <c r="AA117" s="56"/>
      <c r="AB117" s="56"/>
    </row>
    <row r="118" spans="1:28">
      <c r="A118" s="9">
        <v>94</v>
      </c>
      <c r="B118" s="9">
        <v>608</v>
      </c>
      <c r="C118" s="9">
        <v>39</v>
      </c>
      <c r="D118" s="9">
        <v>3</v>
      </c>
      <c r="E118" s="9" t="s">
        <v>94</v>
      </c>
      <c r="F118" s="43">
        <v>362.38</v>
      </c>
      <c r="G118" s="44">
        <v>18.678665161132813</v>
      </c>
      <c r="H118" s="9" t="s">
        <v>83</v>
      </c>
      <c r="I118" s="43">
        <v>60.222229756433023</v>
      </c>
      <c r="K118" s="45">
        <v>0.64457735656682824</v>
      </c>
      <c r="L118" s="45">
        <v>4.5843053987931065E-2</v>
      </c>
      <c r="M118" s="45">
        <v>6.722249908598138E-2</v>
      </c>
      <c r="N118" s="45">
        <v>6.8762212952780989E-3</v>
      </c>
      <c r="O118" s="45">
        <v>0.20052451696056103</v>
      </c>
      <c r="P118" s="45">
        <v>3.4956352103420192E-2</v>
      </c>
      <c r="Q118" s="45">
        <v>0.16379889181791721</v>
      </c>
      <c r="R118" s="45">
        <v>1.5428385574968338E-2</v>
      </c>
      <c r="S118" s="45">
        <v>2.6405100851566617E-2</v>
      </c>
      <c r="T118" s="45">
        <v>0.21387658394118694</v>
      </c>
      <c r="U118" s="45">
        <v>5.373729927756974E-2</v>
      </c>
      <c r="V118" s="45">
        <v>2.3668410825240575E-2</v>
      </c>
      <c r="W118" s="45">
        <v>0.37590950192785205</v>
      </c>
      <c r="X118" s="45">
        <v>5.429341133758471E-2</v>
      </c>
      <c r="Y118" s="45">
        <v>7.2882414446113805E-2</v>
      </c>
      <c r="AA118" s="56"/>
      <c r="AB118" s="56"/>
    </row>
    <row r="119" spans="1:28">
      <c r="A119" s="9">
        <v>94</v>
      </c>
      <c r="B119" s="9">
        <v>608</v>
      </c>
      <c r="C119" s="9">
        <v>39</v>
      </c>
      <c r="D119" s="9">
        <v>4</v>
      </c>
      <c r="E119" s="9" t="s">
        <v>101</v>
      </c>
      <c r="F119" s="43">
        <v>363.36999999999995</v>
      </c>
      <c r="G119" s="44">
        <v>18.773593902587891</v>
      </c>
      <c r="H119" s="9" t="s">
        <v>83</v>
      </c>
      <c r="I119" s="43">
        <v>99.968144537317968</v>
      </c>
      <c r="K119" s="45">
        <v>0.32411979578527683</v>
      </c>
      <c r="L119" s="45">
        <v>9.2653835687419153E-2</v>
      </c>
      <c r="M119" s="45">
        <v>0.30212716304443721</v>
      </c>
      <c r="N119" s="45">
        <v>3.5751994909921175E-2</v>
      </c>
      <c r="O119" s="45">
        <v>0.20901309813599148</v>
      </c>
      <c r="P119" s="45">
        <v>3.6334112436954114E-2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AA119" s="56"/>
      <c r="AB119" s="56"/>
    </row>
    <row r="120" spans="1:28">
      <c r="A120" s="9">
        <v>94</v>
      </c>
      <c r="B120" s="9">
        <v>608</v>
      </c>
      <c r="C120" s="9">
        <v>39</v>
      </c>
      <c r="D120" s="9" t="s">
        <v>125</v>
      </c>
      <c r="E120" s="9" t="s">
        <v>59</v>
      </c>
      <c r="F120" s="43">
        <v>364.31</v>
      </c>
      <c r="G120" s="44">
        <v>18.871463775634766</v>
      </c>
      <c r="H120" s="9" t="s">
        <v>84</v>
      </c>
      <c r="I120" s="43">
        <v>56.711182582527933</v>
      </c>
      <c r="K120" s="45">
        <v>0.31299098178320994</v>
      </c>
      <c r="L120" s="45">
        <v>8.1661227556044338E-2</v>
      </c>
      <c r="M120" s="45">
        <v>0.20843681510091983</v>
      </c>
      <c r="N120" s="45">
        <v>1.5227461424160243E-2</v>
      </c>
      <c r="O120" s="45">
        <v>0.33371496401567879</v>
      </c>
      <c r="P120" s="45">
        <v>4.7968550119986818E-2</v>
      </c>
      <c r="Q120" s="45">
        <v>0.36957484213459935</v>
      </c>
      <c r="R120" s="45">
        <v>6.1259268138117481E-2</v>
      </c>
      <c r="S120" s="45">
        <v>9.3230947637280376E-2</v>
      </c>
      <c r="T120" s="45">
        <v>0.1182335492989071</v>
      </c>
      <c r="U120" s="45">
        <v>7.2321905125829727E-2</v>
      </c>
      <c r="V120" s="45">
        <v>5.1791727051200762E-2</v>
      </c>
      <c r="W120" s="45">
        <v>0.12995062885697742</v>
      </c>
      <c r="X120" s="45">
        <v>6.1351823337795708E-2</v>
      </c>
      <c r="Y120" s="45">
        <v>4.2285308419292067E-2</v>
      </c>
      <c r="AA120" s="56"/>
      <c r="AB120" s="56"/>
    </row>
    <row r="121" spans="1:28">
      <c r="A121" s="9">
        <v>94</v>
      </c>
      <c r="B121" s="9">
        <v>608</v>
      </c>
      <c r="C121" s="9">
        <v>40</v>
      </c>
      <c r="D121" s="9">
        <v>1</v>
      </c>
      <c r="E121" s="9" t="s">
        <v>47</v>
      </c>
      <c r="F121" s="43">
        <v>367.97999999999996</v>
      </c>
      <c r="G121" s="44">
        <v>19.146539688110352</v>
      </c>
      <c r="H121" s="9" t="s">
        <v>83</v>
      </c>
      <c r="I121" s="43">
        <v>67.54759832467127</v>
      </c>
      <c r="K121" s="45">
        <v>0.49514619307039937</v>
      </c>
      <c r="L121" s="45">
        <v>6.3649689399462181E-2</v>
      </c>
      <c r="M121" s="45">
        <v>0.20523827588535354</v>
      </c>
      <c r="N121" s="45">
        <v>1.7468180904802795E-2</v>
      </c>
      <c r="O121" s="45">
        <v>0.19232991337903538</v>
      </c>
      <c r="P121" s="45">
        <v>2.6167747360946722E-2</v>
      </c>
      <c r="Q121" s="45">
        <v>0.21027724505983908</v>
      </c>
      <c r="R121" s="45">
        <v>1.7788916242466184E-2</v>
      </c>
      <c r="S121" s="45">
        <v>5.1150106520909476E-2</v>
      </c>
      <c r="T121" s="45">
        <v>0.25202526054996943</v>
      </c>
      <c r="U121" s="45">
        <v>5.2837342634587781E-2</v>
      </c>
      <c r="V121" s="45">
        <v>2.4778661767243845E-2</v>
      </c>
      <c r="W121" s="45">
        <v>0.31479197853499857</v>
      </c>
      <c r="X121" s="45">
        <v>3.0714710878714222E-2</v>
      </c>
      <c r="Y121" s="45">
        <v>4.5635777811271414E-2</v>
      </c>
      <c r="AA121" s="56"/>
      <c r="AB121" s="56"/>
    </row>
    <row r="122" spans="1:28">
      <c r="A122" s="9">
        <v>94</v>
      </c>
      <c r="B122" s="9">
        <v>608</v>
      </c>
      <c r="C122" s="9">
        <v>40</v>
      </c>
      <c r="D122" s="9">
        <v>2</v>
      </c>
      <c r="E122" s="9" t="s">
        <v>40</v>
      </c>
      <c r="F122" s="43">
        <v>370.01</v>
      </c>
      <c r="G122" s="44">
        <v>19.296518325805664</v>
      </c>
      <c r="H122" s="9" t="s">
        <v>83</v>
      </c>
      <c r="I122" s="43">
        <v>63.184776832314427</v>
      </c>
      <c r="K122" s="45">
        <v>0.37144122968004117</v>
      </c>
      <c r="L122" s="45">
        <v>6.7201779389276989E-2</v>
      </c>
      <c r="M122" s="45">
        <v>0.19499396588471887</v>
      </c>
      <c r="N122" s="45">
        <v>1.5434260471716376E-2</v>
      </c>
      <c r="O122" s="45">
        <v>0.29971626724746109</v>
      </c>
      <c r="P122" s="45">
        <v>5.1212497326785497E-2</v>
      </c>
      <c r="Q122" s="45">
        <v>0.21192556173808264</v>
      </c>
      <c r="R122" s="45">
        <v>4.5485526235320907E-2</v>
      </c>
      <c r="S122" s="45">
        <v>0.15943795691314314</v>
      </c>
      <c r="T122" s="45">
        <v>0.17320483576168635</v>
      </c>
      <c r="U122" s="45">
        <v>0.11652730959949657</v>
      </c>
      <c r="V122" s="45">
        <v>5.8432988905978915E-2</v>
      </c>
      <c r="W122" s="45">
        <v>0.15486941501434703</v>
      </c>
      <c r="X122" s="45">
        <v>4.6715955722200185E-2</v>
      </c>
      <c r="Y122" s="45">
        <v>3.340045010974426E-2</v>
      </c>
      <c r="AA122" s="56"/>
      <c r="AB122" s="56"/>
    </row>
    <row r="123" spans="1:28">
      <c r="A123" s="9">
        <v>94</v>
      </c>
      <c r="B123" s="9">
        <v>608</v>
      </c>
      <c r="C123" s="9">
        <v>40</v>
      </c>
      <c r="D123" s="9">
        <v>3</v>
      </c>
      <c r="E123" s="9" t="s">
        <v>47</v>
      </c>
      <c r="F123" s="43">
        <v>370.97999999999996</v>
      </c>
      <c r="G123" s="44">
        <v>19.368183135986328</v>
      </c>
      <c r="H123" s="9" t="s">
        <v>83</v>
      </c>
      <c r="I123" s="43">
        <v>60.247300147691107</v>
      </c>
      <c r="K123" s="45">
        <v>0.41630032292331837</v>
      </c>
      <c r="L123" s="45">
        <v>7.0593228656022466E-2</v>
      </c>
      <c r="M123" s="45">
        <v>0.13194296385542739</v>
      </c>
      <c r="N123" s="45">
        <v>1.7608633592399604E-2</v>
      </c>
      <c r="O123" s="45">
        <v>0.31768849657494524</v>
      </c>
      <c r="P123" s="45">
        <v>4.586635439788693E-2</v>
      </c>
      <c r="Q123" s="45">
        <v>0.13520564030655849</v>
      </c>
      <c r="R123" s="45">
        <v>3.6631088326965454E-2</v>
      </c>
      <c r="S123" s="45">
        <v>0.11230881440046395</v>
      </c>
      <c r="T123" s="45">
        <v>0.30015369685596877</v>
      </c>
      <c r="U123" s="45">
        <v>0.12465442139495175</v>
      </c>
      <c r="V123" s="45">
        <v>4.8684919291376055E-2</v>
      </c>
      <c r="W123" s="45">
        <v>0.16231434620292343</v>
      </c>
      <c r="X123" s="45">
        <v>5.3570024876109311E-2</v>
      </c>
      <c r="Y123" s="45">
        <v>2.6477048344682778E-2</v>
      </c>
      <c r="AA123" s="56"/>
      <c r="AB123" s="56"/>
    </row>
    <row r="124" spans="1:28">
      <c r="A124" s="9">
        <v>94</v>
      </c>
      <c r="B124" s="9">
        <v>608</v>
      </c>
      <c r="C124" s="9">
        <v>40</v>
      </c>
      <c r="D124" s="9">
        <v>3</v>
      </c>
      <c r="E124" s="9" t="s">
        <v>49</v>
      </c>
      <c r="F124" s="43">
        <v>372.02</v>
      </c>
      <c r="G124" s="44">
        <v>19.445018768310547</v>
      </c>
      <c r="H124" s="9" t="s">
        <v>83</v>
      </c>
      <c r="I124" s="43">
        <v>67.653073313972584</v>
      </c>
      <c r="K124" s="45">
        <v>0.36710573215925413</v>
      </c>
      <c r="L124" s="45">
        <v>8.7609947452368955E-2</v>
      </c>
      <c r="M124" s="45">
        <v>0.17175201949789054</v>
      </c>
      <c r="N124" s="45">
        <v>2.5604902039765877E-2</v>
      </c>
      <c r="O124" s="45">
        <v>0.29576046946940965</v>
      </c>
      <c r="P124" s="45">
        <v>5.2166929381310866E-2</v>
      </c>
      <c r="Q124" s="45">
        <v>0.14953746832474094</v>
      </c>
      <c r="R124" s="45">
        <v>2.6041236515915677E-2</v>
      </c>
      <c r="S124" s="45">
        <v>1.5237583563183161E-2</v>
      </c>
      <c r="T124" s="45">
        <v>0.25706363000565313</v>
      </c>
      <c r="U124" s="45">
        <v>3.6409578258846165E-2</v>
      </c>
      <c r="V124" s="45">
        <v>2.6846376621038979E-2</v>
      </c>
      <c r="W124" s="45">
        <v>0.39621756646813688</v>
      </c>
      <c r="X124" s="45">
        <v>4.3896951230405989E-2</v>
      </c>
      <c r="Y124" s="45">
        <v>4.8749609012079087E-2</v>
      </c>
      <c r="AA124" s="56"/>
      <c r="AB124" s="56"/>
    </row>
    <row r="125" spans="1:28">
      <c r="A125" s="9">
        <v>94</v>
      </c>
      <c r="B125" s="9">
        <v>608</v>
      </c>
      <c r="C125" s="9">
        <v>40</v>
      </c>
      <c r="D125" s="9">
        <v>4</v>
      </c>
      <c r="E125" s="9" t="s">
        <v>45</v>
      </c>
      <c r="F125" s="43">
        <v>372.98999999999995</v>
      </c>
      <c r="G125" s="44">
        <v>19.516683578491211</v>
      </c>
      <c r="H125" s="9" t="s">
        <v>83</v>
      </c>
      <c r="I125" s="43">
        <v>83.153582718272872</v>
      </c>
      <c r="K125" s="45">
        <v>0.32567939034194299</v>
      </c>
      <c r="L125" s="45">
        <v>7.4485715629599714E-2</v>
      </c>
      <c r="M125" s="45">
        <v>0.12123106800676937</v>
      </c>
      <c r="N125" s="45">
        <v>1.6721447546775639E-2</v>
      </c>
      <c r="O125" s="45">
        <v>0.39742670986861417</v>
      </c>
      <c r="P125" s="45">
        <v>6.4455668606298117E-2</v>
      </c>
      <c r="Q125" s="45">
        <v>0.55066580217423355</v>
      </c>
      <c r="R125" s="45">
        <v>0</v>
      </c>
      <c r="S125" s="45">
        <v>0</v>
      </c>
      <c r="T125" s="45">
        <v>0.34070225634083662</v>
      </c>
      <c r="U125" s="45">
        <v>0</v>
      </c>
      <c r="V125" s="45">
        <v>0</v>
      </c>
      <c r="W125" s="45">
        <v>0.10863194148492979</v>
      </c>
      <c r="X125" s="45">
        <v>0</v>
      </c>
      <c r="Y125" s="45">
        <v>0</v>
      </c>
      <c r="AA125" s="56"/>
      <c r="AB125" s="56"/>
    </row>
    <row r="126" spans="1:28">
      <c r="A126" s="9">
        <v>94</v>
      </c>
      <c r="B126" s="9">
        <v>608</v>
      </c>
      <c r="C126" s="9">
        <v>40</v>
      </c>
      <c r="D126" s="9">
        <v>4</v>
      </c>
      <c r="E126" s="9" t="s">
        <v>50</v>
      </c>
      <c r="F126" s="43">
        <v>373.375</v>
      </c>
      <c r="G126" s="44">
        <v>19.545127868652344</v>
      </c>
      <c r="H126" s="9" t="s">
        <v>83</v>
      </c>
      <c r="I126" s="43">
        <v>99.996273766372482</v>
      </c>
      <c r="K126" s="45">
        <v>0.59368715161193331</v>
      </c>
      <c r="L126" s="45">
        <v>4.4452457735671642E-2</v>
      </c>
      <c r="M126" s="45">
        <v>8.0562943850837704E-2</v>
      </c>
      <c r="N126" s="45">
        <v>8.8725076352400706E-3</v>
      </c>
      <c r="O126" s="45">
        <v>0.23505186133715544</v>
      </c>
      <c r="P126" s="45">
        <v>3.7373077829161806E-2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AA126" s="56"/>
      <c r="AB126" s="56"/>
    </row>
    <row r="127" spans="1:28">
      <c r="A127" s="9">
        <v>94</v>
      </c>
      <c r="B127" s="9">
        <v>608</v>
      </c>
      <c r="C127" s="9">
        <v>40</v>
      </c>
      <c r="D127" s="9">
        <v>5</v>
      </c>
      <c r="E127" s="9" t="s">
        <v>47</v>
      </c>
      <c r="F127" s="43">
        <v>373.97999999999996</v>
      </c>
      <c r="G127" s="44">
        <v>19.589826583862305</v>
      </c>
      <c r="H127" s="9" t="s">
        <v>83</v>
      </c>
      <c r="I127" s="43">
        <v>83.446800876381559</v>
      </c>
      <c r="K127" s="45">
        <v>0.39658506666040738</v>
      </c>
      <c r="L127" s="45">
        <v>6.760292913844311E-2</v>
      </c>
      <c r="M127" s="45">
        <v>0.13273949738021748</v>
      </c>
      <c r="N127" s="45">
        <v>1.6871028792791804E-2</v>
      </c>
      <c r="O127" s="45">
        <v>0.33061768604024638</v>
      </c>
      <c r="P127" s="45">
        <v>5.5583791987893885E-2</v>
      </c>
      <c r="Q127" s="45">
        <v>0.42088473331385845</v>
      </c>
      <c r="R127" s="45">
        <v>0</v>
      </c>
      <c r="S127" s="45">
        <v>0</v>
      </c>
      <c r="T127" s="45">
        <v>0.42896296652957661</v>
      </c>
      <c r="U127" s="45">
        <v>0</v>
      </c>
      <c r="V127" s="45">
        <v>0</v>
      </c>
      <c r="W127" s="45">
        <v>0.15015230015656497</v>
      </c>
      <c r="X127" s="45">
        <v>0</v>
      </c>
      <c r="Y127" s="45">
        <v>0</v>
      </c>
      <c r="AA127" s="56"/>
      <c r="AB127" s="56"/>
    </row>
    <row r="128" spans="1:28">
      <c r="A128" s="9">
        <v>94</v>
      </c>
      <c r="B128" s="9">
        <v>608</v>
      </c>
      <c r="C128" s="9">
        <v>40</v>
      </c>
      <c r="D128" s="9" t="s">
        <v>125</v>
      </c>
      <c r="E128" s="9" t="s">
        <v>102</v>
      </c>
      <c r="F128" s="43">
        <v>376.07</v>
      </c>
      <c r="G128" s="44">
        <v>19.709968566894531</v>
      </c>
      <c r="H128" s="9" t="s">
        <v>83</v>
      </c>
      <c r="I128" s="43">
        <v>79.687987745131579</v>
      </c>
      <c r="K128" s="45">
        <v>0.52700433400523394</v>
      </c>
      <c r="L128" s="45">
        <v>5.8280398685008762E-2</v>
      </c>
      <c r="M128" s="45">
        <v>8.3934533308725578E-2</v>
      </c>
      <c r="N128" s="45">
        <v>8.7365591921022348E-3</v>
      </c>
      <c r="O128" s="45">
        <v>0.27894562706582504</v>
      </c>
      <c r="P128" s="45">
        <v>4.3098547743104426E-2</v>
      </c>
      <c r="Q128" s="45">
        <v>0.27805583562199754</v>
      </c>
      <c r="R128" s="45">
        <v>4.6841924442559572E-2</v>
      </c>
      <c r="S128" s="45">
        <v>2.9047223919274709E-2</v>
      </c>
      <c r="T128" s="45">
        <v>0.32493677565874451</v>
      </c>
      <c r="U128" s="45">
        <v>5.2166714128809674E-2</v>
      </c>
      <c r="V128" s="45">
        <v>5.3572953360208966E-2</v>
      </c>
      <c r="W128" s="45">
        <v>0.13192046109009625</v>
      </c>
      <c r="X128" s="45">
        <v>6.0547968917251886E-2</v>
      </c>
      <c r="Y128" s="45">
        <v>2.2910142861056897E-2</v>
      </c>
      <c r="AA128" s="56"/>
      <c r="AB128" s="56"/>
    </row>
    <row r="129" spans="1:28">
      <c r="A129" s="9">
        <v>94</v>
      </c>
      <c r="B129" s="9">
        <v>608</v>
      </c>
      <c r="C129" s="9">
        <v>41</v>
      </c>
      <c r="D129" s="9">
        <v>3</v>
      </c>
      <c r="E129" s="9" t="s">
        <v>47</v>
      </c>
      <c r="F129" s="43">
        <v>380.58</v>
      </c>
      <c r="G129" s="44">
        <v>19.815879821777344</v>
      </c>
      <c r="H129" s="9" t="s">
        <v>83</v>
      </c>
      <c r="I129" s="43">
        <v>68.136587151925781</v>
      </c>
      <c r="K129" s="45">
        <v>0.41452628322199597</v>
      </c>
      <c r="L129" s="45">
        <v>6.6790196162788085E-2</v>
      </c>
      <c r="M129" s="45">
        <v>0.1021926746701334</v>
      </c>
      <c r="N129" s="45">
        <v>6.4981277612982538E-3</v>
      </c>
      <c r="O129" s="45">
        <v>0.35438591347764886</v>
      </c>
      <c r="P129" s="45">
        <v>5.5606804706135396E-2</v>
      </c>
      <c r="Q129" s="45">
        <v>0.29160623932582014</v>
      </c>
      <c r="R129" s="45">
        <v>2.4494317391196861E-2</v>
      </c>
      <c r="S129" s="45">
        <v>3.3629679748854134E-2</v>
      </c>
      <c r="T129" s="45">
        <v>0.29555797423152941</v>
      </c>
      <c r="U129" s="45">
        <v>3.8528593565582844E-2</v>
      </c>
      <c r="V129" s="45">
        <v>2.307533345957825E-2</v>
      </c>
      <c r="W129" s="45">
        <v>0.24185446444016401</v>
      </c>
      <c r="X129" s="45">
        <v>2.9294001998618729E-2</v>
      </c>
      <c r="Y129" s="45">
        <v>2.1959395838655624E-2</v>
      </c>
      <c r="AA129" s="56"/>
      <c r="AB129" s="56"/>
    </row>
    <row r="130" spans="1:28">
      <c r="A130" s="9">
        <v>94</v>
      </c>
      <c r="B130" s="9">
        <v>608</v>
      </c>
      <c r="C130" s="9">
        <v>41</v>
      </c>
      <c r="D130" s="9">
        <v>4</v>
      </c>
      <c r="E130" s="9" t="s">
        <v>126</v>
      </c>
      <c r="F130" s="43">
        <v>382</v>
      </c>
      <c r="G130" s="44">
        <v>19.849225997924805</v>
      </c>
      <c r="H130" s="9" t="s">
        <v>84</v>
      </c>
      <c r="I130" s="43">
        <v>68.173359772870086</v>
      </c>
      <c r="K130" s="45">
        <v>0.4981370975315797</v>
      </c>
      <c r="L130" s="45">
        <v>6.0481164156402083E-2</v>
      </c>
      <c r="M130" s="45">
        <v>8.4101862357887081E-2</v>
      </c>
      <c r="N130" s="45">
        <v>9.1555280996340766E-3</v>
      </c>
      <c r="O130" s="45">
        <v>0.30403324062015008</v>
      </c>
      <c r="P130" s="45">
        <v>4.409110723434697E-2</v>
      </c>
      <c r="Q130" s="45">
        <v>0.23617213544395163</v>
      </c>
      <c r="R130" s="45">
        <v>4.2616787928985669E-2</v>
      </c>
      <c r="S130" s="45">
        <v>8.8241375211756845E-2</v>
      </c>
      <c r="T130" s="45">
        <v>0.16166388272082771</v>
      </c>
      <c r="U130" s="45">
        <v>0.10440114022236283</v>
      </c>
      <c r="V130" s="45">
        <v>3.4344699922604797E-2</v>
      </c>
      <c r="W130" s="45">
        <v>0.1831367319594385</v>
      </c>
      <c r="X130" s="45">
        <v>6.1736010097540935E-2</v>
      </c>
      <c r="Y130" s="45">
        <v>8.7687236492531087E-2</v>
      </c>
      <c r="AA130" s="56"/>
      <c r="AB130" s="56"/>
    </row>
    <row r="131" spans="1:28">
      <c r="A131" s="9">
        <v>94</v>
      </c>
      <c r="B131" s="9">
        <v>608</v>
      </c>
      <c r="C131" s="9">
        <v>41</v>
      </c>
      <c r="D131" s="9">
        <v>4</v>
      </c>
      <c r="E131" s="9" t="s">
        <v>103</v>
      </c>
      <c r="F131" s="43">
        <v>382.61499999999995</v>
      </c>
      <c r="G131" s="44">
        <v>19.863668441772461</v>
      </c>
      <c r="H131" s="9" t="s">
        <v>83</v>
      </c>
      <c r="I131" s="43">
        <v>86.488711989160137</v>
      </c>
      <c r="K131" s="45">
        <v>0.45107333802994071</v>
      </c>
      <c r="L131" s="45">
        <v>6.5604888143224391E-2</v>
      </c>
      <c r="M131" s="45">
        <v>9.4459607510041663E-2</v>
      </c>
      <c r="N131" s="45">
        <v>1.0513811744298064E-2</v>
      </c>
      <c r="O131" s="45">
        <v>0.32831016714008793</v>
      </c>
      <c r="P131" s="45">
        <v>5.0038187432407288E-2</v>
      </c>
      <c r="Q131" s="45">
        <v>0.39727106794793704</v>
      </c>
      <c r="R131" s="45">
        <v>5.0072802991815914E-2</v>
      </c>
      <c r="S131" s="45">
        <v>8.2699021538314224E-2</v>
      </c>
      <c r="T131" s="45">
        <v>0.17230759922691294</v>
      </c>
      <c r="U131" s="45">
        <v>5.3210308659648965E-2</v>
      </c>
      <c r="V131" s="45">
        <v>2.1236544991146966E-2</v>
      </c>
      <c r="W131" s="45">
        <v>0.1867169531220845</v>
      </c>
      <c r="X131" s="45">
        <v>1.6763564180010106E-2</v>
      </c>
      <c r="Y131" s="45">
        <v>1.9722137342129371E-2</v>
      </c>
      <c r="AA131" s="56"/>
      <c r="AB131" s="56"/>
    </row>
    <row r="132" spans="1:28">
      <c r="A132" s="9">
        <v>94</v>
      </c>
      <c r="B132" s="9">
        <v>608</v>
      </c>
      <c r="C132" s="9">
        <v>41</v>
      </c>
      <c r="D132" s="9">
        <v>5</v>
      </c>
      <c r="E132" s="9" t="s">
        <v>44</v>
      </c>
      <c r="F132" s="43">
        <v>383.59</v>
      </c>
      <c r="G132" s="44">
        <v>19.886564254760742</v>
      </c>
      <c r="H132" s="9" t="s">
        <v>83</v>
      </c>
      <c r="I132" s="43">
        <v>73.582631691250427</v>
      </c>
      <c r="K132" s="45">
        <v>0.70191917054297326</v>
      </c>
      <c r="L132" s="45">
        <v>5.3108449889713388E-2</v>
      </c>
      <c r="M132" s="45">
        <v>5.3942745655485735E-2</v>
      </c>
      <c r="N132" s="45">
        <v>6.8914619434807386E-3</v>
      </c>
      <c r="O132" s="45">
        <v>0.15954466177185173</v>
      </c>
      <c r="P132" s="45">
        <v>2.4593510196495139E-2</v>
      </c>
      <c r="Q132" s="45">
        <v>0.60182442371152856</v>
      </c>
      <c r="R132" s="45">
        <v>2.9452585372659868E-2</v>
      </c>
      <c r="S132" s="45">
        <v>4.3793867598606269E-2</v>
      </c>
      <c r="T132" s="45">
        <v>5.3668317574422961E-2</v>
      </c>
      <c r="U132" s="45">
        <v>8.2610656522615442E-2</v>
      </c>
      <c r="V132" s="45">
        <v>2.3914504471993094E-2</v>
      </c>
      <c r="W132" s="45">
        <v>0.11565462936847531</v>
      </c>
      <c r="X132" s="45">
        <v>3.1591564120757365E-2</v>
      </c>
      <c r="Y132" s="45">
        <v>1.7489451258941181E-2</v>
      </c>
      <c r="AA132" s="56"/>
      <c r="AB132" s="56"/>
    </row>
    <row r="133" spans="1:28">
      <c r="A133" s="9">
        <v>94</v>
      </c>
      <c r="B133" s="9">
        <v>608</v>
      </c>
      <c r="C133" s="9">
        <v>41</v>
      </c>
      <c r="D133" s="9">
        <v>5</v>
      </c>
      <c r="E133" s="9" t="s">
        <v>127</v>
      </c>
      <c r="F133" s="43">
        <v>384.03</v>
      </c>
      <c r="G133" s="44">
        <v>19.89689826965332</v>
      </c>
      <c r="H133" s="9" t="s">
        <v>84</v>
      </c>
      <c r="I133" s="43">
        <v>80.858121680414769</v>
      </c>
      <c r="K133" s="45">
        <v>0.62831807722283572</v>
      </c>
      <c r="L133" s="45">
        <v>4.5674656757790068E-2</v>
      </c>
      <c r="M133" s="45">
        <v>6.3797692650852611E-2</v>
      </c>
      <c r="N133" s="45">
        <v>7.1675127948126532E-3</v>
      </c>
      <c r="O133" s="45">
        <v>0.22302797233463553</v>
      </c>
      <c r="P133" s="45">
        <v>3.2014088239073403E-2</v>
      </c>
      <c r="Q133" s="45">
        <v>0.34052786712353267</v>
      </c>
      <c r="R133" s="45">
        <v>6.408268414985567E-2</v>
      </c>
      <c r="S133" s="45">
        <v>0.10906907109823183</v>
      </c>
      <c r="T133" s="45">
        <v>0.13547401191588856</v>
      </c>
      <c r="U133" s="45">
        <v>0.11218828101204779</v>
      </c>
      <c r="V133" s="45">
        <v>3.5904382846127479E-2</v>
      </c>
      <c r="W133" s="45">
        <v>0.13019714357443618</v>
      </c>
      <c r="X133" s="45">
        <v>6.3113233462810886E-3</v>
      </c>
      <c r="Y133" s="45">
        <v>6.6245234933598685E-2</v>
      </c>
      <c r="AA133" s="56"/>
      <c r="AB133" s="56"/>
    </row>
    <row r="134" spans="1:28">
      <c r="A134" s="9">
        <v>94</v>
      </c>
      <c r="B134" s="9">
        <v>608</v>
      </c>
      <c r="C134" s="9">
        <v>41</v>
      </c>
      <c r="D134" s="9">
        <v>5</v>
      </c>
      <c r="E134" s="9" t="s">
        <v>51</v>
      </c>
      <c r="F134" s="43">
        <v>384.57</v>
      </c>
      <c r="G134" s="44">
        <v>19.909578323364258</v>
      </c>
      <c r="H134" s="9" t="s">
        <v>83</v>
      </c>
      <c r="I134" s="43">
        <v>66.718716309424906</v>
      </c>
      <c r="K134" s="45">
        <v>0.57349213964780821</v>
      </c>
      <c r="L134" s="45">
        <v>5.6251765402296476E-2</v>
      </c>
      <c r="M134" s="45">
        <v>7.0364134891963845E-2</v>
      </c>
      <c r="N134" s="45">
        <v>8.7931002894817822E-3</v>
      </c>
      <c r="O134" s="45">
        <v>0.25459416127564616</v>
      </c>
      <c r="P134" s="45">
        <v>3.6504698492803515E-2</v>
      </c>
      <c r="Q134" s="45">
        <v>0.32727201758915675</v>
      </c>
      <c r="R134" s="45">
        <v>4.9885300160312535E-2</v>
      </c>
      <c r="S134" s="45">
        <v>6.8303027861571219E-2</v>
      </c>
      <c r="T134" s="45">
        <v>0.17630141291941365</v>
      </c>
      <c r="U134" s="45">
        <v>0.1175436721296589</v>
      </c>
      <c r="V134" s="45">
        <v>2.7666894075972667E-2</v>
      </c>
      <c r="W134" s="45">
        <v>0.13876706064467195</v>
      </c>
      <c r="X134" s="45">
        <v>5.9281430686901469E-2</v>
      </c>
      <c r="Y134" s="45">
        <v>3.4979183932340861E-2</v>
      </c>
      <c r="AA134" s="56"/>
      <c r="AB134" s="56"/>
    </row>
    <row r="135" spans="1:28">
      <c r="A135" s="9">
        <v>94</v>
      </c>
      <c r="B135" s="9">
        <v>608</v>
      </c>
      <c r="C135" s="9">
        <v>41</v>
      </c>
      <c r="D135" s="9">
        <v>6</v>
      </c>
      <c r="E135" s="9" t="s">
        <v>45</v>
      </c>
      <c r="F135" s="43">
        <v>385.59</v>
      </c>
      <c r="G135" s="44">
        <v>19.93353271484375</v>
      </c>
      <c r="H135" s="9" t="s">
        <v>83</v>
      </c>
      <c r="I135" s="43">
        <v>70.669024659476008</v>
      </c>
      <c r="K135" s="45">
        <v>0.66934137231538038</v>
      </c>
      <c r="L135" s="45">
        <v>5.8534180240597394E-2</v>
      </c>
      <c r="M135" s="45">
        <v>6.4491389597163343E-2</v>
      </c>
      <c r="N135" s="45">
        <v>1.0178881410000248E-2</v>
      </c>
      <c r="O135" s="45">
        <v>0.16945101370325688</v>
      </c>
      <c r="P135" s="45">
        <v>2.8003162733601757E-2</v>
      </c>
      <c r="Q135" s="45">
        <v>0.39383642063942798</v>
      </c>
      <c r="R135" s="45">
        <v>5.2480403432584387E-2</v>
      </c>
      <c r="S135" s="45">
        <v>8.0981317041305373E-2</v>
      </c>
      <c r="T135" s="45">
        <v>0.10186030889758629</v>
      </c>
      <c r="U135" s="45">
        <v>9.3708515058392214E-2</v>
      </c>
      <c r="V135" s="45">
        <v>2.7154094228733092E-2</v>
      </c>
      <c r="W135" s="45">
        <v>0.19505199770245865</v>
      </c>
      <c r="X135" s="45">
        <v>3.4430430006867803E-2</v>
      </c>
      <c r="Y135" s="45">
        <v>2.0496512992644197E-2</v>
      </c>
      <c r="AA135" s="56"/>
      <c r="AB135" s="56"/>
    </row>
    <row r="136" spans="1:28">
      <c r="A136" s="9">
        <v>94</v>
      </c>
      <c r="B136" s="9">
        <v>608</v>
      </c>
      <c r="C136" s="9">
        <v>41</v>
      </c>
      <c r="D136" s="9">
        <v>6</v>
      </c>
      <c r="E136" s="9" t="s">
        <v>126</v>
      </c>
      <c r="F136" s="43">
        <v>386.03</v>
      </c>
      <c r="G136" s="44">
        <v>19.943864822387695</v>
      </c>
      <c r="H136" s="9" t="s">
        <v>84</v>
      </c>
      <c r="I136" s="43">
        <v>86.664570574567122</v>
      </c>
      <c r="K136" s="45">
        <v>0.73695025467653796</v>
      </c>
      <c r="L136" s="45">
        <v>3.9073323444944713E-2</v>
      </c>
      <c r="M136" s="45">
        <v>4.3958907571977644E-2</v>
      </c>
      <c r="N136" s="45">
        <v>5.262271268378479E-3</v>
      </c>
      <c r="O136" s="45">
        <v>0.1531835387859552</v>
      </c>
      <c r="P136" s="45">
        <v>2.1571704252205993E-2</v>
      </c>
      <c r="Q136" s="45">
        <v>0.26879578724271624</v>
      </c>
      <c r="R136" s="45">
        <v>6.2964974910828295E-2</v>
      </c>
      <c r="S136" s="45">
        <v>0.10625915582262083</v>
      </c>
      <c r="T136" s="45">
        <v>0.12908788416953892</v>
      </c>
      <c r="U136" s="45">
        <v>0.12531783094285326</v>
      </c>
      <c r="V136" s="45">
        <v>4.1528131258555631E-2</v>
      </c>
      <c r="W136" s="45">
        <v>0.15558001082731457</v>
      </c>
      <c r="X136" s="45">
        <v>6.6793235460636369E-2</v>
      </c>
      <c r="Y136" s="45">
        <v>4.3672989364935896E-2</v>
      </c>
      <c r="AA136" s="56"/>
      <c r="AB136" s="56"/>
    </row>
    <row r="137" spans="1:28">
      <c r="A137" s="9">
        <v>94</v>
      </c>
      <c r="B137" s="9">
        <v>608</v>
      </c>
      <c r="C137" s="9">
        <v>41</v>
      </c>
      <c r="D137" s="9">
        <v>7</v>
      </c>
      <c r="E137" s="9" t="s">
        <v>41</v>
      </c>
      <c r="F137" s="43">
        <v>386.57</v>
      </c>
      <c r="G137" s="44">
        <v>19.956546783447266</v>
      </c>
      <c r="H137" s="9" t="s">
        <v>83</v>
      </c>
      <c r="I137" s="43">
        <v>70.506746812315157</v>
      </c>
      <c r="K137" s="45">
        <v>0.45622250571270812</v>
      </c>
      <c r="L137" s="45">
        <v>6.8208699081218918E-2</v>
      </c>
      <c r="M137" s="45">
        <v>9.2263824254364163E-2</v>
      </c>
      <c r="N137" s="45">
        <v>1.1217854326635697E-2</v>
      </c>
      <c r="O137" s="45">
        <v>0.32250158408709895</v>
      </c>
      <c r="P137" s="45">
        <v>4.9585532537974167E-2</v>
      </c>
      <c r="Q137" s="45">
        <v>0.40029672022374124</v>
      </c>
      <c r="R137" s="45">
        <v>4.6864492665525295E-2</v>
      </c>
      <c r="S137" s="45">
        <v>6.5720158062037112E-2</v>
      </c>
      <c r="T137" s="45">
        <v>9.5068664102042469E-2</v>
      </c>
      <c r="U137" s="45">
        <v>8.1668010578292552E-2</v>
      </c>
      <c r="V137" s="45">
        <v>3.4227967152528432E-2</v>
      </c>
      <c r="W137" s="45">
        <v>0.20599926934534241</v>
      </c>
      <c r="X137" s="45">
        <v>3.3960112992351493E-2</v>
      </c>
      <c r="Y137" s="45">
        <v>3.619460487813897E-2</v>
      </c>
      <c r="AA137" s="56"/>
      <c r="AB137" s="56"/>
    </row>
    <row r="138" spans="1:28">
      <c r="A138" s="9">
        <v>94</v>
      </c>
      <c r="B138" s="9">
        <v>608</v>
      </c>
      <c r="C138" s="9">
        <v>42</v>
      </c>
      <c r="D138" s="9">
        <v>1</v>
      </c>
      <c r="E138" s="9" t="s">
        <v>47</v>
      </c>
      <c r="F138" s="43">
        <v>387.17999999999995</v>
      </c>
      <c r="G138" s="44">
        <v>19.970870971679687</v>
      </c>
      <c r="H138" s="9" t="s">
        <v>83</v>
      </c>
      <c r="I138" s="43">
        <v>72.998089026903543</v>
      </c>
      <c r="K138" s="45">
        <v>0.47430263189914845</v>
      </c>
      <c r="L138" s="45">
        <v>5.8019578708665941E-2</v>
      </c>
      <c r="M138" s="45">
        <v>9.1238119244989313E-2</v>
      </c>
      <c r="N138" s="45">
        <v>8.9244850675835857E-3</v>
      </c>
      <c r="O138" s="45">
        <v>0.31368801451006323</v>
      </c>
      <c r="P138" s="45">
        <v>5.3827170569549443E-2</v>
      </c>
      <c r="Q138" s="45">
        <v>0.57938287328666316</v>
      </c>
      <c r="R138" s="45">
        <v>1.5068359182473878E-2</v>
      </c>
      <c r="S138" s="45">
        <v>3.6998851704868989E-2</v>
      </c>
      <c r="T138" s="45">
        <v>8.2500062449998524E-2</v>
      </c>
      <c r="U138" s="45">
        <v>3.761509845910415E-2</v>
      </c>
      <c r="V138" s="45">
        <v>2.3598419006997631E-2</v>
      </c>
      <c r="W138" s="45">
        <v>0.13905835558357499</v>
      </c>
      <c r="X138" s="45">
        <v>6.7025576559026315E-2</v>
      </c>
      <c r="Y138" s="45">
        <v>1.8752403767292342E-2</v>
      </c>
      <c r="AA138" s="56"/>
      <c r="AB138" s="56"/>
    </row>
    <row r="139" spans="1:28">
      <c r="A139" s="9">
        <v>94</v>
      </c>
      <c r="B139" s="9">
        <v>608</v>
      </c>
      <c r="C139" s="9">
        <v>42</v>
      </c>
      <c r="D139" s="9">
        <v>1</v>
      </c>
      <c r="E139" s="9" t="s">
        <v>49</v>
      </c>
      <c r="F139" s="43">
        <v>388.21999999999997</v>
      </c>
      <c r="G139" s="44">
        <v>19.995294570922852</v>
      </c>
      <c r="H139" s="9" t="s">
        <v>83</v>
      </c>
      <c r="I139" s="43">
        <v>79.509675853981292</v>
      </c>
      <c r="K139" s="45">
        <v>0.34011723933144106</v>
      </c>
      <c r="L139" s="45">
        <v>7.2242199028580242E-2</v>
      </c>
      <c r="M139" s="45">
        <v>0.11116280119101415</v>
      </c>
      <c r="N139" s="45">
        <v>1.3414868227201155E-2</v>
      </c>
      <c r="O139" s="45">
        <v>0.40040126322981678</v>
      </c>
      <c r="P139" s="45">
        <v>6.2661628991946577E-2</v>
      </c>
      <c r="Q139" s="45">
        <v>0.50590102176251506</v>
      </c>
      <c r="R139" s="45">
        <v>3.0685242537560119E-2</v>
      </c>
      <c r="S139" s="45">
        <v>4.2722996720498035E-2</v>
      </c>
      <c r="T139" s="45">
        <v>9.8982174100722395E-2</v>
      </c>
      <c r="U139" s="45">
        <v>4.6767898361953338E-2</v>
      </c>
      <c r="V139" s="45">
        <v>2.7063069748425476E-2</v>
      </c>
      <c r="W139" s="45">
        <v>0.19268467492388033</v>
      </c>
      <c r="X139" s="45">
        <v>4.6216537695029494E-2</v>
      </c>
      <c r="Y139" s="45">
        <v>8.9763841494157788E-3</v>
      </c>
      <c r="AA139" s="56"/>
      <c r="AB139" s="56"/>
    </row>
    <row r="140" spans="1:28">
      <c r="A140" s="9">
        <v>94</v>
      </c>
      <c r="B140" s="9">
        <v>608</v>
      </c>
      <c r="C140" s="9">
        <v>42</v>
      </c>
      <c r="D140" s="9">
        <v>2</v>
      </c>
      <c r="E140" s="9" t="s">
        <v>104</v>
      </c>
      <c r="F140" s="43">
        <v>389.09999999999997</v>
      </c>
      <c r="G140" s="44">
        <v>20.015958786010742</v>
      </c>
      <c r="H140" s="9" t="s">
        <v>83</v>
      </c>
      <c r="I140" s="43">
        <v>83.453796250724139</v>
      </c>
      <c r="K140" s="45">
        <v>0.70751855980239287</v>
      </c>
      <c r="L140" s="45">
        <v>3.5300326549763082E-2</v>
      </c>
      <c r="M140" s="45">
        <v>4.7882132763914578E-2</v>
      </c>
      <c r="N140" s="45">
        <v>6.1937487620337545E-3</v>
      </c>
      <c r="O140" s="45">
        <v>0.17660021998609235</v>
      </c>
      <c r="P140" s="45">
        <v>2.6505012135803394E-2</v>
      </c>
      <c r="Q140" s="45">
        <v>0.37177208632996628</v>
      </c>
      <c r="R140" s="45">
        <v>3.2565383671909573E-2</v>
      </c>
      <c r="S140" s="45">
        <v>7.1089920093776793E-2</v>
      </c>
      <c r="T140" s="45">
        <v>0.13607350616826863</v>
      </c>
      <c r="U140" s="45">
        <v>5.5353234313461119E-2</v>
      </c>
      <c r="V140" s="45">
        <v>2.3400940638514431E-2</v>
      </c>
      <c r="W140" s="45">
        <v>0.27952382011182475</v>
      </c>
      <c r="X140" s="45">
        <v>1.8836450028693569E-2</v>
      </c>
      <c r="Y140" s="45">
        <v>1.138465864358487E-2</v>
      </c>
      <c r="AA140" s="56"/>
      <c r="AB140" s="56"/>
    </row>
    <row r="141" spans="1:28">
      <c r="A141" s="9">
        <v>94</v>
      </c>
      <c r="B141" s="9">
        <v>608</v>
      </c>
      <c r="C141" s="9">
        <v>42</v>
      </c>
      <c r="D141" s="9">
        <v>3</v>
      </c>
      <c r="E141" s="9" t="s">
        <v>32</v>
      </c>
      <c r="F141" s="43">
        <v>390.92499999999995</v>
      </c>
      <c r="G141" s="44">
        <v>20.35566520690918</v>
      </c>
      <c r="H141" s="9" t="s">
        <v>83</v>
      </c>
      <c r="I141" s="43">
        <v>77.009782221922734</v>
      </c>
      <c r="K141" s="45">
        <v>0.36363363379510799</v>
      </c>
      <c r="L141" s="45">
        <v>7.1244732993947776E-2</v>
      </c>
      <c r="M141" s="45">
        <v>0.11283425737120586</v>
      </c>
      <c r="N141" s="45">
        <v>1.2854922358794714E-2</v>
      </c>
      <c r="O141" s="45">
        <v>0.37683673535279849</v>
      </c>
      <c r="P141" s="45">
        <v>6.2595718128145211E-2</v>
      </c>
      <c r="Q141" s="45">
        <v>0.41220268960989848</v>
      </c>
      <c r="R141" s="45">
        <v>3.9651624776898847E-2</v>
      </c>
      <c r="S141" s="45">
        <v>6.3902185562389788E-2</v>
      </c>
      <c r="T141" s="45">
        <v>0.19326983802118677</v>
      </c>
      <c r="U141" s="45">
        <v>8.6996562031694341E-2</v>
      </c>
      <c r="V141" s="45">
        <v>1.8422667361395546E-2</v>
      </c>
      <c r="W141" s="45">
        <v>0.15098247241148913</v>
      </c>
      <c r="X141" s="45">
        <v>2.5404850909927952E-2</v>
      </c>
      <c r="Y141" s="45">
        <v>9.167109315119196E-3</v>
      </c>
      <c r="AA141" s="56"/>
      <c r="AB141" s="56"/>
    </row>
    <row r="142" spans="1:28">
      <c r="A142" s="9">
        <v>94</v>
      </c>
      <c r="B142" s="9">
        <v>608</v>
      </c>
      <c r="C142" s="9">
        <v>42</v>
      </c>
      <c r="D142" s="9">
        <v>4</v>
      </c>
      <c r="E142" s="9" t="s">
        <v>105</v>
      </c>
      <c r="F142" s="43">
        <v>392.21999999999997</v>
      </c>
      <c r="G142" s="44">
        <v>20.653038024902344</v>
      </c>
      <c r="H142" s="9" t="s">
        <v>83</v>
      </c>
      <c r="I142" s="43">
        <v>68.66764723015703</v>
      </c>
      <c r="K142" s="45">
        <v>0.34505307623366549</v>
      </c>
      <c r="L142" s="45">
        <v>7.3375836409615508E-2</v>
      </c>
      <c r="M142" s="45">
        <v>0.1073665234000558</v>
      </c>
      <c r="N142" s="45">
        <v>1.2273901842042068E-2</v>
      </c>
      <c r="O142" s="45">
        <v>0.39929361804456753</v>
      </c>
      <c r="P142" s="45">
        <v>6.2637044070053605E-2</v>
      </c>
      <c r="Q142" s="45">
        <v>0.37101294527164219</v>
      </c>
      <c r="R142" s="45">
        <v>4.236912376902488E-2</v>
      </c>
      <c r="S142" s="45">
        <v>7.4263698869470637E-2</v>
      </c>
      <c r="T142" s="45">
        <v>0.16128005639043627</v>
      </c>
      <c r="U142" s="45">
        <v>9.2615341468745976E-2</v>
      </c>
      <c r="V142" s="45">
        <v>2.8389890743927934E-2</v>
      </c>
      <c r="W142" s="45">
        <v>0.19166957509347712</v>
      </c>
      <c r="X142" s="45">
        <v>2.8859755739578864E-2</v>
      </c>
      <c r="Y142" s="45">
        <v>9.5396126536961123E-3</v>
      </c>
      <c r="AA142" s="56"/>
      <c r="AB142" s="56"/>
    </row>
    <row r="143" spans="1:28">
      <c r="A143" s="9">
        <v>94</v>
      </c>
      <c r="B143" s="9">
        <v>608</v>
      </c>
      <c r="C143" s="9">
        <v>42</v>
      </c>
      <c r="D143" s="9">
        <v>5</v>
      </c>
      <c r="E143" s="9" t="s">
        <v>44</v>
      </c>
      <c r="F143" s="43">
        <v>393.19</v>
      </c>
      <c r="G143" s="44">
        <v>20.87578010559082</v>
      </c>
      <c r="H143" s="9" t="s">
        <v>83</v>
      </c>
      <c r="I143" s="43">
        <v>59.163444435909632</v>
      </c>
      <c r="K143" s="45">
        <v>0.34943347441913997</v>
      </c>
      <c r="L143" s="45">
        <v>6.5613444037798424E-2</v>
      </c>
      <c r="M143" s="45">
        <v>0.11296821484331426</v>
      </c>
      <c r="N143" s="45">
        <v>1.5598042334708231E-2</v>
      </c>
      <c r="O143" s="45">
        <v>0.38853800238062913</v>
      </c>
      <c r="P143" s="45">
        <v>6.7848821984410002E-2</v>
      </c>
      <c r="Q143" s="45">
        <v>0.40470877520629939</v>
      </c>
      <c r="R143" s="45">
        <v>2.8049816380629273E-2</v>
      </c>
      <c r="S143" s="45">
        <v>4.3860903482975847E-2</v>
      </c>
      <c r="T143" s="45">
        <v>0.23422625701979374</v>
      </c>
      <c r="U143" s="45">
        <v>6.3135361480282967E-2</v>
      </c>
      <c r="V143" s="45">
        <v>1.5527089157711723E-2</v>
      </c>
      <c r="W143" s="45">
        <v>0.16396275067876995</v>
      </c>
      <c r="X143" s="45">
        <v>3.0492263470268798E-2</v>
      </c>
      <c r="Y143" s="45">
        <v>1.6036783123268322E-2</v>
      </c>
      <c r="AA143" s="56"/>
      <c r="AB143" s="56"/>
    </row>
    <row r="144" spans="1:28">
      <c r="A144" s="9">
        <v>94</v>
      </c>
      <c r="B144" s="9">
        <v>608</v>
      </c>
      <c r="C144" s="9">
        <v>43</v>
      </c>
      <c r="D144" s="9">
        <v>1</v>
      </c>
      <c r="E144" s="9" t="s">
        <v>47</v>
      </c>
      <c r="F144" s="43">
        <v>396.78</v>
      </c>
      <c r="G144" s="44">
        <v>21.232816696166992</v>
      </c>
      <c r="H144" s="9" t="s">
        <v>83</v>
      </c>
      <c r="I144" s="43">
        <v>66.434797475339451</v>
      </c>
      <c r="K144" s="45">
        <v>0.34010395864084236</v>
      </c>
      <c r="L144" s="45">
        <v>7.1335972381860388E-2</v>
      </c>
      <c r="M144" s="45">
        <v>0.1121665472357702</v>
      </c>
      <c r="N144" s="45">
        <v>1.4709171816486091E-2</v>
      </c>
      <c r="O144" s="45">
        <v>0.39180511599768353</v>
      </c>
      <c r="P144" s="45">
        <v>6.987923392735744E-2</v>
      </c>
      <c r="Q144" s="45">
        <v>0.48608600682873354</v>
      </c>
      <c r="R144" s="45">
        <v>1.5520388278689439E-2</v>
      </c>
      <c r="S144" s="45">
        <v>3.0959039289974635E-2</v>
      </c>
      <c r="T144" s="45">
        <v>0.24049367994905793</v>
      </c>
      <c r="U144" s="45">
        <v>5.3984445297262401E-2</v>
      </c>
      <c r="V144" s="45">
        <v>1.4256889924722084E-2</v>
      </c>
      <c r="W144" s="45">
        <v>0.15869955043155995</v>
      </c>
      <c r="X144" s="45">
        <v>0</v>
      </c>
      <c r="Y144" s="45">
        <v>0</v>
      </c>
      <c r="AA144" s="56"/>
      <c r="AB144" s="56"/>
    </row>
    <row r="145" spans="1:28">
      <c r="A145" s="9">
        <v>94</v>
      </c>
      <c r="B145" s="9">
        <v>608</v>
      </c>
      <c r="C145" s="9">
        <v>43</v>
      </c>
      <c r="D145" s="9">
        <v>1</v>
      </c>
      <c r="E145" s="9" t="s">
        <v>94</v>
      </c>
      <c r="F145" s="43">
        <v>397.78</v>
      </c>
      <c r="G145" s="44">
        <v>21.280605316162109</v>
      </c>
      <c r="H145" s="9" t="s">
        <v>83</v>
      </c>
      <c r="I145" s="43">
        <v>56.710381114030461</v>
      </c>
      <c r="K145" s="45">
        <v>0.35879306841735042</v>
      </c>
      <c r="L145" s="45">
        <v>7.1450311176707443E-2</v>
      </c>
      <c r="M145" s="45">
        <v>0.1030919259087061</v>
      </c>
      <c r="N145" s="45">
        <v>1.384574877849146E-2</v>
      </c>
      <c r="O145" s="45">
        <v>0.39272831976346806</v>
      </c>
      <c r="P145" s="45">
        <v>6.0090625955276533E-2</v>
      </c>
      <c r="Q145" s="45">
        <v>0.39243462276549856</v>
      </c>
      <c r="R145" s="45">
        <v>2.4982324842415041E-2</v>
      </c>
      <c r="S145" s="45">
        <v>4.3684533442984397E-2</v>
      </c>
      <c r="T145" s="45">
        <v>0.2640797410087099</v>
      </c>
      <c r="U145" s="45">
        <v>5.4308316365420904E-2</v>
      </c>
      <c r="V145" s="45">
        <v>3.5684862773191002E-2</v>
      </c>
      <c r="W145" s="45">
        <v>0.12274257476811926</v>
      </c>
      <c r="X145" s="45">
        <v>4.3411329670060964E-2</v>
      </c>
      <c r="Y145" s="45">
        <v>1.8671694363599958E-2</v>
      </c>
      <c r="AA145" s="56"/>
      <c r="AB145" s="56"/>
    </row>
    <row r="146" spans="1:28">
      <c r="A146" s="9">
        <v>94</v>
      </c>
      <c r="B146" s="9">
        <v>608</v>
      </c>
      <c r="C146" s="9">
        <v>43</v>
      </c>
      <c r="D146" s="9">
        <v>2</v>
      </c>
      <c r="E146" s="9" t="s">
        <v>106</v>
      </c>
      <c r="F146" s="43">
        <v>398.73999999999995</v>
      </c>
      <c r="G146" s="44">
        <v>21.326482772827148</v>
      </c>
      <c r="H146" s="9" t="s">
        <v>83</v>
      </c>
      <c r="I146" s="43">
        <v>60.997025885249478</v>
      </c>
      <c r="K146" s="45">
        <v>0.33983688312126908</v>
      </c>
      <c r="L146" s="45">
        <v>7.3019914001265201E-2</v>
      </c>
      <c r="M146" s="45">
        <v>0.1132797288988181</v>
      </c>
      <c r="N146" s="45">
        <v>1.2054876323387875E-2</v>
      </c>
      <c r="O146" s="45">
        <v>0.39766647216710682</v>
      </c>
      <c r="P146" s="45">
        <v>6.4142125488152901E-2</v>
      </c>
      <c r="Q146" s="45">
        <v>0.41246678039606977</v>
      </c>
      <c r="R146" s="45">
        <v>3.4456510300142872E-2</v>
      </c>
      <c r="S146" s="45">
        <v>6.7877094628395376E-2</v>
      </c>
      <c r="T146" s="45">
        <v>0.17331157387272839</v>
      </c>
      <c r="U146" s="45">
        <v>5.7474583876370285E-2</v>
      </c>
      <c r="V146" s="45">
        <v>1.9095863870370707E-2</v>
      </c>
      <c r="W146" s="45">
        <v>0.17790338049704971</v>
      </c>
      <c r="X146" s="45">
        <v>3.489843316910432E-2</v>
      </c>
      <c r="Y146" s="45">
        <v>2.2515779389768571E-2</v>
      </c>
      <c r="AA146" s="56"/>
      <c r="AB146" s="56"/>
    </row>
    <row r="147" spans="1:28">
      <c r="A147" s="9">
        <v>94</v>
      </c>
      <c r="B147" s="9">
        <v>608</v>
      </c>
      <c r="C147" s="9">
        <v>43</v>
      </c>
      <c r="D147" s="9">
        <v>3</v>
      </c>
      <c r="E147" s="9" t="s">
        <v>47</v>
      </c>
      <c r="F147" s="43">
        <v>399.78</v>
      </c>
      <c r="G147" s="44">
        <v>21.376184463500977</v>
      </c>
      <c r="H147" s="9" t="s">
        <v>83</v>
      </c>
      <c r="I147" s="43">
        <v>69.374125858170288</v>
      </c>
      <c r="K147" s="45">
        <v>0.46403403783805613</v>
      </c>
      <c r="L147" s="45">
        <v>6.4216524860214216E-2</v>
      </c>
      <c r="M147" s="45">
        <v>9.2285019416998126E-2</v>
      </c>
      <c r="N147" s="45">
        <v>1.2146671116849911E-2</v>
      </c>
      <c r="O147" s="45">
        <v>0.31697842047437508</v>
      </c>
      <c r="P147" s="45">
        <v>5.033932629350657E-2</v>
      </c>
      <c r="Q147" s="45">
        <v>0.31976779304168856</v>
      </c>
      <c r="R147" s="45">
        <v>4.6240052827905095E-2</v>
      </c>
      <c r="S147" s="45">
        <v>5.0197950200717413E-2</v>
      </c>
      <c r="T147" s="45">
        <v>0.13778593109103679</v>
      </c>
      <c r="U147" s="45">
        <v>9.3355915144332266E-2</v>
      </c>
      <c r="V147" s="45">
        <v>2.3027775377014226E-2</v>
      </c>
      <c r="W147" s="45">
        <v>0.257146815688232</v>
      </c>
      <c r="X147" s="45">
        <v>4.1159859805785869E-2</v>
      </c>
      <c r="Y147" s="45">
        <v>3.1317906823287819E-2</v>
      </c>
      <c r="AA147" s="56"/>
      <c r="AB147" s="56"/>
    </row>
    <row r="148" spans="1:28">
      <c r="A148" s="9">
        <v>94</v>
      </c>
      <c r="B148" s="9">
        <v>608</v>
      </c>
      <c r="C148" s="9">
        <v>43</v>
      </c>
      <c r="D148" s="9">
        <v>3</v>
      </c>
      <c r="E148" s="9" t="s">
        <v>107</v>
      </c>
      <c r="F148" s="43">
        <v>400.78499999999997</v>
      </c>
      <c r="G148" s="44">
        <v>21.424211502075195</v>
      </c>
      <c r="H148" s="9" t="s">
        <v>83</v>
      </c>
      <c r="I148" s="43">
        <v>48.889851444421716</v>
      </c>
      <c r="K148" s="45">
        <v>0.3553968981972449</v>
      </c>
      <c r="L148" s="45">
        <v>6.9731946857211125E-2</v>
      </c>
      <c r="M148" s="45">
        <v>0.10899872215182792</v>
      </c>
      <c r="N148" s="45">
        <v>1.4653662105366866E-2</v>
      </c>
      <c r="O148" s="45">
        <v>0.38829044422998094</v>
      </c>
      <c r="P148" s="45">
        <v>6.2928326458368294E-2</v>
      </c>
      <c r="Q148" s="45">
        <v>0.43823928742877544</v>
      </c>
      <c r="R148" s="45">
        <v>1.7299326698497711E-2</v>
      </c>
      <c r="S148" s="45">
        <v>1.9737641266155671E-2</v>
      </c>
      <c r="T148" s="45">
        <v>0.27668768909411828</v>
      </c>
      <c r="U148" s="45">
        <v>4.292999093344007E-2</v>
      </c>
      <c r="V148" s="45">
        <v>4.8450708860531674E-3</v>
      </c>
      <c r="W148" s="45">
        <v>0.17018835549503775</v>
      </c>
      <c r="X148" s="45">
        <v>1.5648756519596352E-2</v>
      </c>
      <c r="Y148" s="45">
        <v>1.4423881678325583E-2</v>
      </c>
      <c r="AA148" s="56"/>
      <c r="AB148" s="56"/>
    </row>
    <row r="149" spans="1:28">
      <c r="A149" s="9">
        <v>94</v>
      </c>
      <c r="B149" s="9">
        <v>608</v>
      </c>
      <c r="C149" s="9">
        <v>43</v>
      </c>
      <c r="D149" s="9">
        <v>4</v>
      </c>
      <c r="E149" s="9" t="s">
        <v>52</v>
      </c>
      <c r="F149" s="43">
        <v>401.69</v>
      </c>
      <c r="G149" s="44">
        <v>21.467460632324219</v>
      </c>
      <c r="H149" s="9" t="s">
        <v>83</v>
      </c>
      <c r="I149" s="43">
        <v>61.017639699524537</v>
      </c>
      <c r="K149" s="45">
        <v>0.47104228770134488</v>
      </c>
      <c r="L149" s="45">
        <v>6.4970408205796429E-2</v>
      </c>
      <c r="M149" s="45">
        <v>8.8922717615660493E-2</v>
      </c>
      <c r="N149" s="45">
        <v>1.1335513194004996E-2</v>
      </c>
      <c r="O149" s="45">
        <v>0.31675517478221932</v>
      </c>
      <c r="P149" s="45">
        <v>4.6973898500973908E-2</v>
      </c>
      <c r="Q149" s="45">
        <v>0.22986561963019722</v>
      </c>
      <c r="R149" s="45">
        <v>4.2402693770443138E-2</v>
      </c>
      <c r="S149" s="45">
        <v>7.4988012228702217E-2</v>
      </c>
      <c r="T149" s="45">
        <v>0.14409114356068656</v>
      </c>
      <c r="U149" s="45">
        <v>0.10035866999824022</v>
      </c>
      <c r="V149" s="45">
        <v>1.4580491741762545E-2</v>
      </c>
      <c r="W149" s="45">
        <v>0.30754583824836035</v>
      </c>
      <c r="X149" s="45">
        <v>5.1608366455458611E-2</v>
      </c>
      <c r="Y149" s="45">
        <v>3.4559164366149149E-2</v>
      </c>
      <c r="AA149" s="56"/>
      <c r="AB149" s="56"/>
    </row>
    <row r="150" spans="1:28">
      <c r="A150" s="9">
        <v>94</v>
      </c>
      <c r="B150" s="9">
        <v>608</v>
      </c>
      <c r="C150" s="9">
        <v>43</v>
      </c>
      <c r="D150" s="9">
        <v>5</v>
      </c>
      <c r="E150" s="9" t="s">
        <v>53</v>
      </c>
      <c r="F150" s="43">
        <v>402.83</v>
      </c>
      <c r="G150" s="44">
        <v>21.521938323974609</v>
      </c>
      <c r="H150" s="9" t="s">
        <v>83</v>
      </c>
      <c r="I150" s="43">
        <v>33.477931709017874</v>
      </c>
      <c r="K150" s="45">
        <v>0.38103414320709461</v>
      </c>
      <c r="L150" s="45">
        <v>7.2459141674296804E-2</v>
      </c>
      <c r="M150" s="45">
        <v>9.8721268729823189E-2</v>
      </c>
      <c r="N150" s="45">
        <v>1.534152113098667E-2</v>
      </c>
      <c r="O150" s="45">
        <v>0.37784385653302682</v>
      </c>
      <c r="P150" s="45">
        <v>5.4600068724771904E-2</v>
      </c>
      <c r="Q150" s="45">
        <v>0.32273609082689925</v>
      </c>
      <c r="R150" s="45">
        <v>9.031125869593393E-3</v>
      </c>
      <c r="S150" s="45">
        <v>1.2809927431106601E-2</v>
      </c>
      <c r="T150" s="45">
        <v>0.26032138478249084</v>
      </c>
      <c r="U150" s="45">
        <v>7.4847626914131937E-2</v>
      </c>
      <c r="V150" s="45">
        <v>5.0671806232686833E-3</v>
      </c>
      <c r="W150" s="45">
        <v>0.25485548901744737</v>
      </c>
      <c r="X150" s="45">
        <v>4.4765292229617892E-2</v>
      </c>
      <c r="Y150" s="45">
        <v>1.556588230544405E-2</v>
      </c>
      <c r="AA150" s="56"/>
      <c r="AB150" s="56"/>
    </row>
    <row r="151" spans="1:28">
      <c r="A151" s="9">
        <v>94</v>
      </c>
      <c r="B151" s="9">
        <v>608</v>
      </c>
      <c r="C151" s="9">
        <v>43</v>
      </c>
      <c r="D151" s="9" t="s">
        <v>125</v>
      </c>
      <c r="E151" s="9" t="s">
        <v>36</v>
      </c>
      <c r="F151" s="43">
        <v>403.84999999999997</v>
      </c>
      <c r="G151" s="44">
        <v>21.570684432983398</v>
      </c>
      <c r="H151" s="9" t="s">
        <v>83</v>
      </c>
      <c r="I151" s="43">
        <v>41.467097268275296</v>
      </c>
      <c r="K151" s="45">
        <v>0.50386986222422847</v>
      </c>
      <c r="L151" s="45">
        <v>7.4662269801005196E-2</v>
      </c>
      <c r="M151" s="45">
        <v>8.5677324861466231E-2</v>
      </c>
      <c r="N151" s="45">
        <v>1.0377645676498008E-2</v>
      </c>
      <c r="O151" s="45">
        <v>0.27963497921883318</v>
      </c>
      <c r="P151" s="45">
        <v>4.5777918217968887E-2</v>
      </c>
      <c r="Q151" s="45">
        <v>0.52792830472763441</v>
      </c>
      <c r="R151" s="45">
        <v>1.3161117988872815E-2</v>
      </c>
      <c r="S151" s="45">
        <v>1.7082679619514884E-2</v>
      </c>
      <c r="T151" s="45">
        <v>0.20607650181033627</v>
      </c>
      <c r="U151" s="45">
        <v>3.9261658536094916E-2</v>
      </c>
      <c r="V151" s="45">
        <v>9.621333569369582E-3</v>
      </c>
      <c r="W151" s="45">
        <v>0.14409957112937299</v>
      </c>
      <c r="X151" s="45">
        <v>3.1037891414700258E-2</v>
      </c>
      <c r="Y151" s="45">
        <v>1.1730941204103876E-2</v>
      </c>
      <c r="AA151" s="56"/>
      <c r="AB151" s="56"/>
    </row>
    <row r="152" spans="1:28">
      <c r="A152" s="9">
        <v>94</v>
      </c>
      <c r="B152" s="9">
        <v>608</v>
      </c>
      <c r="C152" s="9">
        <v>44</v>
      </c>
      <c r="D152" s="9">
        <v>2</v>
      </c>
      <c r="E152" s="9" t="s">
        <v>108</v>
      </c>
      <c r="F152" s="43">
        <v>407.70499999999998</v>
      </c>
      <c r="G152" s="44">
        <v>21.754909515380859</v>
      </c>
      <c r="H152" s="9" t="s">
        <v>83</v>
      </c>
      <c r="I152" s="43">
        <v>46.494112450985504</v>
      </c>
      <c r="K152" s="45">
        <v>0.36347197175887924</v>
      </c>
      <c r="L152" s="45">
        <v>8.1306254767228414E-2</v>
      </c>
      <c r="M152" s="45">
        <v>0.10194038408309844</v>
      </c>
      <c r="N152" s="45">
        <v>1.3278859316632511E-2</v>
      </c>
      <c r="O152" s="45">
        <v>0.38320839272210389</v>
      </c>
      <c r="P152" s="45">
        <v>5.6794137352057475E-2</v>
      </c>
      <c r="Q152" s="45">
        <v>0.57274148689012971</v>
      </c>
      <c r="R152" s="45">
        <v>2.321738356900821E-2</v>
      </c>
      <c r="S152" s="45">
        <v>2.8681310053604331E-2</v>
      </c>
      <c r="T152" s="45">
        <v>0.15222507565121887</v>
      </c>
      <c r="U152" s="45">
        <v>5.823611447814895E-2</v>
      </c>
      <c r="V152" s="45">
        <v>1.227122598586851E-2</v>
      </c>
      <c r="W152" s="45">
        <v>0.13206093844427455</v>
      </c>
      <c r="X152" s="45">
        <v>1.476776320472353E-2</v>
      </c>
      <c r="Y152" s="45">
        <v>5.7987017230232939E-3</v>
      </c>
      <c r="AA152" s="56"/>
      <c r="AB152" s="56"/>
    </row>
    <row r="153" spans="1:28">
      <c r="A153" s="9">
        <v>94</v>
      </c>
      <c r="B153" s="9">
        <v>608</v>
      </c>
      <c r="C153" s="9">
        <v>44</v>
      </c>
      <c r="D153" s="9">
        <v>2</v>
      </c>
      <c r="E153" s="9" t="s">
        <v>54</v>
      </c>
      <c r="F153" s="43">
        <v>407.77499999999998</v>
      </c>
      <c r="G153" s="44">
        <v>21.758255004882812</v>
      </c>
      <c r="H153" s="9" t="s">
        <v>83</v>
      </c>
      <c r="I153" s="43">
        <v>52.449235031684495</v>
      </c>
      <c r="K153" s="45">
        <v>0.50318856484608321</v>
      </c>
      <c r="L153" s="45">
        <v>8.0774085632007261E-2</v>
      </c>
      <c r="M153" s="45">
        <v>8.3668394605179719E-2</v>
      </c>
      <c r="N153" s="45">
        <v>1.321860843961672E-2</v>
      </c>
      <c r="O153" s="45">
        <v>0.27889338138689401</v>
      </c>
      <c r="P153" s="45">
        <v>4.0256965090219039E-2</v>
      </c>
      <c r="Q153" s="45">
        <v>0.55015813432159721</v>
      </c>
      <c r="R153" s="45">
        <v>2.3711182098674358E-2</v>
      </c>
      <c r="S153" s="45">
        <v>2.5583007556029647E-2</v>
      </c>
      <c r="T153" s="45">
        <v>0.18076473445797858</v>
      </c>
      <c r="U153" s="45">
        <v>5.7111087067577011E-2</v>
      </c>
      <c r="V153" s="45">
        <v>1.2460776912610671E-2</v>
      </c>
      <c r="W153" s="45">
        <v>0.1172208222459067</v>
      </c>
      <c r="X153" s="45">
        <v>2.6753967272320323E-2</v>
      </c>
      <c r="Y153" s="45">
        <v>6.2362880673055027E-3</v>
      </c>
      <c r="AA153" s="56"/>
      <c r="AB153" s="56"/>
    </row>
    <row r="154" spans="1:28">
      <c r="A154" s="9">
        <v>94</v>
      </c>
      <c r="B154" s="9">
        <v>608</v>
      </c>
      <c r="C154" s="9">
        <v>44</v>
      </c>
      <c r="D154" s="9">
        <v>3</v>
      </c>
      <c r="E154" s="9" t="s">
        <v>109</v>
      </c>
      <c r="F154" s="43">
        <v>409.27</v>
      </c>
      <c r="G154" s="44">
        <v>22.229223251342773</v>
      </c>
      <c r="H154" s="9" t="s">
        <v>83</v>
      </c>
      <c r="I154" s="43">
        <v>33.476234048635519</v>
      </c>
      <c r="K154" s="45">
        <v>0.39549720441003539</v>
      </c>
      <c r="L154" s="45">
        <v>7.0379270677216929E-2</v>
      </c>
      <c r="M154" s="45">
        <v>0.10016697723533653</v>
      </c>
      <c r="N154" s="45">
        <v>1.3822962678031908E-2</v>
      </c>
      <c r="O154" s="45">
        <v>0.36794623060467035</v>
      </c>
      <c r="P154" s="45">
        <v>5.2187354394708896E-2</v>
      </c>
      <c r="Q154" s="45">
        <v>0.3681668633100274</v>
      </c>
      <c r="R154" s="45">
        <v>6.8686371413749208E-3</v>
      </c>
      <c r="S154" s="45">
        <v>7.3504066243736347E-3</v>
      </c>
      <c r="T154" s="45">
        <v>0.28696572320061814</v>
      </c>
      <c r="U154" s="45">
        <v>1.9814252379268378E-2</v>
      </c>
      <c r="V154" s="45">
        <v>3.2648967789049624E-3</v>
      </c>
      <c r="W154" s="45">
        <v>0.29694210485901013</v>
      </c>
      <c r="X154" s="45">
        <v>5.8036293375930848E-3</v>
      </c>
      <c r="Y154" s="45">
        <v>4.8234863688294081E-3</v>
      </c>
      <c r="AA154" s="56"/>
      <c r="AB154" s="56"/>
    </row>
    <row r="155" spans="1:28">
      <c r="A155" s="9">
        <v>94</v>
      </c>
      <c r="B155" s="9">
        <v>608</v>
      </c>
      <c r="C155" s="9">
        <v>44</v>
      </c>
      <c r="D155" s="9">
        <v>3</v>
      </c>
      <c r="E155" s="9" t="s">
        <v>110</v>
      </c>
      <c r="F155" s="43">
        <v>410.30999999999995</v>
      </c>
      <c r="G155" s="44">
        <v>22.678457260131836</v>
      </c>
      <c r="H155" s="9" t="s">
        <v>83</v>
      </c>
      <c r="I155" s="43">
        <v>48.521585811825801</v>
      </c>
      <c r="K155" s="45">
        <v>0.41964691937162779</v>
      </c>
      <c r="L155" s="45">
        <v>6.9412230832849975E-2</v>
      </c>
      <c r="M155" s="45">
        <v>9.5078350346026089E-2</v>
      </c>
      <c r="N155" s="45">
        <v>1.5095613588914831E-2</v>
      </c>
      <c r="O155" s="45">
        <v>0.34556980957747296</v>
      </c>
      <c r="P155" s="45">
        <v>5.5197076283108396E-2</v>
      </c>
      <c r="Q155" s="45">
        <v>0.46422863655971436</v>
      </c>
      <c r="R155" s="45">
        <v>6.069902408625664E-3</v>
      </c>
      <c r="S155" s="45">
        <v>9.8648054268498063E-3</v>
      </c>
      <c r="T155" s="45">
        <v>0.26512321273549122</v>
      </c>
      <c r="U155" s="45">
        <v>1.2969472939093122E-2</v>
      </c>
      <c r="V155" s="45">
        <v>1.1879955141870834E-3</v>
      </c>
      <c r="W155" s="45">
        <v>0.22474867324048536</v>
      </c>
      <c r="X155" s="45">
        <v>7.8404416501183394E-3</v>
      </c>
      <c r="Y155" s="45">
        <v>7.9668595254350303E-3</v>
      </c>
      <c r="AA155" s="56"/>
      <c r="AB155" s="56"/>
    </row>
    <row r="156" spans="1:28">
      <c r="A156" s="9">
        <v>94</v>
      </c>
      <c r="B156" s="9">
        <v>608</v>
      </c>
      <c r="C156" s="9">
        <v>44</v>
      </c>
      <c r="D156" s="9">
        <v>4</v>
      </c>
      <c r="E156" s="9" t="s">
        <v>55</v>
      </c>
      <c r="F156" s="43">
        <v>411.25</v>
      </c>
      <c r="G156" s="44">
        <v>23.084491729736328</v>
      </c>
      <c r="H156" s="9" t="s">
        <v>83</v>
      </c>
      <c r="I156" s="43">
        <v>43.426647465601661</v>
      </c>
      <c r="K156" s="45">
        <v>0.42110981427843769</v>
      </c>
      <c r="L156" s="45">
        <v>6.7059520190416208E-2</v>
      </c>
      <c r="M156" s="45">
        <v>9.0037819837865837E-2</v>
      </c>
      <c r="N156" s="45">
        <v>1.022845035670499E-2</v>
      </c>
      <c r="O156" s="45">
        <v>0.35716694515324443</v>
      </c>
      <c r="P156" s="45">
        <v>5.4397450183330878E-2</v>
      </c>
      <c r="Q156" s="45">
        <v>0.6199738002050853</v>
      </c>
      <c r="R156" s="45">
        <v>1.1768883334322746E-2</v>
      </c>
      <c r="S156" s="45">
        <v>2.1991061582111487E-2</v>
      </c>
      <c r="T156" s="45">
        <v>0.18957411574329891</v>
      </c>
      <c r="U156" s="45">
        <v>4.1479037848208111E-2</v>
      </c>
      <c r="V156" s="45">
        <v>0</v>
      </c>
      <c r="W156" s="45">
        <v>8.4516793361370482E-2</v>
      </c>
      <c r="X156" s="45">
        <v>3.0696307925602948E-2</v>
      </c>
      <c r="Y156" s="45">
        <v>0</v>
      </c>
      <c r="AA156" s="56"/>
      <c r="AB156" s="56"/>
    </row>
    <row r="157" spans="1:28">
      <c r="A157" s="9">
        <v>94</v>
      </c>
      <c r="B157" s="9">
        <v>608</v>
      </c>
      <c r="C157" s="9">
        <v>45</v>
      </c>
      <c r="D157" s="9">
        <v>1</v>
      </c>
      <c r="E157" s="9" t="s">
        <v>128</v>
      </c>
      <c r="F157" s="43">
        <v>415.78</v>
      </c>
      <c r="G157" s="44">
        <v>23.508762359619141</v>
      </c>
      <c r="H157" s="9" t="s">
        <v>84</v>
      </c>
      <c r="I157" s="43">
        <v>45.078596954051328</v>
      </c>
      <c r="K157" s="45">
        <v>0.53070413815633066</v>
      </c>
      <c r="L157" s="45">
        <v>5.6237757915264211E-2</v>
      </c>
      <c r="M157" s="45">
        <v>7.0016305029253989E-2</v>
      </c>
      <c r="N157" s="45">
        <v>9.7390492461699764E-3</v>
      </c>
      <c r="O157" s="45">
        <v>0.29153531379471803</v>
      </c>
      <c r="P157" s="45">
        <v>4.1767435858263098E-2</v>
      </c>
      <c r="Q157" s="45">
        <v>0.20692074513451253</v>
      </c>
      <c r="R157" s="45">
        <v>2.5948668604415678E-2</v>
      </c>
      <c r="S157" s="45">
        <v>2.3589842867259743E-2</v>
      </c>
      <c r="T157" s="45">
        <v>0.26464678755542886</v>
      </c>
      <c r="U157" s="45">
        <v>8.0624817392336276E-2</v>
      </c>
      <c r="V157" s="45">
        <v>1.2119634478214424E-2</v>
      </c>
      <c r="W157" s="45">
        <v>0.33726011402914591</v>
      </c>
      <c r="X157" s="45">
        <v>3.2673385477144351E-2</v>
      </c>
      <c r="Y157" s="45">
        <v>1.6216004461542272E-2</v>
      </c>
      <c r="AA157" s="56"/>
      <c r="AB157" s="56"/>
    </row>
    <row r="158" spans="1:28">
      <c r="A158" s="9">
        <v>94</v>
      </c>
      <c r="B158" s="9">
        <v>608</v>
      </c>
      <c r="C158" s="9">
        <v>45</v>
      </c>
      <c r="D158" s="9">
        <v>1</v>
      </c>
      <c r="E158" s="9" t="s">
        <v>129</v>
      </c>
      <c r="F158" s="43">
        <v>415.80999999999995</v>
      </c>
      <c r="G158" s="44">
        <v>23.511318206787109</v>
      </c>
      <c r="H158" s="9" t="s">
        <v>84</v>
      </c>
      <c r="I158" s="43">
        <v>44.562891503599204</v>
      </c>
      <c r="K158" s="45">
        <v>0.50078508042489844</v>
      </c>
      <c r="L158" s="45">
        <v>5.631887767347947E-2</v>
      </c>
      <c r="M158" s="45">
        <v>7.1288420343183737E-2</v>
      </c>
      <c r="N158" s="45">
        <v>1.0496337810023217E-2</v>
      </c>
      <c r="O158" s="45">
        <v>0.3167491955553578</v>
      </c>
      <c r="P158" s="45">
        <v>4.4362088193057342E-2</v>
      </c>
      <c r="Q158" s="45">
        <v>0.23430971953907717</v>
      </c>
      <c r="R158" s="45">
        <v>2.2519217601613722E-2</v>
      </c>
      <c r="S158" s="45">
        <v>1.9899037042466133E-2</v>
      </c>
      <c r="T158" s="45">
        <v>0.26475065842422768</v>
      </c>
      <c r="U158" s="45">
        <v>5.688601367334982E-2</v>
      </c>
      <c r="V158" s="45">
        <v>9.5234623454289024E-3</v>
      </c>
      <c r="W158" s="45">
        <v>0.35787962635116316</v>
      </c>
      <c r="X158" s="45">
        <v>2.495889235396475E-2</v>
      </c>
      <c r="Y158" s="45">
        <v>9.2733726687086807E-3</v>
      </c>
      <c r="AA158" s="56"/>
      <c r="AB158" s="56"/>
    </row>
    <row r="159" spans="1:28">
      <c r="A159" s="9">
        <v>94</v>
      </c>
      <c r="B159" s="9">
        <v>608</v>
      </c>
      <c r="C159" s="9">
        <v>45</v>
      </c>
      <c r="D159" s="9">
        <v>2</v>
      </c>
      <c r="E159" s="9" t="s">
        <v>44</v>
      </c>
      <c r="F159" s="43">
        <v>417.48999999999995</v>
      </c>
      <c r="G159" s="44">
        <v>23.654521942138672</v>
      </c>
      <c r="H159" s="9" t="s">
        <v>83</v>
      </c>
      <c r="I159" s="43">
        <v>59.876791632321869</v>
      </c>
      <c r="K159" s="45">
        <v>0.29612201080817702</v>
      </c>
      <c r="L159" s="45">
        <v>7.1341354418788569E-2</v>
      </c>
      <c r="M159" s="45">
        <v>0.12033028741842311</v>
      </c>
      <c r="N159" s="45">
        <v>1.5999938676470725E-2</v>
      </c>
      <c r="O159" s="45">
        <v>0.42801666957266193</v>
      </c>
      <c r="P159" s="45">
        <v>6.8189739105478625E-2</v>
      </c>
      <c r="Q159" s="45">
        <v>0.2046911450135144</v>
      </c>
      <c r="R159" s="45">
        <v>2.0894650679038097E-2</v>
      </c>
      <c r="S159" s="45">
        <v>1.6793302646153151E-2</v>
      </c>
      <c r="T159" s="45">
        <v>0.18084269376141307</v>
      </c>
      <c r="U159" s="45">
        <v>7.9401146201460493E-2</v>
      </c>
      <c r="V159" s="45">
        <v>2.0211834957174057E-2</v>
      </c>
      <c r="W159" s="45">
        <v>0.19925203895529547</v>
      </c>
      <c r="X159" s="45">
        <v>0.10664981491921445</v>
      </c>
      <c r="Y159" s="45">
        <v>0.17126337286673682</v>
      </c>
      <c r="AA159" s="56"/>
      <c r="AB159" s="56"/>
    </row>
    <row r="160" spans="1:28">
      <c r="A160" s="9">
        <v>94</v>
      </c>
      <c r="B160" s="9">
        <v>608</v>
      </c>
      <c r="C160" s="9">
        <v>45</v>
      </c>
      <c r="D160" s="9">
        <v>3</v>
      </c>
      <c r="E160" s="9" t="s">
        <v>56</v>
      </c>
      <c r="F160" s="43">
        <v>419.53</v>
      </c>
      <c r="G160" s="44">
        <v>23.828413009643555</v>
      </c>
      <c r="H160" s="9" t="s">
        <v>83</v>
      </c>
      <c r="I160" s="43">
        <v>60.478978523533236</v>
      </c>
      <c r="K160" s="45">
        <v>0.25376619816994</v>
      </c>
      <c r="L160" s="45">
        <v>7.41610675567934E-2</v>
      </c>
      <c r="M160" s="45">
        <v>0.11279660199106938</v>
      </c>
      <c r="N160" s="45">
        <v>2.0863282171050393E-2</v>
      </c>
      <c r="O160" s="45">
        <v>0.46274820834612057</v>
      </c>
      <c r="P160" s="45">
        <v>7.5664641765026255E-2</v>
      </c>
      <c r="Q160" s="45">
        <v>0.14855230950276044</v>
      </c>
      <c r="R160" s="45">
        <v>0</v>
      </c>
      <c r="S160" s="45">
        <v>0</v>
      </c>
      <c r="T160" s="45">
        <v>0.31315546989069071</v>
      </c>
      <c r="U160" s="45">
        <v>5.5215526718667807E-2</v>
      </c>
      <c r="V160" s="45">
        <v>2.6653495286242928E-2</v>
      </c>
      <c r="W160" s="45">
        <v>0.30315885981989715</v>
      </c>
      <c r="X160" s="45">
        <v>5.3382136403374782E-2</v>
      </c>
      <c r="Y160" s="45">
        <v>9.9882202378366175E-2</v>
      </c>
      <c r="AA160" s="56"/>
      <c r="AB160" s="56"/>
    </row>
    <row r="161" spans="1:28">
      <c r="A161" s="9">
        <v>94</v>
      </c>
      <c r="B161" s="9">
        <v>608</v>
      </c>
      <c r="C161" s="9">
        <v>45</v>
      </c>
      <c r="D161" s="9">
        <v>4</v>
      </c>
      <c r="E161" s="9" t="s">
        <v>111</v>
      </c>
      <c r="F161" s="43">
        <v>421.38</v>
      </c>
      <c r="G161" s="44">
        <v>23.986108779907227</v>
      </c>
      <c r="H161" s="9" t="s">
        <v>83</v>
      </c>
      <c r="I161" s="43">
        <v>57.396678647204112</v>
      </c>
      <c r="K161" s="45">
        <v>0.25449483955217567</v>
      </c>
      <c r="L161" s="45">
        <v>7.3905387680544429E-2</v>
      </c>
      <c r="M161" s="45">
        <v>0.12741602853521286</v>
      </c>
      <c r="N161" s="45">
        <v>1.7499142232071427E-2</v>
      </c>
      <c r="O161" s="45">
        <v>0.4548868583736555</v>
      </c>
      <c r="P161" s="45">
        <v>7.1797743626340102E-2</v>
      </c>
      <c r="Q161" s="45">
        <v>0.14318975653936802</v>
      </c>
      <c r="R161" s="45">
        <v>1.9768069871047646E-2</v>
      </c>
      <c r="S161" s="45">
        <v>8.0876407207379365E-3</v>
      </c>
      <c r="T161" s="45">
        <v>0.3777812934103707</v>
      </c>
      <c r="U161" s="45">
        <v>1.785730122478325E-2</v>
      </c>
      <c r="V161" s="45">
        <v>2.4630537394605283E-2</v>
      </c>
      <c r="W161" s="45">
        <v>0.38736618709371029</v>
      </c>
      <c r="X161" s="45">
        <v>1.3759480602541056E-2</v>
      </c>
      <c r="Y161" s="45">
        <v>7.5597331428357891E-3</v>
      </c>
      <c r="AA161" s="56"/>
      <c r="AB161" s="56"/>
    </row>
    <row r="162" spans="1:28">
      <c r="A162" s="9">
        <v>94</v>
      </c>
      <c r="B162" s="9">
        <v>608</v>
      </c>
      <c r="C162" s="9">
        <v>45</v>
      </c>
      <c r="D162" s="9">
        <v>5</v>
      </c>
      <c r="E162" s="9" t="s">
        <v>99</v>
      </c>
      <c r="F162" s="43">
        <v>422.5</v>
      </c>
      <c r="G162" s="44">
        <v>24.081577301025391</v>
      </c>
      <c r="H162" s="9" t="s">
        <v>83</v>
      </c>
      <c r="I162" s="43">
        <v>23.784894097632549</v>
      </c>
      <c r="K162" s="45">
        <v>0.30760636603764924</v>
      </c>
      <c r="L162" s="45">
        <v>6.5865700681991143E-2</v>
      </c>
      <c r="M162" s="45">
        <v>0.12100140494072238</v>
      </c>
      <c r="N162" s="45">
        <v>1.6529729610355155E-2</v>
      </c>
      <c r="O162" s="45">
        <v>0.42264831991314927</v>
      </c>
      <c r="P162" s="45">
        <v>6.634847881613283E-2</v>
      </c>
      <c r="Q162" s="45">
        <v>0.23673858553678526</v>
      </c>
      <c r="R162" s="45">
        <v>6.21073404338907E-3</v>
      </c>
      <c r="S162" s="45">
        <v>2.2339819613312753E-3</v>
      </c>
      <c r="T162" s="45">
        <v>0.42682079525935523</v>
      </c>
      <c r="U162" s="45">
        <v>2.1914823824098904E-2</v>
      </c>
      <c r="V162" s="45">
        <v>6.1739533977445702E-3</v>
      </c>
      <c r="W162" s="45">
        <v>0.21332981732169681</v>
      </c>
      <c r="X162" s="45">
        <v>2.4722898737741916E-2</v>
      </c>
      <c r="Y162" s="45">
        <v>6.1854409917856977E-2</v>
      </c>
      <c r="AA162" s="56"/>
      <c r="AB162" s="56"/>
    </row>
    <row r="163" spans="1:28">
      <c r="A163" s="9">
        <v>94</v>
      </c>
      <c r="B163" s="9">
        <v>608</v>
      </c>
      <c r="C163" s="9">
        <v>45</v>
      </c>
      <c r="D163" s="9">
        <v>6</v>
      </c>
      <c r="E163" s="9" t="s">
        <v>112</v>
      </c>
      <c r="F163" s="43">
        <v>423.5</v>
      </c>
      <c r="G163" s="44">
        <v>24.166816711425781</v>
      </c>
      <c r="H163" s="9" t="s">
        <v>83</v>
      </c>
      <c r="I163" s="43">
        <v>5.6508012543121664</v>
      </c>
      <c r="K163" s="45">
        <v>0.34501031868715615</v>
      </c>
      <c r="L163" s="45">
        <v>7.4806274949051552E-2</v>
      </c>
      <c r="M163" s="45">
        <v>0.12060548241791672</v>
      </c>
      <c r="N163" s="45">
        <v>1.3862750934279616E-2</v>
      </c>
      <c r="O163" s="45">
        <v>0.37961199896347553</v>
      </c>
      <c r="P163" s="45">
        <v>6.6103174048120467E-2</v>
      </c>
      <c r="Q163" s="45">
        <v>0.12207751099883071</v>
      </c>
      <c r="R163" s="45">
        <v>3.8142071936203968E-2</v>
      </c>
      <c r="S163" s="45">
        <v>5.0498304513882262E-3</v>
      </c>
      <c r="T163" s="45">
        <v>0.25317838446312496</v>
      </c>
      <c r="U163" s="45">
        <v>4.4817158079416962E-2</v>
      </c>
      <c r="V163" s="45">
        <v>2.7883908404601043E-2</v>
      </c>
      <c r="W163" s="45">
        <v>0.43348307293794647</v>
      </c>
      <c r="X163" s="45">
        <v>1.7301824466193716E-2</v>
      </c>
      <c r="Y163" s="45">
        <v>5.8066238262293929E-2</v>
      </c>
      <c r="AA163" s="56"/>
      <c r="AB163" s="56"/>
    </row>
    <row r="164" spans="1:28">
      <c r="A164" s="9">
        <v>94</v>
      </c>
      <c r="B164" s="9">
        <v>608</v>
      </c>
      <c r="C164" s="9">
        <v>45</v>
      </c>
      <c r="D164" s="9">
        <v>6</v>
      </c>
      <c r="E164" s="9" t="s">
        <v>113</v>
      </c>
      <c r="F164" s="43">
        <v>424.53</v>
      </c>
      <c r="G164" s="44">
        <v>24.254613876342773</v>
      </c>
      <c r="H164" s="9" t="s">
        <v>83</v>
      </c>
      <c r="I164" s="43">
        <v>61.600448641262972</v>
      </c>
      <c r="K164" s="45">
        <v>0.32896093612757865</v>
      </c>
      <c r="L164" s="45">
        <v>6.8015917507682502E-2</v>
      </c>
      <c r="M164" s="45">
        <v>0.11678624658706245</v>
      </c>
      <c r="N164" s="45">
        <v>1.1499648763541362E-2</v>
      </c>
      <c r="O164" s="45">
        <v>0.40631260206135655</v>
      </c>
      <c r="P164" s="45">
        <v>6.8424648952778458E-2</v>
      </c>
      <c r="Q164" s="45">
        <v>0.22205365316653308</v>
      </c>
      <c r="R164" s="45">
        <v>0</v>
      </c>
      <c r="S164" s="45">
        <v>0</v>
      </c>
      <c r="T164" s="45">
        <v>0.53161456928994399</v>
      </c>
      <c r="U164" s="45">
        <v>0</v>
      </c>
      <c r="V164" s="45">
        <v>0</v>
      </c>
      <c r="W164" s="45">
        <v>0.24633177754352292</v>
      </c>
      <c r="X164" s="45">
        <v>0</v>
      </c>
      <c r="Y164" s="45">
        <v>0</v>
      </c>
      <c r="AA164" s="56"/>
      <c r="AB164" s="56"/>
    </row>
    <row r="165" spans="1:28">
      <c r="A165" s="9">
        <v>94</v>
      </c>
      <c r="B165" s="9">
        <v>608</v>
      </c>
      <c r="C165" s="9">
        <v>48</v>
      </c>
      <c r="D165" s="9">
        <v>1</v>
      </c>
      <c r="E165" s="9" t="s">
        <v>130</v>
      </c>
      <c r="F165" s="43">
        <v>444.53</v>
      </c>
      <c r="G165" s="44">
        <v>25.959421157836914</v>
      </c>
      <c r="H165" s="9" t="s">
        <v>84</v>
      </c>
      <c r="I165" s="43">
        <v>55.932821241289247</v>
      </c>
      <c r="K165" s="45">
        <v>0.45196045799166246</v>
      </c>
      <c r="L165" s="45">
        <v>5.698761548073232E-2</v>
      </c>
      <c r="M165" s="45">
        <v>0.13751296681545097</v>
      </c>
      <c r="N165" s="45">
        <v>1.072733172119361E-2</v>
      </c>
      <c r="O165" s="45">
        <v>0.29949320756711062</v>
      </c>
      <c r="P165" s="45">
        <v>4.3318420423849993E-2</v>
      </c>
      <c r="Q165" s="45">
        <v>0.25309661538774503</v>
      </c>
      <c r="R165" s="45">
        <v>0</v>
      </c>
      <c r="S165" s="45">
        <v>0</v>
      </c>
      <c r="T165" s="45">
        <v>0.44317062619491104</v>
      </c>
      <c r="U165" s="45">
        <v>2.0103085950829599E-2</v>
      </c>
      <c r="V165" s="45">
        <v>0</v>
      </c>
      <c r="W165" s="45">
        <v>0.2758609503720304</v>
      </c>
      <c r="X165" s="45">
        <v>7.7687220944839333E-3</v>
      </c>
      <c r="Y165" s="45">
        <v>0</v>
      </c>
      <c r="AA165" s="56"/>
      <c r="AB165" s="56"/>
    </row>
    <row r="166" spans="1:28">
      <c r="A166" s="9">
        <v>94</v>
      </c>
      <c r="B166" s="9">
        <v>608</v>
      </c>
      <c r="C166" s="9">
        <v>48</v>
      </c>
      <c r="D166" s="9">
        <v>2</v>
      </c>
      <c r="E166" s="9" t="s">
        <v>131</v>
      </c>
      <c r="F166" s="43">
        <v>446.1</v>
      </c>
      <c r="G166" s="44">
        <v>26.09324836730957</v>
      </c>
      <c r="H166" s="9" t="s">
        <v>84</v>
      </c>
      <c r="I166" s="43">
        <v>67.805059701446311</v>
      </c>
      <c r="K166" s="45">
        <v>0.64818831498952523</v>
      </c>
      <c r="L166" s="45">
        <v>4.1318298885330881E-2</v>
      </c>
      <c r="M166" s="45">
        <v>8.5306280200801818E-2</v>
      </c>
      <c r="N166" s="45">
        <v>3.9594099580175432E-5</v>
      </c>
      <c r="O166" s="45">
        <v>0.17311307858793193</v>
      </c>
      <c r="P166" s="45">
        <v>5.2034433236829963E-2</v>
      </c>
      <c r="Q166" s="45">
        <v>0.44468715352439614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0.18196614713224574</v>
      </c>
      <c r="X166" s="45">
        <v>0</v>
      </c>
      <c r="Y166" s="45">
        <v>0</v>
      </c>
      <c r="AA166" s="56"/>
      <c r="AB166" s="56"/>
    </row>
    <row r="167" spans="1:28">
      <c r="A167" s="9">
        <v>94</v>
      </c>
      <c r="B167" s="9">
        <v>608</v>
      </c>
      <c r="C167" s="9">
        <v>48</v>
      </c>
      <c r="D167" s="9">
        <v>4</v>
      </c>
      <c r="E167" s="9" t="s">
        <v>131</v>
      </c>
      <c r="F167" s="43">
        <v>449.1</v>
      </c>
      <c r="G167" s="44">
        <v>26.348970413208008</v>
      </c>
      <c r="H167" s="9" t="s">
        <v>84</v>
      </c>
      <c r="I167" s="43">
        <v>47.843056934016531</v>
      </c>
      <c r="K167" s="45">
        <v>0.3497536373036414</v>
      </c>
      <c r="L167" s="45">
        <v>5.9629540670812137E-2</v>
      </c>
      <c r="M167" s="45">
        <v>0.17013736536142626</v>
      </c>
      <c r="N167" s="45">
        <v>2.073966896690756E-2</v>
      </c>
      <c r="O167" s="45">
        <v>0.34714428181978918</v>
      </c>
      <c r="P167" s="45">
        <v>5.2595505877423489E-2</v>
      </c>
      <c r="Q167" s="45">
        <v>0.397311411883711</v>
      </c>
      <c r="R167" s="45">
        <v>5.9536901043546343E-2</v>
      </c>
      <c r="S167" s="45">
        <v>0</v>
      </c>
      <c r="T167" s="45">
        <v>0.3903067125833895</v>
      </c>
      <c r="U167" s="45">
        <v>0</v>
      </c>
      <c r="V167" s="45">
        <v>0</v>
      </c>
      <c r="W167" s="45">
        <v>0.15284497448935319</v>
      </c>
      <c r="X167" s="45">
        <v>0</v>
      </c>
      <c r="Y167" s="45">
        <v>0</v>
      </c>
      <c r="AA167" s="56"/>
      <c r="AB167" s="56"/>
    </row>
    <row r="168" spans="1:28">
      <c r="A168" s="9">
        <v>94</v>
      </c>
      <c r="B168" s="9">
        <v>608</v>
      </c>
      <c r="C168" s="9">
        <v>48</v>
      </c>
      <c r="D168" s="9">
        <v>6</v>
      </c>
      <c r="E168" s="9" t="s">
        <v>132</v>
      </c>
      <c r="F168" s="43">
        <v>453.03</v>
      </c>
      <c r="G168" s="44">
        <v>26.683963775634766</v>
      </c>
      <c r="H168" s="9" t="s">
        <v>84</v>
      </c>
      <c r="I168" s="43">
        <v>52.152999440461521</v>
      </c>
      <c r="K168" s="45">
        <v>0.4066257357119214</v>
      </c>
      <c r="L168" s="45">
        <v>6.417671559252533E-2</v>
      </c>
      <c r="M168" s="45">
        <v>0.10665934393629375</v>
      </c>
      <c r="N168" s="45">
        <v>1.1862568732838717E-2</v>
      </c>
      <c r="O168" s="45">
        <v>0.36006587461689682</v>
      </c>
      <c r="P168" s="45">
        <v>5.0609761409524022E-2</v>
      </c>
      <c r="Q168" s="45">
        <v>0.24106363979202078</v>
      </c>
      <c r="R168" s="45">
        <v>0.14508238094595638</v>
      </c>
      <c r="S168" s="45">
        <v>1.5855840517293669E-2</v>
      </c>
      <c r="T168" s="45">
        <v>0.21267916381938934</v>
      </c>
      <c r="U168" s="45">
        <v>0.13110771548266914</v>
      </c>
      <c r="V168" s="45">
        <v>5.2442786637590277E-2</v>
      </c>
      <c r="W168" s="45">
        <v>9.1857342729737987E-2</v>
      </c>
      <c r="X168" s="45">
        <v>3.1878655002065916E-2</v>
      </c>
      <c r="Y168" s="45">
        <v>7.80324750732765E-2</v>
      </c>
      <c r="AA168" s="56"/>
      <c r="AB168" s="56"/>
    </row>
    <row r="189" spans="1:7">
      <c r="A189" s="34"/>
      <c r="B189" s="30"/>
      <c r="C189" s="30"/>
      <c r="D189" s="30"/>
      <c r="E189" s="30"/>
      <c r="F189" s="32"/>
      <c r="G189" s="32"/>
    </row>
    <row r="190" spans="1:7">
      <c r="A190" s="34"/>
      <c r="B190" s="30"/>
      <c r="C190" s="30"/>
      <c r="D190" s="30"/>
      <c r="E190" s="30"/>
      <c r="F190" s="32"/>
      <c r="G190" s="32"/>
    </row>
    <row r="191" spans="1:7">
      <c r="A191" s="34"/>
      <c r="B191" s="30"/>
      <c r="C191" s="30"/>
      <c r="D191" s="30"/>
      <c r="E191" s="30"/>
      <c r="F191" s="32"/>
      <c r="G191" s="32"/>
    </row>
    <row r="192" spans="1:7">
      <c r="A192" s="34"/>
      <c r="B192" s="30"/>
      <c r="C192" s="30"/>
      <c r="D192" s="30"/>
      <c r="E192" s="30"/>
      <c r="F192" s="32"/>
      <c r="G192" s="32"/>
    </row>
    <row r="193" spans="1:7">
      <c r="A193" s="34"/>
      <c r="B193" s="30"/>
      <c r="C193" s="30"/>
      <c r="D193" s="30"/>
      <c r="E193" s="30"/>
      <c r="F193" s="32"/>
      <c r="G193" s="32"/>
    </row>
    <row r="194" spans="1:7">
      <c r="A194" s="34"/>
      <c r="B194" s="30"/>
      <c r="C194" s="30"/>
      <c r="D194" s="30"/>
      <c r="E194" s="30"/>
      <c r="F194" s="32"/>
      <c r="G194" s="32"/>
    </row>
    <row r="195" spans="1:7">
      <c r="A195" s="34"/>
      <c r="B195" s="30"/>
      <c r="C195" s="30"/>
      <c r="D195" s="30"/>
      <c r="E195" s="30"/>
      <c r="F195" s="32"/>
      <c r="G195" s="32"/>
    </row>
    <row r="196" spans="1:7">
      <c r="A196" s="34"/>
      <c r="B196" s="30"/>
      <c r="C196" s="30"/>
      <c r="D196" s="30"/>
      <c r="E196" s="30"/>
      <c r="F196" s="32"/>
      <c r="G196" s="32"/>
    </row>
    <row r="197" spans="1:7">
      <c r="A197" s="34"/>
      <c r="B197" s="30"/>
      <c r="C197" s="30"/>
      <c r="D197" s="30"/>
      <c r="E197" s="30"/>
      <c r="F197" s="32"/>
      <c r="G197" s="32"/>
    </row>
    <row r="198" spans="1:7">
      <c r="A198" s="34"/>
      <c r="B198" s="30"/>
      <c r="C198" s="30"/>
      <c r="D198" s="30"/>
      <c r="E198" s="30"/>
      <c r="F198" s="32"/>
      <c r="G198" s="32"/>
    </row>
    <row r="199" spans="1:7">
      <c r="A199" s="34"/>
      <c r="B199" s="30"/>
      <c r="C199" s="30"/>
      <c r="D199" s="30"/>
      <c r="E199" s="30"/>
      <c r="F199" s="32"/>
      <c r="G199" s="32"/>
    </row>
    <row r="200" spans="1:7">
      <c r="A200" s="34"/>
      <c r="B200" s="30"/>
      <c r="C200" s="30"/>
      <c r="D200" s="30"/>
      <c r="E200" s="30"/>
      <c r="F200" s="32"/>
      <c r="G200" s="32"/>
    </row>
    <row r="201" spans="1:7">
      <c r="A201" s="34"/>
      <c r="B201" s="30"/>
      <c r="C201" s="30"/>
      <c r="D201" s="30"/>
      <c r="E201" s="30"/>
      <c r="F201" s="32"/>
      <c r="G201" s="32"/>
    </row>
    <row r="202" spans="1:7">
      <c r="A202" s="34"/>
      <c r="B202" s="30"/>
      <c r="C202" s="30"/>
      <c r="D202" s="30"/>
      <c r="E202" s="30"/>
      <c r="F202" s="32"/>
      <c r="G202" s="32"/>
    </row>
    <row r="203" spans="1:7">
      <c r="A203" s="34"/>
      <c r="B203" s="30"/>
      <c r="C203" s="30"/>
      <c r="D203" s="30"/>
      <c r="E203" s="30"/>
      <c r="F203" s="32"/>
      <c r="G203" s="32"/>
    </row>
    <row r="204" spans="1:7">
      <c r="A204" s="34"/>
      <c r="B204" s="30"/>
      <c r="C204" s="30"/>
      <c r="D204" s="30"/>
      <c r="E204" s="30"/>
      <c r="F204" s="32"/>
      <c r="G204" s="32"/>
    </row>
    <row r="205" spans="1:7">
      <c r="A205" s="34"/>
      <c r="B205" s="30"/>
      <c r="C205" s="30"/>
      <c r="D205" s="30"/>
      <c r="E205" s="30"/>
      <c r="F205" s="32"/>
      <c r="G205" s="32"/>
    </row>
    <row r="206" spans="1:7">
      <c r="A206" s="34"/>
      <c r="B206" s="30"/>
      <c r="C206" s="30"/>
      <c r="D206" s="30"/>
      <c r="E206" s="30"/>
      <c r="F206" s="32"/>
      <c r="G206" s="32"/>
    </row>
    <row r="207" spans="1:7">
      <c r="A207" s="34"/>
      <c r="B207" s="30"/>
      <c r="C207" s="30"/>
      <c r="D207" s="30"/>
      <c r="E207" s="30"/>
      <c r="F207" s="32"/>
      <c r="G207" s="32"/>
    </row>
    <row r="208" spans="1:7">
      <c r="A208" s="34"/>
      <c r="B208" s="30"/>
      <c r="C208" s="30"/>
      <c r="D208" s="30"/>
      <c r="E208" s="30"/>
      <c r="F208" s="32"/>
      <c r="G208" s="32"/>
    </row>
    <row r="209" spans="1:7">
      <c r="A209" s="34"/>
      <c r="B209" s="30"/>
      <c r="C209" s="30"/>
      <c r="D209" s="30"/>
      <c r="E209" s="30"/>
      <c r="F209" s="32"/>
      <c r="G209" s="32"/>
    </row>
    <row r="210" spans="1:7">
      <c r="A210" s="34"/>
      <c r="B210" s="30"/>
      <c r="C210" s="30"/>
      <c r="D210" s="30"/>
      <c r="E210" s="30"/>
      <c r="F210" s="32"/>
      <c r="G210" s="32"/>
    </row>
    <row r="211" spans="1:7">
      <c r="A211" s="34"/>
      <c r="B211" s="30"/>
      <c r="C211" s="30"/>
      <c r="D211" s="30"/>
      <c r="E211" s="30"/>
      <c r="F211" s="32"/>
      <c r="G211" s="32"/>
    </row>
    <row r="212" spans="1:7">
      <c r="A212" s="34"/>
      <c r="B212" s="30"/>
      <c r="C212" s="30"/>
      <c r="D212" s="30"/>
      <c r="E212" s="30"/>
      <c r="F212" s="32"/>
      <c r="G212" s="32"/>
    </row>
    <row r="213" spans="1:7">
      <c r="A213" s="34"/>
      <c r="B213" s="30"/>
      <c r="C213" s="30"/>
      <c r="D213" s="30"/>
      <c r="E213" s="30"/>
      <c r="F213" s="32"/>
      <c r="G213" s="32"/>
    </row>
    <row r="214" spans="1:7">
      <c r="A214" s="34"/>
      <c r="B214" s="30"/>
      <c r="C214" s="30"/>
      <c r="D214" s="30"/>
      <c r="E214" s="30"/>
      <c r="F214" s="32"/>
      <c r="G214" s="32"/>
    </row>
    <row r="215" spans="1:7">
      <c r="A215" s="34"/>
      <c r="B215" s="30"/>
      <c r="C215" s="30"/>
      <c r="D215" s="30"/>
      <c r="E215" s="30"/>
      <c r="F215" s="32"/>
      <c r="G215" s="32"/>
    </row>
    <row r="216" spans="1:7">
      <c r="A216" s="34"/>
      <c r="B216" s="30"/>
      <c r="C216" s="30"/>
      <c r="D216" s="30"/>
      <c r="E216" s="30"/>
      <c r="F216" s="32"/>
      <c r="G216" s="32"/>
    </row>
    <row r="217" spans="1:7">
      <c r="A217" s="34"/>
      <c r="B217" s="30"/>
      <c r="C217" s="30"/>
      <c r="D217" s="30"/>
      <c r="E217" s="30"/>
      <c r="F217" s="32"/>
      <c r="G217" s="32"/>
    </row>
    <row r="218" spans="1:7">
      <c r="A218" s="34"/>
      <c r="B218" s="30"/>
      <c r="C218" s="30"/>
      <c r="D218" s="30"/>
      <c r="E218" s="30"/>
      <c r="F218" s="32"/>
      <c r="G218" s="32"/>
    </row>
    <row r="219" spans="1:7">
      <c r="A219" s="34"/>
      <c r="B219" s="30"/>
      <c r="C219" s="30"/>
      <c r="D219" s="30"/>
      <c r="E219" s="30"/>
      <c r="F219" s="32"/>
      <c r="G219" s="32"/>
    </row>
    <row r="220" spans="1:7">
      <c r="A220" s="34"/>
      <c r="B220" s="30"/>
      <c r="C220" s="30"/>
      <c r="D220" s="30"/>
      <c r="E220" s="30"/>
      <c r="F220" s="32"/>
      <c r="G220" s="32"/>
    </row>
    <row r="221" spans="1:7">
      <c r="A221" s="34"/>
      <c r="B221" s="30"/>
      <c r="C221" s="30"/>
      <c r="D221" s="30"/>
      <c r="E221" s="30"/>
      <c r="F221" s="32"/>
      <c r="G221" s="32"/>
    </row>
    <row r="222" spans="1:7">
      <c r="A222" s="34"/>
      <c r="B222" s="30"/>
      <c r="C222" s="30"/>
      <c r="D222" s="30"/>
      <c r="E222" s="30"/>
      <c r="F222" s="32"/>
      <c r="G222" s="32"/>
    </row>
    <row r="223" spans="1:7">
      <c r="A223" s="34"/>
      <c r="B223" s="30"/>
      <c r="C223" s="30"/>
      <c r="D223" s="30"/>
      <c r="E223" s="30"/>
      <c r="F223" s="32"/>
      <c r="G223" s="32"/>
    </row>
    <row r="224" spans="1:7">
      <c r="A224" s="34"/>
      <c r="B224" s="30"/>
      <c r="C224" s="30"/>
      <c r="D224" s="30"/>
      <c r="E224" s="30"/>
      <c r="F224" s="32"/>
      <c r="G224" s="32"/>
    </row>
    <row r="225" spans="1:7">
      <c r="A225" s="34"/>
      <c r="B225" s="30"/>
      <c r="C225" s="30"/>
      <c r="D225" s="30"/>
      <c r="E225" s="30"/>
      <c r="F225" s="32"/>
      <c r="G225" s="32"/>
    </row>
    <row r="226" spans="1:7">
      <c r="A226" s="34"/>
      <c r="B226" s="30"/>
      <c r="C226" s="30"/>
      <c r="D226" s="30"/>
      <c r="E226" s="30"/>
      <c r="F226" s="32"/>
      <c r="G226" s="32"/>
    </row>
    <row r="227" spans="1:7">
      <c r="A227" s="34"/>
      <c r="B227" s="30"/>
      <c r="C227" s="30"/>
      <c r="D227" s="30"/>
      <c r="E227" s="30"/>
      <c r="F227" s="32"/>
      <c r="G227" s="32"/>
    </row>
    <row r="228" spans="1:7">
      <c r="A228" s="34"/>
      <c r="B228" s="30"/>
      <c r="C228" s="30"/>
      <c r="D228" s="30"/>
      <c r="E228" s="30"/>
      <c r="F228" s="32"/>
      <c r="G228" s="32"/>
    </row>
    <row r="229" spans="1:7">
      <c r="A229" s="34"/>
      <c r="B229" s="30"/>
      <c r="C229" s="30"/>
      <c r="D229" s="30"/>
      <c r="E229" s="30"/>
      <c r="F229" s="32"/>
      <c r="G229" s="32"/>
    </row>
    <row r="230" spans="1:7">
      <c r="A230" s="34"/>
      <c r="B230" s="30"/>
      <c r="C230" s="30"/>
      <c r="D230" s="30"/>
      <c r="E230" s="30"/>
      <c r="F230" s="32"/>
      <c r="G230" s="32"/>
    </row>
    <row r="231" spans="1:7">
      <c r="A231" s="34"/>
      <c r="B231" s="30"/>
      <c r="C231" s="30"/>
      <c r="D231" s="30"/>
      <c r="E231" s="30"/>
      <c r="F231" s="32"/>
      <c r="G231" s="32"/>
    </row>
    <row r="232" spans="1:7">
      <c r="A232" s="34"/>
      <c r="B232" s="30"/>
      <c r="C232" s="30"/>
      <c r="D232" s="30"/>
      <c r="E232" s="30"/>
      <c r="F232" s="32"/>
      <c r="G232" s="32"/>
    </row>
    <row r="233" spans="1:7">
      <c r="A233" s="34"/>
      <c r="B233" s="30"/>
      <c r="C233" s="30"/>
      <c r="D233" s="30"/>
      <c r="E233" s="30"/>
      <c r="F233" s="32"/>
      <c r="G233" s="32"/>
    </row>
    <row r="234" spans="1:7">
      <c r="A234" s="34"/>
      <c r="B234" s="30"/>
      <c r="C234" s="30"/>
      <c r="D234" s="30"/>
      <c r="E234" s="30"/>
      <c r="F234" s="32"/>
      <c r="G234" s="32"/>
    </row>
    <row r="235" spans="1:7">
      <c r="A235" s="34"/>
      <c r="B235" s="30"/>
      <c r="C235" s="30"/>
      <c r="D235" s="30"/>
      <c r="E235" s="30"/>
      <c r="F235" s="32"/>
      <c r="G235" s="32"/>
    </row>
    <row r="236" spans="1:7">
      <c r="A236" s="34"/>
      <c r="B236" s="30"/>
      <c r="C236" s="30"/>
      <c r="D236" s="30"/>
      <c r="E236" s="30"/>
      <c r="F236" s="32"/>
      <c r="G236" s="32"/>
    </row>
    <row r="237" spans="1:7">
      <c r="A237" s="34"/>
      <c r="B237" s="30"/>
      <c r="C237" s="30"/>
      <c r="D237" s="30"/>
      <c r="E237" s="30"/>
      <c r="F237" s="32"/>
      <c r="G237" s="32"/>
    </row>
    <row r="238" spans="1:7">
      <c r="A238" s="34"/>
      <c r="B238" s="30"/>
      <c r="C238" s="30"/>
      <c r="D238" s="30"/>
      <c r="E238" s="30"/>
      <c r="F238" s="32"/>
      <c r="G238" s="32"/>
    </row>
    <row r="239" spans="1:7">
      <c r="A239" s="34"/>
      <c r="B239" s="30"/>
      <c r="C239" s="30"/>
      <c r="D239" s="30"/>
      <c r="E239" s="30"/>
      <c r="F239" s="32"/>
      <c r="G239" s="32"/>
    </row>
    <row r="240" spans="1:7">
      <c r="A240" s="34"/>
      <c r="B240" s="30"/>
      <c r="C240" s="30"/>
      <c r="D240" s="30"/>
      <c r="E240" s="30"/>
      <c r="F240" s="32"/>
      <c r="G240" s="32"/>
    </row>
    <row r="241" spans="1:7">
      <c r="A241" s="34"/>
      <c r="B241" s="30"/>
      <c r="C241" s="30"/>
      <c r="D241" s="30"/>
      <c r="E241" s="30"/>
      <c r="F241" s="32"/>
      <c r="G241" s="32"/>
    </row>
    <row r="242" spans="1:7">
      <c r="A242" s="34"/>
      <c r="B242" s="30"/>
      <c r="C242" s="30"/>
      <c r="D242" s="30"/>
      <c r="E242" s="30"/>
      <c r="F242" s="32"/>
      <c r="G242" s="32"/>
    </row>
    <row r="243" spans="1:7">
      <c r="A243" s="34"/>
      <c r="B243" s="30"/>
      <c r="C243" s="30"/>
      <c r="D243" s="30"/>
      <c r="E243" s="30"/>
      <c r="F243" s="32"/>
      <c r="G243" s="32"/>
    </row>
    <row r="244" spans="1:7">
      <c r="A244" s="34"/>
      <c r="B244" s="30"/>
      <c r="C244" s="30"/>
      <c r="D244" s="30"/>
      <c r="E244" s="30"/>
      <c r="F244" s="32"/>
      <c r="G244" s="32"/>
    </row>
    <row r="245" spans="1:7">
      <c r="A245" s="34"/>
      <c r="B245" s="30"/>
      <c r="C245" s="30"/>
      <c r="D245" s="30"/>
      <c r="E245" s="30"/>
      <c r="F245" s="32"/>
      <c r="G245" s="32"/>
    </row>
    <row r="246" spans="1:7">
      <c r="A246" s="34"/>
      <c r="B246" s="30"/>
      <c r="C246" s="30"/>
      <c r="D246" s="30"/>
      <c r="E246" s="30"/>
      <c r="F246" s="32"/>
      <c r="G246" s="32"/>
    </row>
    <row r="247" spans="1:7">
      <c r="A247" s="34"/>
      <c r="B247" s="30"/>
      <c r="C247" s="30"/>
      <c r="D247" s="30"/>
      <c r="E247" s="30"/>
      <c r="F247" s="32"/>
      <c r="G247" s="32"/>
    </row>
    <row r="248" spans="1:7">
      <c r="A248" s="34"/>
      <c r="B248" s="30"/>
      <c r="C248" s="30"/>
      <c r="D248" s="30"/>
      <c r="E248" s="30"/>
      <c r="F248" s="32"/>
      <c r="G248" s="32"/>
    </row>
    <row r="249" spans="1:7">
      <c r="A249" s="34"/>
      <c r="B249" s="30"/>
      <c r="C249" s="30"/>
      <c r="D249" s="30"/>
      <c r="E249" s="30"/>
      <c r="F249" s="32"/>
      <c r="G249" s="32"/>
    </row>
    <row r="250" spans="1:7">
      <c r="A250" s="34"/>
      <c r="B250" s="30"/>
      <c r="C250" s="30"/>
      <c r="D250" s="30"/>
      <c r="E250" s="30"/>
      <c r="F250" s="32"/>
      <c r="G250" s="32"/>
    </row>
    <row r="251" spans="1:7">
      <c r="A251" s="34"/>
      <c r="B251" s="30"/>
      <c r="C251" s="30"/>
      <c r="D251" s="30"/>
      <c r="E251" s="30"/>
      <c r="F251" s="32"/>
      <c r="G251" s="32"/>
    </row>
    <row r="252" spans="1:7">
      <c r="A252" s="34"/>
      <c r="B252" s="30"/>
      <c r="C252" s="30"/>
      <c r="D252" s="30"/>
      <c r="E252" s="30"/>
      <c r="F252" s="32"/>
      <c r="G252" s="32"/>
    </row>
    <row r="253" spans="1:7">
      <c r="A253" s="34"/>
      <c r="B253" s="30"/>
      <c r="C253" s="30"/>
      <c r="D253" s="30"/>
      <c r="E253" s="30"/>
      <c r="F253" s="32"/>
      <c r="G253" s="32"/>
    </row>
    <row r="254" spans="1:7">
      <c r="A254" s="34"/>
      <c r="B254" s="30"/>
      <c r="C254" s="30"/>
      <c r="D254" s="30"/>
      <c r="E254" s="30"/>
      <c r="F254" s="32"/>
      <c r="G254" s="32"/>
    </row>
    <row r="255" spans="1:7">
      <c r="A255" s="34"/>
      <c r="B255" s="30"/>
      <c r="C255" s="30"/>
      <c r="D255" s="30"/>
      <c r="E255" s="30"/>
      <c r="F255" s="32"/>
      <c r="G255" s="32"/>
    </row>
    <row r="256" spans="1:7">
      <c r="A256" s="34"/>
      <c r="B256" s="30"/>
      <c r="C256" s="30"/>
      <c r="D256" s="30"/>
      <c r="E256" s="30"/>
      <c r="F256" s="32"/>
      <c r="G256" s="32"/>
    </row>
    <row r="257" spans="1:7">
      <c r="A257" s="34"/>
      <c r="B257" s="30"/>
      <c r="C257" s="30"/>
      <c r="D257" s="30"/>
      <c r="E257" s="30"/>
      <c r="F257" s="32"/>
      <c r="G257" s="32"/>
    </row>
    <row r="258" spans="1:7">
      <c r="A258" s="34"/>
      <c r="B258" s="30"/>
      <c r="C258" s="30"/>
      <c r="D258" s="30"/>
      <c r="E258" s="30"/>
      <c r="F258" s="32"/>
      <c r="G258" s="32"/>
    </row>
    <row r="259" spans="1:7">
      <c r="A259" s="34"/>
      <c r="B259" s="30"/>
      <c r="C259" s="30"/>
      <c r="D259" s="30"/>
      <c r="E259" s="30"/>
      <c r="F259" s="32"/>
      <c r="G259" s="32"/>
    </row>
    <row r="260" spans="1:7">
      <c r="A260" s="34"/>
      <c r="B260" s="30"/>
      <c r="C260" s="30"/>
      <c r="D260" s="30"/>
      <c r="E260" s="30"/>
      <c r="F260" s="32"/>
      <c r="G260" s="32"/>
    </row>
    <row r="261" spans="1:7">
      <c r="A261" s="34"/>
      <c r="B261" s="30"/>
      <c r="C261" s="30"/>
      <c r="D261" s="30"/>
      <c r="E261" s="30"/>
      <c r="F261" s="32"/>
      <c r="G261" s="32"/>
    </row>
    <row r="262" spans="1:7">
      <c r="A262" s="34"/>
      <c r="B262" s="30"/>
      <c r="C262" s="30"/>
      <c r="D262" s="30"/>
      <c r="E262" s="30"/>
      <c r="F262" s="32"/>
      <c r="G262" s="32"/>
    </row>
    <row r="263" spans="1:7">
      <c r="A263" s="34"/>
      <c r="B263" s="30"/>
      <c r="C263" s="30"/>
      <c r="D263" s="30"/>
      <c r="E263" s="30"/>
      <c r="F263" s="32"/>
      <c r="G263" s="32"/>
    </row>
    <row r="264" spans="1:7">
      <c r="A264" s="34"/>
      <c r="B264" s="30"/>
      <c r="C264" s="30"/>
      <c r="D264" s="30"/>
      <c r="E264" s="30"/>
      <c r="F264" s="32"/>
      <c r="G264" s="32"/>
    </row>
    <row r="265" spans="1:7">
      <c r="A265" s="34"/>
      <c r="B265" s="30"/>
      <c r="C265" s="30"/>
      <c r="D265" s="30"/>
      <c r="E265" s="30"/>
      <c r="F265" s="32"/>
      <c r="G265" s="32"/>
    </row>
    <row r="266" spans="1:7">
      <c r="A266" s="34"/>
      <c r="B266" s="30"/>
      <c r="C266" s="30"/>
      <c r="D266" s="30"/>
      <c r="E266" s="30"/>
      <c r="F266" s="32"/>
      <c r="G266" s="32"/>
    </row>
    <row r="267" spans="1:7">
      <c r="A267" s="34"/>
      <c r="B267" s="30"/>
      <c r="C267" s="30"/>
      <c r="D267" s="30"/>
      <c r="E267" s="30"/>
      <c r="F267" s="32"/>
      <c r="G267" s="32"/>
    </row>
    <row r="268" spans="1:7">
      <c r="A268" s="34"/>
      <c r="B268" s="30"/>
      <c r="C268" s="30"/>
      <c r="D268" s="30"/>
      <c r="E268" s="30"/>
      <c r="F268" s="32"/>
      <c r="G268" s="32"/>
    </row>
    <row r="269" spans="1:7">
      <c r="A269" s="34"/>
      <c r="B269" s="30"/>
      <c r="C269" s="30"/>
      <c r="D269" s="30"/>
      <c r="E269" s="30"/>
      <c r="F269" s="32"/>
      <c r="G269" s="32"/>
    </row>
    <row r="270" spans="1:7">
      <c r="A270" s="34"/>
      <c r="B270" s="30"/>
      <c r="C270" s="30"/>
      <c r="D270" s="30"/>
      <c r="E270" s="30"/>
      <c r="F270" s="32"/>
      <c r="G270" s="32"/>
    </row>
    <row r="271" spans="1:7">
      <c r="A271" s="34"/>
      <c r="B271" s="30"/>
      <c r="C271" s="30"/>
      <c r="D271" s="30"/>
      <c r="E271" s="30"/>
      <c r="F271" s="32"/>
      <c r="G271" s="32"/>
    </row>
    <row r="272" spans="1:7">
      <c r="A272" s="34"/>
      <c r="B272" s="30"/>
      <c r="C272" s="30"/>
      <c r="D272" s="30"/>
      <c r="E272" s="30"/>
      <c r="F272" s="32"/>
      <c r="G272" s="32"/>
    </row>
    <row r="273" spans="1:7">
      <c r="A273" s="34"/>
      <c r="B273" s="30"/>
      <c r="C273" s="30"/>
      <c r="D273" s="30"/>
      <c r="E273" s="30"/>
      <c r="F273" s="32"/>
      <c r="G273" s="32"/>
    </row>
    <row r="274" spans="1:7">
      <c r="A274" s="34"/>
      <c r="B274" s="30"/>
      <c r="C274" s="30"/>
      <c r="D274" s="30"/>
      <c r="E274" s="30"/>
      <c r="F274" s="32"/>
      <c r="G274" s="32"/>
    </row>
    <row r="275" spans="1:7">
      <c r="A275" s="34"/>
      <c r="B275" s="30"/>
      <c r="C275" s="30"/>
      <c r="D275" s="30"/>
      <c r="E275" s="30"/>
      <c r="F275" s="32"/>
      <c r="G275" s="32"/>
    </row>
    <row r="276" spans="1:7">
      <c r="A276" s="34"/>
      <c r="B276" s="30"/>
      <c r="C276" s="30"/>
      <c r="D276" s="30"/>
      <c r="E276" s="30"/>
      <c r="F276" s="32"/>
      <c r="G276" s="32"/>
    </row>
    <row r="277" spans="1:7">
      <c r="A277" s="34"/>
      <c r="B277" s="30"/>
      <c r="C277" s="30"/>
      <c r="D277" s="30"/>
      <c r="E277" s="30"/>
      <c r="F277" s="32"/>
      <c r="G277" s="32"/>
    </row>
    <row r="278" spans="1:7">
      <c r="A278" s="34"/>
      <c r="B278" s="30"/>
      <c r="C278" s="30"/>
      <c r="D278" s="30"/>
      <c r="E278" s="30"/>
      <c r="F278" s="32"/>
      <c r="G278" s="32"/>
    </row>
    <row r="279" spans="1:7">
      <c r="A279" s="34"/>
      <c r="B279" s="30"/>
      <c r="C279" s="30"/>
      <c r="D279" s="30"/>
      <c r="E279" s="30"/>
      <c r="F279" s="32"/>
      <c r="G279" s="32"/>
    </row>
    <row r="280" spans="1:7">
      <c r="A280" s="34"/>
      <c r="B280" s="30"/>
      <c r="C280" s="30"/>
      <c r="D280" s="30"/>
      <c r="E280" s="30"/>
      <c r="F280" s="32"/>
      <c r="G280" s="32"/>
    </row>
    <row r="281" spans="1:7">
      <c r="A281" s="34"/>
      <c r="B281" s="30"/>
      <c r="C281" s="30"/>
      <c r="D281" s="30"/>
      <c r="E281" s="30"/>
      <c r="F281" s="32"/>
      <c r="G281" s="32"/>
    </row>
    <row r="282" spans="1:7">
      <c r="A282" s="34"/>
      <c r="B282" s="30"/>
      <c r="C282" s="30"/>
      <c r="D282" s="30"/>
      <c r="E282" s="30"/>
      <c r="F282" s="32"/>
      <c r="G282" s="32"/>
    </row>
    <row r="283" spans="1:7">
      <c r="A283" s="34"/>
      <c r="B283" s="30"/>
      <c r="C283" s="30"/>
      <c r="D283" s="30"/>
      <c r="E283" s="30"/>
      <c r="F283" s="32"/>
      <c r="G283" s="32"/>
    </row>
    <row r="284" spans="1:7">
      <c r="A284" s="34"/>
      <c r="B284" s="30"/>
      <c r="C284" s="30"/>
      <c r="D284" s="30"/>
      <c r="E284" s="30"/>
      <c r="F284" s="32"/>
      <c r="G284" s="32"/>
    </row>
    <row r="285" spans="1:7">
      <c r="A285" s="34"/>
      <c r="B285" s="30"/>
      <c r="C285" s="30"/>
      <c r="D285" s="30"/>
      <c r="E285" s="30"/>
      <c r="F285" s="32"/>
      <c r="G285" s="32"/>
    </row>
    <row r="286" spans="1:7">
      <c r="A286" s="34"/>
      <c r="B286" s="30"/>
      <c r="C286" s="30"/>
      <c r="D286" s="30"/>
      <c r="E286" s="30"/>
      <c r="F286" s="32"/>
      <c r="G286" s="32"/>
    </row>
    <row r="287" spans="1:7">
      <c r="A287" s="34"/>
      <c r="B287" s="30"/>
      <c r="C287" s="30"/>
      <c r="D287" s="30"/>
      <c r="E287" s="30"/>
      <c r="F287" s="32"/>
      <c r="G287" s="32"/>
    </row>
    <row r="288" spans="1:7">
      <c r="A288" s="34"/>
      <c r="B288" s="30"/>
      <c r="C288" s="30"/>
      <c r="D288" s="30"/>
      <c r="E288" s="30"/>
      <c r="F288" s="32"/>
      <c r="G288" s="32"/>
    </row>
    <row r="289" spans="1:7">
      <c r="A289" s="34"/>
      <c r="B289" s="30"/>
      <c r="C289" s="30"/>
      <c r="D289" s="30"/>
      <c r="E289" s="30"/>
      <c r="F289" s="32"/>
      <c r="G289" s="32"/>
    </row>
    <row r="290" spans="1:7">
      <c r="A290" s="34"/>
      <c r="B290" s="30"/>
      <c r="C290" s="30"/>
      <c r="D290" s="30"/>
      <c r="E290" s="30"/>
      <c r="F290" s="32"/>
      <c r="G290" s="32"/>
    </row>
    <row r="291" spans="1:7">
      <c r="A291" s="34"/>
      <c r="B291" s="30"/>
      <c r="C291" s="30"/>
      <c r="D291" s="30"/>
      <c r="E291" s="30"/>
      <c r="F291" s="32"/>
      <c r="G291" s="32"/>
    </row>
    <row r="292" spans="1:7">
      <c r="A292" s="34"/>
      <c r="B292" s="30"/>
      <c r="C292" s="30"/>
      <c r="D292" s="30"/>
      <c r="E292" s="30"/>
      <c r="F292" s="32"/>
      <c r="G292" s="32"/>
    </row>
    <row r="293" spans="1:7">
      <c r="A293" s="34"/>
      <c r="B293" s="30"/>
      <c r="C293" s="30"/>
      <c r="D293" s="30"/>
      <c r="E293" s="30"/>
      <c r="F293" s="32"/>
      <c r="G293" s="32"/>
    </row>
    <row r="294" spans="1:7">
      <c r="A294" s="34"/>
      <c r="B294" s="30"/>
      <c r="C294" s="30"/>
      <c r="D294" s="30"/>
      <c r="E294" s="30"/>
      <c r="F294" s="32"/>
      <c r="G294" s="32"/>
    </row>
    <row r="295" spans="1:7">
      <c r="A295" s="34"/>
      <c r="B295" s="30"/>
      <c r="C295" s="30"/>
      <c r="D295" s="30"/>
      <c r="E295" s="30"/>
      <c r="F295" s="32"/>
      <c r="G295" s="32"/>
    </row>
    <row r="296" spans="1:7">
      <c r="A296" s="34"/>
      <c r="B296" s="30"/>
      <c r="C296" s="30"/>
      <c r="D296" s="30"/>
      <c r="E296" s="30"/>
      <c r="F296" s="32"/>
      <c r="G296" s="32"/>
    </row>
    <row r="297" spans="1:7">
      <c r="A297" s="34"/>
      <c r="B297" s="30"/>
      <c r="C297" s="30"/>
      <c r="D297" s="30"/>
      <c r="E297" s="30"/>
      <c r="F297" s="32"/>
      <c r="G297" s="32"/>
    </row>
    <row r="298" spans="1:7">
      <c r="A298" s="34"/>
      <c r="B298" s="30"/>
      <c r="C298" s="30"/>
      <c r="D298" s="30"/>
      <c r="E298" s="30"/>
      <c r="F298" s="32"/>
      <c r="G298" s="32"/>
    </row>
    <row r="299" spans="1:7">
      <c r="A299" s="34"/>
      <c r="B299" s="30"/>
      <c r="C299" s="30"/>
      <c r="D299" s="30"/>
      <c r="E299" s="30"/>
      <c r="F299" s="32"/>
      <c r="G299" s="32"/>
    </row>
    <row r="300" spans="1:7">
      <c r="A300" s="34"/>
      <c r="B300" s="30"/>
      <c r="C300" s="30"/>
      <c r="D300" s="30"/>
      <c r="E300" s="30"/>
      <c r="F300" s="32"/>
      <c r="G300" s="32"/>
    </row>
    <row r="301" spans="1:7">
      <c r="A301" s="34"/>
      <c r="B301" s="30"/>
      <c r="C301" s="30"/>
      <c r="D301" s="30"/>
      <c r="E301" s="30"/>
      <c r="F301" s="32"/>
      <c r="G301" s="32"/>
    </row>
    <row r="302" spans="1:7">
      <c r="A302" s="34"/>
      <c r="B302" s="30"/>
      <c r="C302" s="30"/>
      <c r="D302" s="30"/>
      <c r="E302" s="30"/>
      <c r="F302" s="32"/>
      <c r="G302" s="32"/>
    </row>
    <row r="303" spans="1:7">
      <c r="A303" s="34"/>
      <c r="B303" s="30"/>
      <c r="C303" s="30"/>
      <c r="D303" s="30"/>
      <c r="E303" s="30"/>
      <c r="F303" s="32"/>
      <c r="G303" s="32"/>
    </row>
    <row r="304" spans="1:7">
      <c r="A304" s="34"/>
      <c r="B304" s="30"/>
      <c r="C304" s="30"/>
      <c r="D304" s="30"/>
      <c r="E304" s="30"/>
      <c r="F304" s="32"/>
      <c r="G304" s="32"/>
    </row>
    <row r="305" spans="1:7">
      <c r="A305" s="34"/>
      <c r="B305" s="30"/>
      <c r="C305" s="30"/>
      <c r="D305" s="30"/>
      <c r="E305" s="30"/>
      <c r="F305" s="32"/>
      <c r="G305" s="32"/>
    </row>
    <row r="306" spans="1:7">
      <c r="A306" s="34"/>
      <c r="B306" s="30"/>
      <c r="C306" s="30"/>
      <c r="D306" s="30"/>
      <c r="E306" s="30"/>
      <c r="F306" s="32"/>
      <c r="G306" s="32"/>
    </row>
    <row r="307" spans="1:7">
      <c r="A307" s="34"/>
      <c r="B307" s="30"/>
      <c r="C307" s="30"/>
      <c r="D307" s="30"/>
      <c r="E307" s="30"/>
      <c r="F307" s="32"/>
      <c r="G307" s="32"/>
    </row>
    <row r="308" spans="1:7">
      <c r="A308" s="34"/>
      <c r="B308" s="30"/>
      <c r="C308" s="30"/>
      <c r="D308" s="30"/>
      <c r="E308" s="30"/>
      <c r="F308" s="32"/>
      <c r="G308" s="32"/>
    </row>
    <row r="309" spans="1:7">
      <c r="A309" s="34"/>
      <c r="B309" s="30"/>
      <c r="C309" s="30"/>
      <c r="D309" s="30"/>
      <c r="E309" s="30"/>
      <c r="F309" s="32"/>
      <c r="G309" s="32"/>
    </row>
    <row r="310" spans="1:7">
      <c r="A310" s="34"/>
      <c r="B310" s="30"/>
      <c r="C310" s="30"/>
      <c r="D310" s="30"/>
      <c r="E310" s="30"/>
      <c r="F310" s="32"/>
      <c r="G310" s="32"/>
    </row>
    <row r="311" spans="1:7">
      <c r="A311" s="34"/>
      <c r="B311" s="30"/>
      <c r="C311" s="30"/>
      <c r="D311" s="30"/>
      <c r="E311" s="30"/>
      <c r="F311" s="32"/>
      <c r="G311" s="32"/>
    </row>
    <row r="312" spans="1:7">
      <c r="A312" s="34"/>
      <c r="B312" s="30"/>
      <c r="C312" s="30"/>
      <c r="D312" s="30"/>
      <c r="E312" s="30"/>
      <c r="F312" s="32"/>
      <c r="G312" s="32"/>
    </row>
    <row r="313" spans="1:7">
      <c r="A313" s="34"/>
      <c r="B313" s="30"/>
      <c r="C313" s="30"/>
      <c r="D313" s="30"/>
      <c r="E313" s="30"/>
      <c r="F313" s="32"/>
      <c r="G313" s="32"/>
    </row>
    <row r="314" spans="1:7">
      <c r="A314" s="34"/>
      <c r="B314" s="30"/>
      <c r="C314" s="30"/>
      <c r="D314" s="30"/>
      <c r="E314" s="30"/>
      <c r="F314" s="32"/>
      <c r="G314" s="32"/>
    </row>
    <row r="315" spans="1:7">
      <c r="A315" s="34"/>
      <c r="B315" s="30"/>
      <c r="C315" s="30"/>
      <c r="D315" s="30"/>
      <c r="E315" s="30"/>
      <c r="F315" s="32"/>
      <c r="G315" s="32"/>
    </row>
    <row r="316" spans="1:7">
      <c r="A316" s="34"/>
      <c r="B316" s="30"/>
      <c r="C316" s="30"/>
      <c r="D316" s="30"/>
      <c r="E316" s="30"/>
      <c r="F316" s="32"/>
      <c r="G316" s="32"/>
    </row>
    <row r="317" spans="1:7">
      <c r="A317" s="34"/>
      <c r="B317" s="30"/>
      <c r="C317" s="30"/>
      <c r="D317" s="30"/>
      <c r="E317" s="30"/>
      <c r="F317" s="32"/>
      <c r="G317" s="32"/>
    </row>
    <row r="318" spans="1:7">
      <c r="A318" s="34"/>
      <c r="B318" s="30"/>
      <c r="C318" s="30"/>
      <c r="D318" s="30"/>
      <c r="E318" s="30"/>
      <c r="F318" s="32"/>
      <c r="G318" s="32"/>
    </row>
    <row r="319" spans="1:7">
      <c r="A319" s="34"/>
      <c r="B319" s="30"/>
      <c r="C319" s="30"/>
      <c r="D319" s="30"/>
      <c r="E319" s="30"/>
      <c r="F319" s="32"/>
      <c r="G319" s="32"/>
    </row>
    <row r="320" spans="1:7">
      <c r="A320" s="34"/>
      <c r="B320" s="30"/>
      <c r="C320" s="30"/>
      <c r="D320" s="30"/>
      <c r="E320" s="30"/>
      <c r="F320" s="32"/>
      <c r="G320" s="32"/>
    </row>
    <row r="321" spans="1:7">
      <c r="A321" s="34"/>
      <c r="B321" s="30"/>
      <c r="C321" s="30"/>
      <c r="D321" s="30"/>
      <c r="E321" s="30"/>
      <c r="F321" s="32"/>
      <c r="G321" s="32"/>
    </row>
    <row r="322" spans="1:7">
      <c r="A322" s="34"/>
      <c r="B322" s="30"/>
      <c r="C322" s="30"/>
      <c r="D322" s="30"/>
      <c r="E322" s="30"/>
      <c r="F322" s="32"/>
      <c r="G322" s="32"/>
    </row>
    <row r="323" spans="1:7">
      <c r="A323" s="34"/>
      <c r="B323" s="30"/>
      <c r="C323" s="30"/>
      <c r="D323" s="30"/>
      <c r="E323" s="30"/>
      <c r="F323" s="32"/>
      <c r="G323" s="32"/>
    </row>
    <row r="324" spans="1:7">
      <c r="A324" s="34"/>
      <c r="B324" s="30"/>
      <c r="C324" s="30"/>
      <c r="D324" s="30"/>
      <c r="E324" s="30"/>
      <c r="F324" s="32"/>
      <c r="G324" s="32"/>
    </row>
    <row r="325" spans="1:7">
      <c r="A325" s="34"/>
      <c r="B325" s="30"/>
      <c r="C325" s="30"/>
      <c r="D325" s="30"/>
      <c r="E325" s="30"/>
      <c r="F325" s="32"/>
      <c r="G325" s="32"/>
    </row>
    <row r="326" spans="1:7">
      <c r="A326" s="34"/>
      <c r="B326" s="30"/>
      <c r="C326" s="30"/>
      <c r="D326" s="30"/>
      <c r="E326" s="30"/>
      <c r="F326" s="32"/>
      <c r="G326" s="32"/>
    </row>
    <row r="327" spans="1:7">
      <c r="A327" s="34"/>
      <c r="B327" s="30"/>
      <c r="C327" s="30"/>
      <c r="D327" s="30"/>
      <c r="E327" s="30"/>
      <c r="F327" s="32"/>
      <c r="G327" s="32"/>
    </row>
    <row r="328" spans="1:7">
      <c r="A328" s="34"/>
      <c r="B328" s="30"/>
      <c r="C328" s="30"/>
      <c r="D328" s="30"/>
      <c r="E328" s="30"/>
      <c r="F328" s="32"/>
      <c r="G328" s="32"/>
    </row>
    <row r="329" spans="1:7">
      <c r="A329" s="34"/>
      <c r="B329" s="30"/>
      <c r="C329" s="30"/>
      <c r="D329" s="30"/>
      <c r="E329" s="30"/>
      <c r="F329" s="32"/>
      <c r="G329" s="32"/>
    </row>
    <row r="330" spans="1:7">
      <c r="A330" s="34"/>
      <c r="B330" s="30"/>
      <c r="C330" s="30"/>
      <c r="D330" s="30"/>
      <c r="E330" s="30"/>
      <c r="F330" s="32"/>
      <c r="G330" s="32"/>
    </row>
    <row r="331" spans="1:7">
      <c r="A331" s="34"/>
      <c r="B331" s="30"/>
      <c r="C331" s="30"/>
      <c r="D331" s="30"/>
      <c r="E331" s="30"/>
      <c r="F331" s="32"/>
      <c r="G331" s="32"/>
    </row>
    <row r="332" spans="1:7">
      <c r="A332" s="34"/>
      <c r="B332" s="30"/>
      <c r="C332" s="30"/>
      <c r="D332" s="30"/>
      <c r="E332" s="30"/>
      <c r="F332" s="32"/>
      <c r="G332" s="32"/>
    </row>
    <row r="333" spans="1:7">
      <c r="A333" s="34"/>
      <c r="B333" s="30"/>
      <c r="C333" s="30"/>
      <c r="D333" s="30"/>
      <c r="E333" s="30"/>
      <c r="F333" s="32"/>
      <c r="G333" s="32"/>
    </row>
    <row r="334" spans="1:7">
      <c r="A334" s="34"/>
      <c r="B334" s="30"/>
      <c r="C334" s="30"/>
      <c r="D334" s="30"/>
      <c r="E334" s="30"/>
      <c r="F334" s="32"/>
      <c r="G334" s="32"/>
    </row>
    <row r="335" spans="1:7">
      <c r="A335" s="34"/>
      <c r="B335" s="30"/>
      <c r="C335" s="30"/>
      <c r="D335" s="30"/>
      <c r="E335" s="30"/>
      <c r="F335" s="32"/>
      <c r="G335" s="32"/>
    </row>
    <row r="336" spans="1:7">
      <c r="A336" s="34"/>
      <c r="B336" s="30"/>
      <c r="C336" s="30"/>
      <c r="D336" s="30"/>
      <c r="E336" s="30"/>
      <c r="F336" s="32"/>
      <c r="G336" s="32"/>
    </row>
    <row r="337" spans="1:7">
      <c r="A337" s="34"/>
      <c r="B337" s="30"/>
      <c r="C337" s="30"/>
      <c r="D337" s="30"/>
      <c r="E337" s="30"/>
      <c r="F337" s="32"/>
      <c r="G337" s="32"/>
    </row>
    <row r="338" spans="1:7">
      <c r="A338" s="34"/>
      <c r="B338" s="30"/>
      <c r="C338" s="30"/>
      <c r="D338" s="30"/>
      <c r="E338" s="30"/>
      <c r="F338" s="32"/>
      <c r="G338" s="32"/>
    </row>
    <row r="339" spans="1:7">
      <c r="A339" s="34"/>
      <c r="B339" s="30"/>
      <c r="C339" s="30"/>
      <c r="D339" s="30"/>
      <c r="E339" s="30"/>
      <c r="F339" s="32"/>
      <c r="G339" s="32"/>
    </row>
    <row r="340" spans="1:7">
      <c r="A340" s="34"/>
      <c r="B340" s="30"/>
      <c r="C340" s="30"/>
      <c r="D340" s="30"/>
      <c r="E340" s="30"/>
      <c r="F340" s="32"/>
      <c r="G340" s="32"/>
    </row>
    <row r="341" spans="1:7">
      <c r="A341" s="34"/>
      <c r="B341" s="30"/>
      <c r="C341" s="30"/>
      <c r="D341" s="30"/>
      <c r="E341" s="30"/>
      <c r="F341" s="32"/>
      <c r="G341" s="32"/>
    </row>
    <row r="342" spans="1:7">
      <c r="A342" s="34"/>
      <c r="B342" s="30"/>
      <c r="C342" s="30"/>
      <c r="D342" s="30"/>
      <c r="E342" s="30"/>
      <c r="F342" s="32"/>
      <c r="G342" s="32"/>
    </row>
    <row r="343" spans="1:7">
      <c r="A343" s="34"/>
      <c r="B343" s="30"/>
      <c r="C343" s="30"/>
      <c r="D343" s="30"/>
      <c r="E343" s="30"/>
      <c r="F343" s="32"/>
      <c r="G343" s="32"/>
    </row>
    <row r="344" spans="1:7">
      <c r="A344" s="34"/>
      <c r="B344" s="30"/>
      <c r="C344" s="30"/>
      <c r="D344" s="30"/>
      <c r="E344" s="30"/>
      <c r="F344" s="32"/>
      <c r="G344" s="32"/>
    </row>
    <row r="345" spans="1:7">
      <c r="A345" s="34"/>
      <c r="B345" s="30"/>
      <c r="C345" s="30"/>
      <c r="D345" s="30"/>
      <c r="E345" s="30"/>
      <c r="F345" s="32"/>
      <c r="G345" s="32"/>
    </row>
    <row r="346" spans="1:7">
      <c r="A346" s="34"/>
      <c r="B346" s="30"/>
      <c r="C346" s="30"/>
      <c r="D346" s="30"/>
      <c r="E346" s="30"/>
      <c r="F346" s="32"/>
      <c r="G346" s="32"/>
    </row>
    <row r="347" spans="1:7">
      <c r="A347" s="34"/>
      <c r="B347" s="30"/>
      <c r="C347" s="30"/>
      <c r="D347" s="30"/>
      <c r="E347" s="30"/>
      <c r="F347" s="32"/>
      <c r="G347" s="32"/>
    </row>
    <row r="348" spans="1:7">
      <c r="A348" s="34"/>
      <c r="B348" s="30"/>
      <c r="C348" s="30"/>
      <c r="D348" s="30"/>
      <c r="E348" s="30"/>
      <c r="F348" s="32"/>
      <c r="G348" s="32"/>
    </row>
    <row r="349" spans="1:7">
      <c r="A349" s="34"/>
      <c r="B349" s="30"/>
      <c r="C349" s="30"/>
      <c r="D349" s="30"/>
      <c r="E349" s="30"/>
      <c r="F349" s="32"/>
      <c r="G349" s="32"/>
    </row>
    <row r="350" spans="1:7">
      <c r="A350" s="34"/>
      <c r="B350" s="30"/>
      <c r="C350" s="30"/>
      <c r="D350" s="30"/>
      <c r="E350" s="30"/>
      <c r="F350" s="32"/>
      <c r="G350" s="32"/>
    </row>
    <row r="351" spans="1:7">
      <c r="A351" s="34"/>
      <c r="B351" s="30"/>
      <c r="C351" s="30"/>
      <c r="D351" s="30"/>
      <c r="E351" s="30"/>
      <c r="F351" s="32"/>
      <c r="G351" s="32"/>
    </row>
    <row r="352" spans="1:7">
      <c r="A352" s="34"/>
      <c r="B352" s="30"/>
      <c r="C352" s="30"/>
      <c r="D352" s="30"/>
      <c r="E352" s="30"/>
      <c r="F352" s="32"/>
      <c r="G352" s="32"/>
    </row>
    <row r="353" spans="1:9">
      <c r="A353" s="34"/>
      <c r="B353" s="30"/>
      <c r="C353" s="30"/>
      <c r="D353" s="30"/>
      <c r="E353" s="30"/>
      <c r="F353" s="32"/>
      <c r="G353" s="32"/>
      <c r="H353" s="31"/>
      <c r="I353" s="32"/>
    </row>
    <row r="354" spans="1:9">
      <c r="D354" s="30"/>
      <c r="E354" s="30"/>
      <c r="F354" s="30"/>
      <c r="G354" s="32"/>
      <c r="H354" s="31"/>
      <c r="I354" s="32"/>
    </row>
    <row r="355" spans="1:9">
      <c r="D355" s="30"/>
      <c r="E355" s="30"/>
      <c r="F355" s="30"/>
      <c r="G355" s="32"/>
      <c r="H355" s="31"/>
      <c r="I355" s="32"/>
    </row>
    <row r="356" spans="1:9">
      <c r="D356" s="30"/>
      <c r="E356" s="30"/>
      <c r="F356" s="30"/>
      <c r="G356" s="32"/>
      <c r="H356" s="31"/>
      <c r="I356" s="32"/>
    </row>
  </sheetData>
  <sortState ref="B188:H352">
    <sortCondition ref="B187:B351"/>
  </sortState>
  <mergeCells count="3">
    <mergeCell ref="K2:P2"/>
    <mergeCell ref="Q2:Y2"/>
    <mergeCell ref="A1:L1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workbookViewId="0"/>
  </sheetViews>
  <sheetFormatPr defaultColWidth="10.875" defaultRowHeight="15.75"/>
  <cols>
    <col min="1" max="7" width="10.875" style="74"/>
    <col min="8" max="8" width="13.125" style="74" customWidth="1"/>
    <col min="9" max="10" width="10.875" style="74"/>
    <col min="11" max="11" width="10.875" style="74" customWidth="1"/>
    <col min="12" max="15" width="10.875" style="74"/>
    <col min="16" max="16" width="12.125" style="74" customWidth="1"/>
    <col min="17" max="17" width="12.875" style="74" customWidth="1"/>
    <col min="18" max="18" width="10.875" style="74"/>
    <col min="19" max="19" width="13.875" style="74" customWidth="1"/>
    <col min="20" max="20" width="14.375" style="74" customWidth="1"/>
    <col min="21" max="24" width="10.875" style="74"/>
    <col min="25" max="25" width="16.375" style="74" customWidth="1"/>
    <col min="26" max="26" width="18.375" style="74" customWidth="1"/>
    <col min="27" max="16384" width="10.875" style="74"/>
  </cols>
  <sheetData>
    <row r="1" spans="1:28">
      <c r="A1" s="74" t="s">
        <v>189</v>
      </c>
    </row>
    <row r="3" spans="1:28" s="75" customFormat="1" ht="94.5">
      <c r="A3" s="5" t="s">
        <v>0</v>
      </c>
      <c r="B3" s="5" t="s">
        <v>1</v>
      </c>
      <c r="C3" s="5" t="s">
        <v>2</v>
      </c>
      <c r="D3" s="5" t="s">
        <v>3</v>
      </c>
      <c r="E3" s="5" t="s">
        <v>150</v>
      </c>
      <c r="F3" s="5" t="s">
        <v>4</v>
      </c>
      <c r="G3" s="5" t="s">
        <v>151</v>
      </c>
      <c r="H3" s="5" t="s">
        <v>147</v>
      </c>
      <c r="I3" s="5" t="s">
        <v>135</v>
      </c>
      <c r="J3" s="5" t="s">
        <v>153</v>
      </c>
      <c r="K3" s="5" t="s">
        <v>154</v>
      </c>
      <c r="L3" s="5" t="s">
        <v>155</v>
      </c>
      <c r="M3" s="5" t="s">
        <v>159</v>
      </c>
      <c r="N3" s="5" t="s">
        <v>158</v>
      </c>
      <c r="O3" s="5" t="s">
        <v>152</v>
      </c>
      <c r="P3" s="5" t="s">
        <v>157</v>
      </c>
      <c r="Q3" s="5" t="s">
        <v>156</v>
      </c>
      <c r="R3" s="5" t="s">
        <v>60</v>
      </c>
      <c r="S3" s="5" t="s">
        <v>140</v>
      </c>
      <c r="T3" s="5" t="s">
        <v>136</v>
      </c>
      <c r="U3" s="5" t="s">
        <v>137</v>
      </c>
      <c r="V3" s="5" t="s">
        <v>138</v>
      </c>
      <c r="W3" s="5" t="s">
        <v>139</v>
      </c>
      <c r="X3" s="5" t="s">
        <v>141</v>
      </c>
      <c r="Y3" s="5" t="s">
        <v>142</v>
      </c>
      <c r="Z3" s="5" t="s">
        <v>185</v>
      </c>
      <c r="AA3" s="5" t="s">
        <v>187</v>
      </c>
      <c r="AB3" s="5" t="s">
        <v>186</v>
      </c>
    </row>
    <row r="4" spans="1:28">
      <c r="A4" s="1">
        <v>94</v>
      </c>
      <c r="B4" s="1">
        <v>608</v>
      </c>
      <c r="C4" s="1">
        <v>21</v>
      </c>
      <c r="D4" s="1">
        <v>5</v>
      </c>
      <c r="E4" s="1" t="s">
        <v>7</v>
      </c>
      <c r="F4" s="1">
        <v>191.83499999999998</v>
      </c>
      <c r="G4" s="1">
        <v>35.639899999999997</v>
      </c>
      <c r="H4" s="1" t="s">
        <v>83</v>
      </c>
      <c r="I4" s="2">
        <v>8.9235830307006836</v>
      </c>
      <c r="J4" s="2">
        <v>0.90200000000000002</v>
      </c>
      <c r="K4" s="34">
        <v>25.614152000000001</v>
      </c>
      <c r="L4" s="2">
        <v>0.60900270450150351</v>
      </c>
      <c r="M4" s="68">
        <v>15.3</v>
      </c>
      <c r="N4" s="68">
        <v>19</v>
      </c>
      <c r="O4" s="68">
        <v>22.7</v>
      </c>
      <c r="P4" s="68">
        <v>26.4</v>
      </c>
      <c r="Q4" s="68">
        <v>30.6</v>
      </c>
      <c r="R4" s="39">
        <v>23.867954735706135</v>
      </c>
      <c r="S4" s="2">
        <v>0.59088337750292197</v>
      </c>
      <c r="T4" s="2">
        <v>0.29611825028973338</v>
      </c>
      <c r="U4" s="2">
        <v>1.6777758955234146</v>
      </c>
      <c r="V4" s="2">
        <v>2.3524037739131258</v>
      </c>
      <c r="W4" s="2">
        <v>0.67462787838971128</v>
      </c>
      <c r="X4" s="2">
        <v>10.027676185281246</v>
      </c>
      <c r="Y4" s="2">
        <v>3.444606905150934</v>
      </c>
      <c r="Z4" s="2">
        <v>2.1013870540448076</v>
      </c>
      <c r="AA4" s="2">
        <v>1.1176142784189653</v>
      </c>
      <c r="AB4" s="2">
        <v>1.6818470238350405</v>
      </c>
    </row>
    <row r="5" spans="1:28">
      <c r="A5" s="1">
        <v>94</v>
      </c>
      <c r="B5" s="1">
        <v>608</v>
      </c>
      <c r="C5" s="1">
        <v>22</v>
      </c>
      <c r="D5" s="1">
        <v>1</v>
      </c>
      <c r="E5" s="1" t="s">
        <v>8</v>
      </c>
      <c r="F5" s="1">
        <v>195.70499999999998</v>
      </c>
      <c r="G5" s="1">
        <v>43.561199999999999</v>
      </c>
      <c r="H5" s="1" t="s">
        <v>83</v>
      </c>
      <c r="I5" s="2">
        <v>9.2048559188842773</v>
      </c>
      <c r="J5" s="2">
        <v>0.93232397973703685</v>
      </c>
      <c r="K5" s="34">
        <v>26.520111218623715</v>
      </c>
      <c r="L5" s="2">
        <v>0.60652094112874655</v>
      </c>
      <c r="M5" s="68">
        <v>15.1</v>
      </c>
      <c r="N5" s="68">
        <v>18.899999999999999</v>
      </c>
      <c r="O5" s="68">
        <v>22.6</v>
      </c>
      <c r="P5" s="68">
        <v>26.2</v>
      </c>
      <c r="Q5" s="68">
        <v>30.5</v>
      </c>
      <c r="R5" s="39">
        <v>23.746652732972464</v>
      </c>
      <c r="S5" s="2">
        <v>0.69162959950243807</v>
      </c>
      <c r="T5" s="2">
        <v>0.30708116218789289</v>
      </c>
      <c r="U5" s="2">
        <v>1.5110262129095888</v>
      </c>
      <c r="V5" s="2">
        <v>2.3442994800628307</v>
      </c>
      <c r="W5" s="2">
        <v>0.8332732671532419</v>
      </c>
      <c r="X5" s="2">
        <v>10.293416186232104</v>
      </c>
      <c r="Y5" s="2">
        <v>2.917834466399317</v>
      </c>
      <c r="Z5" s="2">
        <v>2.7547335109707185</v>
      </c>
      <c r="AA5" s="2">
        <v>0.84492205860022962</v>
      </c>
      <c r="AB5" s="2">
        <v>1.5619140653769643</v>
      </c>
    </row>
    <row r="6" spans="1:28">
      <c r="A6" s="1">
        <v>94</v>
      </c>
      <c r="B6" s="1">
        <v>608</v>
      </c>
      <c r="C6" s="1">
        <v>22</v>
      </c>
      <c r="D6" s="1">
        <v>2</v>
      </c>
      <c r="E6" s="1" t="s">
        <v>9</v>
      </c>
      <c r="F6" s="1">
        <v>197.45499999999998</v>
      </c>
      <c r="G6" s="1">
        <v>54.8767</v>
      </c>
      <c r="H6" s="1" t="s">
        <v>83</v>
      </c>
      <c r="I6" s="2">
        <v>9.2928905487060547</v>
      </c>
      <c r="J6" s="2"/>
      <c r="K6" s="34"/>
      <c r="L6" s="2">
        <v>0.59166598054429287</v>
      </c>
      <c r="M6" s="68">
        <v>13.7</v>
      </c>
      <c r="N6" s="68">
        <v>17.899999999999999</v>
      </c>
      <c r="O6" s="68">
        <v>21.6</v>
      </c>
      <c r="P6" s="68">
        <v>25.2</v>
      </c>
      <c r="Q6" s="68">
        <v>29.2</v>
      </c>
      <c r="R6" s="39">
        <v>23.010039374637486</v>
      </c>
      <c r="S6" s="2">
        <v>0.55213803646107573</v>
      </c>
      <c r="T6" s="2">
        <v>0.29642301150924211</v>
      </c>
      <c r="U6" s="2">
        <v>1.7415536819344068</v>
      </c>
      <c r="V6" s="2">
        <v>2.296645054991914</v>
      </c>
      <c r="W6" s="2">
        <v>0.55509137305750711</v>
      </c>
      <c r="X6" s="2">
        <v>8.1282138997702233</v>
      </c>
      <c r="Y6" s="2">
        <v>1.625447571649441</v>
      </c>
      <c r="Z6" s="2">
        <v>0.97416222470632541</v>
      </c>
      <c r="AA6" s="2">
        <v>0.5482910099168673</v>
      </c>
      <c r="AB6" s="2">
        <v>0.76077668480748395</v>
      </c>
    </row>
    <row r="7" spans="1:28">
      <c r="A7" s="1">
        <v>94</v>
      </c>
      <c r="B7" s="1">
        <v>608</v>
      </c>
      <c r="C7" s="1">
        <v>22</v>
      </c>
      <c r="D7" s="1">
        <v>3</v>
      </c>
      <c r="E7" s="1" t="s">
        <v>10</v>
      </c>
      <c r="F7" s="1">
        <v>198.96499999999997</v>
      </c>
      <c r="G7" s="1"/>
      <c r="H7" s="1" t="s">
        <v>83</v>
      </c>
      <c r="I7" s="2">
        <v>9.369908332824707</v>
      </c>
      <c r="J7" s="2"/>
      <c r="K7" s="34"/>
      <c r="L7" s="2">
        <v>0.6145354009272177</v>
      </c>
      <c r="M7" s="68">
        <v>15.6</v>
      </c>
      <c r="N7" s="68">
        <v>19.5</v>
      </c>
      <c r="O7" s="68">
        <v>23.1</v>
      </c>
      <c r="P7" s="68">
        <v>26.8</v>
      </c>
      <c r="Q7" s="68">
        <v>31.2</v>
      </c>
      <c r="R7" s="39">
        <v>24.136608364357688</v>
      </c>
      <c r="S7" s="2">
        <v>0.53071094690355636</v>
      </c>
      <c r="T7" s="2">
        <v>0.29719270711007578</v>
      </c>
      <c r="U7" s="2">
        <v>1.7286791712131011</v>
      </c>
      <c r="V7" s="2">
        <v>2.3706182211420597</v>
      </c>
      <c r="W7" s="2">
        <v>0.64193904992895856</v>
      </c>
      <c r="X7" s="2">
        <v>8.319482517725028</v>
      </c>
      <c r="Y7" s="2"/>
      <c r="Z7" s="2"/>
      <c r="AA7" s="2"/>
      <c r="AB7" s="2"/>
    </row>
    <row r="8" spans="1:28">
      <c r="A8" s="1">
        <v>94</v>
      </c>
      <c r="B8" s="1">
        <v>608</v>
      </c>
      <c r="C8" s="1">
        <v>22</v>
      </c>
      <c r="D8" s="1">
        <v>4</v>
      </c>
      <c r="E8" s="1" t="s">
        <v>11</v>
      </c>
      <c r="F8" s="1">
        <v>199.96499999999997</v>
      </c>
      <c r="G8" s="1">
        <v>37.016400000000004</v>
      </c>
      <c r="H8" s="1" t="s">
        <v>83</v>
      </c>
      <c r="I8" s="2">
        <v>9.4211339950561523</v>
      </c>
      <c r="J8" s="2"/>
      <c r="K8" s="34"/>
      <c r="L8" s="2">
        <v>0.5757986771769612</v>
      </c>
      <c r="M8" s="68">
        <v>12.7</v>
      </c>
      <c r="N8" s="68">
        <v>16.8</v>
      </c>
      <c r="O8" s="68">
        <v>20.6</v>
      </c>
      <c r="P8" s="68">
        <v>24.2</v>
      </c>
      <c r="Q8" s="68">
        <v>28</v>
      </c>
      <c r="R8" s="39">
        <v>22.202513336051446</v>
      </c>
      <c r="S8" s="2">
        <v>0.5800140119332523</v>
      </c>
      <c r="T8" s="2">
        <v>0.32513155674730254</v>
      </c>
      <c r="U8" s="2">
        <v>1.3957883994356077</v>
      </c>
      <c r="V8" s="2">
        <v>2.2473614858143511</v>
      </c>
      <c r="W8" s="2">
        <v>0.8515730863787434</v>
      </c>
      <c r="X8" s="2">
        <v>8.952355894387523</v>
      </c>
      <c r="Y8" s="2">
        <v>0.89630803862776742</v>
      </c>
      <c r="Z8" s="2">
        <v>0.55516680700420462</v>
      </c>
      <c r="AA8" s="2">
        <v>0.23667376877651203</v>
      </c>
      <c r="AB8" s="2">
        <v>0.50510944761108589</v>
      </c>
    </row>
    <row r="9" spans="1:28">
      <c r="A9" s="1">
        <v>94</v>
      </c>
      <c r="B9" s="1">
        <v>608</v>
      </c>
      <c r="C9" s="1">
        <v>22</v>
      </c>
      <c r="D9" s="1">
        <v>5</v>
      </c>
      <c r="E9" s="1" t="s">
        <v>12</v>
      </c>
      <c r="F9" s="1">
        <v>201.51499999999999</v>
      </c>
      <c r="G9" s="1">
        <v>39.0182</v>
      </c>
      <c r="H9" s="1" t="s">
        <v>83</v>
      </c>
      <c r="I9" s="2">
        <v>9.5140972137451172</v>
      </c>
      <c r="J9" s="2"/>
      <c r="K9" s="34"/>
      <c r="L9" s="2">
        <v>0.62424563378289877</v>
      </c>
      <c r="M9" s="68">
        <v>16.3</v>
      </c>
      <c r="N9" s="68">
        <v>20.100000000000001</v>
      </c>
      <c r="O9" s="68">
        <v>23.7</v>
      </c>
      <c r="P9" s="68">
        <v>27.4</v>
      </c>
      <c r="Q9" s="68">
        <v>31.9</v>
      </c>
      <c r="R9" s="39">
        <v>24.602317117192559</v>
      </c>
      <c r="S9" s="2">
        <v>0.56068077639328218</v>
      </c>
      <c r="T9" s="2">
        <v>0.29792457812747175</v>
      </c>
      <c r="U9" s="2">
        <v>1.7198604459249536</v>
      </c>
      <c r="V9" s="2">
        <v>2.4030771314932511</v>
      </c>
      <c r="W9" s="2">
        <v>0.68321668556829751</v>
      </c>
      <c r="X9" s="2">
        <v>8.5400167727057976</v>
      </c>
      <c r="Y9" s="2">
        <v>0.41917316382498859</v>
      </c>
      <c r="Z9" s="2">
        <v>0.27893142477343574</v>
      </c>
      <c r="AA9" s="2">
        <v>0.13827313654583084</v>
      </c>
      <c r="AB9" s="2">
        <v>0.19948307006250929</v>
      </c>
    </row>
    <row r="10" spans="1:28">
      <c r="A10" s="1">
        <v>94</v>
      </c>
      <c r="B10" s="1">
        <v>608</v>
      </c>
      <c r="C10" s="1">
        <v>23</v>
      </c>
      <c r="D10" s="1">
        <v>2</v>
      </c>
      <c r="E10" s="1" t="s">
        <v>85</v>
      </c>
      <c r="F10" s="1">
        <v>206.21499999999997</v>
      </c>
      <c r="G10" s="1">
        <v>37.952300000000008</v>
      </c>
      <c r="H10" s="1" t="s">
        <v>83</v>
      </c>
      <c r="I10" s="2">
        <v>9.7177515029907227</v>
      </c>
      <c r="J10" s="2"/>
      <c r="K10" s="34"/>
      <c r="L10" s="2">
        <v>0.66960486677097697</v>
      </c>
      <c r="M10" s="68">
        <v>19.600000000000001</v>
      </c>
      <c r="N10" s="68">
        <v>23.1</v>
      </c>
      <c r="O10" s="68">
        <v>26.7</v>
      </c>
      <c r="P10" s="68">
        <v>30.7</v>
      </c>
      <c r="Q10" s="68">
        <v>35.799999999999997</v>
      </c>
      <c r="R10" s="39">
        <v>26.685992342782981</v>
      </c>
      <c r="S10" s="2">
        <v>0.34541383474786608</v>
      </c>
      <c r="T10" s="2">
        <v>0.28525621730684159</v>
      </c>
      <c r="U10" s="2">
        <v>1.9375140891343974</v>
      </c>
      <c r="V10" s="2">
        <v>2.5629949022295619</v>
      </c>
      <c r="W10" s="2">
        <v>0.62548081309516457</v>
      </c>
      <c r="X10" s="2">
        <v>8.313940748531861</v>
      </c>
      <c r="Y10" s="2">
        <v>2.5757334052667349</v>
      </c>
      <c r="Z10" s="2">
        <v>0.65715243362456954</v>
      </c>
      <c r="AA10" s="2">
        <v>0.94857850725803528</v>
      </c>
      <c r="AB10" s="2">
        <v>1.0750560624399057</v>
      </c>
    </row>
    <row r="11" spans="1:28">
      <c r="A11" s="1">
        <v>94</v>
      </c>
      <c r="B11" s="1">
        <v>608</v>
      </c>
      <c r="C11" s="1">
        <v>23</v>
      </c>
      <c r="D11" s="1">
        <v>3</v>
      </c>
      <c r="E11" s="1" t="s">
        <v>13</v>
      </c>
      <c r="F11" s="1">
        <v>207.815</v>
      </c>
      <c r="G11" s="1">
        <v>42.221000000000004</v>
      </c>
      <c r="H11" s="1" t="s">
        <v>83</v>
      </c>
      <c r="I11" s="2">
        <v>9.7870035171508789</v>
      </c>
      <c r="J11" s="2"/>
      <c r="K11" s="34"/>
      <c r="L11" s="2">
        <v>0.61728783159382306</v>
      </c>
      <c r="M11" s="68">
        <v>15.8</v>
      </c>
      <c r="N11" s="68">
        <v>19.600000000000001</v>
      </c>
      <c r="O11" s="68">
        <v>23.3</v>
      </c>
      <c r="P11" s="68">
        <v>26.9</v>
      </c>
      <c r="Q11" s="68">
        <v>31.2</v>
      </c>
      <c r="R11" s="39">
        <v>24.269359770106668</v>
      </c>
      <c r="S11" s="2">
        <v>0.39884135133246917</v>
      </c>
      <c r="T11" s="2">
        <v>0.31599250357284298</v>
      </c>
      <c r="U11" s="2">
        <v>1.8084459701794071</v>
      </c>
      <c r="V11" s="2">
        <v>2.3797553362249859</v>
      </c>
      <c r="W11" s="2">
        <v>0.5713093660455788</v>
      </c>
      <c r="X11" s="2">
        <v>11.660425852927739</v>
      </c>
      <c r="Y11" s="2">
        <v>0.63385138221540249</v>
      </c>
      <c r="Z11" s="2">
        <v>0.22246972433284504</v>
      </c>
      <c r="AA11" s="2">
        <v>0.21734218961679813</v>
      </c>
      <c r="AB11" s="2">
        <v>0.27931286607035677</v>
      </c>
    </row>
    <row r="12" spans="1:28">
      <c r="A12" s="1">
        <v>94</v>
      </c>
      <c r="B12" s="1">
        <v>608</v>
      </c>
      <c r="C12" s="1">
        <v>23</v>
      </c>
      <c r="D12" s="1">
        <v>3</v>
      </c>
      <c r="E12" s="1" t="s">
        <v>86</v>
      </c>
      <c r="F12" s="1">
        <v>208.785</v>
      </c>
      <c r="G12" s="1">
        <v>38.468899999999991</v>
      </c>
      <c r="H12" s="1" t="s">
        <v>83</v>
      </c>
      <c r="I12" s="2">
        <v>9.8356647491455078</v>
      </c>
      <c r="J12" s="2"/>
      <c r="K12" s="34"/>
      <c r="L12" s="2">
        <v>0.64283446705605662</v>
      </c>
      <c r="M12" s="68">
        <v>17.7</v>
      </c>
      <c r="N12" s="68">
        <v>21.4</v>
      </c>
      <c r="O12" s="68">
        <v>24.9</v>
      </c>
      <c r="P12" s="68">
        <v>28.8</v>
      </c>
      <c r="Q12" s="68">
        <v>33.4</v>
      </c>
      <c r="R12" s="39">
        <v>25.473982162207434</v>
      </c>
      <c r="S12" s="2">
        <v>0.44349916889130492</v>
      </c>
      <c r="T12" s="2">
        <v>0.2998307461510667</v>
      </c>
      <c r="U12" s="2">
        <v>1.8110529735446976</v>
      </c>
      <c r="V12" s="2">
        <v>2.4669614851238477</v>
      </c>
      <c r="W12" s="2">
        <v>0.65590851157915009</v>
      </c>
      <c r="X12" s="2">
        <v>8.6822558601847177</v>
      </c>
      <c r="Y12" s="2">
        <v>0.89645229707585328</v>
      </c>
      <c r="Z12" s="2">
        <v>0.33898525222649611</v>
      </c>
      <c r="AA12" s="2">
        <v>0.30904276154121413</v>
      </c>
      <c r="AB12" s="2">
        <v>0.40201083288816469</v>
      </c>
    </row>
    <row r="13" spans="1:28">
      <c r="A13" s="1">
        <v>94</v>
      </c>
      <c r="B13" s="1">
        <v>608</v>
      </c>
      <c r="C13" s="1">
        <v>23</v>
      </c>
      <c r="D13" s="1">
        <v>4</v>
      </c>
      <c r="E13" s="1" t="s">
        <v>14</v>
      </c>
      <c r="F13" s="1">
        <v>209.36499999999998</v>
      </c>
      <c r="G13" s="1"/>
      <c r="H13" s="1" t="s">
        <v>83</v>
      </c>
      <c r="I13" s="2">
        <v>9.8647613525390625</v>
      </c>
      <c r="J13" s="2"/>
      <c r="K13" s="34"/>
      <c r="L13" s="2">
        <v>0.60490040022672087</v>
      </c>
      <c r="M13" s="68">
        <v>14.8</v>
      </c>
      <c r="N13" s="68">
        <v>18.8</v>
      </c>
      <c r="O13" s="68">
        <v>22.5</v>
      </c>
      <c r="P13" s="68">
        <v>26.1</v>
      </c>
      <c r="Q13" s="68">
        <v>30.3</v>
      </c>
      <c r="R13" s="39">
        <v>23.667176834837431</v>
      </c>
      <c r="S13" s="2">
        <v>0.53009872013508308</v>
      </c>
      <c r="T13" s="2">
        <v>0.29846450959917659</v>
      </c>
      <c r="U13" s="2">
        <v>1.6590954755511464</v>
      </c>
      <c r="V13" s="2">
        <v>2.3390296125509895</v>
      </c>
      <c r="W13" s="2">
        <v>0.67993413699984306</v>
      </c>
      <c r="X13" s="2">
        <v>8.1260241925199992</v>
      </c>
      <c r="Y13" s="2"/>
      <c r="Z13" s="2"/>
      <c r="AA13" s="2"/>
      <c r="AB13" s="2"/>
    </row>
    <row r="14" spans="1:28">
      <c r="A14" s="1">
        <v>94</v>
      </c>
      <c r="B14" s="1">
        <v>608</v>
      </c>
      <c r="C14" s="1">
        <v>23</v>
      </c>
      <c r="D14" s="1">
        <v>5</v>
      </c>
      <c r="E14" s="1" t="s">
        <v>14</v>
      </c>
      <c r="F14" s="1">
        <v>210.86499999999998</v>
      </c>
      <c r="G14" s="1">
        <v>32.442500000000003</v>
      </c>
      <c r="H14" s="1" t="s">
        <v>83</v>
      </c>
      <c r="I14" s="2">
        <v>9.9410581588745117</v>
      </c>
      <c r="J14" s="2">
        <v>0.92300000000000004</v>
      </c>
      <c r="K14" s="34">
        <v>26.241548000000002</v>
      </c>
      <c r="L14" s="2">
        <v>0.58267283093954891</v>
      </c>
      <c r="M14" s="68">
        <v>13.3</v>
      </c>
      <c r="N14" s="68">
        <v>17.3</v>
      </c>
      <c r="O14" s="68">
        <v>21</v>
      </c>
      <c r="P14" s="68">
        <v>24.6</v>
      </c>
      <c r="Q14" s="68">
        <v>28.4</v>
      </c>
      <c r="R14" s="39">
        <v>22.555054140521484</v>
      </c>
      <c r="S14" s="2">
        <v>0.51246735014089617</v>
      </c>
      <c r="T14" s="2">
        <v>0.35875602337532247</v>
      </c>
      <c r="U14" s="2">
        <v>1.4278768752793705</v>
      </c>
      <c r="V14" s="2">
        <v>2.2685072448547063</v>
      </c>
      <c r="W14" s="2">
        <v>0.84063036957533588</v>
      </c>
      <c r="X14" s="2">
        <v>10.578844286977606</v>
      </c>
      <c r="Y14" s="2">
        <v>0.51747883055807764</v>
      </c>
      <c r="Z14" s="2">
        <v>0.17707496547874882</v>
      </c>
      <c r="AA14" s="2">
        <v>0.13599697004461583</v>
      </c>
      <c r="AB14" s="2">
        <v>0.28069038136566088</v>
      </c>
    </row>
    <row r="15" spans="1:28">
      <c r="A15" s="1">
        <v>94</v>
      </c>
      <c r="B15" s="1">
        <v>608</v>
      </c>
      <c r="C15" s="1">
        <v>23</v>
      </c>
      <c r="D15" s="1">
        <v>7</v>
      </c>
      <c r="E15" s="1" t="s">
        <v>14</v>
      </c>
      <c r="F15" s="1">
        <v>213.86499999999998</v>
      </c>
      <c r="G15" s="1">
        <v>41.906999999999996</v>
      </c>
      <c r="H15" s="1" t="s">
        <v>83</v>
      </c>
      <c r="I15" s="2">
        <v>10.082228660583496</v>
      </c>
      <c r="J15" s="2"/>
      <c r="K15" s="34"/>
      <c r="L15" s="2">
        <v>0.64615871837779937</v>
      </c>
      <c r="M15" s="68">
        <v>17.8</v>
      </c>
      <c r="N15" s="68">
        <v>21.5</v>
      </c>
      <c r="O15" s="68">
        <v>25.2</v>
      </c>
      <c r="P15" s="68">
        <v>28.9</v>
      </c>
      <c r="Q15" s="68">
        <v>33.700000000000003</v>
      </c>
      <c r="R15" s="39">
        <v>25.627201859595345</v>
      </c>
      <c r="S15" s="2">
        <v>0.57771809275999009</v>
      </c>
      <c r="T15" s="2">
        <v>0.30811439654560874</v>
      </c>
      <c r="U15" s="2">
        <v>1.4406774322149198</v>
      </c>
      <c r="V15" s="2">
        <v>2.4786278034434202</v>
      </c>
      <c r="W15" s="2">
        <v>1.0379503712285003</v>
      </c>
      <c r="X15" s="2">
        <v>9.3584882956409174</v>
      </c>
      <c r="Y15" s="2">
        <v>2.0953548129409056</v>
      </c>
      <c r="Z15" s="2">
        <v>0.92502666784124543</v>
      </c>
      <c r="AA15" s="2">
        <v>0.57008233040897816</v>
      </c>
      <c r="AB15" s="2">
        <v>1.1707064400674907</v>
      </c>
    </row>
    <row r="16" spans="1:28">
      <c r="A16" s="1">
        <v>94</v>
      </c>
      <c r="B16" s="1">
        <v>608</v>
      </c>
      <c r="C16" s="1">
        <v>24</v>
      </c>
      <c r="D16" s="1">
        <v>1</v>
      </c>
      <c r="E16" s="1" t="s">
        <v>7</v>
      </c>
      <c r="F16" s="1">
        <v>214.63499999999999</v>
      </c>
      <c r="G16" s="1">
        <v>36.02640000000001</v>
      </c>
      <c r="H16" s="1" t="s">
        <v>83</v>
      </c>
      <c r="I16" s="2">
        <v>10.11421012878418</v>
      </c>
      <c r="J16" s="2">
        <v>0.81067125645438887</v>
      </c>
      <c r="K16" s="34">
        <v>22.885614457831323</v>
      </c>
      <c r="L16" s="2">
        <v>0.58285692979517489</v>
      </c>
      <c r="M16" s="68">
        <v>13.2</v>
      </c>
      <c r="N16" s="68">
        <v>17.3</v>
      </c>
      <c r="O16" s="68">
        <v>21.1</v>
      </c>
      <c r="P16" s="68">
        <v>24.6</v>
      </c>
      <c r="Q16" s="68">
        <v>28.5</v>
      </c>
      <c r="R16" s="39">
        <v>22.564438359510884</v>
      </c>
      <c r="S16" s="2">
        <v>0.50182069158123277</v>
      </c>
      <c r="T16" s="2">
        <v>0.34173540401969366</v>
      </c>
      <c r="U16" s="2">
        <v>1.457334900475578</v>
      </c>
      <c r="V16" s="2">
        <v>2.2690778700837697</v>
      </c>
      <c r="W16" s="2">
        <v>0.8117429696081917</v>
      </c>
      <c r="X16" s="2">
        <v>8.6644322214758063</v>
      </c>
      <c r="Y16" s="2">
        <v>1.5027944484954088</v>
      </c>
      <c r="Z16" s="2">
        <v>0.49879310299864721</v>
      </c>
      <c r="AA16" s="2">
        <v>0.40770575314482727</v>
      </c>
      <c r="AB16" s="2">
        <v>0.81030001889724657</v>
      </c>
    </row>
    <row r="17" spans="1:28">
      <c r="A17" s="1">
        <v>94</v>
      </c>
      <c r="B17" s="1">
        <v>608</v>
      </c>
      <c r="C17" s="1">
        <v>24</v>
      </c>
      <c r="D17" s="1">
        <v>1</v>
      </c>
      <c r="E17" s="1" t="s">
        <v>114</v>
      </c>
      <c r="F17" s="1">
        <v>215.04499999999999</v>
      </c>
      <c r="G17" s="1">
        <v>33.799999999999997</v>
      </c>
      <c r="H17" s="1" t="s">
        <v>84</v>
      </c>
      <c r="I17" s="2">
        <v>10.13123893737793</v>
      </c>
      <c r="J17" s="76">
        <v>0.83333333333333337</v>
      </c>
      <c r="K17" s="77">
        <v>23.678053830227746</v>
      </c>
      <c r="L17" s="2">
        <v>0.62340086964132913</v>
      </c>
      <c r="M17" s="68">
        <v>16.100000000000001</v>
      </c>
      <c r="N17" s="68">
        <v>20</v>
      </c>
      <c r="O17" s="68">
        <v>23.7</v>
      </c>
      <c r="P17" s="68">
        <v>27.4</v>
      </c>
      <c r="Q17" s="68">
        <v>31.8</v>
      </c>
      <c r="R17" s="39">
        <v>24.562090418554511</v>
      </c>
      <c r="S17" s="2">
        <v>0.32463741620392056</v>
      </c>
      <c r="T17" s="2">
        <v>0.3098992254102928</v>
      </c>
      <c r="U17" s="2">
        <v>1.5792281850121559</v>
      </c>
      <c r="V17" s="2">
        <v>2.400228429351134</v>
      </c>
      <c r="W17" s="2">
        <v>0.82100024433897811</v>
      </c>
      <c r="X17" s="2">
        <v>9.070928218316638</v>
      </c>
      <c r="Y17" s="2">
        <v>63.290256515719335</v>
      </c>
      <c r="Z17" s="2">
        <v>6.6986604439152426</v>
      </c>
      <c r="AA17" s="2"/>
      <c r="AB17" s="2"/>
    </row>
    <row r="18" spans="1:28">
      <c r="A18" s="1">
        <v>94</v>
      </c>
      <c r="B18" s="1">
        <v>608</v>
      </c>
      <c r="C18" s="1">
        <v>24</v>
      </c>
      <c r="D18" s="1">
        <v>2</v>
      </c>
      <c r="E18" s="1" t="s">
        <v>15</v>
      </c>
      <c r="F18" s="1">
        <v>216.14499999999998</v>
      </c>
      <c r="G18" s="1">
        <v>35.080500000000001</v>
      </c>
      <c r="H18" s="1" t="s">
        <v>83</v>
      </c>
      <c r="I18" s="2">
        <v>10.176926612854004</v>
      </c>
      <c r="J18" s="2"/>
      <c r="K18" s="34"/>
      <c r="L18" s="2">
        <v>0.66558441926307865</v>
      </c>
      <c r="M18" s="68">
        <v>19.2</v>
      </c>
      <c r="N18" s="68">
        <v>22.8</v>
      </c>
      <c r="O18" s="68">
        <v>26.4</v>
      </c>
      <c r="P18" s="68">
        <v>30.4</v>
      </c>
      <c r="Q18" s="68">
        <v>35.4</v>
      </c>
      <c r="R18" s="39">
        <v>26.507095251765865</v>
      </c>
      <c r="S18" s="2">
        <v>0.70526231569889597</v>
      </c>
      <c r="T18" s="2">
        <v>0.3136584362019797</v>
      </c>
      <c r="U18" s="2">
        <v>1.507964425774196</v>
      </c>
      <c r="V18" s="2">
        <v>2.5482686927977847</v>
      </c>
      <c r="W18" s="2">
        <v>1.0403042670235887</v>
      </c>
      <c r="X18" s="2">
        <v>8.8545661993041165</v>
      </c>
      <c r="Y18" s="2">
        <v>0.22733170602827907</v>
      </c>
      <c r="Z18" s="2">
        <v>0.17031014189725641</v>
      </c>
      <c r="AA18" s="2">
        <v>6.3721090266332686E-2</v>
      </c>
      <c r="AB18" s="2">
        <v>0.12215401672325545</v>
      </c>
    </row>
    <row r="19" spans="1:28">
      <c r="A19" s="1">
        <v>94</v>
      </c>
      <c r="B19" s="1">
        <v>608</v>
      </c>
      <c r="C19" s="1">
        <v>24</v>
      </c>
      <c r="D19" s="1">
        <v>3</v>
      </c>
      <c r="E19" s="1" t="s">
        <v>16</v>
      </c>
      <c r="F19" s="1">
        <v>217.68499999999997</v>
      </c>
      <c r="G19" s="1">
        <v>38.898000000000003</v>
      </c>
      <c r="H19" s="1" t="s">
        <v>83</v>
      </c>
      <c r="I19" s="2">
        <v>10.240889549255371</v>
      </c>
      <c r="J19" s="2">
        <v>0.86524822695035453</v>
      </c>
      <c r="K19" s="34">
        <v>24.516156028368794</v>
      </c>
      <c r="L19" s="2">
        <v>0.63917967762044769</v>
      </c>
      <c r="M19" s="68">
        <v>17.3</v>
      </c>
      <c r="N19" s="68">
        <v>21.1</v>
      </c>
      <c r="O19" s="68">
        <v>24.7</v>
      </c>
      <c r="P19" s="68">
        <v>28.5</v>
      </c>
      <c r="Q19" s="68">
        <v>33.102499999999999</v>
      </c>
      <c r="R19" s="39">
        <v>25.304610351977779</v>
      </c>
      <c r="S19" s="2">
        <v>0.55161497021864325</v>
      </c>
      <c r="T19" s="2">
        <v>0.3067607105537809</v>
      </c>
      <c r="U19" s="2">
        <v>1.688932190796991</v>
      </c>
      <c r="V19" s="2">
        <v>2.454219840371747</v>
      </c>
      <c r="W19" s="2">
        <v>0.76528764957475603</v>
      </c>
      <c r="X19" s="2">
        <v>8.5837915292937854</v>
      </c>
      <c r="Y19" s="2">
        <v>1.2430459228326205</v>
      </c>
      <c r="Z19" s="2">
        <v>0.65245668935512469</v>
      </c>
      <c r="AA19" s="2">
        <v>0.39668418245544745</v>
      </c>
      <c r="AB19" s="2">
        <v>0.60021727201358854</v>
      </c>
    </row>
    <row r="20" spans="1:28">
      <c r="A20" s="1">
        <v>94</v>
      </c>
      <c r="B20" s="1">
        <v>608</v>
      </c>
      <c r="C20" s="1">
        <v>24</v>
      </c>
      <c r="D20" s="1">
        <v>4</v>
      </c>
      <c r="E20" s="1" t="s">
        <v>11</v>
      </c>
      <c r="F20" s="1">
        <v>219.16499999999999</v>
      </c>
      <c r="G20" s="1"/>
      <c r="H20" s="1" t="s">
        <v>83</v>
      </c>
      <c r="I20" s="2">
        <v>10.302360534667969</v>
      </c>
      <c r="J20" s="2">
        <v>0.83655427631578949</v>
      </c>
      <c r="K20" s="34">
        <v>23.658895559210528</v>
      </c>
      <c r="L20" s="2">
        <v>0.62781053053259328</v>
      </c>
      <c r="M20" s="68">
        <v>16.399999999999999</v>
      </c>
      <c r="N20" s="68">
        <v>20.3</v>
      </c>
      <c r="O20" s="68">
        <v>24</v>
      </c>
      <c r="P20" s="68">
        <v>27.7</v>
      </c>
      <c r="Q20" s="68">
        <v>32.200000000000003</v>
      </c>
      <c r="R20" s="39">
        <v>24.771475968510963</v>
      </c>
      <c r="S20" s="2">
        <v>0.51563625114841038</v>
      </c>
      <c r="T20" s="2">
        <v>0.30673975824866223</v>
      </c>
      <c r="U20" s="2">
        <v>1.6941358678559348</v>
      </c>
      <c r="V20" s="2">
        <v>2.415150818151989</v>
      </c>
      <c r="W20" s="2">
        <v>0.72101495029605411</v>
      </c>
      <c r="X20" s="2">
        <v>8.3852295403120554</v>
      </c>
      <c r="Y20" s="2"/>
      <c r="Z20" s="2"/>
      <c r="AA20" s="2"/>
      <c r="AB20" s="2"/>
    </row>
    <row r="21" spans="1:28">
      <c r="A21" s="1">
        <v>94</v>
      </c>
      <c r="B21" s="1">
        <v>608</v>
      </c>
      <c r="C21" s="1">
        <v>24</v>
      </c>
      <c r="D21" s="1">
        <v>5</v>
      </c>
      <c r="E21" s="1" t="s">
        <v>15</v>
      </c>
      <c r="F21" s="1">
        <v>220.64499999999998</v>
      </c>
      <c r="G21" s="1"/>
      <c r="H21" s="1" t="s">
        <v>83</v>
      </c>
      <c r="I21" s="2">
        <v>10.363831520080566</v>
      </c>
      <c r="J21" s="2"/>
      <c r="K21" s="34"/>
      <c r="L21" s="2">
        <v>0.60310065874002527</v>
      </c>
      <c r="M21" s="68">
        <v>14.7</v>
      </c>
      <c r="N21" s="68">
        <v>18.7</v>
      </c>
      <c r="O21" s="68">
        <v>22.4</v>
      </c>
      <c r="P21" s="68">
        <v>26</v>
      </c>
      <c r="Q21" s="68">
        <v>30.2</v>
      </c>
      <c r="R21" s="39">
        <v>23.578662513692262</v>
      </c>
      <c r="S21" s="2">
        <v>0.30472199014921408</v>
      </c>
      <c r="T21" s="2">
        <v>0.32382852852968563</v>
      </c>
      <c r="U21" s="2">
        <v>1.9324045672463406</v>
      </c>
      <c r="V21" s="2">
        <v>2.3331974359513867</v>
      </c>
      <c r="W21" s="2">
        <v>0.40079286870504616</v>
      </c>
      <c r="X21" s="2">
        <v>9.3363270987568168</v>
      </c>
      <c r="Y21" s="2"/>
      <c r="Z21" s="2"/>
      <c r="AA21" s="2"/>
      <c r="AB21" s="2"/>
    </row>
    <row r="22" spans="1:28">
      <c r="A22" s="1">
        <v>94</v>
      </c>
      <c r="B22" s="1">
        <v>608</v>
      </c>
      <c r="C22" s="1">
        <v>24</v>
      </c>
      <c r="D22" s="1">
        <v>6</v>
      </c>
      <c r="E22" s="1" t="s">
        <v>15</v>
      </c>
      <c r="F22" s="1">
        <v>222.14499999999998</v>
      </c>
      <c r="G22" s="1">
        <v>35.939300000000003</v>
      </c>
      <c r="H22" s="1" t="s">
        <v>83</v>
      </c>
      <c r="I22" s="2">
        <v>10.426133155822754</v>
      </c>
      <c r="J22" s="2"/>
      <c r="K22" s="34"/>
      <c r="L22" s="2">
        <v>0.59497213749928535</v>
      </c>
      <c r="M22" s="68">
        <v>14.2</v>
      </c>
      <c r="N22" s="68">
        <v>18.100000000000001</v>
      </c>
      <c r="O22" s="68">
        <v>21.8</v>
      </c>
      <c r="P22" s="68">
        <v>25.4</v>
      </c>
      <c r="Q22" s="68">
        <v>29.4</v>
      </c>
      <c r="R22" s="39">
        <v>23.175569370701574</v>
      </c>
      <c r="S22" s="2">
        <v>0.34373340086612436</v>
      </c>
      <c r="T22" s="2">
        <v>0.34076600577023186</v>
      </c>
      <c r="U22" s="2">
        <v>1.8295067064937429</v>
      </c>
      <c r="V22" s="2">
        <v>2.3071243775351054</v>
      </c>
      <c r="W22" s="2">
        <v>0.47761767104136243</v>
      </c>
      <c r="X22" s="2">
        <v>8.2650956908990647</v>
      </c>
      <c r="Y22" s="2">
        <v>1.0253032937684079</v>
      </c>
      <c r="Z22" s="2">
        <v>0.25467080469146725</v>
      </c>
      <c r="AA22" s="2">
        <v>0.34805249825060935</v>
      </c>
      <c r="AB22" s="2">
        <v>0.43366024382801516</v>
      </c>
    </row>
    <row r="23" spans="1:28">
      <c r="A23" s="1">
        <v>94</v>
      </c>
      <c r="B23" s="1">
        <v>608</v>
      </c>
      <c r="C23" s="1">
        <v>24</v>
      </c>
      <c r="D23" s="1">
        <v>7</v>
      </c>
      <c r="E23" s="1" t="s">
        <v>17</v>
      </c>
      <c r="F23" s="1">
        <v>223.39499999999998</v>
      </c>
      <c r="G23" s="1">
        <v>38.066200000000002</v>
      </c>
      <c r="H23" s="1" t="s">
        <v>83</v>
      </c>
      <c r="I23" s="2">
        <v>10.478050231933594</v>
      </c>
      <c r="J23" s="2"/>
      <c r="K23" s="34"/>
      <c r="L23" s="2">
        <v>0.63018403175308602</v>
      </c>
      <c r="M23" s="68">
        <v>16.8</v>
      </c>
      <c r="N23" s="68">
        <v>20.5</v>
      </c>
      <c r="O23" s="68">
        <v>24</v>
      </c>
      <c r="P23" s="68">
        <v>27.8</v>
      </c>
      <c r="Q23" s="68">
        <v>32.4</v>
      </c>
      <c r="R23" s="39">
        <v>24.883569775596101</v>
      </c>
      <c r="S23" s="2">
        <v>0.53437712097540579</v>
      </c>
      <c r="T23" s="2">
        <v>0.32201484839439815</v>
      </c>
      <c r="U23" s="2">
        <v>1.8893809464341271</v>
      </c>
      <c r="V23" s="2">
        <v>2.4232362496203512</v>
      </c>
      <c r="W23" s="2">
        <v>0.53385530318622409</v>
      </c>
      <c r="X23" s="2">
        <v>8.7927777487867242</v>
      </c>
      <c r="Y23" s="2">
        <v>1.5624169026928512</v>
      </c>
      <c r="Z23" s="2">
        <v>1.0250816663078404</v>
      </c>
      <c r="AA23" s="2">
        <v>0.54225463262821694</v>
      </c>
      <c r="AB23" s="2">
        <v>0.6463691437229151</v>
      </c>
    </row>
    <row r="24" spans="1:28">
      <c r="A24" s="1">
        <v>94</v>
      </c>
      <c r="B24" s="1">
        <v>608</v>
      </c>
      <c r="C24" s="1">
        <v>25</v>
      </c>
      <c r="D24" s="1">
        <v>1</v>
      </c>
      <c r="E24" s="1" t="s">
        <v>18</v>
      </c>
      <c r="F24" s="1">
        <v>224.47499999999999</v>
      </c>
      <c r="G24" s="1"/>
      <c r="H24" s="1" t="s">
        <v>83</v>
      </c>
      <c r="I24" s="2">
        <v>10.522907257080078</v>
      </c>
      <c r="J24" s="2">
        <v>0.96099999999999997</v>
      </c>
      <c r="K24" s="34">
        <v>27.376836000000001</v>
      </c>
      <c r="L24" s="2">
        <v>0.6407196700406812</v>
      </c>
      <c r="M24" s="68">
        <v>17.5</v>
      </c>
      <c r="N24" s="68">
        <v>21.2</v>
      </c>
      <c r="O24" s="68">
        <v>24.8</v>
      </c>
      <c r="P24" s="68">
        <v>28.6</v>
      </c>
      <c r="Q24" s="68">
        <v>33.200000000000003</v>
      </c>
      <c r="R24" s="39">
        <v>25.376095098872806</v>
      </c>
      <c r="S24" s="2">
        <v>0.30796367474056019</v>
      </c>
      <c r="T24" s="2">
        <v>0.32202096960542548</v>
      </c>
      <c r="U24" s="2">
        <v>1.7461536756083653</v>
      </c>
      <c r="V24" s="2">
        <v>2.4595778833844464</v>
      </c>
      <c r="W24" s="2">
        <v>0.71342420777608107</v>
      </c>
      <c r="X24" s="2">
        <v>8.2221982970585827</v>
      </c>
      <c r="Y24" s="2"/>
      <c r="Z24" s="2"/>
      <c r="AA24" s="2"/>
      <c r="AB24" s="2"/>
    </row>
    <row r="25" spans="1:28">
      <c r="A25" s="1">
        <v>94</v>
      </c>
      <c r="B25" s="1">
        <v>608</v>
      </c>
      <c r="C25" s="1">
        <v>25</v>
      </c>
      <c r="D25" s="1">
        <v>2</v>
      </c>
      <c r="E25" s="1" t="s">
        <v>19</v>
      </c>
      <c r="F25" s="1">
        <v>225.99499999999998</v>
      </c>
      <c r="G25" s="1">
        <v>31.055499999999999</v>
      </c>
      <c r="H25" s="1" t="s">
        <v>83</v>
      </c>
      <c r="I25" s="2">
        <v>10.586039543151855</v>
      </c>
      <c r="J25" s="2"/>
      <c r="K25" s="34"/>
      <c r="L25" s="2">
        <v>0.63114895916759528</v>
      </c>
      <c r="M25" s="68">
        <v>16.8</v>
      </c>
      <c r="N25" s="68">
        <v>20.5</v>
      </c>
      <c r="O25" s="68">
        <v>24.2</v>
      </c>
      <c r="P25" s="68">
        <v>27.8</v>
      </c>
      <c r="Q25" s="68">
        <v>32.4</v>
      </c>
      <c r="R25" s="39">
        <v>24.929019932160042</v>
      </c>
      <c r="S25" s="2">
        <v>0.33680338171288082</v>
      </c>
      <c r="T25" s="2">
        <v>0.30375490243128994</v>
      </c>
      <c r="U25" s="2">
        <v>2.0362088800161389</v>
      </c>
      <c r="V25" s="2">
        <v>2.4265340101866366</v>
      </c>
      <c r="W25" s="2">
        <v>0.39032513017049775</v>
      </c>
      <c r="X25" s="2">
        <v>8.0512130478665611</v>
      </c>
      <c r="Y25" s="2">
        <v>1.1216780936355499</v>
      </c>
      <c r="Z25" s="2">
        <v>0.30729665278841301</v>
      </c>
      <c r="AA25" s="2">
        <v>0.43398653236903773</v>
      </c>
      <c r="AB25" s="2">
        <v>0.42343649985545623</v>
      </c>
    </row>
    <row r="26" spans="1:28">
      <c r="A26" s="1">
        <v>94</v>
      </c>
      <c r="B26" s="1">
        <v>608</v>
      </c>
      <c r="C26" s="1">
        <v>25</v>
      </c>
      <c r="D26" s="1">
        <v>3</v>
      </c>
      <c r="E26" s="1" t="s">
        <v>18</v>
      </c>
      <c r="F26" s="1">
        <v>227.47499999999999</v>
      </c>
      <c r="G26" s="1"/>
      <c r="H26" s="1" t="s">
        <v>83</v>
      </c>
      <c r="I26" s="2">
        <v>10.647510528564453</v>
      </c>
      <c r="J26" s="2"/>
      <c r="K26" s="34"/>
      <c r="L26" s="2">
        <v>0.65390933266253903</v>
      </c>
      <c r="M26" s="68">
        <v>18.399999999999999</v>
      </c>
      <c r="N26" s="68">
        <v>22</v>
      </c>
      <c r="O26" s="68">
        <v>25.7</v>
      </c>
      <c r="P26" s="68">
        <v>29.5</v>
      </c>
      <c r="Q26" s="68">
        <v>34.5</v>
      </c>
      <c r="R26" s="39">
        <v>25.981399442110149</v>
      </c>
      <c r="S26" s="2">
        <v>0.3242586502957549</v>
      </c>
      <c r="T26" s="2">
        <v>0.30851210187601308</v>
      </c>
      <c r="U26" s="2">
        <v>2.1173888049387046</v>
      </c>
      <c r="V26" s="2">
        <v>2.50611323278916</v>
      </c>
      <c r="W26" s="2">
        <v>0.38872442785045536</v>
      </c>
      <c r="X26" s="2">
        <v>8.9026448236401894</v>
      </c>
      <c r="Y26" s="2"/>
      <c r="Z26" s="2"/>
      <c r="AA26" s="2"/>
      <c r="AB26" s="2"/>
    </row>
    <row r="27" spans="1:28">
      <c r="A27" s="1">
        <v>94</v>
      </c>
      <c r="B27" s="1">
        <v>608</v>
      </c>
      <c r="C27" s="1">
        <v>25</v>
      </c>
      <c r="D27" s="1">
        <v>5</v>
      </c>
      <c r="E27" s="1" t="s">
        <v>87</v>
      </c>
      <c r="F27" s="1">
        <v>230.38499999999999</v>
      </c>
      <c r="G27" s="1">
        <v>37.60860000000001</v>
      </c>
      <c r="H27" s="1" t="s">
        <v>83</v>
      </c>
      <c r="I27" s="2">
        <v>10.768374443054199</v>
      </c>
      <c r="J27" s="2"/>
      <c r="K27" s="34"/>
      <c r="L27" s="2">
        <v>0.66063143578359695</v>
      </c>
      <c r="M27" s="68">
        <v>19</v>
      </c>
      <c r="N27" s="68">
        <v>22.5</v>
      </c>
      <c r="O27" s="68">
        <v>26.1</v>
      </c>
      <c r="P27" s="68">
        <v>30</v>
      </c>
      <c r="Q27" s="68">
        <v>34.9</v>
      </c>
      <c r="R27" s="39">
        <v>26.285211708966091</v>
      </c>
      <c r="S27" s="2">
        <v>0.39375636219705912</v>
      </c>
      <c r="T27" s="2">
        <v>0.29806769158677415</v>
      </c>
      <c r="U27" s="2">
        <v>2.0691223327970349</v>
      </c>
      <c r="V27" s="2">
        <v>2.5302743223456798</v>
      </c>
      <c r="W27" s="2">
        <v>0.46115198954864489</v>
      </c>
      <c r="X27" s="2">
        <v>8.9082960828605042</v>
      </c>
      <c r="Y27" s="2">
        <v>1.2227813656919322</v>
      </c>
      <c r="Z27" s="2">
        <v>0.46156520634165399</v>
      </c>
      <c r="AA27" s="2">
        <v>0.47746596469430519</v>
      </c>
      <c r="AB27" s="2">
        <v>0.45433633981103111</v>
      </c>
    </row>
    <row r="28" spans="1:28">
      <c r="A28" s="1">
        <v>94</v>
      </c>
      <c r="B28" s="1">
        <v>608</v>
      </c>
      <c r="C28" s="1">
        <v>25</v>
      </c>
      <c r="D28" s="1">
        <v>6</v>
      </c>
      <c r="E28" s="1" t="s">
        <v>20</v>
      </c>
      <c r="F28" s="1">
        <v>231.98499999999999</v>
      </c>
      <c r="G28" s="1"/>
      <c r="H28" s="1" t="s">
        <v>83</v>
      </c>
      <c r="I28" s="2">
        <v>10.834830284118652</v>
      </c>
      <c r="J28" s="2"/>
      <c r="K28" s="34"/>
      <c r="L28" s="2">
        <v>0.60848243738694074</v>
      </c>
      <c r="M28" s="68">
        <v>15</v>
      </c>
      <c r="N28" s="68">
        <v>19</v>
      </c>
      <c r="O28" s="68">
        <v>22.7</v>
      </c>
      <c r="P28" s="68">
        <v>26.3</v>
      </c>
      <c r="Q28" s="68">
        <v>30.6</v>
      </c>
      <c r="R28" s="39">
        <v>23.84256646380404</v>
      </c>
      <c r="S28" s="2">
        <v>0.50483538385218696</v>
      </c>
      <c r="T28" s="2">
        <v>0.33437629157640553</v>
      </c>
      <c r="U28" s="2">
        <v>1.9706583735551177</v>
      </c>
      <c r="V28" s="2">
        <v>2.3507014335517851</v>
      </c>
      <c r="W28" s="2">
        <v>0.38004305999666732</v>
      </c>
      <c r="X28" s="2">
        <v>10.015924850954599</v>
      </c>
      <c r="Y28" s="2"/>
      <c r="Z28" s="2"/>
      <c r="AA28" s="2"/>
      <c r="AB28" s="2"/>
    </row>
    <row r="29" spans="1:28">
      <c r="A29" s="1">
        <v>94</v>
      </c>
      <c r="B29" s="1">
        <v>608</v>
      </c>
      <c r="C29" s="1">
        <v>26</v>
      </c>
      <c r="D29" s="1">
        <v>1</v>
      </c>
      <c r="E29" s="1" t="s">
        <v>11</v>
      </c>
      <c r="F29" s="1">
        <v>233.86499999999998</v>
      </c>
      <c r="G29" s="1">
        <v>41.4221</v>
      </c>
      <c r="H29" s="1" t="s">
        <v>83</v>
      </c>
      <c r="I29" s="2">
        <v>10.912914276123047</v>
      </c>
      <c r="J29" s="2"/>
      <c r="K29" s="34"/>
      <c r="L29" s="2">
        <v>0.62626276700194516</v>
      </c>
      <c r="M29" s="68">
        <v>16.399999999999999</v>
      </c>
      <c r="N29" s="68">
        <v>20.2</v>
      </c>
      <c r="O29" s="68">
        <v>23.9</v>
      </c>
      <c r="P29" s="68">
        <v>27.5</v>
      </c>
      <c r="Q29" s="68">
        <v>31.9</v>
      </c>
      <c r="R29" s="39">
        <v>24.698150926946621</v>
      </c>
      <c r="S29" s="2">
        <v>0.53182066041136133</v>
      </c>
      <c r="T29" s="2">
        <v>0.329947324368703</v>
      </c>
      <c r="U29" s="2">
        <v>1.8749397772977723</v>
      </c>
      <c r="V29" s="2">
        <v>2.4098984464738384</v>
      </c>
      <c r="W29" s="2">
        <v>0.53495866917606616</v>
      </c>
      <c r="X29" s="2">
        <v>8.1919793461599504</v>
      </c>
      <c r="Y29" s="2">
        <v>0.48986627513261688</v>
      </c>
      <c r="Z29" s="2">
        <v>0.24832277050482618</v>
      </c>
      <c r="AA29" s="2">
        <v>0.17043105821573348</v>
      </c>
      <c r="AB29" s="2">
        <v>0.2035877209685226</v>
      </c>
    </row>
    <row r="30" spans="1:28">
      <c r="A30" s="1">
        <v>94</v>
      </c>
      <c r="B30" s="1">
        <v>608</v>
      </c>
      <c r="C30" s="1">
        <v>26</v>
      </c>
      <c r="D30" s="1">
        <v>2</v>
      </c>
      <c r="E30" s="1" t="s">
        <v>21</v>
      </c>
      <c r="F30" s="1">
        <v>235.315</v>
      </c>
      <c r="G30" s="1">
        <v>38.072000000000003</v>
      </c>
      <c r="H30" s="1" t="s">
        <v>83</v>
      </c>
      <c r="I30" s="2">
        <v>10.973139762878418</v>
      </c>
      <c r="J30" s="2">
        <v>0.86966046002190578</v>
      </c>
      <c r="K30" s="34">
        <v>24.647975903614459</v>
      </c>
      <c r="L30" s="2">
        <v>0.64840650598757665</v>
      </c>
      <c r="M30" s="68">
        <v>17.899999999999999</v>
      </c>
      <c r="N30" s="68">
        <v>21.7</v>
      </c>
      <c r="O30" s="68">
        <v>25.3</v>
      </c>
      <c r="P30" s="68">
        <v>29.1</v>
      </c>
      <c r="Q30" s="68">
        <v>34</v>
      </c>
      <c r="R30" s="39">
        <v>25.730359685738275</v>
      </c>
      <c r="S30" s="2">
        <v>0.48895430727030581</v>
      </c>
      <c r="T30" s="2">
        <v>0.3228177156801072</v>
      </c>
      <c r="U30" s="2">
        <v>1.766583732808469</v>
      </c>
      <c r="V30" s="2">
        <v>2.4865579004528633</v>
      </c>
      <c r="W30" s="2">
        <v>0.71997416764439426</v>
      </c>
      <c r="X30" s="2">
        <v>9.0420421398652167</v>
      </c>
      <c r="Y30" s="2">
        <v>0.73176352120208554</v>
      </c>
      <c r="Z30" s="2">
        <v>0.33344358853922246</v>
      </c>
      <c r="AA30" s="2">
        <v>0.23798130505764808</v>
      </c>
      <c r="AB30" s="2">
        <v>0.33151204685846147</v>
      </c>
    </row>
    <row r="31" spans="1:28">
      <c r="A31" s="1">
        <v>94</v>
      </c>
      <c r="B31" s="1">
        <v>608</v>
      </c>
      <c r="C31" s="1">
        <v>26</v>
      </c>
      <c r="D31" s="1">
        <v>2</v>
      </c>
      <c r="E31" s="1" t="s">
        <v>115</v>
      </c>
      <c r="F31" s="1">
        <v>235.32499999999999</v>
      </c>
      <c r="G31" s="1">
        <v>26.2</v>
      </c>
      <c r="H31" s="1" t="s">
        <v>84</v>
      </c>
      <c r="I31" s="2">
        <v>10.973554611206055</v>
      </c>
      <c r="J31" s="76">
        <v>0.91910112359550555</v>
      </c>
      <c r="K31" s="77">
        <v>26.341649801102658</v>
      </c>
      <c r="L31" s="2">
        <v>0.68252402964553471</v>
      </c>
      <c r="M31" s="68">
        <v>20.399999999999999</v>
      </c>
      <c r="N31" s="68">
        <v>23.9</v>
      </c>
      <c r="O31" s="68">
        <v>27.6</v>
      </c>
      <c r="P31" s="68">
        <v>31.7</v>
      </c>
      <c r="Q31" s="68">
        <v>36.9</v>
      </c>
      <c r="R31" s="39">
        <v>27.253667520203074</v>
      </c>
      <c r="S31" s="2">
        <v>0.71317345782931207</v>
      </c>
      <c r="T31" s="2">
        <v>0.30485533607289284</v>
      </c>
      <c r="U31" s="2">
        <v>1.99061681210235</v>
      </c>
      <c r="V31" s="2">
        <v>2.6110421466376197</v>
      </c>
      <c r="W31" s="2">
        <v>0.62042533453526971</v>
      </c>
      <c r="X31" s="2">
        <v>11.511149698671863</v>
      </c>
      <c r="Y31" s="2"/>
      <c r="Z31" s="2"/>
      <c r="AA31" s="2"/>
      <c r="AB31" s="2"/>
    </row>
    <row r="32" spans="1:28">
      <c r="A32" s="1">
        <v>94</v>
      </c>
      <c r="B32" s="1">
        <v>608</v>
      </c>
      <c r="C32" s="1">
        <v>26</v>
      </c>
      <c r="D32" s="1">
        <v>3</v>
      </c>
      <c r="E32" s="1" t="s">
        <v>21</v>
      </c>
      <c r="F32" s="1">
        <v>236.815</v>
      </c>
      <c r="G32" s="1">
        <v>36.374600000000001</v>
      </c>
      <c r="H32" s="1" t="s">
        <v>83</v>
      </c>
      <c r="I32" s="2">
        <v>11.035440444946289</v>
      </c>
      <c r="J32" s="2"/>
      <c r="K32" s="34"/>
      <c r="L32" s="2">
        <v>0.62188541570298606</v>
      </c>
      <c r="M32" s="68">
        <v>16.100000000000001</v>
      </c>
      <c r="N32" s="68">
        <v>20</v>
      </c>
      <c r="O32" s="68">
        <v>23.6</v>
      </c>
      <c r="P32" s="68">
        <v>27.3</v>
      </c>
      <c r="Q32" s="68">
        <v>31.7</v>
      </c>
      <c r="R32" s="39">
        <v>24.489789442770203</v>
      </c>
      <c r="S32" s="2">
        <v>0.61030138085200059</v>
      </c>
      <c r="T32" s="2">
        <v>0.32483485942203305</v>
      </c>
      <c r="U32" s="2">
        <v>1.7694048440256269</v>
      </c>
      <c r="V32" s="2">
        <v>2.3951299111854323</v>
      </c>
      <c r="W32" s="2">
        <v>0.62572506715980536</v>
      </c>
      <c r="X32" s="2">
        <v>9.7599671026895987</v>
      </c>
      <c r="Y32" s="2">
        <v>1.0698283821556158</v>
      </c>
      <c r="Z32" s="2">
        <v>0.77044713401050324</v>
      </c>
      <c r="AA32" s="2">
        <v>0.35370340781138027</v>
      </c>
      <c r="AB32" s="2">
        <v>0.48114141678952532</v>
      </c>
    </row>
    <row r="33" spans="1:28">
      <c r="A33" s="1">
        <v>94</v>
      </c>
      <c r="B33" s="1">
        <v>608</v>
      </c>
      <c r="C33" s="1">
        <v>26</v>
      </c>
      <c r="D33" s="1">
        <v>4</v>
      </c>
      <c r="E33" s="1" t="s">
        <v>116</v>
      </c>
      <c r="F33" s="1">
        <v>238.04499999999999</v>
      </c>
      <c r="G33" s="1">
        <v>29.3</v>
      </c>
      <c r="H33" s="1" t="s">
        <v>84</v>
      </c>
      <c r="I33" s="2">
        <v>11.16954517364502</v>
      </c>
      <c r="J33" s="2"/>
      <c r="K33" s="34"/>
      <c r="L33" s="2">
        <v>0.54438726880180943</v>
      </c>
      <c r="M33" s="68">
        <v>10.199999999999999</v>
      </c>
      <c r="N33" s="68">
        <v>14.6</v>
      </c>
      <c r="O33" s="68">
        <v>18.5</v>
      </c>
      <c r="P33" s="68">
        <v>22</v>
      </c>
      <c r="Q33" s="68">
        <v>25.5</v>
      </c>
      <c r="R33" s="39">
        <v>20.536104471772777</v>
      </c>
      <c r="S33" s="2">
        <v>0.68378598074306529</v>
      </c>
      <c r="T33" s="2">
        <v>0.37846657046005655</v>
      </c>
      <c r="U33" s="2">
        <v>1.2328310510721676</v>
      </c>
      <c r="V33" s="2">
        <v>2.1547286978218052</v>
      </c>
      <c r="W33" s="2">
        <v>0.92189764674963759</v>
      </c>
      <c r="X33" s="2">
        <v>7.9408865702238325</v>
      </c>
      <c r="Y33" s="2"/>
      <c r="Z33" s="2"/>
      <c r="AA33" s="2"/>
      <c r="AB33" s="2"/>
    </row>
    <row r="34" spans="1:28">
      <c r="A34" s="1">
        <v>94</v>
      </c>
      <c r="B34" s="1">
        <v>608</v>
      </c>
      <c r="C34" s="1">
        <v>26</v>
      </c>
      <c r="D34" s="1">
        <v>4</v>
      </c>
      <c r="E34" s="1" t="s">
        <v>22</v>
      </c>
      <c r="F34" s="1">
        <v>238.35499999999999</v>
      </c>
      <c r="G34" s="1">
        <v>38.995100000000001</v>
      </c>
      <c r="H34" s="1" t="s">
        <v>83</v>
      </c>
      <c r="I34" s="2">
        <v>11.188812255859375</v>
      </c>
      <c r="J34" s="2"/>
      <c r="K34" s="34"/>
      <c r="L34" s="2">
        <v>0.54742864783384138</v>
      </c>
      <c r="M34" s="68">
        <v>10.5</v>
      </c>
      <c r="N34" s="68">
        <v>14.7</v>
      </c>
      <c r="O34" s="68">
        <v>18.7</v>
      </c>
      <c r="P34" s="68">
        <v>22.2</v>
      </c>
      <c r="Q34" s="68">
        <v>25.8</v>
      </c>
      <c r="R34" s="39">
        <v>20.701602436896142</v>
      </c>
      <c r="S34" s="2">
        <v>0.64207174068754802</v>
      </c>
      <c r="T34" s="2">
        <v>0.40232061909862038</v>
      </c>
      <c r="U34" s="2">
        <v>0.98076027784381459</v>
      </c>
      <c r="V34" s="2">
        <v>2.1634113144056459</v>
      </c>
      <c r="W34" s="2">
        <v>1.1826510365618312</v>
      </c>
      <c r="X34" s="2">
        <v>8.0252712586724844</v>
      </c>
      <c r="Y34" s="2">
        <v>0.73292514449523094</v>
      </c>
      <c r="Z34" s="2">
        <v>0.30317766589887934</v>
      </c>
      <c r="AA34" s="2">
        <v>0.12692470570677397</v>
      </c>
      <c r="AB34" s="2">
        <v>0.49362510852629193</v>
      </c>
    </row>
    <row r="35" spans="1:28">
      <c r="A35" s="1">
        <v>94</v>
      </c>
      <c r="B35" s="1">
        <v>608</v>
      </c>
      <c r="C35" s="1">
        <v>26</v>
      </c>
      <c r="D35" s="1">
        <v>5</v>
      </c>
      <c r="E35" s="1" t="s">
        <v>15</v>
      </c>
      <c r="F35" s="1">
        <v>239.845</v>
      </c>
      <c r="G35" s="1"/>
      <c r="H35" s="1" t="s">
        <v>83</v>
      </c>
      <c r="I35" s="2">
        <v>11.249372482299805</v>
      </c>
      <c r="J35" s="2"/>
      <c r="K35" s="34"/>
      <c r="L35" s="2">
        <v>0.66248823608107654</v>
      </c>
      <c r="M35" s="68">
        <v>19</v>
      </c>
      <c r="N35" s="68">
        <v>22.5</v>
      </c>
      <c r="O35" s="68">
        <v>26.2</v>
      </c>
      <c r="P35" s="68">
        <v>30.2</v>
      </c>
      <c r="Q35" s="68">
        <v>35.200000000000003</v>
      </c>
      <c r="R35" s="39">
        <v>26.368586885086962</v>
      </c>
      <c r="S35" s="2">
        <v>0.70234237402515087</v>
      </c>
      <c r="T35" s="2">
        <v>0.31575434792951618</v>
      </c>
      <c r="U35" s="2">
        <v>1.6528342003452039</v>
      </c>
      <c r="V35" s="2">
        <v>2.537001059197681</v>
      </c>
      <c r="W35" s="2">
        <v>0.88416685885247714</v>
      </c>
      <c r="X35" s="2">
        <v>10.701759321537638</v>
      </c>
      <c r="Y35" s="2"/>
      <c r="Z35" s="2"/>
      <c r="AA35" s="2"/>
      <c r="AB35" s="2"/>
    </row>
    <row r="36" spans="1:28">
      <c r="A36" s="1">
        <v>94</v>
      </c>
      <c r="B36" s="1">
        <v>608</v>
      </c>
      <c r="C36" s="1">
        <v>27</v>
      </c>
      <c r="D36" s="1">
        <v>1</v>
      </c>
      <c r="E36" s="1" t="s">
        <v>88</v>
      </c>
      <c r="F36" s="1">
        <v>243.42</v>
      </c>
      <c r="G36" s="1">
        <v>33.7072</v>
      </c>
      <c r="H36" s="1" t="s">
        <v>83</v>
      </c>
      <c r="I36" s="2">
        <v>11.394674301147461</v>
      </c>
      <c r="J36" s="2">
        <v>0.91400000000000003</v>
      </c>
      <c r="K36" s="34">
        <v>25.972664000000002</v>
      </c>
      <c r="L36" s="2">
        <v>0.63461397097463812</v>
      </c>
      <c r="M36" s="68">
        <v>17.100000000000001</v>
      </c>
      <c r="N36" s="68">
        <v>20.8</v>
      </c>
      <c r="O36" s="68">
        <v>24.5</v>
      </c>
      <c r="P36" s="68">
        <v>28.3</v>
      </c>
      <c r="Q36" s="68">
        <v>32.799999999999997</v>
      </c>
      <c r="R36" s="39">
        <v>25.091658611774733</v>
      </c>
      <c r="S36" s="2">
        <v>0.57352535961361029</v>
      </c>
      <c r="T36" s="2">
        <v>0.3225189614924191</v>
      </c>
      <c r="U36" s="2">
        <v>1.722187412829788</v>
      </c>
      <c r="V36" s="2">
        <v>2.4384270843081088</v>
      </c>
      <c r="W36" s="2">
        <v>0.71623967147832079</v>
      </c>
      <c r="X36" s="2">
        <v>9.7507999850805831</v>
      </c>
      <c r="Y36" s="2">
        <v>1.025768160599319</v>
      </c>
      <c r="Z36" s="2">
        <v>0.6133249746249767</v>
      </c>
      <c r="AA36" s="2">
        <v>0.33199148492310787</v>
      </c>
      <c r="AB36" s="2">
        <v>0.47848024799980921</v>
      </c>
    </row>
    <row r="37" spans="1:28">
      <c r="A37" s="1">
        <v>94</v>
      </c>
      <c r="B37" s="1">
        <v>608</v>
      </c>
      <c r="C37" s="1">
        <v>27</v>
      </c>
      <c r="D37" s="1">
        <v>2</v>
      </c>
      <c r="E37" s="1" t="s">
        <v>89</v>
      </c>
      <c r="F37" s="1">
        <v>244.875</v>
      </c>
      <c r="G37" s="1">
        <v>41.079799999999992</v>
      </c>
      <c r="H37" s="1" t="s">
        <v>83</v>
      </c>
      <c r="I37" s="2">
        <v>11.453810691833496</v>
      </c>
      <c r="J37" s="2"/>
      <c r="K37" s="34"/>
      <c r="L37" s="2">
        <v>0.60108511512733698</v>
      </c>
      <c r="M37" s="68">
        <v>14.5</v>
      </c>
      <c r="N37" s="68">
        <v>18.5</v>
      </c>
      <c r="O37" s="68">
        <v>22.2</v>
      </c>
      <c r="P37" s="68">
        <v>25.8</v>
      </c>
      <c r="Q37" s="68">
        <v>30</v>
      </c>
      <c r="R37" s="39">
        <v>23.479220588877524</v>
      </c>
      <c r="S37" s="2">
        <v>0.68427102733179745</v>
      </c>
      <c r="T37" s="2">
        <v>0.31519066866262369</v>
      </c>
      <c r="U37" s="2">
        <v>1.6760766270823151</v>
      </c>
      <c r="V37" s="2">
        <v>2.3266914692357283</v>
      </c>
      <c r="W37" s="2">
        <v>0.65061484215341325</v>
      </c>
      <c r="X37" s="2">
        <v>8.49255579842362</v>
      </c>
      <c r="Y37" s="2">
        <v>0.61884435494522105</v>
      </c>
      <c r="Z37" s="2">
        <v>0.68332204064988866</v>
      </c>
      <c r="AA37" s="2">
        <v>0.19770971138088878</v>
      </c>
      <c r="AB37" s="2">
        <v>0.29808475318184036</v>
      </c>
    </row>
    <row r="38" spans="1:28">
      <c r="A38" s="1">
        <v>94</v>
      </c>
      <c r="B38" s="1">
        <v>608</v>
      </c>
      <c r="C38" s="1">
        <v>27</v>
      </c>
      <c r="D38" s="1">
        <v>3</v>
      </c>
      <c r="E38" s="1" t="s">
        <v>22</v>
      </c>
      <c r="F38" s="1">
        <v>246.45499999999998</v>
      </c>
      <c r="G38" s="1">
        <v>30.714799999999997</v>
      </c>
      <c r="H38" s="1" t="s">
        <v>83</v>
      </c>
      <c r="I38" s="2">
        <v>11.518028259277344</v>
      </c>
      <c r="J38" s="2"/>
      <c r="K38" s="34"/>
      <c r="L38" s="2">
        <v>0.64270127600400295</v>
      </c>
      <c r="M38" s="68">
        <v>17.600000000000001</v>
      </c>
      <c r="N38" s="68">
        <v>21.3</v>
      </c>
      <c r="O38" s="68">
        <v>24.9</v>
      </c>
      <c r="P38" s="68">
        <v>28.8</v>
      </c>
      <c r="Q38" s="68">
        <v>33.4</v>
      </c>
      <c r="R38" s="39">
        <v>25.467826691012782</v>
      </c>
      <c r="S38" s="2">
        <v>0.56967414700684427</v>
      </c>
      <c r="T38" s="2">
        <v>0.2929100124899518</v>
      </c>
      <c r="U38" s="2">
        <v>1.6555709832256791</v>
      </c>
      <c r="V38" s="2">
        <v>2.4664955856651343</v>
      </c>
      <c r="W38" s="2">
        <v>0.81092460243945519</v>
      </c>
      <c r="X38" s="2">
        <v>8.8900824625535133</v>
      </c>
      <c r="Y38" s="2">
        <v>1.3034524160938123</v>
      </c>
      <c r="Z38" s="2">
        <v>0.84133941113248156</v>
      </c>
      <c r="AA38" s="2">
        <v>0.41221986053441567</v>
      </c>
      <c r="AB38" s="2">
        <v>0.64917782737689533</v>
      </c>
    </row>
    <row r="39" spans="1:28">
      <c r="A39" s="1">
        <v>94</v>
      </c>
      <c r="B39" s="1">
        <v>608</v>
      </c>
      <c r="C39" s="1">
        <v>27</v>
      </c>
      <c r="D39" s="1">
        <v>4</v>
      </c>
      <c r="E39" s="1" t="s">
        <v>15</v>
      </c>
      <c r="F39" s="1">
        <v>247.94499999999999</v>
      </c>
      <c r="G39" s="1">
        <v>36.2029</v>
      </c>
      <c r="H39" s="1" t="s">
        <v>83</v>
      </c>
      <c r="I39" s="2">
        <v>11.578588485717773</v>
      </c>
      <c r="J39" s="2"/>
      <c r="K39" s="34"/>
      <c r="L39" s="2">
        <v>0.61723003389147935</v>
      </c>
      <c r="M39" s="68">
        <v>15.7</v>
      </c>
      <c r="N39" s="68">
        <v>19.600000000000001</v>
      </c>
      <c r="O39" s="68">
        <v>23.3</v>
      </c>
      <c r="P39" s="68">
        <v>26.9</v>
      </c>
      <c r="Q39" s="68">
        <v>31.3</v>
      </c>
      <c r="R39" s="39">
        <v>24.26657824103242</v>
      </c>
      <c r="S39" s="2">
        <v>0.56392473944805188</v>
      </c>
      <c r="T39" s="2">
        <v>0.31993187904322362</v>
      </c>
      <c r="U39" s="2">
        <v>1.7468076331310316</v>
      </c>
      <c r="V39" s="2">
        <v>2.3795629508326477</v>
      </c>
      <c r="W39" s="2">
        <v>0.63275531770161608</v>
      </c>
      <c r="X39" s="2">
        <v>8.3336809457040815</v>
      </c>
      <c r="Y39" s="2">
        <v>0.83962631681110689</v>
      </c>
      <c r="Z39" s="2">
        <v>0.55664759704860223</v>
      </c>
      <c r="AA39" s="2">
        <v>0.27506970666202724</v>
      </c>
      <c r="AB39" s="2">
        <v>0.38514528288695693</v>
      </c>
    </row>
    <row r="40" spans="1:28">
      <c r="A40" s="1">
        <v>94</v>
      </c>
      <c r="B40" s="1">
        <v>608</v>
      </c>
      <c r="C40" s="1">
        <v>27</v>
      </c>
      <c r="D40" s="1">
        <v>5</v>
      </c>
      <c r="E40" s="1" t="s">
        <v>21</v>
      </c>
      <c r="F40" s="1">
        <v>249.41499999999999</v>
      </c>
      <c r="G40" s="1"/>
      <c r="H40" s="1" t="s">
        <v>83</v>
      </c>
      <c r="I40" s="2">
        <v>11.622076034545898</v>
      </c>
      <c r="J40" s="2"/>
      <c r="K40" s="34"/>
      <c r="L40" s="2">
        <v>0.65919235226299078</v>
      </c>
      <c r="M40" s="68">
        <v>18.7</v>
      </c>
      <c r="N40" s="68">
        <v>22.3</v>
      </c>
      <c r="O40" s="68">
        <v>26</v>
      </c>
      <c r="P40" s="68">
        <v>29.9</v>
      </c>
      <c r="Q40" s="68">
        <v>34.9</v>
      </c>
      <c r="R40" s="39">
        <v>26.220431755888974</v>
      </c>
      <c r="S40" s="2">
        <v>0.75488565774098937</v>
      </c>
      <c r="T40" s="2">
        <v>0.2842144315313655</v>
      </c>
      <c r="U40" s="2">
        <v>1.8791279901484506</v>
      </c>
      <c r="V40" s="2">
        <v>2.5250766189337863</v>
      </c>
      <c r="W40" s="2">
        <v>0.64594862878533577</v>
      </c>
      <c r="X40" s="2">
        <v>9.7538462734919129</v>
      </c>
      <c r="Y40" s="2"/>
      <c r="Z40" s="2"/>
      <c r="AA40" s="2"/>
      <c r="AB40" s="2"/>
    </row>
    <row r="41" spans="1:28">
      <c r="A41" s="1">
        <v>94</v>
      </c>
      <c r="B41" s="1">
        <v>608</v>
      </c>
      <c r="C41" s="1">
        <v>27</v>
      </c>
      <c r="D41" s="1">
        <v>6</v>
      </c>
      <c r="E41" s="1" t="s">
        <v>23</v>
      </c>
      <c r="F41" s="1">
        <v>250.97499999999999</v>
      </c>
      <c r="G41" s="1">
        <v>34.541699999999999</v>
      </c>
      <c r="H41" s="1" t="s">
        <v>83</v>
      </c>
      <c r="I41" s="2">
        <v>11.733025550842285</v>
      </c>
      <c r="J41" s="2"/>
      <c r="K41" s="34"/>
      <c r="L41" s="2">
        <v>0.60192527161605192</v>
      </c>
      <c r="M41" s="68">
        <v>14.6</v>
      </c>
      <c r="N41" s="68">
        <v>18.600000000000001</v>
      </c>
      <c r="O41" s="68">
        <v>22.3</v>
      </c>
      <c r="P41" s="68">
        <v>25.9</v>
      </c>
      <c r="Q41" s="68">
        <v>30.1</v>
      </c>
      <c r="R41" s="39">
        <v>23.520712294515747</v>
      </c>
      <c r="S41" s="2">
        <v>0.68857337276021302</v>
      </c>
      <c r="T41" s="2">
        <v>0.29183468475688823</v>
      </c>
      <c r="U41" s="2">
        <v>1.8501187923307529</v>
      </c>
      <c r="V41" s="2">
        <v>2.3294001291210322</v>
      </c>
      <c r="W41" s="2">
        <v>0.47928133679027929</v>
      </c>
      <c r="X41" s="2"/>
      <c r="Y41" s="2">
        <v>6.8477190113939171E-2</v>
      </c>
      <c r="Z41" s="2">
        <v>7.2150066075898772E-2</v>
      </c>
      <c r="AA41" s="2">
        <v>2.4579680362446871E-2</v>
      </c>
      <c r="AB41" s="2">
        <v>2.9744097068272767E-2</v>
      </c>
    </row>
    <row r="42" spans="1:28">
      <c r="A42" s="1">
        <v>94</v>
      </c>
      <c r="B42" s="1">
        <v>608</v>
      </c>
      <c r="C42" s="1">
        <v>28</v>
      </c>
      <c r="D42" s="1">
        <v>1</v>
      </c>
      <c r="E42" s="1" t="s">
        <v>15</v>
      </c>
      <c r="F42" s="1">
        <v>253.04499999999999</v>
      </c>
      <c r="G42" s="1">
        <v>27.012699999999999</v>
      </c>
      <c r="H42" s="1" t="s">
        <v>83</v>
      </c>
      <c r="I42" s="2">
        <v>11.930550575256348</v>
      </c>
      <c r="J42" s="2"/>
      <c r="K42" s="34"/>
      <c r="L42" s="2">
        <v>0.61355119720796314</v>
      </c>
      <c r="M42" s="68">
        <v>15.5</v>
      </c>
      <c r="N42" s="68">
        <v>19.399999999999999</v>
      </c>
      <c r="O42" s="68">
        <v>23.1</v>
      </c>
      <c r="P42" s="68">
        <v>26.7</v>
      </c>
      <c r="Q42" s="68">
        <v>31</v>
      </c>
      <c r="R42" s="39">
        <v>24.08899525854499</v>
      </c>
      <c r="S42" s="2">
        <v>0.67470419255721403</v>
      </c>
      <c r="T42" s="2">
        <v>0.32560102856445128</v>
      </c>
      <c r="U42" s="2">
        <v>1.8124375921488229</v>
      </c>
      <c r="V42" s="2">
        <v>2.3673632158463471</v>
      </c>
      <c r="W42" s="2">
        <v>0.55492562369752418</v>
      </c>
      <c r="X42" s="2">
        <v>8.3463821139984038</v>
      </c>
      <c r="Y42" s="2">
        <v>0.51545439908192514</v>
      </c>
      <c r="Z42" s="2">
        <v>0.50275185749588025</v>
      </c>
      <c r="AA42" s="2">
        <v>0.17567554396741344</v>
      </c>
      <c r="AB42" s="2">
        <v>0.22481758067835922</v>
      </c>
    </row>
    <row r="43" spans="1:28">
      <c r="A43" s="1">
        <v>94</v>
      </c>
      <c r="B43" s="1">
        <v>608</v>
      </c>
      <c r="C43" s="1">
        <v>28</v>
      </c>
      <c r="D43" s="1">
        <v>2</v>
      </c>
      <c r="E43" s="1" t="s">
        <v>24</v>
      </c>
      <c r="F43" s="1">
        <v>254.48499999999999</v>
      </c>
      <c r="G43" s="1">
        <v>40.802599999999998</v>
      </c>
      <c r="H43" s="1" t="s">
        <v>83</v>
      </c>
      <c r="I43" s="2">
        <v>11.964973449707031</v>
      </c>
      <c r="J43" s="2"/>
      <c r="K43" s="34"/>
      <c r="L43" s="2">
        <v>0.61780153440470242</v>
      </c>
      <c r="M43" s="68">
        <v>15.7</v>
      </c>
      <c r="N43" s="68">
        <v>19.600000000000001</v>
      </c>
      <c r="O43" s="68">
        <v>23.3</v>
      </c>
      <c r="P43" s="68">
        <v>27</v>
      </c>
      <c r="Q43" s="68">
        <v>31.3</v>
      </c>
      <c r="R43" s="39">
        <v>24.294070410087066</v>
      </c>
      <c r="S43" s="2">
        <v>0.7714038663359597</v>
      </c>
      <c r="T43" s="2">
        <v>0.30554057807274121</v>
      </c>
      <c r="U43" s="2">
        <v>1.8793411433779781</v>
      </c>
      <c r="V43" s="2">
        <v>2.3814662217388909</v>
      </c>
      <c r="W43" s="2">
        <v>0.5021250783609128</v>
      </c>
      <c r="X43" s="2">
        <v>10.137627489974026</v>
      </c>
      <c r="Y43" s="2">
        <v>1.0259384634780322</v>
      </c>
      <c r="Z43" s="2">
        <v>1.5515540754871993</v>
      </c>
      <c r="AA43" s="2">
        <v>0.36717406136871311</v>
      </c>
      <c r="AB43" s="2">
        <v>0.43418807257267517</v>
      </c>
    </row>
    <row r="44" spans="1:28">
      <c r="A44" s="1">
        <v>94</v>
      </c>
      <c r="B44" s="1">
        <v>608</v>
      </c>
      <c r="C44" s="1">
        <v>28</v>
      </c>
      <c r="D44" s="1">
        <v>3</v>
      </c>
      <c r="E44" s="1" t="s">
        <v>15</v>
      </c>
      <c r="F44" s="1">
        <v>256.04499999999996</v>
      </c>
      <c r="G44" s="1">
        <v>28.702699999999993</v>
      </c>
      <c r="H44" s="1" t="s">
        <v>83</v>
      </c>
      <c r="I44" s="2">
        <v>12.002265930175781</v>
      </c>
      <c r="J44" s="2"/>
      <c r="K44" s="34"/>
      <c r="L44" s="2">
        <v>0.64340208802710375</v>
      </c>
      <c r="M44" s="68">
        <v>17.600000000000001</v>
      </c>
      <c r="N44" s="68">
        <v>21.3</v>
      </c>
      <c r="O44" s="68">
        <v>24.9</v>
      </c>
      <c r="P44" s="68">
        <v>28.8</v>
      </c>
      <c r="Q44" s="68">
        <v>33.4</v>
      </c>
      <c r="R44" s="39">
        <v>25.500200673050994</v>
      </c>
      <c r="S44" s="2">
        <v>0.74234615000651871</v>
      </c>
      <c r="T44" s="2">
        <v>0.30426658455000044</v>
      </c>
      <c r="U44" s="2">
        <v>1.996376326626327</v>
      </c>
      <c r="V44" s="2">
        <v>2.4689483318528849</v>
      </c>
      <c r="W44" s="2">
        <v>0.47257200522655785</v>
      </c>
      <c r="X44" s="2">
        <v>8.7055097630659759</v>
      </c>
      <c r="Y44" s="2">
        <v>0.87601143722321795</v>
      </c>
      <c r="Z44" s="2">
        <v>1.1333196080839805</v>
      </c>
      <c r="AA44" s="2">
        <v>0.32927629973951406</v>
      </c>
      <c r="AB44" s="2">
        <v>0.34148648453853758</v>
      </c>
    </row>
    <row r="45" spans="1:28">
      <c r="A45" s="1">
        <v>94</v>
      </c>
      <c r="B45" s="1">
        <v>608</v>
      </c>
      <c r="C45" s="1">
        <v>28</v>
      </c>
      <c r="D45" s="1">
        <v>4</v>
      </c>
      <c r="E45" s="1" t="s">
        <v>21</v>
      </c>
      <c r="F45" s="1">
        <v>257.51499999999999</v>
      </c>
      <c r="G45" s="1">
        <v>28.887</v>
      </c>
      <c r="H45" s="1" t="s">
        <v>83</v>
      </c>
      <c r="I45" s="2">
        <v>12.037405967712402</v>
      </c>
      <c r="J45" s="2"/>
      <c r="K45" s="34"/>
      <c r="L45" s="2">
        <v>0.64059558725129551</v>
      </c>
      <c r="M45" s="68">
        <v>17.5</v>
      </c>
      <c r="N45" s="68">
        <v>21.2</v>
      </c>
      <c r="O45" s="68">
        <v>24.8</v>
      </c>
      <c r="P45" s="68">
        <v>28.6</v>
      </c>
      <c r="Q45" s="68">
        <v>33.4</v>
      </c>
      <c r="R45" s="39">
        <v>25.370341680440561</v>
      </c>
      <c r="S45" s="2">
        <v>0.80081352618840551</v>
      </c>
      <c r="T45" s="2">
        <v>0.31714582889986126</v>
      </c>
      <c r="U45" s="2">
        <v>1.5862948651552009</v>
      </c>
      <c r="V45" s="2">
        <v>2.4591455830838651</v>
      </c>
      <c r="W45" s="2">
        <v>0.8728507179286642</v>
      </c>
      <c r="X45" s="2">
        <v>10.610548843862805</v>
      </c>
      <c r="Y45" s="2">
        <v>1.787593172574993</v>
      </c>
      <c r="Z45" s="2">
        <v>2.4128829206959805</v>
      </c>
      <c r="AA45" s="2">
        <v>0.52512493928272752</v>
      </c>
      <c r="AB45" s="2">
        <v>0.91148376190814673</v>
      </c>
    </row>
    <row r="46" spans="1:28">
      <c r="A46" s="1">
        <v>94</v>
      </c>
      <c r="B46" s="1">
        <v>608</v>
      </c>
      <c r="C46" s="1">
        <v>28</v>
      </c>
      <c r="D46" s="1">
        <v>5</v>
      </c>
      <c r="E46" s="1" t="s">
        <v>21</v>
      </c>
      <c r="F46" s="1">
        <v>259.01499999999999</v>
      </c>
      <c r="G46" s="1">
        <v>32.325600000000001</v>
      </c>
      <c r="H46" s="1" t="s">
        <v>83</v>
      </c>
      <c r="I46" s="2">
        <v>12.107739448547363</v>
      </c>
      <c r="J46" s="2"/>
      <c r="K46" s="34"/>
      <c r="L46" s="2">
        <v>0.65250092835892726</v>
      </c>
      <c r="M46" s="68">
        <v>18.3</v>
      </c>
      <c r="N46" s="68">
        <v>22</v>
      </c>
      <c r="O46" s="68">
        <v>25.6</v>
      </c>
      <c r="P46" s="68">
        <v>29.4</v>
      </c>
      <c r="Q46" s="68">
        <v>34</v>
      </c>
      <c r="R46" s="39">
        <v>25.917349559583464</v>
      </c>
      <c r="S46" s="2">
        <v>0.6562728168736448</v>
      </c>
      <c r="T46" s="2">
        <v>0.32820772723364527</v>
      </c>
      <c r="U46" s="2">
        <v>1.9490617293771135</v>
      </c>
      <c r="V46" s="2">
        <v>2.5010890573743758</v>
      </c>
      <c r="W46" s="2">
        <v>0.55202732799726228</v>
      </c>
      <c r="X46" s="2">
        <v>11.501215212320922</v>
      </c>
      <c r="Y46" s="2">
        <v>0.50801933967295698</v>
      </c>
      <c r="Z46" s="2">
        <v>0.43351964854671748</v>
      </c>
      <c r="AA46" s="2">
        <v>0.18346026285596878</v>
      </c>
      <c r="AB46" s="2">
        <v>0.20035659910149922</v>
      </c>
    </row>
    <row r="47" spans="1:28">
      <c r="A47" s="1">
        <v>94</v>
      </c>
      <c r="B47" s="1">
        <v>608</v>
      </c>
      <c r="C47" s="1">
        <v>29</v>
      </c>
      <c r="D47" s="1">
        <v>2</v>
      </c>
      <c r="E47" s="1" t="s">
        <v>57</v>
      </c>
      <c r="F47" s="1">
        <v>264.03500000000003</v>
      </c>
      <c r="G47" s="1">
        <v>23.3</v>
      </c>
      <c r="H47" s="1" t="s">
        <v>84</v>
      </c>
      <c r="I47" s="2">
        <v>12.276936531066895</v>
      </c>
      <c r="J47" s="76">
        <v>0.92596153846153839</v>
      </c>
      <c r="K47" s="77">
        <v>26.554706163401814</v>
      </c>
      <c r="L47" s="2">
        <v>0.63919865739816206</v>
      </c>
      <c r="M47" s="68">
        <v>17.3</v>
      </c>
      <c r="N47" s="68">
        <v>21.1</v>
      </c>
      <c r="O47" s="68">
        <v>24.6</v>
      </c>
      <c r="P47" s="68">
        <v>28.4</v>
      </c>
      <c r="Q47" s="68">
        <v>33</v>
      </c>
      <c r="R47" s="39">
        <v>25.3054924201031</v>
      </c>
      <c r="S47" s="2">
        <v>0.76454444276760414</v>
      </c>
      <c r="T47" s="2">
        <v>0.23440710026253389</v>
      </c>
      <c r="U47" s="2">
        <v>2.0852344070261863</v>
      </c>
      <c r="V47" s="2">
        <v>2.4542857802205305</v>
      </c>
      <c r="W47" s="2">
        <v>0.36905137319434411</v>
      </c>
      <c r="X47" s="2">
        <v>6.8676887079427766</v>
      </c>
      <c r="Y47" s="2"/>
      <c r="Z47" s="2"/>
      <c r="AA47" s="2"/>
      <c r="AB47" s="2"/>
    </row>
    <row r="48" spans="1:28">
      <c r="A48" s="1">
        <v>94</v>
      </c>
      <c r="B48" s="1">
        <v>608</v>
      </c>
      <c r="C48" s="1">
        <v>29</v>
      </c>
      <c r="D48" s="1">
        <v>2</v>
      </c>
      <c r="E48" s="1" t="s">
        <v>21</v>
      </c>
      <c r="F48" s="1">
        <v>264.11500000000001</v>
      </c>
      <c r="G48" s="1">
        <v>41.096599999999995</v>
      </c>
      <c r="H48" s="1" t="s">
        <v>83</v>
      </c>
      <c r="I48" s="2">
        <v>12.280227661132812</v>
      </c>
      <c r="J48" s="2">
        <v>0.9123823316437365</v>
      </c>
      <c r="K48" s="34">
        <v>25.924334540188273</v>
      </c>
      <c r="L48" s="2">
        <v>0.66645964480567566</v>
      </c>
      <c r="M48" s="68">
        <v>19.100000000000001</v>
      </c>
      <c r="N48" s="68">
        <v>22.8</v>
      </c>
      <c r="O48" s="68">
        <v>26.4</v>
      </c>
      <c r="P48" s="68">
        <v>30.5</v>
      </c>
      <c r="Q48" s="68">
        <v>35.5</v>
      </c>
      <c r="R48" s="39">
        <v>26.546131840862301</v>
      </c>
      <c r="S48" s="2">
        <v>0.69763119840723642</v>
      </c>
      <c r="T48" s="2">
        <v>0.2384581084125468</v>
      </c>
      <c r="U48" s="2">
        <v>2.2575258735038921</v>
      </c>
      <c r="V48" s="2">
        <v>2.5514653545725938</v>
      </c>
      <c r="W48" s="2">
        <v>0.29393948106870171</v>
      </c>
      <c r="X48" s="2">
        <v>7.1817580567710575</v>
      </c>
      <c r="Y48" s="2">
        <v>1.1123950286301194</v>
      </c>
      <c r="Z48" s="2">
        <v>1.752106573166067</v>
      </c>
      <c r="AA48" s="2">
        <v>0.49963342160252788</v>
      </c>
      <c r="AB48" s="2">
        <v>0.38102267544781443</v>
      </c>
    </row>
    <row r="49" spans="1:28">
      <c r="A49" s="1">
        <v>94</v>
      </c>
      <c r="B49" s="1">
        <v>608</v>
      </c>
      <c r="C49" s="1">
        <v>29</v>
      </c>
      <c r="D49" s="1">
        <v>3</v>
      </c>
      <c r="E49" s="1" t="s">
        <v>22</v>
      </c>
      <c r="F49" s="1">
        <v>265.65499999999997</v>
      </c>
      <c r="G49" s="1">
        <v>40.249000000000002</v>
      </c>
      <c r="H49" s="1" t="s">
        <v>83</v>
      </c>
      <c r="I49" s="2">
        <v>12.343584060668945</v>
      </c>
      <c r="J49" s="2"/>
      <c r="K49" s="34"/>
      <c r="L49" s="2">
        <v>0.64628820307712953</v>
      </c>
      <c r="M49" s="68">
        <v>18</v>
      </c>
      <c r="N49" s="68">
        <v>21.5</v>
      </c>
      <c r="O49" s="68">
        <v>25.1</v>
      </c>
      <c r="P49" s="68">
        <v>29</v>
      </c>
      <c r="Q49" s="68">
        <v>33.700000000000003</v>
      </c>
      <c r="R49" s="39">
        <v>25.633154040830895</v>
      </c>
      <c r="S49" s="2">
        <v>0.84969992211807421</v>
      </c>
      <c r="T49" s="2">
        <v>0.25864545839415931</v>
      </c>
      <c r="U49" s="2">
        <v>1.8313956977434098</v>
      </c>
      <c r="V49" s="2">
        <v>2.4790837092003382</v>
      </c>
      <c r="W49" s="2">
        <v>0.64768801145692834</v>
      </c>
      <c r="X49" s="2">
        <v>7.8815603838686945</v>
      </c>
      <c r="Y49" s="2">
        <v>0.17714124204130569</v>
      </c>
      <c r="Z49" s="2">
        <v>0.71196189426740031</v>
      </c>
      <c r="AA49" s="2">
        <v>6.3983580738783852E-2</v>
      </c>
      <c r="AB49" s="2">
        <v>8.117984874282029E-2</v>
      </c>
    </row>
    <row r="50" spans="1:28">
      <c r="A50" s="1">
        <v>94</v>
      </c>
      <c r="B50" s="1">
        <v>608</v>
      </c>
      <c r="C50" s="1">
        <v>29</v>
      </c>
      <c r="D50" s="1">
        <v>5</v>
      </c>
      <c r="E50" s="1" t="s">
        <v>23</v>
      </c>
      <c r="F50" s="1">
        <v>268.67500000000001</v>
      </c>
      <c r="G50" s="1">
        <v>41.406199999999998</v>
      </c>
      <c r="H50" s="1" t="s">
        <v>83</v>
      </c>
      <c r="I50" s="2">
        <v>12.467827796936035</v>
      </c>
      <c r="J50" s="2">
        <v>0.94899999999999995</v>
      </c>
      <c r="K50" s="34">
        <v>27.018324</v>
      </c>
      <c r="L50" s="2">
        <v>0.63613159507761241</v>
      </c>
      <c r="M50" s="68">
        <v>17.100000000000001</v>
      </c>
      <c r="N50" s="68">
        <v>20.8</v>
      </c>
      <c r="O50" s="68">
        <v>24.5</v>
      </c>
      <c r="P50" s="68">
        <v>28.2</v>
      </c>
      <c r="Q50" s="68">
        <v>32.799999999999997</v>
      </c>
      <c r="R50" s="39">
        <v>25.162612504587067</v>
      </c>
      <c r="S50" s="2">
        <v>0.74144879573889044</v>
      </c>
      <c r="T50" s="2">
        <v>0.31194818911049577</v>
      </c>
      <c r="U50" s="2">
        <v>1.9263964197428487</v>
      </c>
      <c r="V50" s="2">
        <v>2.4436611805601167</v>
      </c>
      <c r="W50" s="2">
        <v>0.51726476081726802</v>
      </c>
      <c r="X50" s="2">
        <v>7.4203904733127635</v>
      </c>
      <c r="Y50" s="2">
        <v>0.47580189132090361</v>
      </c>
      <c r="Z50" s="2">
        <v>0.65717425293616993</v>
      </c>
      <c r="AA50" s="2">
        <v>0.17247364482512484</v>
      </c>
      <c r="AB50" s="2">
        <v>0.1942474001585674</v>
      </c>
    </row>
    <row r="51" spans="1:28">
      <c r="A51" s="1">
        <v>94</v>
      </c>
      <c r="B51" s="1">
        <v>608</v>
      </c>
      <c r="C51" s="1">
        <v>29</v>
      </c>
      <c r="D51" s="1">
        <v>6</v>
      </c>
      <c r="E51" s="1" t="s">
        <v>15</v>
      </c>
      <c r="F51" s="1">
        <v>270.14499999999998</v>
      </c>
      <c r="G51" s="1">
        <v>30.807099999999991</v>
      </c>
      <c r="H51" s="1" t="s">
        <v>83</v>
      </c>
      <c r="I51" s="2">
        <v>12.517915725708008</v>
      </c>
      <c r="J51" s="2"/>
      <c r="K51" s="34"/>
      <c r="L51" s="2">
        <v>0.62432523812309582</v>
      </c>
      <c r="M51" s="68">
        <v>16.3</v>
      </c>
      <c r="N51" s="68">
        <v>20.100000000000001</v>
      </c>
      <c r="O51" s="68">
        <v>23.7</v>
      </c>
      <c r="P51" s="68">
        <v>27.4</v>
      </c>
      <c r="Q51" s="68">
        <v>31.9</v>
      </c>
      <c r="R51" s="39">
        <v>24.606104977526542</v>
      </c>
      <c r="S51" s="2">
        <v>0.7529463679747832</v>
      </c>
      <c r="T51" s="2">
        <v>0.31310552081230791</v>
      </c>
      <c r="U51" s="2">
        <v>1.8946121532073599</v>
      </c>
      <c r="V51" s="2">
        <v>2.4033458164639843</v>
      </c>
      <c r="W51" s="2">
        <v>0.50873366325662439</v>
      </c>
      <c r="X51" s="2">
        <v>7.8259924264848575</v>
      </c>
      <c r="Y51" s="2">
        <v>0.61993944046084315</v>
      </c>
      <c r="Z51" s="2">
        <v>0.85924070560126631</v>
      </c>
      <c r="AA51" s="2">
        <v>0.2204356329930483</v>
      </c>
      <c r="AB51" s="2">
        <v>0.2580735438338595</v>
      </c>
    </row>
    <row r="52" spans="1:28">
      <c r="A52" s="1">
        <v>94</v>
      </c>
      <c r="B52" s="1">
        <v>608</v>
      </c>
      <c r="C52" s="1">
        <v>30</v>
      </c>
      <c r="D52" s="1">
        <v>1</v>
      </c>
      <c r="E52" s="1" t="s">
        <v>22</v>
      </c>
      <c r="F52" s="1">
        <v>272.255</v>
      </c>
      <c r="G52" s="1">
        <v>28.521599999999992</v>
      </c>
      <c r="H52" s="1" t="s">
        <v>83</v>
      </c>
      <c r="I52" s="2">
        <v>12.588114738464355</v>
      </c>
      <c r="J52" s="2"/>
      <c r="K52" s="34"/>
      <c r="L52" s="2">
        <v>0.64579721520243061</v>
      </c>
      <c r="M52" s="68">
        <v>17.8</v>
      </c>
      <c r="N52" s="68">
        <v>21.5</v>
      </c>
      <c r="O52" s="68">
        <v>25.2</v>
      </c>
      <c r="P52" s="68">
        <v>28.9</v>
      </c>
      <c r="Q52" s="68">
        <v>33.700000000000003</v>
      </c>
      <c r="R52" s="39">
        <v>25.610577886185641</v>
      </c>
      <c r="S52" s="2">
        <v>0.62818284702498328</v>
      </c>
      <c r="T52" s="2">
        <v>0.2939024268470864</v>
      </c>
      <c r="U52" s="2">
        <v>2.0059424346252115</v>
      </c>
      <c r="V52" s="2">
        <v>2.4773555675960006</v>
      </c>
      <c r="W52" s="2">
        <v>0.47141313297078913</v>
      </c>
      <c r="X52" s="2">
        <v>7.6430031093883581</v>
      </c>
      <c r="Y52" s="2">
        <v>0.84014721287422023</v>
      </c>
      <c r="Z52" s="2">
        <v>0.79172911941717916</v>
      </c>
      <c r="AA52" s="2">
        <v>0.32225400904337764</v>
      </c>
      <c r="AB52" s="2">
        <v>0.32951814455951861</v>
      </c>
    </row>
    <row r="53" spans="1:28">
      <c r="A53" s="1">
        <v>94</v>
      </c>
      <c r="B53" s="1">
        <v>608</v>
      </c>
      <c r="C53" s="1">
        <v>30</v>
      </c>
      <c r="D53" s="1">
        <v>2</v>
      </c>
      <c r="E53" s="1" t="s">
        <v>16</v>
      </c>
      <c r="F53" s="1">
        <v>273.78499999999997</v>
      </c>
      <c r="G53" s="1">
        <v>37.407899999999998</v>
      </c>
      <c r="H53" s="1" t="s">
        <v>83</v>
      </c>
      <c r="I53" s="2">
        <v>12.639017105102539</v>
      </c>
      <c r="J53" s="2"/>
      <c r="K53" s="34"/>
      <c r="L53" s="2">
        <v>0.65128733388833637</v>
      </c>
      <c r="M53" s="68">
        <v>18.2</v>
      </c>
      <c r="N53" s="68">
        <v>21.8</v>
      </c>
      <c r="O53" s="68">
        <v>25.5</v>
      </c>
      <c r="P53" s="68">
        <v>29.4</v>
      </c>
      <c r="Q53" s="68">
        <v>34.200000000000003</v>
      </c>
      <c r="R53" s="39">
        <v>25.862048041117681</v>
      </c>
      <c r="S53" s="2">
        <v>0.63493212115531406</v>
      </c>
      <c r="T53" s="2">
        <v>0.29130177710691135</v>
      </c>
      <c r="U53" s="2">
        <v>1.8960289804355155</v>
      </c>
      <c r="V53" s="2">
        <v>2.4967703879667935</v>
      </c>
      <c r="W53" s="2">
        <v>0.60074140753127803</v>
      </c>
      <c r="X53" s="2">
        <v>9.4111245344119396</v>
      </c>
      <c r="Y53" s="2">
        <v>1.0062404345114235</v>
      </c>
      <c r="Z53" s="2">
        <v>0.98429637812049042</v>
      </c>
      <c r="AA53" s="2">
        <v>0.36330779142893632</v>
      </c>
      <c r="AB53" s="2">
        <v>0.42873326848368254</v>
      </c>
    </row>
    <row r="54" spans="1:28">
      <c r="A54" s="1">
        <v>94</v>
      </c>
      <c r="B54" s="1">
        <v>608</v>
      </c>
      <c r="C54" s="1">
        <v>30</v>
      </c>
      <c r="D54" s="1">
        <v>3</v>
      </c>
      <c r="E54" s="1" t="s">
        <v>143</v>
      </c>
      <c r="F54" s="1">
        <v>275.01499999999999</v>
      </c>
      <c r="G54" s="1">
        <v>15.5</v>
      </c>
      <c r="H54" s="1" t="s">
        <v>84</v>
      </c>
      <c r="I54" s="2">
        <v>12.679939270019531</v>
      </c>
      <c r="J54" s="2"/>
      <c r="K54" s="34"/>
      <c r="L54" s="2">
        <v>0.65530822640346198</v>
      </c>
      <c r="M54" s="68">
        <v>18.600000000000001</v>
      </c>
      <c r="N54" s="68">
        <v>22.1</v>
      </c>
      <c r="O54" s="68">
        <v>25.7</v>
      </c>
      <c r="P54" s="68">
        <v>29.6</v>
      </c>
      <c r="Q54" s="68">
        <v>34.299999999999997</v>
      </c>
      <c r="R54" s="39">
        <v>26.044880401200942</v>
      </c>
      <c r="S54" s="2">
        <v>0.6562379507254531</v>
      </c>
      <c r="T54" s="2">
        <v>0.27793720335518318</v>
      </c>
      <c r="U54" s="2">
        <v>1.9292720097082598</v>
      </c>
      <c r="V54" s="2">
        <v>2.5111165193549434</v>
      </c>
      <c r="W54" s="2">
        <v>0.58184450964668355</v>
      </c>
      <c r="X54" s="2">
        <v>9.6445533534405055</v>
      </c>
      <c r="Y54" s="2"/>
      <c r="Z54" s="2"/>
      <c r="AA54" s="2"/>
      <c r="AB54" s="2"/>
    </row>
    <row r="55" spans="1:28">
      <c r="A55" s="1">
        <v>94</v>
      </c>
      <c r="B55" s="1">
        <v>608</v>
      </c>
      <c r="C55" s="1">
        <v>30</v>
      </c>
      <c r="D55" s="1">
        <v>3</v>
      </c>
      <c r="E55" s="1" t="s">
        <v>25</v>
      </c>
      <c r="F55" s="1">
        <v>275.33499999999998</v>
      </c>
      <c r="G55" s="1">
        <v>26.5425</v>
      </c>
      <c r="H55" s="1" t="s">
        <v>83</v>
      </c>
      <c r="I55" s="2">
        <v>12.690584182739258</v>
      </c>
      <c r="J55" s="2">
        <v>0.86764705882352933</v>
      </c>
      <c r="K55" s="34">
        <v>24.587823529411764</v>
      </c>
      <c r="L55" s="2"/>
      <c r="M55" s="68"/>
      <c r="N55" s="68"/>
      <c r="O55" s="68"/>
      <c r="P55" s="68"/>
      <c r="Q55" s="68"/>
      <c r="R55" s="34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1">
        <v>94</v>
      </c>
      <c r="B56" s="1">
        <v>608</v>
      </c>
      <c r="C56" s="1">
        <v>30</v>
      </c>
      <c r="D56" s="1">
        <v>4</v>
      </c>
      <c r="E56" s="1" t="s">
        <v>21</v>
      </c>
      <c r="F56" s="1">
        <v>276.71499999999997</v>
      </c>
      <c r="G56" s="1">
        <v>27.066599999999994</v>
      </c>
      <c r="H56" s="1" t="s">
        <v>83</v>
      </c>
      <c r="I56" s="2">
        <v>12.736406326293945</v>
      </c>
      <c r="J56" s="2"/>
      <c r="K56" s="34"/>
      <c r="L56" s="2">
        <v>0.500283930424818</v>
      </c>
      <c r="M56" s="68">
        <v>6.6</v>
      </c>
      <c r="N56" s="68">
        <v>11.4</v>
      </c>
      <c r="O56" s="68">
        <v>15.6</v>
      </c>
      <c r="P56" s="68">
        <v>19.2</v>
      </c>
      <c r="Q56" s="68">
        <v>22.4</v>
      </c>
      <c r="R56" s="39">
        <v>18.026412237061376</v>
      </c>
      <c r="S56" s="2">
        <v>0.57227286250127096</v>
      </c>
      <c r="T56" s="2">
        <v>0.37861847955613392</v>
      </c>
      <c r="U56" s="2">
        <v>1.2959708469707161</v>
      </c>
      <c r="V56" s="2">
        <v>2.0357242902300201</v>
      </c>
      <c r="W56" s="2">
        <v>0.73975344325930403</v>
      </c>
      <c r="X56" s="2">
        <v>7.6853773909721159</v>
      </c>
      <c r="Y56" s="2">
        <v>1.8311969278686777</v>
      </c>
      <c r="Z56" s="2">
        <v>1.0807122433436922</v>
      </c>
      <c r="AA56" s="2">
        <v>0.43318180279448426</v>
      </c>
      <c r="AB56" s="2">
        <v>1.0500663981802141</v>
      </c>
    </row>
    <row r="57" spans="1:28">
      <c r="A57" s="1">
        <v>94</v>
      </c>
      <c r="B57" s="1">
        <v>608</v>
      </c>
      <c r="C57" s="1">
        <v>30</v>
      </c>
      <c r="D57" s="1">
        <v>5</v>
      </c>
      <c r="E57" s="1" t="s">
        <v>21</v>
      </c>
      <c r="F57" s="1">
        <v>278.21499999999997</v>
      </c>
      <c r="G57" s="1">
        <v>37.1907</v>
      </c>
      <c r="H57" s="1" t="s">
        <v>83</v>
      </c>
      <c r="I57" s="2">
        <v>12.776898384094238</v>
      </c>
      <c r="J57" s="2"/>
      <c r="K57" s="34"/>
      <c r="L57" s="2">
        <v>0.61401669347439192</v>
      </c>
      <c r="M57" s="68">
        <v>15.5</v>
      </c>
      <c r="N57" s="68">
        <v>19.399999999999999</v>
      </c>
      <c r="O57" s="68">
        <v>23</v>
      </c>
      <c r="P57" s="68">
        <v>26.6</v>
      </c>
      <c r="Q57" s="68">
        <v>30.9</v>
      </c>
      <c r="R57" s="39">
        <v>24.11152421685669</v>
      </c>
      <c r="S57" s="2">
        <v>0.65696248034714577</v>
      </c>
      <c r="T57" s="2">
        <v>0.30427833654245495</v>
      </c>
      <c r="U57" s="2">
        <v>1.787629960113734</v>
      </c>
      <c r="V57" s="2">
        <v>2.3689019255772665</v>
      </c>
      <c r="W57" s="2">
        <v>0.58127196546353255</v>
      </c>
      <c r="X57" s="2">
        <v>8.3766148390211583</v>
      </c>
      <c r="Y57" s="2">
        <v>1.8474084675509173</v>
      </c>
      <c r="Z57" s="2">
        <v>1.9211506669406948</v>
      </c>
      <c r="AA57" s="2">
        <v>0.62511755606374275</v>
      </c>
      <c r="AB57" s="2">
        <v>0.83448817760218563</v>
      </c>
    </row>
    <row r="58" spans="1:28">
      <c r="A58" s="1">
        <v>94</v>
      </c>
      <c r="B58" s="1">
        <v>608</v>
      </c>
      <c r="C58" s="1">
        <v>31</v>
      </c>
      <c r="D58" s="1">
        <v>2</v>
      </c>
      <c r="E58" s="1" t="s">
        <v>144</v>
      </c>
      <c r="F58" s="1">
        <v>283.02499999999998</v>
      </c>
      <c r="G58" s="1">
        <v>20.399999999999999</v>
      </c>
      <c r="H58" s="1" t="s">
        <v>84</v>
      </c>
      <c r="I58" s="2">
        <v>12.907090187072754</v>
      </c>
      <c r="J58" s="2"/>
      <c r="K58" s="34"/>
      <c r="L58" s="2">
        <v>0.60261676880738635</v>
      </c>
      <c r="M58" s="68">
        <v>14.7</v>
      </c>
      <c r="N58" s="68">
        <v>18.600000000000001</v>
      </c>
      <c r="O58" s="68">
        <v>22.3</v>
      </c>
      <c r="P58" s="68">
        <v>25.9</v>
      </c>
      <c r="Q58" s="68">
        <v>30.1</v>
      </c>
      <c r="R58" s="39">
        <v>23.554818932749129</v>
      </c>
      <c r="S58" s="2">
        <v>0.72470687708204751</v>
      </c>
      <c r="T58" s="2">
        <v>0.27446244276594506</v>
      </c>
      <c r="U58" s="2">
        <v>1.7707057144826173</v>
      </c>
      <c r="V58" s="2">
        <v>2.3316330285771913</v>
      </c>
      <c r="W58" s="2">
        <v>0.56092731409457408</v>
      </c>
      <c r="X58" s="2">
        <v>7.5587247219755298</v>
      </c>
      <c r="Y58" s="2"/>
      <c r="Z58" s="2"/>
      <c r="AA58" s="2"/>
      <c r="AB58" s="2"/>
    </row>
    <row r="59" spans="1:28">
      <c r="A59" s="1">
        <v>94</v>
      </c>
      <c r="B59" s="1">
        <v>608</v>
      </c>
      <c r="C59" s="1">
        <v>31</v>
      </c>
      <c r="D59" s="1">
        <v>3</v>
      </c>
      <c r="E59" s="1" t="s">
        <v>22</v>
      </c>
      <c r="F59" s="1">
        <v>284.85499999999996</v>
      </c>
      <c r="G59" s="1">
        <v>35.472799999999999</v>
      </c>
      <c r="H59" s="1" t="s">
        <v>83</v>
      </c>
      <c r="I59" s="2">
        <v>12.98289680480957</v>
      </c>
      <c r="J59" s="2"/>
      <c r="K59" s="34"/>
      <c r="L59" s="2">
        <v>0.54941766784187096</v>
      </c>
      <c r="M59" s="68">
        <v>10.6</v>
      </c>
      <c r="N59" s="68">
        <v>14.9</v>
      </c>
      <c r="O59" s="68">
        <v>18.8</v>
      </c>
      <c r="P59" s="68">
        <v>22.4</v>
      </c>
      <c r="Q59" s="68">
        <v>26</v>
      </c>
      <c r="R59" s="39">
        <v>20.809339282488743</v>
      </c>
      <c r="S59" s="2">
        <v>0.61862369385169758</v>
      </c>
      <c r="T59" s="2">
        <v>0.33019376838871861</v>
      </c>
      <c r="U59" s="2">
        <v>1.7884848560355313</v>
      </c>
      <c r="V59" s="2">
        <v>2.1691228445679371</v>
      </c>
      <c r="W59" s="2">
        <v>0.38063798853240582</v>
      </c>
      <c r="X59" s="2">
        <v>8.0441349144000256</v>
      </c>
      <c r="Y59" s="2">
        <v>3.4963218366382471</v>
      </c>
      <c r="Z59" s="2">
        <v>2.7797281108265368</v>
      </c>
      <c r="AA59" s="2">
        <v>1.1773601705080567</v>
      </c>
      <c r="AB59" s="2">
        <v>1.5267397538278458</v>
      </c>
    </row>
    <row r="60" spans="1:28">
      <c r="A60" s="1">
        <v>94</v>
      </c>
      <c r="B60" s="1">
        <v>608</v>
      </c>
      <c r="C60" s="1">
        <v>31</v>
      </c>
      <c r="D60" s="1">
        <v>4</v>
      </c>
      <c r="E60" s="1" t="s">
        <v>7</v>
      </c>
      <c r="F60" s="1">
        <v>286.33499999999998</v>
      </c>
      <c r="G60" s="1">
        <v>33.611999999999995</v>
      </c>
      <c r="H60" s="1" t="s">
        <v>83</v>
      </c>
      <c r="I60" s="2">
        <v>13.099399566650391</v>
      </c>
      <c r="J60" s="2"/>
      <c r="K60" s="34"/>
      <c r="L60" s="2">
        <v>0.62583144829999537</v>
      </c>
      <c r="M60" s="68">
        <v>16.5</v>
      </c>
      <c r="N60" s="68">
        <v>20.2</v>
      </c>
      <c r="O60" s="68">
        <v>23.8</v>
      </c>
      <c r="P60" s="68">
        <v>27.5</v>
      </c>
      <c r="Q60" s="68">
        <v>31.9</v>
      </c>
      <c r="R60" s="39">
        <v>24.677684986488472</v>
      </c>
      <c r="S60" s="2">
        <v>0.72652310478283888</v>
      </c>
      <c r="T60" s="2">
        <v>0.29686020102484117</v>
      </c>
      <c r="U60" s="2">
        <v>1.7908654391076209</v>
      </c>
      <c r="V60" s="2">
        <v>2.4084375903908191</v>
      </c>
      <c r="W60" s="2">
        <v>0.6175721512831982</v>
      </c>
      <c r="X60" s="2">
        <v>9.2860881506368287</v>
      </c>
      <c r="Y60" s="2">
        <v>0.90947192395853838</v>
      </c>
      <c r="Z60" s="2">
        <v>1.3928796152178726</v>
      </c>
      <c r="AA60" s="2">
        <v>0.31179794337062539</v>
      </c>
      <c r="AB60" s="2">
        <v>0.41329484216083806</v>
      </c>
    </row>
    <row r="61" spans="1:28">
      <c r="A61" s="1">
        <v>94</v>
      </c>
      <c r="B61" s="1">
        <v>608</v>
      </c>
      <c r="C61" s="1">
        <v>31</v>
      </c>
      <c r="D61" s="1">
        <v>6</v>
      </c>
      <c r="E61" s="1" t="s">
        <v>25</v>
      </c>
      <c r="F61" s="1">
        <v>289.435</v>
      </c>
      <c r="G61" s="1">
        <v>36.210599999999999</v>
      </c>
      <c r="H61" s="1" t="s">
        <v>83</v>
      </c>
      <c r="I61" s="2">
        <v>13.326029777526855</v>
      </c>
      <c r="J61" s="2"/>
      <c r="K61" s="34"/>
      <c r="L61" s="2">
        <v>0.51311802299854925</v>
      </c>
      <c r="M61" s="68">
        <v>7.73</v>
      </c>
      <c r="N61" s="68">
        <v>12.3</v>
      </c>
      <c r="O61" s="68">
        <v>16.399999999999999</v>
      </c>
      <c r="P61" s="68">
        <v>20.100000000000001</v>
      </c>
      <c r="Q61" s="68">
        <v>23.3</v>
      </c>
      <c r="R61" s="39">
        <v>18.778861219213365</v>
      </c>
      <c r="S61" s="2">
        <v>0.57146278059601552</v>
      </c>
      <c r="T61" s="2">
        <v>0.42981211520029472</v>
      </c>
      <c r="U61" s="2">
        <v>1.8122554338890531</v>
      </c>
      <c r="V61" s="2">
        <v>2.0690222726372371</v>
      </c>
      <c r="W61" s="2">
        <v>0.25676683874818407</v>
      </c>
      <c r="X61" s="2">
        <v>6.8038953488372087</v>
      </c>
      <c r="Y61" s="2">
        <v>1.7231722159678031</v>
      </c>
      <c r="Z61" s="2">
        <v>1.0992939827388011</v>
      </c>
      <c r="AA61" s="2">
        <v>0.53636254852405096</v>
      </c>
      <c r="AB61" s="2">
        <v>0.65437921856985137</v>
      </c>
    </row>
    <row r="62" spans="1:28">
      <c r="A62" s="1">
        <v>94</v>
      </c>
      <c r="B62" s="1">
        <v>608</v>
      </c>
      <c r="C62" s="1">
        <v>32</v>
      </c>
      <c r="D62" s="1">
        <v>1</v>
      </c>
      <c r="E62" s="1" t="s">
        <v>7</v>
      </c>
      <c r="F62" s="1">
        <v>291.435</v>
      </c>
      <c r="G62" s="1">
        <v>40.731900000000003</v>
      </c>
      <c r="H62" s="1" t="s">
        <v>83</v>
      </c>
      <c r="I62" s="2">
        <v>13.39293098449707</v>
      </c>
      <c r="J62" s="2"/>
      <c r="K62" s="34"/>
      <c r="L62" s="2">
        <v>0.5639575607781584</v>
      </c>
      <c r="M62" s="68">
        <v>11.8</v>
      </c>
      <c r="N62" s="68">
        <v>15.9</v>
      </c>
      <c r="O62" s="68">
        <v>19.8</v>
      </c>
      <c r="P62" s="68">
        <v>23.3</v>
      </c>
      <c r="Q62" s="68">
        <v>27.2</v>
      </c>
      <c r="R62" s="39">
        <v>21.585255364885494</v>
      </c>
      <c r="S62" s="2">
        <v>0.66752622803002126</v>
      </c>
      <c r="T62" s="2">
        <v>0.39530209068920386</v>
      </c>
      <c r="U62" s="2">
        <v>1.9507978431249475</v>
      </c>
      <c r="V62" s="2">
        <v>2.2116724709922009</v>
      </c>
      <c r="W62" s="2">
        <v>0.26087462786725335</v>
      </c>
      <c r="X62" s="2">
        <v>9.5259483730594248</v>
      </c>
      <c r="Y62" s="2">
        <v>1.8404590340316072</v>
      </c>
      <c r="Z62" s="2">
        <v>2.2050687047572226</v>
      </c>
      <c r="AA62" s="2">
        <v>0.63340298055003785</v>
      </c>
      <c r="AB62" s="2">
        <v>0.65325766189504431</v>
      </c>
    </row>
    <row r="63" spans="1:28">
      <c r="A63" s="1">
        <v>94</v>
      </c>
      <c r="B63" s="1">
        <v>608</v>
      </c>
      <c r="C63" s="1">
        <v>32</v>
      </c>
      <c r="D63" s="1">
        <v>2</v>
      </c>
      <c r="E63" s="1" t="s">
        <v>26</v>
      </c>
      <c r="F63" s="1">
        <v>292.92500000000001</v>
      </c>
      <c r="G63" s="1">
        <v>36.362299999999998</v>
      </c>
      <c r="H63" s="1" t="s">
        <v>83</v>
      </c>
      <c r="I63" s="2">
        <v>13.44277286529541</v>
      </c>
      <c r="J63" s="2"/>
      <c r="K63" s="34"/>
      <c r="L63" s="2">
        <v>0.54098463523672979</v>
      </c>
      <c r="M63" s="68">
        <v>9.8297500000000007</v>
      </c>
      <c r="N63" s="68">
        <v>14.4</v>
      </c>
      <c r="O63" s="68">
        <v>18.3</v>
      </c>
      <c r="P63" s="68">
        <v>21.8</v>
      </c>
      <c r="Q63" s="68">
        <v>25.3</v>
      </c>
      <c r="R63" s="39">
        <v>20.34984925827327</v>
      </c>
      <c r="S63" s="2">
        <v>0.61535802930041295</v>
      </c>
      <c r="T63" s="2">
        <v>0.35370644671473583</v>
      </c>
      <c r="U63" s="2">
        <v>1.9066470348461622</v>
      </c>
      <c r="V63" s="2">
        <v>2.1450875577342803</v>
      </c>
      <c r="W63" s="2">
        <v>0.23844052288811812</v>
      </c>
      <c r="X63" s="2">
        <v>8.0141346921805514</v>
      </c>
      <c r="Y63" s="2">
        <v>0.93312371196386779</v>
      </c>
      <c r="Z63" s="2">
        <v>0.66922933781206118</v>
      </c>
      <c r="AA63" s="2">
        <v>0.32490913854136039</v>
      </c>
      <c r="AB63" s="2">
        <v>0.36135980531074324</v>
      </c>
    </row>
    <row r="64" spans="1:28">
      <c r="A64" s="1">
        <v>94</v>
      </c>
      <c r="B64" s="1">
        <v>608</v>
      </c>
      <c r="C64" s="1">
        <v>32</v>
      </c>
      <c r="D64" s="1">
        <v>3</v>
      </c>
      <c r="E64" s="1" t="s">
        <v>11</v>
      </c>
      <c r="F64" s="1">
        <v>294.46499999999997</v>
      </c>
      <c r="G64" s="1">
        <v>25.990800000000007</v>
      </c>
      <c r="H64" s="1" t="s">
        <v>83</v>
      </c>
      <c r="I64" s="2">
        <v>13.49428653717041</v>
      </c>
      <c r="J64" s="2"/>
      <c r="K64" s="34"/>
      <c r="L64" s="2">
        <v>0.65716456947874602</v>
      </c>
      <c r="M64" s="68">
        <v>18.7</v>
      </c>
      <c r="N64" s="68">
        <v>22.2</v>
      </c>
      <c r="O64" s="68">
        <v>25.8</v>
      </c>
      <c r="P64" s="68">
        <v>29.7</v>
      </c>
      <c r="Q64" s="68">
        <v>34.6</v>
      </c>
      <c r="R64" s="39">
        <v>26.128911226748251</v>
      </c>
      <c r="S64" s="2">
        <v>0.62593567912398307</v>
      </c>
      <c r="T64" s="2">
        <v>0.2794460704162201</v>
      </c>
      <c r="U64" s="2">
        <v>2.0246680574379838</v>
      </c>
      <c r="V64" s="2">
        <v>2.5177759824769415</v>
      </c>
      <c r="W64" s="2">
        <v>0.49310792503895762</v>
      </c>
      <c r="X64" s="2">
        <v>7.3823813829212535</v>
      </c>
      <c r="Y64" s="2">
        <v>2.134136874760423</v>
      </c>
      <c r="Z64" s="2">
        <v>1.9763582793611769</v>
      </c>
      <c r="AA64" s="2">
        <v>0.83255843603555746</v>
      </c>
      <c r="AB64" s="2">
        <v>0.83947101915029132</v>
      </c>
    </row>
    <row r="65" spans="1:28">
      <c r="A65" s="1">
        <v>94</v>
      </c>
      <c r="B65" s="1">
        <v>608</v>
      </c>
      <c r="C65" s="1">
        <v>32</v>
      </c>
      <c r="D65" s="1">
        <v>4</v>
      </c>
      <c r="E65" s="1" t="s">
        <v>7</v>
      </c>
      <c r="F65" s="1">
        <v>295.935</v>
      </c>
      <c r="G65" s="1">
        <v>36.869700000000002</v>
      </c>
      <c r="H65" s="1" t="s">
        <v>83</v>
      </c>
      <c r="I65" s="2">
        <v>13.543459892272949</v>
      </c>
      <c r="J65" s="2"/>
      <c r="K65" s="34"/>
      <c r="L65" s="2">
        <v>0.59478634905902161</v>
      </c>
      <c r="M65" s="68">
        <v>14.1</v>
      </c>
      <c r="N65" s="68">
        <v>18.100000000000001</v>
      </c>
      <c r="O65" s="68">
        <v>21.8</v>
      </c>
      <c r="P65" s="68">
        <v>25.4</v>
      </c>
      <c r="Q65" s="68">
        <v>29.4</v>
      </c>
      <c r="R65" s="39">
        <v>23.16629188508627</v>
      </c>
      <c r="S65" s="2">
        <v>0.73594641777268388</v>
      </c>
      <c r="T65" s="2">
        <v>0.33440457078454378</v>
      </c>
      <c r="U65" s="2">
        <v>1.7914407642134178</v>
      </c>
      <c r="V65" s="2">
        <v>2.3065335706340617</v>
      </c>
      <c r="W65" s="2">
        <v>0.51509280642064392</v>
      </c>
      <c r="X65" s="2">
        <v>7.0272259077752972</v>
      </c>
      <c r="Y65" s="2">
        <v>0.78594953655632993</v>
      </c>
      <c r="Z65" s="2">
        <v>0.93616633068724275</v>
      </c>
      <c r="AA65" s="2">
        <v>0.26029891622227797</v>
      </c>
      <c r="AB65" s="2">
        <v>0.34395553382902544</v>
      </c>
    </row>
    <row r="66" spans="1:28">
      <c r="A66" s="1">
        <v>94</v>
      </c>
      <c r="B66" s="1">
        <v>608</v>
      </c>
      <c r="C66" s="1">
        <v>32</v>
      </c>
      <c r="D66" s="1">
        <v>5</v>
      </c>
      <c r="E66" s="1" t="s">
        <v>24</v>
      </c>
      <c r="F66" s="1">
        <v>297.38499999999999</v>
      </c>
      <c r="G66" s="1">
        <v>36.370900000000006</v>
      </c>
      <c r="H66" s="1" t="s">
        <v>83</v>
      </c>
      <c r="I66" s="2">
        <v>13.591963768005371</v>
      </c>
      <c r="J66" s="2"/>
      <c r="K66" s="34"/>
      <c r="L66" s="2">
        <v>0.63487027914094818</v>
      </c>
      <c r="M66" s="68">
        <v>17</v>
      </c>
      <c r="N66" s="68">
        <v>20.8</v>
      </c>
      <c r="O66" s="68">
        <v>24.4</v>
      </c>
      <c r="P66" s="68">
        <v>28.2</v>
      </c>
      <c r="Q66" s="68">
        <v>32.799999999999997</v>
      </c>
      <c r="R66" s="39">
        <v>25.103653757847248</v>
      </c>
      <c r="S66" s="2">
        <v>0.80704899456465307</v>
      </c>
      <c r="T66" s="2">
        <v>0.36429702420029347</v>
      </c>
      <c r="U66" s="2">
        <v>1.5865322939540754</v>
      </c>
      <c r="V66" s="2">
        <v>2.4393099858986682</v>
      </c>
      <c r="W66" s="2">
        <v>0.85277769194459285</v>
      </c>
      <c r="X66" s="2">
        <v>7.8745999311178947</v>
      </c>
      <c r="Y66" s="2">
        <v>0.85184494128307275</v>
      </c>
      <c r="Z66" s="2">
        <v>1.3154777551543948</v>
      </c>
      <c r="AA66" s="2">
        <v>0.2431014338168907</v>
      </c>
      <c r="AB66" s="2">
        <v>0.42079354862209628</v>
      </c>
    </row>
    <row r="67" spans="1:28">
      <c r="A67" s="1">
        <v>94</v>
      </c>
      <c r="B67" s="1">
        <v>608</v>
      </c>
      <c r="C67" s="1">
        <v>33</v>
      </c>
      <c r="D67" s="1">
        <v>1</v>
      </c>
      <c r="E67" s="1" t="s">
        <v>22</v>
      </c>
      <c r="F67" s="1">
        <v>301.05500000000001</v>
      </c>
      <c r="G67" s="1" t="s">
        <v>145</v>
      </c>
      <c r="H67" s="1" t="s">
        <v>83</v>
      </c>
      <c r="I67" s="2">
        <v>13.766691207885742</v>
      </c>
      <c r="J67" s="2">
        <v>0.92800000000000005</v>
      </c>
      <c r="K67" s="34">
        <v>26.390928000000002</v>
      </c>
      <c r="L67" s="2">
        <v>0.57496774904323322</v>
      </c>
      <c r="M67" s="68">
        <v>12.6</v>
      </c>
      <c r="N67" s="68">
        <v>16.7</v>
      </c>
      <c r="O67" s="68">
        <v>20.5</v>
      </c>
      <c r="P67" s="68">
        <v>24.1</v>
      </c>
      <c r="Q67" s="68">
        <v>27.7</v>
      </c>
      <c r="R67" s="39">
        <v>22.159614375922665</v>
      </c>
      <c r="S67" s="2">
        <v>0.75376376756379615</v>
      </c>
      <c r="T67" s="2">
        <v>0.32900220793285617</v>
      </c>
      <c r="U67" s="2">
        <v>1.732212539323571</v>
      </c>
      <c r="V67" s="2">
        <v>2.2448267025369875</v>
      </c>
      <c r="W67" s="2">
        <v>0.51261416321341646</v>
      </c>
      <c r="X67" s="2">
        <v>7.6077866608590279</v>
      </c>
      <c r="Y67" s="2"/>
      <c r="Z67" s="2"/>
      <c r="AA67" s="2"/>
      <c r="AB67" s="2"/>
    </row>
    <row r="68" spans="1:28">
      <c r="A68" s="1">
        <v>94</v>
      </c>
      <c r="B68" s="1">
        <v>608</v>
      </c>
      <c r="C68" s="1">
        <v>33</v>
      </c>
      <c r="D68" s="1">
        <v>1</v>
      </c>
      <c r="E68" s="1" t="s">
        <v>27</v>
      </c>
      <c r="F68" s="1">
        <v>301.35499999999996</v>
      </c>
      <c r="G68" s="1">
        <v>30.655999999999999</v>
      </c>
      <c r="H68" s="1" t="s">
        <v>83</v>
      </c>
      <c r="I68" s="2">
        <v>13.784783363342285</v>
      </c>
      <c r="J68" s="2">
        <v>0.97499999999999998</v>
      </c>
      <c r="K68" s="34">
        <v>27.795100000000001</v>
      </c>
      <c r="L68" s="2">
        <v>0.61602936058413726</v>
      </c>
      <c r="M68" s="68">
        <v>15.6</v>
      </c>
      <c r="N68" s="68">
        <v>19.5</v>
      </c>
      <c r="O68" s="68">
        <v>23.2</v>
      </c>
      <c r="P68" s="68">
        <v>26.9</v>
      </c>
      <c r="Q68" s="68">
        <v>31.3</v>
      </c>
      <c r="R68" s="39">
        <v>24.208736551606904</v>
      </c>
      <c r="S68" s="2">
        <v>0.61404184619944091</v>
      </c>
      <c r="T68" s="2">
        <v>0.28146013039066275</v>
      </c>
      <c r="U68" s="2">
        <v>1.9340069453741744</v>
      </c>
      <c r="V68" s="2">
        <v>2.375571407047862</v>
      </c>
      <c r="W68" s="2">
        <v>0.44156446167368757</v>
      </c>
      <c r="X68" s="2">
        <v>6.2927238902145852</v>
      </c>
      <c r="Y68" s="2">
        <v>0.73273236961268673</v>
      </c>
      <c r="Z68" s="2">
        <v>0.67871955628604264</v>
      </c>
      <c r="AA68" s="2">
        <v>0.2746050399849142</v>
      </c>
      <c r="AB68" s="2">
        <v>0.30588521503561683</v>
      </c>
    </row>
    <row r="69" spans="1:28">
      <c r="A69" s="1">
        <v>94</v>
      </c>
      <c r="B69" s="1">
        <v>608</v>
      </c>
      <c r="C69" s="1">
        <v>33</v>
      </c>
      <c r="D69" s="1">
        <v>2</v>
      </c>
      <c r="E69" s="1" t="s">
        <v>13</v>
      </c>
      <c r="F69" s="1">
        <v>302.315</v>
      </c>
      <c r="G69" s="1">
        <v>33.854500000000002</v>
      </c>
      <c r="H69" s="1" t="s">
        <v>83</v>
      </c>
      <c r="I69" s="2">
        <v>13.842676162719727</v>
      </c>
      <c r="J69" s="2">
        <v>0.875</v>
      </c>
      <c r="K69" s="34">
        <v>24.807500000000001</v>
      </c>
      <c r="L69" s="2">
        <v>0.63743050802526002</v>
      </c>
      <c r="M69" s="68">
        <v>17.297499999999999</v>
      </c>
      <c r="N69" s="68">
        <v>20.9</v>
      </c>
      <c r="O69" s="68">
        <v>24.6</v>
      </c>
      <c r="P69" s="68">
        <v>28.3</v>
      </c>
      <c r="Q69" s="68">
        <v>33</v>
      </c>
      <c r="R69" s="39">
        <v>25.223206623897561</v>
      </c>
      <c r="S69" s="2">
        <v>0.38771836351236677</v>
      </c>
      <c r="T69" s="2">
        <v>0.31684698099874514</v>
      </c>
      <c r="U69" s="2">
        <v>1.9654293424673468</v>
      </c>
      <c r="V69" s="2">
        <v>2.4481531153242022</v>
      </c>
      <c r="W69" s="2">
        <v>0.48272377285685542</v>
      </c>
      <c r="X69" s="2">
        <v>9.2485780768628612</v>
      </c>
      <c r="Y69" s="2">
        <v>1.4426357735066033</v>
      </c>
      <c r="Z69" s="2">
        <v>0.59107943896223036</v>
      </c>
      <c r="AA69" s="2">
        <v>0.53184312968525094</v>
      </c>
      <c r="AB69" s="2">
        <v>0.56783999312194777</v>
      </c>
    </row>
    <row r="70" spans="1:28">
      <c r="A70" s="1">
        <v>94</v>
      </c>
      <c r="B70" s="1">
        <v>608</v>
      </c>
      <c r="C70" s="1">
        <v>33</v>
      </c>
      <c r="D70" s="1">
        <v>2</v>
      </c>
      <c r="E70" s="1" t="s">
        <v>28</v>
      </c>
      <c r="F70" s="1">
        <v>302.51499999999999</v>
      </c>
      <c r="G70" s="1">
        <v>26.978899999999996</v>
      </c>
      <c r="H70" s="1" t="s">
        <v>83</v>
      </c>
      <c r="I70" s="2">
        <v>13.854738235473633</v>
      </c>
      <c r="J70" s="2">
        <v>0.92200000000000004</v>
      </c>
      <c r="K70" s="34">
        <v>26.211672000000004</v>
      </c>
      <c r="L70" s="2">
        <v>0.61115218183819331</v>
      </c>
      <c r="M70" s="68">
        <v>15.5</v>
      </c>
      <c r="N70" s="68">
        <v>19.2</v>
      </c>
      <c r="O70" s="68">
        <v>22.9</v>
      </c>
      <c r="P70" s="68">
        <v>26.5</v>
      </c>
      <c r="Q70" s="68">
        <v>30.8</v>
      </c>
      <c r="R70" s="39">
        <v>23.972616671947538</v>
      </c>
      <c r="S70" s="2">
        <v>0.43955397685387548</v>
      </c>
      <c r="T70" s="2">
        <v>0.34771113357800637</v>
      </c>
      <c r="U70" s="2">
        <v>1.5439295715630794</v>
      </c>
      <c r="V70" s="2">
        <v>2.3594560246783303</v>
      </c>
      <c r="W70" s="2">
        <v>0.81552645311525085</v>
      </c>
      <c r="X70" s="2">
        <v>8.1583198215011983</v>
      </c>
      <c r="Y70" s="2">
        <v>2.4894955828801373</v>
      </c>
      <c r="Z70" s="2">
        <v>0.73374674411215013</v>
      </c>
      <c r="AA70" s="2">
        <v>0.69046317056253681</v>
      </c>
      <c r="AB70" s="2">
        <v>1.2715242088929997</v>
      </c>
    </row>
    <row r="71" spans="1:28">
      <c r="A71" s="1">
        <v>94</v>
      </c>
      <c r="B71" s="1">
        <v>608</v>
      </c>
      <c r="C71" s="1">
        <v>33</v>
      </c>
      <c r="D71" s="1">
        <v>2</v>
      </c>
      <c r="E71" s="1" t="s">
        <v>62</v>
      </c>
      <c r="F71" s="1">
        <v>303.01499999999999</v>
      </c>
      <c r="G71" s="1">
        <v>24.1</v>
      </c>
      <c r="H71" s="1" t="s">
        <v>84</v>
      </c>
      <c r="I71" s="2">
        <v>13.884891510009766</v>
      </c>
      <c r="J71" s="2"/>
      <c r="K71" s="34"/>
      <c r="L71" s="2">
        <v>0.68691646914920002</v>
      </c>
      <c r="M71" s="68">
        <v>20.7</v>
      </c>
      <c r="N71" s="68">
        <v>24.2</v>
      </c>
      <c r="O71" s="68">
        <v>27.8</v>
      </c>
      <c r="P71" s="68">
        <v>31.9</v>
      </c>
      <c r="Q71" s="68">
        <v>37.200000000000003</v>
      </c>
      <c r="R71" s="39">
        <v>27.44422873799865</v>
      </c>
      <c r="S71" s="2">
        <v>0.50034713322383084</v>
      </c>
      <c r="T71" s="2">
        <v>0.28748658280385703</v>
      </c>
      <c r="U71" s="2">
        <v>1.8894967946544048</v>
      </c>
      <c r="V71" s="2">
        <v>2.6276303809086166</v>
      </c>
      <c r="W71" s="2">
        <v>0.73813358625421177</v>
      </c>
      <c r="X71" s="2">
        <v>8.9619156847148496</v>
      </c>
      <c r="Y71" s="2"/>
      <c r="Z71" s="2"/>
      <c r="AA71" s="2"/>
      <c r="AB71" s="2"/>
    </row>
    <row r="72" spans="1:28">
      <c r="A72" s="1">
        <v>94</v>
      </c>
      <c r="B72" s="1">
        <v>608</v>
      </c>
      <c r="C72" s="1">
        <v>33</v>
      </c>
      <c r="D72" s="1">
        <v>2</v>
      </c>
      <c r="E72" s="1" t="s">
        <v>63</v>
      </c>
      <c r="F72" s="1">
        <v>303.46499999999997</v>
      </c>
      <c r="G72" s="1">
        <v>35.299999999999997</v>
      </c>
      <c r="H72" s="1" t="s">
        <v>84</v>
      </c>
      <c r="I72" s="2">
        <v>13.912027359008789</v>
      </c>
      <c r="J72" s="76"/>
      <c r="K72" s="77"/>
      <c r="L72" s="2">
        <v>0.68846700533144078</v>
      </c>
      <c r="M72" s="68">
        <v>20.6</v>
      </c>
      <c r="N72" s="68">
        <v>24.2</v>
      </c>
      <c r="O72" s="68">
        <v>27.8</v>
      </c>
      <c r="P72" s="68">
        <v>32</v>
      </c>
      <c r="Q72" s="68">
        <v>37.4</v>
      </c>
      <c r="R72" s="39">
        <v>27.511206201419313</v>
      </c>
      <c r="S72" s="2">
        <v>0.56645841189735124</v>
      </c>
      <c r="T72" s="2">
        <v>0.29602388535435115</v>
      </c>
      <c r="U72" s="2">
        <v>1.5522371793784324</v>
      </c>
      <c r="V72" s="2">
        <v>2.6335166397625303</v>
      </c>
      <c r="W72" s="2">
        <v>1.0812794603840978</v>
      </c>
      <c r="X72" s="2">
        <v>10.123298032072887</v>
      </c>
      <c r="Y72" s="2"/>
      <c r="Z72" s="2"/>
      <c r="AA72" s="2"/>
      <c r="AB72" s="2"/>
    </row>
    <row r="73" spans="1:28">
      <c r="A73" s="1">
        <v>94</v>
      </c>
      <c r="B73" s="1">
        <v>608</v>
      </c>
      <c r="C73" s="1">
        <v>33</v>
      </c>
      <c r="D73" s="1">
        <v>3</v>
      </c>
      <c r="E73" s="1" t="s">
        <v>29</v>
      </c>
      <c r="F73" s="1">
        <v>303.77499999999998</v>
      </c>
      <c r="G73" s="1">
        <v>27.390799999999999</v>
      </c>
      <c r="H73" s="1" t="s">
        <v>84</v>
      </c>
      <c r="I73" s="2">
        <v>13.930722236633301</v>
      </c>
      <c r="J73" s="2"/>
      <c r="K73" s="34"/>
      <c r="L73" s="2">
        <v>0.61384347174529352</v>
      </c>
      <c r="M73" s="68">
        <v>15.5</v>
      </c>
      <c r="N73" s="68">
        <v>19.399999999999999</v>
      </c>
      <c r="O73" s="68">
        <v>23.1</v>
      </c>
      <c r="P73" s="68">
        <v>26.7</v>
      </c>
      <c r="Q73" s="68">
        <v>31.1</v>
      </c>
      <c r="R73" s="39">
        <v>24.103142675911446</v>
      </c>
      <c r="S73" s="2">
        <v>0.55677953459334506</v>
      </c>
      <c r="T73" s="2">
        <v>0.42872193290867511</v>
      </c>
      <c r="U73" s="2">
        <v>1.4508349264822553</v>
      </c>
      <c r="V73" s="2">
        <v>2.3683291686664498</v>
      </c>
      <c r="W73" s="2">
        <v>0.91749424218419451</v>
      </c>
      <c r="X73" s="2">
        <v>10.593760948246697</v>
      </c>
      <c r="Y73" s="2"/>
      <c r="Z73" s="2"/>
      <c r="AA73" s="2"/>
      <c r="AB73" s="2"/>
    </row>
    <row r="74" spans="1:28">
      <c r="A74" s="1">
        <v>94</v>
      </c>
      <c r="B74" s="1">
        <v>608</v>
      </c>
      <c r="C74" s="1">
        <v>33</v>
      </c>
      <c r="D74" s="1">
        <v>3</v>
      </c>
      <c r="E74" s="1" t="s">
        <v>29</v>
      </c>
      <c r="F74" s="1">
        <v>303.77499999999998</v>
      </c>
      <c r="G74" s="1">
        <v>27.390799999999999</v>
      </c>
      <c r="H74" s="1" t="s">
        <v>83</v>
      </c>
      <c r="I74" s="2">
        <v>13.930722236633301</v>
      </c>
      <c r="J74" s="2">
        <v>1</v>
      </c>
      <c r="K74" s="34">
        <v>28.542000000000002</v>
      </c>
      <c r="L74" s="2"/>
      <c r="M74" s="68"/>
      <c r="N74" s="68"/>
      <c r="O74" s="68"/>
      <c r="P74" s="68"/>
      <c r="Q74" s="68"/>
      <c r="R74" s="34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1">
        <v>94</v>
      </c>
      <c r="B75" s="1">
        <v>608</v>
      </c>
      <c r="C75" s="1">
        <v>34</v>
      </c>
      <c r="D75" s="1">
        <v>1</v>
      </c>
      <c r="E75" s="46" t="s">
        <v>61</v>
      </c>
      <c r="F75" s="1">
        <v>310.17499999999995</v>
      </c>
      <c r="G75" s="1">
        <v>34</v>
      </c>
      <c r="H75" s="1" t="s">
        <v>84</v>
      </c>
      <c r="I75" s="2">
        <v>14.316677093505859</v>
      </c>
      <c r="J75" s="76">
        <v>1</v>
      </c>
      <c r="K75" s="77">
        <v>28.854037267080749</v>
      </c>
      <c r="L75" s="2">
        <v>0.72117561003141306</v>
      </c>
      <c r="M75" s="68">
        <v>22.8</v>
      </c>
      <c r="N75" s="68">
        <v>26.3</v>
      </c>
      <c r="O75" s="68">
        <v>30</v>
      </c>
      <c r="P75" s="68">
        <v>34.5</v>
      </c>
      <c r="Q75" s="68">
        <v>40.299999999999997</v>
      </c>
      <c r="R75" s="39">
        <v>28.890006491268082</v>
      </c>
      <c r="S75" s="2">
        <v>0.79292278938043392</v>
      </c>
      <c r="T75" s="2">
        <v>0.28762826551235626</v>
      </c>
      <c r="U75" s="2">
        <v>2.0469666606932444</v>
      </c>
      <c r="V75" s="2">
        <v>2.7614077251496916</v>
      </c>
      <c r="W75" s="2">
        <v>0.71444106445644717</v>
      </c>
      <c r="X75" s="2">
        <v>9.3742451649139635</v>
      </c>
      <c r="Y75" s="2"/>
      <c r="Z75" s="2"/>
      <c r="AA75" s="2"/>
      <c r="AB75" s="2"/>
    </row>
    <row r="76" spans="1:28">
      <c r="A76" s="1">
        <v>94</v>
      </c>
      <c r="B76" s="1">
        <v>608</v>
      </c>
      <c r="C76" s="1">
        <v>34</v>
      </c>
      <c r="D76" s="1">
        <v>1</v>
      </c>
      <c r="E76" s="1" t="s">
        <v>119</v>
      </c>
      <c r="F76" s="1">
        <v>310.38499999999999</v>
      </c>
      <c r="G76" s="1">
        <v>30.5</v>
      </c>
      <c r="H76" s="1" t="s">
        <v>84</v>
      </c>
      <c r="I76" s="2">
        <v>14.329342842102051</v>
      </c>
      <c r="J76" s="2"/>
      <c r="K76" s="34"/>
      <c r="L76" s="2">
        <v>0.67677633866866715</v>
      </c>
      <c r="M76" s="68">
        <v>20</v>
      </c>
      <c r="N76" s="68">
        <v>23.5</v>
      </c>
      <c r="O76" s="68">
        <v>27.1</v>
      </c>
      <c r="P76" s="68">
        <v>31.2</v>
      </c>
      <c r="Q76" s="68">
        <v>36.4</v>
      </c>
      <c r="R76" s="39">
        <v>27.002449393501063</v>
      </c>
      <c r="S76" s="2">
        <v>0.66509750495171249</v>
      </c>
      <c r="T76" s="2">
        <v>0.29841935155221111</v>
      </c>
      <c r="U76" s="2">
        <v>1.8004632534188132</v>
      </c>
      <c r="V76" s="2">
        <v>2.5895292449965908</v>
      </c>
      <c r="W76" s="2">
        <v>0.78906599157777757</v>
      </c>
      <c r="X76" s="2">
        <v>9.597254284716346</v>
      </c>
      <c r="Y76" s="2"/>
      <c r="Z76" s="2"/>
      <c r="AA76" s="2"/>
      <c r="AB76" s="2"/>
    </row>
    <row r="77" spans="1:28">
      <c r="A77" s="1">
        <v>94</v>
      </c>
      <c r="B77" s="1">
        <v>608</v>
      </c>
      <c r="C77" s="1">
        <v>34</v>
      </c>
      <c r="D77" s="1">
        <v>1</v>
      </c>
      <c r="E77" s="1" t="s">
        <v>120</v>
      </c>
      <c r="F77" s="1">
        <v>310.88499999999999</v>
      </c>
      <c r="G77" s="1">
        <v>27.6</v>
      </c>
      <c r="H77" s="1" t="s">
        <v>84</v>
      </c>
      <c r="I77" s="2">
        <v>14.359495162963867</v>
      </c>
      <c r="J77" s="76"/>
      <c r="K77" s="77"/>
      <c r="L77" s="2">
        <v>0.57629519699318421</v>
      </c>
      <c r="M77" s="68">
        <v>12.7</v>
      </c>
      <c r="N77" s="68">
        <v>16.8</v>
      </c>
      <c r="O77" s="68">
        <v>20.6</v>
      </c>
      <c r="P77" s="68">
        <v>24.2</v>
      </c>
      <c r="Q77" s="68">
        <v>28</v>
      </c>
      <c r="R77" s="39">
        <v>22.228118004354265</v>
      </c>
      <c r="S77" s="2">
        <v>0.70153514748407164</v>
      </c>
      <c r="T77" s="2">
        <v>0.38295865159745557</v>
      </c>
      <c r="U77" s="2">
        <v>1.6927453264023395</v>
      </c>
      <c r="V77" s="2">
        <v>2.2488783298522592</v>
      </c>
      <c r="W77" s="2">
        <v>0.55613300344991967</v>
      </c>
      <c r="X77" s="2">
        <v>14.915221634093088</v>
      </c>
      <c r="Y77" s="2"/>
      <c r="Z77" s="2"/>
      <c r="AA77" s="2"/>
      <c r="AB77" s="2"/>
    </row>
    <row r="78" spans="1:28">
      <c r="A78" s="1">
        <v>94</v>
      </c>
      <c r="B78" s="1">
        <v>608</v>
      </c>
      <c r="C78" s="1">
        <v>34</v>
      </c>
      <c r="D78" s="1">
        <v>2</v>
      </c>
      <c r="E78" s="1" t="s">
        <v>90</v>
      </c>
      <c r="F78" s="1">
        <v>312.63499999999999</v>
      </c>
      <c r="G78" s="1">
        <v>25.601400000000002</v>
      </c>
      <c r="H78" s="1" t="s">
        <v>83</v>
      </c>
      <c r="I78" s="2">
        <v>14.465030670166016</v>
      </c>
      <c r="J78" s="2"/>
      <c r="K78" s="34"/>
      <c r="L78" s="2">
        <v>0.71245947224169082</v>
      </c>
      <c r="M78" s="68">
        <v>22.3</v>
      </c>
      <c r="N78" s="68">
        <v>25.7</v>
      </c>
      <c r="O78" s="68">
        <v>29.4</v>
      </c>
      <c r="P78" s="68">
        <v>33.799999999999997</v>
      </c>
      <c r="Q78" s="68">
        <v>39.700000000000003</v>
      </c>
      <c r="R78" s="39">
        <v>28.528795275439279</v>
      </c>
      <c r="S78" s="2">
        <v>0.69061637785325292</v>
      </c>
      <c r="T78" s="2">
        <v>0.30443002152186921</v>
      </c>
      <c r="U78" s="2">
        <v>1.950338905948853</v>
      </c>
      <c r="V78" s="2">
        <v>2.726633225002435</v>
      </c>
      <c r="W78" s="2">
        <v>0.77629431905358204</v>
      </c>
      <c r="X78" s="2">
        <v>9.141708659742612</v>
      </c>
      <c r="Y78" s="2">
        <v>0.9470850237154832</v>
      </c>
      <c r="Z78" s="2">
        <v>0.80709347492156414</v>
      </c>
      <c r="AA78" s="2">
        <v>0.3338805650921019</v>
      </c>
      <c r="AB78" s="2">
        <v>0.38620972808212395</v>
      </c>
    </row>
    <row r="79" spans="1:28">
      <c r="A79" s="1">
        <v>94</v>
      </c>
      <c r="B79" s="1">
        <v>608</v>
      </c>
      <c r="C79" s="1">
        <v>34</v>
      </c>
      <c r="D79" s="1">
        <v>3</v>
      </c>
      <c r="E79" s="1" t="s">
        <v>30</v>
      </c>
      <c r="F79" s="1">
        <v>313.36500000000001</v>
      </c>
      <c r="G79" s="1">
        <v>27.209100000000007</v>
      </c>
      <c r="H79" s="1" t="s">
        <v>83</v>
      </c>
      <c r="I79" s="2">
        <v>14.509052276611328</v>
      </c>
      <c r="J79" s="2"/>
      <c r="K79" s="34"/>
      <c r="L79" s="2">
        <v>0.73400231068481547</v>
      </c>
      <c r="M79" s="68">
        <v>23.6</v>
      </c>
      <c r="N79" s="68">
        <v>27.1</v>
      </c>
      <c r="O79" s="68">
        <v>30.8</v>
      </c>
      <c r="P79" s="68">
        <v>35.5</v>
      </c>
      <c r="Q79" s="68">
        <v>41.7</v>
      </c>
      <c r="R79" s="39">
        <v>29.413704013927109</v>
      </c>
      <c r="S79" s="2">
        <v>0.6062154201839105</v>
      </c>
      <c r="T79" s="2">
        <v>0.29979422305175579</v>
      </c>
      <c r="U79" s="2">
        <v>2.3053337783312573</v>
      </c>
      <c r="V79" s="2">
        <v>2.8134994025136448</v>
      </c>
      <c r="W79" s="2">
        <v>0.50816562418238753</v>
      </c>
      <c r="X79" s="2">
        <v>8.6617004034726168</v>
      </c>
      <c r="Y79" s="2">
        <v>0.94179024298213976</v>
      </c>
      <c r="Z79" s="2">
        <v>0.70967518568534194</v>
      </c>
      <c r="AA79" s="2">
        <v>0.39390350313072447</v>
      </c>
      <c r="AB79" s="2">
        <v>0.28673079018411385</v>
      </c>
    </row>
    <row r="80" spans="1:28">
      <c r="A80" s="1">
        <v>94</v>
      </c>
      <c r="B80" s="1">
        <v>608</v>
      </c>
      <c r="C80" s="1">
        <v>34</v>
      </c>
      <c r="D80" s="1">
        <v>3</v>
      </c>
      <c r="E80" s="1" t="s">
        <v>10</v>
      </c>
      <c r="F80" s="1">
        <v>314.16499999999996</v>
      </c>
      <c r="G80" s="1">
        <v>29.843500000000006</v>
      </c>
      <c r="H80" s="1" t="s">
        <v>83</v>
      </c>
      <c r="I80" s="2">
        <v>14.557297706604004</v>
      </c>
      <c r="J80" s="2"/>
      <c r="K80" s="34"/>
      <c r="L80" s="2">
        <v>0.69675800030323554</v>
      </c>
      <c r="M80" s="68">
        <v>21.3</v>
      </c>
      <c r="N80" s="68">
        <v>24.8</v>
      </c>
      <c r="O80" s="68">
        <v>28.4</v>
      </c>
      <c r="P80" s="68">
        <v>32.6</v>
      </c>
      <c r="Q80" s="68">
        <v>38.200000000000003</v>
      </c>
      <c r="R80" s="39">
        <v>27.866806341903605</v>
      </c>
      <c r="S80" s="2">
        <v>0.6925954287108409</v>
      </c>
      <c r="T80" s="2">
        <v>0.31996020735717762</v>
      </c>
      <c r="U80" s="2">
        <v>1.7562983236029936</v>
      </c>
      <c r="V80" s="2">
        <v>2.6652624202418993</v>
      </c>
      <c r="W80" s="2">
        <v>0.90896409663890565</v>
      </c>
      <c r="X80" s="2">
        <v>8.9015035256294457</v>
      </c>
      <c r="Y80" s="2">
        <v>0.82388079664646252</v>
      </c>
      <c r="Z80" s="2">
        <v>0.66458335779361666</v>
      </c>
      <c r="AA80" s="2">
        <v>0.2589114019739594</v>
      </c>
      <c r="AB80" s="2">
        <v>0.37904617647124739</v>
      </c>
    </row>
    <row r="81" spans="1:28">
      <c r="A81" s="1">
        <v>94</v>
      </c>
      <c r="B81" s="1">
        <v>608</v>
      </c>
      <c r="C81" s="1">
        <v>34</v>
      </c>
      <c r="D81" s="1">
        <v>4</v>
      </c>
      <c r="E81" s="1" t="s">
        <v>31</v>
      </c>
      <c r="F81" s="1">
        <v>314.84499999999997</v>
      </c>
      <c r="G81" s="1">
        <v>25.32289999999999</v>
      </c>
      <c r="H81" s="1" t="s">
        <v>83</v>
      </c>
      <c r="I81" s="2">
        <v>14.598304748535156</v>
      </c>
      <c r="J81" s="2"/>
      <c r="K81" s="34"/>
      <c r="L81" s="2">
        <v>0.60893893579337421</v>
      </c>
      <c r="M81" s="68">
        <v>15.1</v>
      </c>
      <c r="N81" s="68">
        <v>19</v>
      </c>
      <c r="O81" s="68">
        <v>22.7</v>
      </c>
      <c r="P81" s="68">
        <v>26.3</v>
      </c>
      <c r="Q81" s="68">
        <v>30.5</v>
      </c>
      <c r="R81" s="39">
        <v>23.864844082836946</v>
      </c>
      <c r="S81" s="2">
        <v>0.6695084562052156</v>
      </c>
      <c r="T81" s="2">
        <v>0.36075543201696936</v>
      </c>
      <c r="U81" s="2">
        <v>1.7579232582549376</v>
      </c>
      <c r="V81" s="2">
        <v>2.3521950228226567</v>
      </c>
      <c r="W81" s="2">
        <v>0.59427176456771913</v>
      </c>
      <c r="X81" s="2">
        <v>8.668011144032219</v>
      </c>
      <c r="Y81" s="2">
        <v>0.34769082033045168</v>
      </c>
      <c r="Z81" s="2">
        <v>0.30891897502198146</v>
      </c>
      <c r="AA81" s="2">
        <v>0.10836486277946404</v>
      </c>
      <c r="AB81" s="2">
        <v>0.15199185082539388</v>
      </c>
    </row>
    <row r="82" spans="1:28">
      <c r="A82" s="1">
        <v>94</v>
      </c>
      <c r="B82" s="1">
        <v>608</v>
      </c>
      <c r="C82" s="1">
        <v>34</v>
      </c>
      <c r="D82" s="1">
        <v>4</v>
      </c>
      <c r="E82" s="1" t="s">
        <v>32</v>
      </c>
      <c r="F82" s="1">
        <v>315.625</v>
      </c>
      <c r="G82" s="1">
        <v>45.591399999999993</v>
      </c>
      <c r="H82" s="1" t="s">
        <v>83</v>
      </c>
      <c r="I82" s="2">
        <v>14.645343780517578</v>
      </c>
      <c r="J82" s="2">
        <v>1</v>
      </c>
      <c r="K82" s="34">
        <v>28.542000000000002</v>
      </c>
      <c r="L82" s="2">
        <v>0.75792120284333786</v>
      </c>
      <c r="M82" s="68">
        <v>25.1</v>
      </c>
      <c r="N82" s="68">
        <v>28.5</v>
      </c>
      <c r="O82" s="68">
        <v>32.4</v>
      </c>
      <c r="P82" s="68">
        <v>37.299999999999997</v>
      </c>
      <c r="Q82" s="68">
        <v>43.8</v>
      </c>
      <c r="R82" s="39">
        <v>30.366285472985851</v>
      </c>
      <c r="S82" s="2">
        <v>0.82041392122493539</v>
      </c>
      <c r="T82" s="2">
        <v>0.2999074226591435</v>
      </c>
      <c r="U82" s="2">
        <v>2.1421840714047464</v>
      </c>
      <c r="V82" s="2">
        <v>2.9135565788793434</v>
      </c>
      <c r="W82" s="2">
        <v>0.77137250747459696</v>
      </c>
      <c r="X82" s="2">
        <v>8.3826631709195372</v>
      </c>
      <c r="Y82" s="2">
        <v>0.55234758361191005</v>
      </c>
      <c r="Z82" s="2">
        <v>1.0208034510232764</v>
      </c>
      <c r="AA82" s="2">
        <v>0.2090543336761691</v>
      </c>
      <c r="AB82" s="2">
        <v>0.19896051065695655</v>
      </c>
    </row>
    <row r="83" spans="1:28">
      <c r="A83" s="1">
        <v>94</v>
      </c>
      <c r="B83" s="1">
        <v>608</v>
      </c>
      <c r="C83" s="1">
        <v>34</v>
      </c>
      <c r="D83" s="1">
        <v>5</v>
      </c>
      <c r="E83" s="1" t="s">
        <v>17</v>
      </c>
      <c r="F83" s="1">
        <v>316.39499999999998</v>
      </c>
      <c r="G83" s="1">
        <v>27.929200000000002</v>
      </c>
      <c r="H83" s="1" t="s">
        <v>83</v>
      </c>
      <c r="I83" s="2">
        <v>14.691778182983398</v>
      </c>
      <c r="J83" s="2">
        <v>1</v>
      </c>
      <c r="K83" s="34">
        <v>28.542000000000002</v>
      </c>
      <c r="L83" s="2">
        <v>0.72862219904951475</v>
      </c>
      <c r="M83" s="68">
        <v>23.3</v>
      </c>
      <c r="N83" s="68">
        <v>26.8</v>
      </c>
      <c r="O83" s="68">
        <v>30.5</v>
      </c>
      <c r="P83" s="68">
        <v>35.1</v>
      </c>
      <c r="Q83" s="68">
        <v>41.1</v>
      </c>
      <c r="R83" s="39">
        <v>29.195164079778525</v>
      </c>
      <c r="S83" s="2">
        <v>0.63381334505190401</v>
      </c>
      <c r="T83" s="2">
        <v>0.29335650671418312</v>
      </c>
      <c r="U83" s="2">
        <v>2.0828046742391093</v>
      </c>
      <c r="V83" s="2">
        <v>2.7915167324384056</v>
      </c>
      <c r="W83" s="2">
        <v>0.70871205819929628</v>
      </c>
      <c r="X83" s="2">
        <v>8.9817078631121756</v>
      </c>
      <c r="Y83" s="2">
        <v>1.1101907691462936</v>
      </c>
      <c r="Z83" s="2">
        <v>0.96418301796446326</v>
      </c>
      <c r="AA83" s="2">
        <v>0.42252796899780115</v>
      </c>
      <c r="AB83" s="2">
        <v>0.41487235650969195</v>
      </c>
    </row>
    <row r="84" spans="1:28">
      <c r="A84" s="1">
        <v>94</v>
      </c>
      <c r="B84" s="1">
        <v>608</v>
      </c>
      <c r="C84" s="1">
        <v>34</v>
      </c>
      <c r="D84" s="1">
        <v>5</v>
      </c>
      <c r="E84" s="1" t="s">
        <v>33</v>
      </c>
      <c r="F84" s="1">
        <v>317.11500000000001</v>
      </c>
      <c r="G84" s="1">
        <v>24.955300000000008</v>
      </c>
      <c r="H84" s="1" t="s">
        <v>83</v>
      </c>
      <c r="I84" s="2">
        <v>14.735198020935059</v>
      </c>
      <c r="J84" s="2"/>
      <c r="K84" s="34"/>
      <c r="L84" s="2">
        <v>0.75883501330119074</v>
      </c>
      <c r="M84" s="68">
        <v>25.3</v>
      </c>
      <c r="N84" s="68">
        <v>28.6</v>
      </c>
      <c r="O84" s="68">
        <v>32.4</v>
      </c>
      <c r="P84" s="68">
        <v>37.4</v>
      </c>
      <c r="Q84" s="68">
        <v>43.8</v>
      </c>
      <c r="R84" s="39">
        <v>30.402079519790568</v>
      </c>
      <c r="S84" s="2">
        <v>0.87856208649091427</v>
      </c>
      <c r="T84" s="2">
        <v>0.29751460375158928</v>
      </c>
      <c r="U84" s="2">
        <v>2.1982720035574497</v>
      </c>
      <c r="V84" s="2">
        <v>2.9174545567653203</v>
      </c>
      <c r="W84" s="2">
        <v>0.71918255320787061</v>
      </c>
      <c r="X84" s="2">
        <v>9.3631522444780586</v>
      </c>
      <c r="Y84" s="2">
        <v>0.8423041132399387</v>
      </c>
      <c r="Z84" s="2">
        <v>2.522016311186499</v>
      </c>
      <c r="AA84" s="2">
        <v>0.33212402233778532</v>
      </c>
      <c r="AB84" s="2">
        <v>0.28577130472290174</v>
      </c>
    </row>
    <row r="85" spans="1:28">
      <c r="A85" s="1">
        <v>94</v>
      </c>
      <c r="B85" s="1">
        <v>608</v>
      </c>
      <c r="C85" s="1">
        <v>34</v>
      </c>
      <c r="D85" s="1">
        <v>6</v>
      </c>
      <c r="E85" s="1" t="s">
        <v>34</v>
      </c>
      <c r="F85" s="1">
        <v>317.82499999999999</v>
      </c>
      <c r="G85" s="1">
        <v>52.242899999999999</v>
      </c>
      <c r="H85" s="1" t="s">
        <v>83</v>
      </c>
      <c r="I85" s="2">
        <v>14.779195785522461</v>
      </c>
      <c r="J85" s="2">
        <v>1</v>
      </c>
      <c r="K85" s="34">
        <v>28.542000000000002</v>
      </c>
      <c r="L85" s="2">
        <v>0.73913417556861893</v>
      </c>
      <c r="M85" s="68">
        <v>23.9</v>
      </c>
      <c r="N85" s="68">
        <v>27.4</v>
      </c>
      <c r="O85" s="68">
        <v>31.1</v>
      </c>
      <c r="P85" s="68">
        <v>35.799999999999997</v>
      </c>
      <c r="Q85" s="68">
        <v>42.1</v>
      </c>
      <c r="R85" s="39">
        <v>29.620672580937352</v>
      </c>
      <c r="S85" s="2">
        <v>0.63086309669980489</v>
      </c>
      <c r="T85" s="2">
        <v>0.29705875251123048</v>
      </c>
      <c r="U85" s="2">
        <v>2.3384605228059052</v>
      </c>
      <c r="V85" s="2">
        <v>2.83464685873059</v>
      </c>
      <c r="W85" s="2">
        <v>0.49618633592468475</v>
      </c>
      <c r="X85" s="2">
        <v>8.7952826192664126</v>
      </c>
      <c r="Y85" s="2">
        <v>0.53933777067472066</v>
      </c>
      <c r="Z85" s="2">
        <v>0.48419843834958404</v>
      </c>
      <c r="AA85" s="2">
        <v>0.22848880136904237</v>
      </c>
      <c r="AB85" s="2">
        <v>0.15964910693013493</v>
      </c>
    </row>
    <row r="86" spans="1:28">
      <c r="A86" s="1">
        <v>94</v>
      </c>
      <c r="B86" s="1">
        <v>608</v>
      </c>
      <c r="C86" s="1">
        <v>34</v>
      </c>
      <c r="D86" s="1">
        <v>6</v>
      </c>
      <c r="E86" s="1" t="s">
        <v>35</v>
      </c>
      <c r="F86" s="1">
        <v>318.53499999999997</v>
      </c>
      <c r="G86" s="1">
        <v>32.486200000000011</v>
      </c>
      <c r="H86" s="1" t="s">
        <v>83</v>
      </c>
      <c r="I86" s="2">
        <v>14.838766098022461</v>
      </c>
      <c r="J86" s="2"/>
      <c r="K86" s="34"/>
      <c r="L86" s="2">
        <v>0.738945148455455</v>
      </c>
      <c r="M86" s="68">
        <v>24</v>
      </c>
      <c r="N86" s="68">
        <v>27.4</v>
      </c>
      <c r="O86" s="68">
        <v>31.1</v>
      </c>
      <c r="P86" s="68">
        <v>35.799999999999997</v>
      </c>
      <c r="Q86" s="68">
        <v>41.9</v>
      </c>
      <c r="R86" s="39">
        <v>29.613074624995114</v>
      </c>
      <c r="S86" s="2">
        <v>0.72257992885106026</v>
      </c>
      <c r="T86" s="2">
        <v>0.2991070968540574</v>
      </c>
      <c r="U86" s="2">
        <v>2.118776289967836</v>
      </c>
      <c r="V86" s="2">
        <v>2.8338648113431364</v>
      </c>
      <c r="W86" s="2">
        <v>0.71508852137530043</v>
      </c>
      <c r="X86" s="2">
        <v>9.841688310907001</v>
      </c>
      <c r="Y86" s="2">
        <v>0.65051825030629729</v>
      </c>
      <c r="Z86" s="2">
        <v>0.7832075244042338</v>
      </c>
      <c r="AA86" s="2">
        <v>0.24750581163226534</v>
      </c>
      <c r="AB86" s="2">
        <v>0.23460531374366314</v>
      </c>
    </row>
    <row r="87" spans="1:28">
      <c r="A87" s="1">
        <v>94</v>
      </c>
      <c r="B87" s="1">
        <v>608</v>
      </c>
      <c r="C87" s="1">
        <v>35</v>
      </c>
      <c r="D87" s="1">
        <v>1</v>
      </c>
      <c r="E87" s="1" t="s">
        <v>91</v>
      </c>
      <c r="F87" s="1">
        <v>320.815</v>
      </c>
      <c r="G87" s="1">
        <v>45.837800000000001</v>
      </c>
      <c r="H87" s="1" t="s">
        <v>83</v>
      </c>
      <c r="I87" s="2">
        <v>15.030062675476074</v>
      </c>
      <c r="J87" s="2">
        <v>1</v>
      </c>
      <c r="K87" s="34">
        <v>28.542000000000002</v>
      </c>
      <c r="L87" s="2">
        <v>0.74467954170494854</v>
      </c>
      <c r="M87" s="68">
        <v>24.3</v>
      </c>
      <c r="N87" s="68">
        <v>27.7</v>
      </c>
      <c r="O87" s="68">
        <v>31.5</v>
      </c>
      <c r="P87" s="68">
        <v>36.299999999999997</v>
      </c>
      <c r="Q87" s="68">
        <v>42.6</v>
      </c>
      <c r="R87" s="39">
        <v>29.842708519639608</v>
      </c>
      <c r="S87" s="2">
        <v>0.7247363792034317</v>
      </c>
      <c r="T87" s="2">
        <v>0.29064711634491947</v>
      </c>
      <c r="U87" s="2">
        <v>2.147523429251462</v>
      </c>
      <c r="V87" s="2">
        <v>2.8576948507357116</v>
      </c>
      <c r="W87" s="2">
        <v>0.71017142148424961</v>
      </c>
      <c r="X87" s="2">
        <v>9.9806251722272741</v>
      </c>
      <c r="Y87" s="2">
        <v>0.57111397148007947</v>
      </c>
      <c r="Z87" s="2">
        <v>1.0192770532514461</v>
      </c>
      <c r="AA87" s="2">
        <v>0.22263948245956341</v>
      </c>
      <c r="AB87" s="2">
        <v>0.20338248913361703</v>
      </c>
    </row>
    <row r="88" spans="1:28">
      <c r="A88" s="1">
        <v>94</v>
      </c>
      <c r="B88" s="1">
        <v>608</v>
      </c>
      <c r="C88" s="1">
        <v>35</v>
      </c>
      <c r="D88" s="1">
        <v>1</v>
      </c>
      <c r="E88" s="1" t="s">
        <v>58</v>
      </c>
      <c r="F88" s="1">
        <v>321.03500000000003</v>
      </c>
      <c r="G88" s="1">
        <v>27.2</v>
      </c>
      <c r="H88" s="1" t="s">
        <v>84</v>
      </c>
      <c r="I88" s="2">
        <v>15.048623085021973</v>
      </c>
      <c r="J88" s="76">
        <v>1</v>
      </c>
      <c r="K88" s="77">
        <v>28.854037267080749</v>
      </c>
      <c r="L88" s="2">
        <v>0.73839600234968472</v>
      </c>
      <c r="M88" s="68">
        <v>24.1</v>
      </c>
      <c r="N88" s="68">
        <v>27.4</v>
      </c>
      <c r="O88" s="68">
        <v>31</v>
      </c>
      <c r="P88" s="68">
        <v>35.9</v>
      </c>
      <c r="Q88" s="68">
        <v>42</v>
      </c>
      <c r="R88" s="39">
        <v>29.590990634998004</v>
      </c>
      <c r="S88" s="2">
        <v>0.67578156972155412</v>
      </c>
      <c r="T88" s="2">
        <v>0.28797457205650762</v>
      </c>
      <c r="U88" s="2">
        <v>2.0703175813288706</v>
      </c>
      <c r="V88" s="2">
        <v>2.8315942170602479</v>
      </c>
      <c r="W88" s="2">
        <v>0.76127663573137738</v>
      </c>
      <c r="X88" s="2">
        <v>10.675648641871065</v>
      </c>
      <c r="Y88" s="2"/>
      <c r="Z88" s="2"/>
      <c r="AA88" s="2"/>
      <c r="AB88" s="2"/>
    </row>
    <row r="89" spans="1:28">
      <c r="A89" s="1">
        <v>94</v>
      </c>
      <c r="B89" s="1">
        <v>608</v>
      </c>
      <c r="C89" s="1">
        <v>35</v>
      </c>
      <c r="D89" s="1">
        <v>3</v>
      </c>
      <c r="E89" s="1" t="s">
        <v>92</v>
      </c>
      <c r="F89" s="1">
        <v>323.83</v>
      </c>
      <c r="G89" s="1">
        <v>58.7455</v>
      </c>
      <c r="H89" s="1" t="s">
        <v>83</v>
      </c>
      <c r="I89" s="2">
        <v>15.44294261932373</v>
      </c>
      <c r="J89" s="2"/>
      <c r="K89" s="34"/>
      <c r="L89" s="2">
        <v>0.73499894605555904</v>
      </c>
      <c r="M89" s="68">
        <v>23.7</v>
      </c>
      <c r="N89" s="68">
        <v>27.1</v>
      </c>
      <c r="O89" s="68">
        <v>30.85</v>
      </c>
      <c r="P89" s="68">
        <v>35.5</v>
      </c>
      <c r="Q89" s="68">
        <v>41.7</v>
      </c>
      <c r="R89" s="39">
        <v>29.45401139713487</v>
      </c>
      <c r="S89" s="2">
        <v>0.4286051104911035</v>
      </c>
      <c r="T89" s="2">
        <v>0.30642504446020391</v>
      </c>
      <c r="U89" s="2">
        <v>2.0035978652732105</v>
      </c>
      <c r="V89" s="2">
        <v>2.8175926678704575</v>
      </c>
      <c r="W89" s="2">
        <v>0.81399480259724699</v>
      </c>
      <c r="X89" s="2">
        <v>9.7104269412184223</v>
      </c>
      <c r="Y89" s="2">
        <v>0.30729794393402809</v>
      </c>
      <c r="Z89" s="2">
        <v>0.11752073962448409</v>
      </c>
      <c r="AA89" s="2">
        <v>0.11129650120292076</v>
      </c>
      <c r="AB89" s="2">
        <v>0.12065335002570568</v>
      </c>
    </row>
    <row r="90" spans="1:28">
      <c r="A90" s="1">
        <v>94</v>
      </c>
      <c r="B90" s="1">
        <v>608</v>
      </c>
      <c r="C90" s="1">
        <v>35</v>
      </c>
      <c r="D90" s="1">
        <v>4</v>
      </c>
      <c r="E90" s="1" t="s">
        <v>93</v>
      </c>
      <c r="F90" s="1">
        <v>324.83</v>
      </c>
      <c r="G90" s="1">
        <v>87.188000000000002</v>
      </c>
      <c r="H90" s="1" t="s">
        <v>83</v>
      </c>
      <c r="I90" s="2">
        <v>15.569119453430176</v>
      </c>
      <c r="J90" s="2">
        <v>1</v>
      </c>
      <c r="K90" s="34">
        <v>28.542000000000002</v>
      </c>
      <c r="L90" s="2">
        <v>0.68385215529985777</v>
      </c>
      <c r="M90" s="68">
        <v>20.399999999999999</v>
      </c>
      <c r="N90" s="68">
        <v>24</v>
      </c>
      <c r="O90" s="68">
        <v>27.6</v>
      </c>
      <c r="P90" s="68">
        <v>31.7</v>
      </c>
      <c r="Q90" s="68">
        <v>36.9</v>
      </c>
      <c r="R90" s="39">
        <v>27.311415849890373</v>
      </c>
      <c r="S90" s="2">
        <v>0.36425616816274803</v>
      </c>
      <c r="T90" s="2">
        <v>0.3263721692232574</v>
      </c>
      <c r="U90" s="2">
        <v>1.6064252433467485</v>
      </c>
      <c r="V90" s="2">
        <v>2.6160443578425356</v>
      </c>
      <c r="W90" s="2">
        <v>1.0096191144957871</v>
      </c>
      <c r="X90" s="2">
        <v>10.337484460600979</v>
      </c>
      <c r="Y90" s="2">
        <v>0.37337362221881365</v>
      </c>
      <c r="Z90" s="2">
        <v>0.10480869839478424</v>
      </c>
      <c r="AA90" s="2">
        <v>0.10907642295043922</v>
      </c>
      <c r="AB90" s="2">
        <v>0.18792865738241099</v>
      </c>
    </row>
    <row r="91" spans="1:28">
      <c r="A91" s="1">
        <v>94</v>
      </c>
      <c r="B91" s="1">
        <v>608</v>
      </c>
      <c r="C91" s="1">
        <v>35</v>
      </c>
      <c r="D91" s="1">
        <v>6</v>
      </c>
      <c r="E91" s="1" t="s">
        <v>36</v>
      </c>
      <c r="F91" s="1">
        <v>327.33</v>
      </c>
      <c r="G91" s="1">
        <v>94.456400000000002</v>
      </c>
      <c r="H91" s="1" t="s">
        <v>83</v>
      </c>
      <c r="I91" s="2">
        <v>15.74880313873291</v>
      </c>
      <c r="J91" s="2"/>
      <c r="K91" s="34"/>
      <c r="L91" s="2">
        <v>0.70398388265599121</v>
      </c>
      <c r="M91" s="68">
        <v>21.8</v>
      </c>
      <c r="N91" s="68">
        <v>25.2</v>
      </c>
      <c r="O91" s="68">
        <v>28.9</v>
      </c>
      <c r="P91" s="68">
        <v>33.200000000000003</v>
      </c>
      <c r="Q91" s="68">
        <v>38.9</v>
      </c>
      <c r="R91" s="39">
        <v>28.173289795615148</v>
      </c>
      <c r="S91" s="2">
        <v>0.4339698903620306</v>
      </c>
      <c r="T91" s="2">
        <v>0.30990545472891573</v>
      </c>
      <c r="U91" s="2">
        <v>2.0276493754639056</v>
      </c>
      <c r="V91" s="2">
        <v>2.6933021897257095</v>
      </c>
      <c r="W91" s="2">
        <v>0.66565281426180389</v>
      </c>
      <c r="X91" s="2">
        <v>9.5150905701009094</v>
      </c>
      <c r="Y91" s="2">
        <v>0.54453435224098723</v>
      </c>
      <c r="Z91" s="2">
        <v>0.29627138700119521</v>
      </c>
      <c r="AA91" s="2">
        <v>0.20271982271161912</v>
      </c>
      <c r="AB91" s="2">
        <v>0.20798870640534384</v>
      </c>
    </row>
    <row r="92" spans="1:28">
      <c r="A92" s="1">
        <v>94</v>
      </c>
      <c r="B92" s="1">
        <v>608</v>
      </c>
      <c r="C92" s="1">
        <v>35</v>
      </c>
      <c r="D92" s="1">
        <v>6</v>
      </c>
      <c r="E92" s="1" t="s">
        <v>121</v>
      </c>
      <c r="F92" s="1">
        <v>328.03</v>
      </c>
      <c r="G92" s="1">
        <v>28.3</v>
      </c>
      <c r="H92" s="1" t="s">
        <v>84</v>
      </c>
      <c r="I92" s="2">
        <v>16.054658889770508</v>
      </c>
      <c r="J92" s="76">
        <v>1</v>
      </c>
      <c r="K92" s="77">
        <v>28.854037267080749</v>
      </c>
      <c r="L92" s="2">
        <v>0.72199788645807539</v>
      </c>
      <c r="M92" s="68">
        <v>22.9</v>
      </c>
      <c r="N92" s="68">
        <v>26.3</v>
      </c>
      <c r="O92" s="68">
        <v>30</v>
      </c>
      <c r="P92" s="68">
        <v>34.5</v>
      </c>
      <c r="Q92" s="68">
        <v>40.299999999999997</v>
      </c>
      <c r="R92" s="39">
        <v>28.923857354727026</v>
      </c>
      <c r="S92" s="2">
        <v>0.39031528264979543</v>
      </c>
      <c r="T92" s="2">
        <v>0.2881563919388942</v>
      </c>
      <c r="U92" s="2">
        <v>2.095234192635067</v>
      </c>
      <c r="V92" s="2">
        <v>2.7647143749530425</v>
      </c>
      <c r="W92" s="2">
        <v>0.66948018231797546</v>
      </c>
      <c r="X92" s="2">
        <v>9.4936212905029276</v>
      </c>
      <c r="Y92" s="2"/>
      <c r="Z92" s="2"/>
      <c r="AA92" s="2"/>
      <c r="AB92" s="2"/>
    </row>
    <row r="93" spans="1:28">
      <c r="A93" s="1">
        <v>94</v>
      </c>
      <c r="B93" s="1">
        <v>608</v>
      </c>
      <c r="C93" s="1">
        <v>35</v>
      </c>
      <c r="D93" s="1">
        <v>6</v>
      </c>
      <c r="E93" s="1" t="s">
        <v>92</v>
      </c>
      <c r="F93" s="1">
        <v>328.33</v>
      </c>
      <c r="G93" s="1">
        <v>56.4206</v>
      </c>
      <c r="H93" s="1" t="s">
        <v>83</v>
      </c>
      <c r="I93" s="2">
        <v>16.061256408691406</v>
      </c>
      <c r="J93" s="2"/>
      <c r="K93" s="34"/>
      <c r="L93" s="2">
        <v>0.76041957851695752</v>
      </c>
      <c r="M93" s="68">
        <v>25.3</v>
      </c>
      <c r="N93" s="68">
        <v>28.6</v>
      </c>
      <c r="O93" s="68">
        <v>32.5</v>
      </c>
      <c r="P93" s="68">
        <v>37.4</v>
      </c>
      <c r="Q93" s="68">
        <v>44.1</v>
      </c>
      <c r="R93" s="39">
        <v>30.46404504379726</v>
      </c>
      <c r="S93" s="2">
        <v>0.32189138697042796</v>
      </c>
      <c r="T93" s="2">
        <v>0.29663092650849476</v>
      </c>
      <c r="U93" s="2">
        <v>2.0498455305189931</v>
      </c>
      <c r="V93" s="2">
        <v>2.9242268700430749</v>
      </c>
      <c r="W93" s="2">
        <v>0.87438133952408181</v>
      </c>
      <c r="X93" s="2">
        <v>9.1005965320066036</v>
      </c>
      <c r="Y93" s="2">
        <v>1.081080367021235</v>
      </c>
      <c r="Z93" s="2">
        <v>0.35321439531597676</v>
      </c>
      <c r="AA93" s="2">
        <v>0.39480479478409253</v>
      </c>
      <c r="AB93" s="2">
        <v>0.41539335612622152</v>
      </c>
    </row>
    <row r="94" spans="1:28">
      <c r="A94" s="1">
        <v>94</v>
      </c>
      <c r="B94" s="1">
        <v>608</v>
      </c>
      <c r="C94" s="1">
        <v>35</v>
      </c>
      <c r="D94" s="1" t="s">
        <v>6</v>
      </c>
      <c r="E94" s="1" t="s">
        <v>36</v>
      </c>
      <c r="F94" s="1">
        <v>328.57</v>
      </c>
      <c r="G94" s="1">
        <v>79.370800000000003</v>
      </c>
      <c r="H94" s="1" t="s">
        <v>83</v>
      </c>
      <c r="I94" s="2">
        <v>16.066535949707031</v>
      </c>
      <c r="J94" s="2"/>
      <c r="K94" s="34"/>
      <c r="L94" s="2">
        <v>0.70159557003498407</v>
      </c>
      <c r="M94" s="68">
        <v>21.6</v>
      </c>
      <c r="N94" s="68">
        <v>25.1</v>
      </c>
      <c r="O94" s="68">
        <v>28.8</v>
      </c>
      <c r="P94" s="68">
        <v>33.1</v>
      </c>
      <c r="Q94" s="68">
        <v>38.6</v>
      </c>
      <c r="R94" s="39">
        <v>28.072339731184265</v>
      </c>
      <c r="S94" s="2">
        <v>0.42094241657250592</v>
      </c>
      <c r="T94" s="2">
        <v>0.31494121254753116</v>
      </c>
      <c r="U94" s="2">
        <v>1.8551242136603618</v>
      </c>
      <c r="V94" s="2">
        <v>2.6839960727968739</v>
      </c>
      <c r="W94" s="2">
        <v>0.82887185913651207</v>
      </c>
      <c r="X94" s="2">
        <v>7.7616276924375329</v>
      </c>
      <c r="Y94" s="2">
        <v>0.11109570978409428</v>
      </c>
      <c r="Z94" s="2">
        <v>5.3607274971320062E-2</v>
      </c>
      <c r="AA94" s="2">
        <v>3.7010507936921136E-2</v>
      </c>
      <c r="AB94" s="2">
        <v>4.8045313177709097E-2</v>
      </c>
    </row>
    <row r="95" spans="1:28">
      <c r="A95" s="1">
        <v>94</v>
      </c>
      <c r="B95" s="1">
        <v>608</v>
      </c>
      <c r="C95" s="1">
        <v>36</v>
      </c>
      <c r="D95" s="1">
        <v>1</v>
      </c>
      <c r="E95" s="1" t="s">
        <v>94</v>
      </c>
      <c r="F95" s="1">
        <v>330.58</v>
      </c>
      <c r="G95" s="1">
        <v>68.562399999999997</v>
      </c>
      <c r="H95" s="1" t="s">
        <v>83</v>
      </c>
      <c r="I95" s="2">
        <v>16.110738754272461</v>
      </c>
      <c r="J95" s="2">
        <v>1</v>
      </c>
      <c r="K95" s="77">
        <v>28.854037267080749</v>
      </c>
      <c r="L95" s="2">
        <v>0.72167066389956835</v>
      </c>
      <c r="M95" s="68">
        <v>22.9</v>
      </c>
      <c r="N95" s="68">
        <v>26.3</v>
      </c>
      <c r="O95" s="68">
        <v>30</v>
      </c>
      <c r="P95" s="68">
        <v>34.6</v>
      </c>
      <c r="Q95" s="68">
        <v>40.4</v>
      </c>
      <c r="R95" s="39">
        <v>28.91039112073917</v>
      </c>
      <c r="S95" s="2">
        <v>0.29768847218115169</v>
      </c>
      <c r="T95" s="2">
        <v>0.32143980618495627</v>
      </c>
      <c r="U95" s="2">
        <v>1.9330958484324452</v>
      </c>
      <c r="V95" s="2">
        <v>2.7633979652797018</v>
      </c>
      <c r="W95" s="2">
        <v>0.83030211684725663</v>
      </c>
      <c r="X95" s="2">
        <v>8.4505836448692868</v>
      </c>
      <c r="Y95" s="2">
        <v>0.33337117833442015</v>
      </c>
      <c r="Z95" s="2">
        <v>7.2073478201489974E-2</v>
      </c>
      <c r="AA95" s="2">
        <v>0.1156168590552871</v>
      </c>
      <c r="AB95" s="2">
        <v>0.13590630904599388</v>
      </c>
    </row>
    <row r="96" spans="1:28">
      <c r="A96" s="1">
        <v>94</v>
      </c>
      <c r="B96" s="1">
        <v>608</v>
      </c>
      <c r="C96" s="1">
        <v>36</v>
      </c>
      <c r="D96" s="1">
        <v>2</v>
      </c>
      <c r="E96" s="1" t="s">
        <v>37</v>
      </c>
      <c r="F96" s="1">
        <v>331.55999999999995</v>
      </c>
      <c r="G96" s="1">
        <v>64.949299999999994</v>
      </c>
      <c r="H96" s="1" t="s">
        <v>83</v>
      </c>
      <c r="I96" s="2">
        <v>16.132289886474609</v>
      </c>
      <c r="J96" s="2"/>
      <c r="K96" s="34"/>
      <c r="L96" s="2">
        <v>0.6980097973926227</v>
      </c>
      <c r="M96" s="68">
        <v>21.4</v>
      </c>
      <c r="N96" s="68">
        <v>24.9</v>
      </c>
      <c r="O96" s="68">
        <v>28.5</v>
      </c>
      <c r="P96" s="68">
        <v>32.799999999999997</v>
      </c>
      <c r="Q96" s="68">
        <v>38.299999999999997</v>
      </c>
      <c r="R96" s="39">
        <v>27.920127865562449</v>
      </c>
      <c r="S96" s="2">
        <v>0.40721479827918172</v>
      </c>
      <c r="T96" s="2">
        <v>0.31659646922629947</v>
      </c>
      <c r="U96" s="2">
        <v>2.014383283904285</v>
      </c>
      <c r="V96" s="2">
        <v>2.6700951444978998</v>
      </c>
      <c r="W96" s="2">
        <v>0.65571186059361475</v>
      </c>
      <c r="X96" s="2">
        <v>9.7883313447326579</v>
      </c>
      <c r="Y96" s="2">
        <v>0.89736585310332684</v>
      </c>
      <c r="Z96" s="2">
        <v>0.98789387641929249</v>
      </c>
      <c r="AA96" s="2">
        <v>0.33006055311553439</v>
      </c>
      <c r="AB96" s="2">
        <v>0.34334433791546104</v>
      </c>
    </row>
    <row r="97" spans="1:28">
      <c r="A97" s="1">
        <v>94</v>
      </c>
      <c r="B97" s="1">
        <v>608</v>
      </c>
      <c r="C97" s="1">
        <v>36</v>
      </c>
      <c r="D97" s="1">
        <v>3</v>
      </c>
      <c r="E97" s="1" t="s">
        <v>38</v>
      </c>
      <c r="F97" s="1">
        <v>333.23499999999996</v>
      </c>
      <c r="G97" s="1">
        <v>44.562899999999999</v>
      </c>
      <c r="H97" s="1" t="s">
        <v>83</v>
      </c>
      <c r="I97" s="2">
        <v>16.316549301147461</v>
      </c>
      <c r="J97" s="2"/>
      <c r="K97" s="34"/>
      <c r="L97" s="2">
        <v>0.7249123133982972</v>
      </c>
      <c r="M97" s="68">
        <v>23.1</v>
      </c>
      <c r="N97" s="68">
        <v>26.5</v>
      </c>
      <c r="O97" s="68">
        <v>30.2</v>
      </c>
      <c r="P97" s="68">
        <v>34.799999999999997</v>
      </c>
      <c r="Q97" s="68">
        <v>40.700000000000003</v>
      </c>
      <c r="R97" s="39">
        <v>29.043526610628113</v>
      </c>
      <c r="S97" s="2">
        <v>0.29895425669323766</v>
      </c>
      <c r="T97" s="2">
        <v>0.31479476340368406</v>
      </c>
      <c r="U97" s="2">
        <v>2.0524035744503704</v>
      </c>
      <c r="V97" s="2">
        <v>2.7764704209099951</v>
      </c>
      <c r="W97" s="2">
        <v>0.72406684645962471</v>
      </c>
      <c r="X97" s="2">
        <v>8.6642465821064096</v>
      </c>
      <c r="Y97" s="2">
        <v>0.34967026371002474</v>
      </c>
      <c r="Z97" s="2">
        <v>0.11422129590683887</v>
      </c>
      <c r="AA97" s="2">
        <v>0.1298439865326195</v>
      </c>
      <c r="AB97" s="2">
        <v>0.13083978177366873</v>
      </c>
    </row>
    <row r="98" spans="1:28">
      <c r="A98" s="1">
        <v>94</v>
      </c>
      <c r="B98" s="1">
        <v>608</v>
      </c>
      <c r="C98" s="1">
        <v>36</v>
      </c>
      <c r="D98" s="1">
        <v>3</v>
      </c>
      <c r="E98" s="1" t="s">
        <v>39</v>
      </c>
      <c r="F98" s="1">
        <v>333.53</v>
      </c>
      <c r="G98" s="1">
        <v>66.990899999999996</v>
      </c>
      <c r="H98" s="1" t="s">
        <v>83</v>
      </c>
      <c r="I98" s="2">
        <v>16.427839279174805</v>
      </c>
      <c r="J98" s="2">
        <v>1</v>
      </c>
      <c r="K98" s="34">
        <v>28.542000000000002</v>
      </c>
      <c r="L98" s="2">
        <v>0.73651935724760254</v>
      </c>
      <c r="M98" s="68">
        <v>23.8</v>
      </c>
      <c r="N98" s="68">
        <v>27.3</v>
      </c>
      <c r="O98" s="68">
        <v>31</v>
      </c>
      <c r="P98" s="68">
        <v>35.6</v>
      </c>
      <c r="Q98" s="68">
        <v>41.6</v>
      </c>
      <c r="R98" s="39">
        <v>29.515396919054879</v>
      </c>
      <c r="S98" s="2">
        <v>0.37466526961216423</v>
      </c>
      <c r="T98" s="2">
        <v>0.35978698942775539</v>
      </c>
      <c r="U98" s="2">
        <v>1.8421973700667726</v>
      </c>
      <c r="V98" s="2">
        <v>2.8238498300727457</v>
      </c>
      <c r="W98" s="2">
        <v>0.98165246000597306</v>
      </c>
      <c r="X98" s="2">
        <v>8.6009925162462899</v>
      </c>
      <c r="Y98" s="2">
        <v>0.64201589897648126</v>
      </c>
      <c r="Z98" s="2">
        <v>0.31762670699058765</v>
      </c>
      <c r="AA98" s="2">
        <v>0.20564975263333357</v>
      </c>
      <c r="AB98" s="2">
        <v>0.27105441171633676</v>
      </c>
    </row>
    <row r="99" spans="1:28">
      <c r="A99" s="1">
        <v>94</v>
      </c>
      <c r="B99" s="1">
        <v>608</v>
      </c>
      <c r="C99" s="1">
        <v>36</v>
      </c>
      <c r="D99" s="1">
        <v>4</v>
      </c>
      <c r="E99" s="1" t="s">
        <v>40</v>
      </c>
      <c r="F99" s="1">
        <v>334.60999999999996</v>
      </c>
      <c r="G99" s="1">
        <v>77.336500000000001</v>
      </c>
      <c r="H99" s="1" t="s">
        <v>83</v>
      </c>
      <c r="I99" s="2">
        <v>16.654569625854492</v>
      </c>
      <c r="J99" s="2"/>
      <c r="K99" s="34"/>
      <c r="L99" s="2">
        <v>0.7562302100041508</v>
      </c>
      <c r="M99" s="68">
        <v>25.1</v>
      </c>
      <c r="N99" s="68">
        <v>28.4</v>
      </c>
      <c r="O99" s="68">
        <v>32.299999999999997</v>
      </c>
      <c r="P99" s="68">
        <v>37.200000000000003</v>
      </c>
      <c r="Q99" s="68">
        <v>43.5</v>
      </c>
      <c r="R99" s="39">
        <v>30.299935148424112</v>
      </c>
      <c r="S99" s="2">
        <v>0.27892902067574349</v>
      </c>
      <c r="T99" s="2">
        <v>0.29695546570371856</v>
      </c>
      <c r="U99" s="2">
        <v>2.243722262631807</v>
      </c>
      <c r="V99" s="2">
        <v>2.9063580516329051</v>
      </c>
      <c r="W99" s="2">
        <v>0.6626357890010981</v>
      </c>
      <c r="X99" s="2">
        <v>14.987050752051744</v>
      </c>
      <c r="Y99" s="2">
        <v>0.68011456617272115</v>
      </c>
      <c r="Z99" s="2">
        <v>0.15511642879663604</v>
      </c>
      <c r="AA99" s="2">
        <v>0.27493563598672877</v>
      </c>
      <c r="AB99" s="2">
        <v>0.22056382971259811</v>
      </c>
    </row>
    <row r="100" spans="1:28">
      <c r="A100" s="1">
        <v>94</v>
      </c>
      <c r="B100" s="1">
        <v>608</v>
      </c>
      <c r="C100" s="1">
        <v>36</v>
      </c>
      <c r="D100" s="1">
        <v>5</v>
      </c>
      <c r="E100" s="1" t="s">
        <v>39</v>
      </c>
      <c r="F100" s="1">
        <v>336.53</v>
      </c>
      <c r="G100" s="1">
        <v>84.999200000000002</v>
      </c>
      <c r="H100" s="1" t="s">
        <v>83</v>
      </c>
      <c r="I100" s="2">
        <v>16.759384155273438</v>
      </c>
      <c r="J100" s="2"/>
      <c r="K100" s="34"/>
      <c r="L100" s="2">
        <v>0.76314768081867268</v>
      </c>
      <c r="M100" s="68">
        <v>25.6</v>
      </c>
      <c r="N100" s="68">
        <v>28.9</v>
      </c>
      <c r="O100" s="68">
        <v>32.700000000000003</v>
      </c>
      <c r="P100" s="68">
        <v>37.6</v>
      </c>
      <c r="Q100" s="68">
        <v>44.3</v>
      </c>
      <c r="R100" s="39">
        <v>30.570427470662366</v>
      </c>
      <c r="S100" s="2">
        <v>0.32140085218305015</v>
      </c>
      <c r="T100" s="2">
        <v>0.32669407060650402</v>
      </c>
      <c r="U100" s="2">
        <v>1.9904118017497843</v>
      </c>
      <c r="V100" s="2">
        <v>2.9359256364628323</v>
      </c>
      <c r="W100" s="2">
        <v>0.94551383471304806</v>
      </c>
      <c r="X100" s="2">
        <v>13.802787967233428</v>
      </c>
      <c r="Y100" s="2">
        <v>0.60358453205038676</v>
      </c>
      <c r="Z100" s="2">
        <v>0.26094813608574474</v>
      </c>
      <c r="AA100" s="2">
        <v>0.21229239905617572</v>
      </c>
      <c r="AB100" s="2">
        <v>0.23523854158356719</v>
      </c>
    </row>
    <row r="101" spans="1:28">
      <c r="A101" s="1">
        <v>94</v>
      </c>
      <c r="B101" s="1">
        <v>608</v>
      </c>
      <c r="C101" s="1">
        <v>37</v>
      </c>
      <c r="D101" s="1">
        <v>1</v>
      </c>
      <c r="E101" s="1" t="s">
        <v>41</v>
      </c>
      <c r="F101" s="1">
        <v>339.16999999999996</v>
      </c>
      <c r="G101" s="1">
        <v>77.221199999999996</v>
      </c>
      <c r="H101" s="1" t="s">
        <v>83</v>
      </c>
      <c r="I101" s="2">
        <v>16.843999862670898</v>
      </c>
      <c r="J101" s="2"/>
      <c r="K101" s="34"/>
      <c r="L101" s="2">
        <v>0.76050107673887213</v>
      </c>
      <c r="M101" s="68">
        <v>25.2</v>
      </c>
      <c r="N101" s="68">
        <v>28.7</v>
      </c>
      <c r="O101" s="68">
        <v>32.5</v>
      </c>
      <c r="P101" s="68">
        <v>37.5</v>
      </c>
      <c r="Q101" s="68">
        <v>44</v>
      </c>
      <c r="R101" s="39">
        <v>30.467228596066633</v>
      </c>
      <c r="S101" s="2">
        <v>0.33178279386671811</v>
      </c>
      <c r="T101" s="2">
        <v>0.35231659601925791</v>
      </c>
      <c r="U101" s="2">
        <v>2.1586614556329962</v>
      </c>
      <c r="V101" s="2">
        <v>2.9245756381447348</v>
      </c>
      <c r="W101" s="2">
        <v>0.76591418251173859</v>
      </c>
      <c r="X101" s="2">
        <v>14.038912704089391</v>
      </c>
      <c r="Y101" s="2">
        <v>0.22760220133742984</v>
      </c>
      <c r="Z101" s="2">
        <v>0.14723511712058066</v>
      </c>
      <c r="AA101" s="2">
        <v>8.48875636808233E-2</v>
      </c>
      <c r="AB101" s="2">
        <v>7.4295933477868517E-2</v>
      </c>
    </row>
    <row r="102" spans="1:28">
      <c r="A102" s="1">
        <v>94</v>
      </c>
      <c r="B102" s="1">
        <v>608</v>
      </c>
      <c r="C102" s="1">
        <v>37</v>
      </c>
      <c r="D102" s="1">
        <v>1</v>
      </c>
      <c r="E102" s="1" t="s">
        <v>95</v>
      </c>
      <c r="F102" s="1">
        <v>340.15999999999997</v>
      </c>
      <c r="G102" s="1">
        <v>55.7898</v>
      </c>
      <c r="H102" s="1" t="s">
        <v>83</v>
      </c>
      <c r="I102" s="2">
        <v>16.96491813659668</v>
      </c>
      <c r="J102" s="2"/>
      <c r="K102" s="34"/>
      <c r="L102" s="2">
        <v>0.76053877611436393</v>
      </c>
      <c r="M102" s="68">
        <v>25.4</v>
      </c>
      <c r="N102" s="68">
        <v>28.7</v>
      </c>
      <c r="O102" s="68">
        <v>32.5</v>
      </c>
      <c r="P102" s="68">
        <v>37.5</v>
      </c>
      <c r="Q102" s="68">
        <v>44.1</v>
      </c>
      <c r="R102" s="39">
        <v>30.468701125456633</v>
      </c>
      <c r="S102" s="2">
        <v>0.64638282241840683</v>
      </c>
      <c r="T102" s="2">
        <v>0.36005014170492056</v>
      </c>
      <c r="U102" s="2">
        <v>1.8768690410451767</v>
      </c>
      <c r="V102" s="2">
        <v>2.9247369859040746</v>
      </c>
      <c r="W102" s="2">
        <v>1.0478679448588979</v>
      </c>
      <c r="X102" s="2">
        <v>10.092919852176918</v>
      </c>
      <c r="Y102" s="2">
        <v>0.21366951693491648</v>
      </c>
      <c r="Z102" s="2">
        <v>0.17956699275734817</v>
      </c>
      <c r="AA102" s="2">
        <v>6.8914922801822417E-2</v>
      </c>
      <c r="AB102" s="2">
        <v>8.8136653325844028E-2</v>
      </c>
    </row>
    <row r="103" spans="1:28">
      <c r="A103" s="1">
        <v>94</v>
      </c>
      <c r="B103" s="1">
        <v>608</v>
      </c>
      <c r="C103" s="1">
        <v>37</v>
      </c>
      <c r="D103" s="1">
        <v>2</v>
      </c>
      <c r="E103" s="1" t="s">
        <v>42</v>
      </c>
      <c r="F103" s="1">
        <v>341.17999999999995</v>
      </c>
      <c r="G103" s="1">
        <v>76.263599999999997</v>
      </c>
      <c r="H103" s="1" t="s">
        <v>83</v>
      </c>
      <c r="I103" s="2">
        <v>17.014549255371094</v>
      </c>
      <c r="J103" s="2"/>
      <c r="K103" s="34"/>
      <c r="L103" s="2">
        <v>0.78952396534246283</v>
      </c>
      <c r="M103" s="68">
        <v>27.0975</v>
      </c>
      <c r="N103" s="68">
        <v>30.4</v>
      </c>
      <c r="O103" s="68">
        <v>34.4</v>
      </c>
      <c r="P103" s="68">
        <v>39.700000000000003</v>
      </c>
      <c r="Q103" s="68">
        <v>46.8</v>
      </c>
      <c r="R103" s="39">
        <v>31.579787695913286</v>
      </c>
      <c r="S103" s="2">
        <v>0.22139364425103678</v>
      </c>
      <c r="T103" s="2">
        <v>0.37955830491043396</v>
      </c>
      <c r="U103" s="2">
        <v>1.5867291121912797</v>
      </c>
      <c r="V103" s="2">
        <v>3.0515822116285909</v>
      </c>
      <c r="W103" s="2">
        <v>1.4648530994373112</v>
      </c>
      <c r="X103" s="2">
        <v>10.475109098547664</v>
      </c>
      <c r="Y103" s="2">
        <v>0.60218883878174789</v>
      </c>
      <c r="Z103" s="2">
        <v>7.781185453785279E-2</v>
      </c>
      <c r="AA103" s="2">
        <v>0.1584747491577565</v>
      </c>
      <c r="AB103" s="2">
        <v>0.30031501142085443</v>
      </c>
    </row>
    <row r="104" spans="1:28">
      <c r="A104" s="1">
        <v>94</v>
      </c>
      <c r="B104" s="1">
        <v>608</v>
      </c>
      <c r="C104" s="1">
        <v>37</v>
      </c>
      <c r="D104" s="1">
        <v>3</v>
      </c>
      <c r="E104" s="1" t="s">
        <v>41</v>
      </c>
      <c r="F104" s="1">
        <v>342.16999999999996</v>
      </c>
      <c r="G104" s="1">
        <v>64.299800000000005</v>
      </c>
      <c r="H104" s="1" t="s">
        <v>83</v>
      </c>
      <c r="I104" s="2">
        <v>17.11199951171875</v>
      </c>
      <c r="J104" s="2"/>
      <c r="K104" s="34"/>
      <c r="L104" s="2">
        <v>0.78526299022731005</v>
      </c>
      <c r="M104" s="68">
        <v>26.7</v>
      </c>
      <c r="N104" s="68">
        <v>30.1</v>
      </c>
      <c r="O104" s="68">
        <v>34.1</v>
      </c>
      <c r="P104" s="68">
        <v>39.4</v>
      </c>
      <c r="Q104" s="68">
        <v>46.1</v>
      </c>
      <c r="R104" s="39">
        <v>31.419034854676777</v>
      </c>
      <c r="S104" s="2">
        <v>0.32799205334294068</v>
      </c>
      <c r="T104" s="2">
        <v>0.42333644323685216</v>
      </c>
      <c r="U104" s="2">
        <v>2.0630699425250469</v>
      </c>
      <c r="V104" s="2">
        <v>3.0325855374098163</v>
      </c>
      <c r="W104" s="2">
        <v>0.96951559488476935</v>
      </c>
      <c r="X104" s="2">
        <v>17.700109812930346</v>
      </c>
      <c r="Y104" s="2">
        <v>0.39401750862625939</v>
      </c>
      <c r="Z104" s="2">
        <v>0.14245912927966048</v>
      </c>
      <c r="AA104" s="2">
        <v>0.12872883017572012</v>
      </c>
      <c r="AB104" s="2">
        <v>0.12831162791073253</v>
      </c>
    </row>
    <row r="105" spans="1:28">
      <c r="A105" s="1">
        <v>94</v>
      </c>
      <c r="B105" s="1">
        <v>608</v>
      </c>
      <c r="C105" s="1">
        <v>37</v>
      </c>
      <c r="D105" s="1">
        <v>3</v>
      </c>
      <c r="E105" s="1" t="s">
        <v>148</v>
      </c>
      <c r="F105" s="1">
        <v>343.03999999999996</v>
      </c>
      <c r="G105" s="1">
        <v>21.2</v>
      </c>
      <c r="H105" s="1" t="s">
        <v>84</v>
      </c>
      <c r="I105" s="2">
        <v>17.11199951171875</v>
      </c>
      <c r="J105" s="2">
        <v>1</v>
      </c>
      <c r="K105" s="77">
        <v>28.854037267080749</v>
      </c>
      <c r="L105" s="2">
        <v>0.77675081839845728</v>
      </c>
      <c r="M105" s="68">
        <v>26.4</v>
      </c>
      <c r="N105" s="68">
        <v>29.7</v>
      </c>
      <c r="O105" s="68">
        <v>33.6</v>
      </c>
      <c r="P105" s="68">
        <v>38.799999999999997</v>
      </c>
      <c r="Q105" s="68">
        <v>45.3</v>
      </c>
      <c r="R105" s="39">
        <v>31.095269614322049</v>
      </c>
      <c r="S105" s="2">
        <v>0.41203335260304957</v>
      </c>
      <c r="T105" s="2">
        <v>0.4044644210658247</v>
      </c>
      <c r="U105" s="2">
        <v>2.2361277480044945</v>
      </c>
      <c r="V105" s="2">
        <v>2.994996758323663</v>
      </c>
      <c r="W105" s="2">
        <v>0.75886901031916842</v>
      </c>
      <c r="X105" s="2">
        <v>20.414755676392701</v>
      </c>
      <c r="Y105" s="2"/>
      <c r="Z105" s="2"/>
      <c r="AA105" s="2"/>
      <c r="AB105" s="2"/>
    </row>
    <row r="106" spans="1:28">
      <c r="A106" s="1">
        <v>94</v>
      </c>
      <c r="B106" s="1">
        <v>608</v>
      </c>
      <c r="C106" s="1">
        <v>37</v>
      </c>
      <c r="D106" s="1">
        <v>5</v>
      </c>
      <c r="E106" s="1" t="s">
        <v>146</v>
      </c>
      <c r="F106" s="1">
        <v>345.96999999999997</v>
      </c>
      <c r="G106" s="1">
        <v>45.321900000000014</v>
      </c>
      <c r="H106" s="1" t="s">
        <v>83</v>
      </c>
      <c r="I106" s="2">
        <v>17.376127243041992</v>
      </c>
      <c r="J106" s="2">
        <v>1</v>
      </c>
      <c r="K106" s="77">
        <v>28.854037267080749</v>
      </c>
      <c r="L106" s="2"/>
      <c r="M106" s="68"/>
      <c r="N106" s="68"/>
      <c r="O106" s="68"/>
      <c r="P106" s="68"/>
      <c r="Q106" s="68"/>
      <c r="R106" s="34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>
      <c r="A107" s="1">
        <v>94</v>
      </c>
      <c r="B107" s="1">
        <v>608</v>
      </c>
      <c r="C107" s="1">
        <v>37</v>
      </c>
      <c r="D107" s="1">
        <v>5</v>
      </c>
      <c r="E107" s="1" t="s">
        <v>43</v>
      </c>
      <c r="F107" s="1">
        <v>346.09</v>
      </c>
      <c r="G107" s="1">
        <v>89.417000000000002</v>
      </c>
      <c r="H107" s="1" t="s">
        <v>83</v>
      </c>
      <c r="I107" s="2">
        <v>17.387483596801758</v>
      </c>
      <c r="J107" s="2"/>
      <c r="K107" s="34"/>
      <c r="L107" s="2">
        <v>0.74877686132236243</v>
      </c>
      <c r="M107" s="68">
        <v>24.6</v>
      </c>
      <c r="N107" s="68">
        <v>28</v>
      </c>
      <c r="O107" s="68">
        <v>31.7</v>
      </c>
      <c r="P107" s="68">
        <v>36.6</v>
      </c>
      <c r="Q107" s="68">
        <v>42.9</v>
      </c>
      <c r="R107" s="39">
        <v>30.005705212250938</v>
      </c>
      <c r="S107" s="2">
        <v>0.32841759851511271</v>
      </c>
      <c r="T107" s="2">
        <v>0.3688895424444259</v>
      </c>
      <c r="U107" s="2">
        <v>1.8672133154519885</v>
      </c>
      <c r="V107" s="2">
        <v>2.8748555531136519</v>
      </c>
      <c r="W107" s="2">
        <v>1.0076422376616634</v>
      </c>
      <c r="X107" s="2">
        <v>11.651661966295235</v>
      </c>
      <c r="Y107" s="2">
        <v>9.2649446862856519E-2</v>
      </c>
      <c r="Z107" s="2">
        <v>2.2194960930598032E-2</v>
      </c>
      <c r="AA107" s="2">
        <v>2.9541844883614631E-2</v>
      </c>
      <c r="AB107" s="2">
        <v>3.8023028506579619E-2</v>
      </c>
    </row>
    <row r="108" spans="1:28">
      <c r="A108" s="1">
        <v>94</v>
      </c>
      <c r="B108" s="1">
        <v>608</v>
      </c>
      <c r="C108" s="1">
        <v>37</v>
      </c>
      <c r="D108" s="1">
        <v>6</v>
      </c>
      <c r="E108" s="1" t="s">
        <v>123</v>
      </c>
      <c r="F108" s="1">
        <v>347.53</v>
      </c>
      <c r="G108" s="1"/>
      <c r="H108" s="1" t="s">
        <v>84</v>
      </c>
      <c r="I108" s="2">
        <v>17.523752212524414</v>
      </c>
      <c r="J108" s="2"/>
      <c r="K108" s="34"/>
      <c r="L108" s="2">
        <v>0.77503080243671685</v>
      </c>
      <c r="M108" s="68">
        <v>26.2</v>
      </c>
      <c r="N108" s="68">
        <v>29.5</v>
      </c>
      <c r="O108" s="68">
        <v>33.4</v>
      </c>
      <c r="P108" s="68">
        <v>38.5</v>
      </c>
      <c r="Q108" s="68">
        <v>45.2</v>
      </c>
      <c r="R108" s="39">
        <v>31.02941708507333</v>
      </c>
      <c r="S108" s="2">
        <v>0.48273291884621733</v>
      </c>
      <c r="T108" s="2">
        <v>0.3597842208676808</v>
      </c>
      <c r="U108" s="2">
        <v>2.1494079145208369</v>
      </c>
      <c r="V108" s="2">
        <v>2.9874597946130557</v>
      </c>
      <c r="W108" s="2">
        <v>0.83805188009221876</v>
      </c>
      <c r="X108" s="2">
        <v>14.043570462495399</v>
      </c>
      <c r="Y108" s="2"/>
      <c r="Z108" s="2"/>
      <c r="AA108" s="2"/>
      <c r="AB108" s="2"/>
    </row>
    <row r="109" spans="1:28">
      <c r="A109" s="1">
        <v>94</v>
      </c>
      <c r="B109" s="1">
        <v>608</v>
      </c>
      <c r="C109" s="1">
        <v>37</v>
      </c>
      <c r="D109" s="1">
        <v>6</v>
      </c>
      <c r="E109" s="1" t="s">
        <v>124</v>
      </c>
      <c r="F109" s="1">
        <v>347.55999999999995</v>
      </c>
      <c r="G109" s="1">
        <v>33</v>
      </c>
      <c r="H109" s="1" t="s">
        <v>84</v>
      </c>
      <c r="I109" s="2">
        <v>17.526590347290039</v>
      </c>
      <c r="J109" s="2"/>
      <c r="K109" s="34"/>
      <c r="L109" s="2">
        <v>0.80766134592245364</v>
      </c>
      <c r="M109" s="68">
        <v>28.2</v>
      </c>
      <c r="N109" s="68">
        <v>31.5</v>
      </c>
      <c r="O109" s="68">
        <v>35.6</v>
      </c>
      <c r="P109" s="68">
        <v>41.1</v>
      </c>
      <c r="Q109" s="68">
        <v>48.3</v>
      </c>
      <c r="R109" s="39">
        <v>32.254484008127946</v>
      </c>
      <c r="S109" s="2">
        <v>0.47183450280352635</v>
      </c>
      <c r="T109" s="2">
        <v>0.42376053464670488</v>
      </c>
      <c r="U109" s="2">
        <v>2.1079711566691306</v>
      </c>
      <c r="V109" s="2">
        <v>3.133792704634645</v>
      </c>
      <c r="W109" s="2">
        <v>1.0258215479655144</v>
      </c>
      <c r="X109" s="2">
        <v>13.92931284387927</v>
      </c>
      <c r="Y109" s="2"/>
      <c r="Z109" s="2"/>
      <c r="AA109" s="2"/>
      <c r="AB109" s="2"/>
    </row>
    <row r="110" spans="1:28">
      <c r="A110" s="1">
        <v>94</v>
      </c>
      <c r="B110" s="1">
        <v>608</v>
      </c>
      <c r="C110" s="1">
        <v>38</v>
      </c>
      <c r="D110" s="1">
        <v>1</v>
      </c>
      <c r="E110" s="1" t="s">
        <v>44</v>
      </c>
      <c r="F110" s="1">
        <v>348.78999999999996</v>
      </c>
      <c r="G110" s="1">
        <v>79.721699999999998</v>
      </c>
      <c r="H110" s="1" t="s">
        <v>83</v>
      </c>
      <c r="I110" s="2">
        <v>17.642986297607422</v>
      </c>
      <c r="J110" s="2"/>
      <c r="K110" s="34"/>
      <c r="L110" s="2">
        <v>0.72093588617823345</v>
      </c>
      <c r="M110" s="68">
        <v>22.9</v>
      </c>
      <c r="N110" s="68">
        <v>26.3</v>
      </c>
      <c r="O110" s="68">
        <v>30</v>
      </c>
      <c r="P110" s="68">
        <v>34.4</v>
      </c>
      <c r="Q110" s="68">
        <v>40.299999999999997</v>
      </c>
      <c r="R110" s="39">
        <v>28.88013045165134</v>
      </c>
      <c r="S110" s="2">
        <v>0.21129065274843506</v>
      </c>
      <c r="T110" s="2">
        <v>0.34214299671299503</v>
      </c>
      <c r="U110" s="2">
        <v>2.128842960231089</v>
      </c>
      <c r="V110" s="2">
        <v>2.7604445602150149</v>
      </c>
      <c r="W110" s="2">
        <v>0.63160159998392595</v>
      </c>
      <c r="X110" s="2">
        <v>9.6507391584724083</v>
      </c>
      <c r="Y110" s="2">
        <v>0.2758645420805596</v>
      </c>
      <c r="Z110" s="2">
        <v>3.9928019180826071E-2</v>
      </c>
      <c r="AA110" s="2">
        <v>0.10375729329882606</v>
      </c>
      <c r="AB110" s="2">
        <v>9.3256309027329898E-2</v>
      </c>
    </row>
    <row r="111" spans="1:28">
      <c r="A111" s="1">
        <v>94</v>
      </c>
      <c r="B111" s="1">
        <v>608</v>
      </c>
      <c r="C111" s="1">
        <v>38</v>
      </c>
      <c r="D111" s="1">
        <v>2</v>
      </c>
      <c r="E111" s="1" t="s">
        <v>42</v>
      </c>
      <c r="F111" s="1">
        <v>350.78</v>
      </c>
      <c r="G111" s="1">
        <v>80.685199999999995</v>
      </c>
      <c r="H111" s="1" t="s">
        <v>83</v>
      </c>
      <c r="I111" s="2">
        <v>17.796297073364258</v>
      </c>
      <c r="J111" s="2"/>
      <c r="K111" s="34"/>
      <c r="L111" s="2">
        <v>0.74489633367943664</v>
      </c>
      <c r="M111" s="68">
        <v>24.3</v>
      </c>
      <c r="N111" s="68">
        <v>27.7</v>
      </c>
      <c r="O111" s="68">
        <v>31.5</v>
      </c>
      <c r="P111" s="68">
        <v>36.299999999999997</v>
      </c>
      <c r="Q111" s="68">
        <v>42.6</v>
      </c>
      <c r="R111" s="39">
        <v>29.851355231412512</v>
      </c>
      <c r="S111" s="2">
        <v>0.57881421035939395</v>
      </c>
      <c r="T111" s="2">
        <v>0.40231118559878554</v>
      </c>
      <c r="U111" s="2">
        <v>1.7372996279964301</v>
      </c>
      <c r="V111" s="2">
        <v>2.8586000421913349</v>
      </c>
      <c r="W111" s="2">
        <v>1.1213004141949048</v>
      </c>
      <c r="X111" s="2">
        <v>12.071399208782855</v>
      </c>
      <c r="Y111" s="2">
        <v>0.10070601339499166</v>
      </c>
      <c r="Z111" s="2">
        <v>5.9601394098714545E-2</v>
      </c>
      <c r="AA111" s="2">
        <v>2.9479526904352838E-2</v>
      </c>
      <c r="AB111" s="2">
        <v>4.417244240365762E-2</v>
      </c>
    </row>
    <row r="112" spans="1:28">
      <c r="A112" s="1">
        <v>94</v>
      </c>
      <c r="B112" s="1">
        <v>608</v>
      </c>
      <c r="C112" s="1">
        <v>38</v>
      </c>
      <c r="D112" s="1">
        <v>3</v>
      </c>
      <c r="E112" s="1" t="s">
        <v>96</v>
      </c>
      <c r="F112" s="1">
        <v>352.21999999999997</v>
      </c>
      <c r="G112" s="1">
        <v>41.132999999999996</v>
      </c>
      <c r="H112" s="1" t="s">
        <v>83</v>
      </c>
      <c r="I112" s="2">
        <v>17.901451110839844</v>
      </c>
      <c r="J112" s="2"/>
      <c r="K112" s="34"/>
      <c r="L112" s="2">
        <v>0.75583022321531601</v>
      </c>
      <c r="M112" s="68">
        <v>25</v>
      </c>
      <c r="N112" s="68">
        <v>28.4</v>
      </c>
      <c r="O112" s="68">
        <v>32.200000000000003</v>
      </c>
      <c r="P112" s="68">
        <v>37.1</v>
      </c>
      <c r="Q112" s="68">
        <v>43.4</v>
      </c>
      <c r="R112" s="39">
        <v>30.284218971221787</v>
      </c>
      <c r="S112" s="2">
        <v>0.65961364870570194</v>
      </c>
      <c r="T112" s="2">
        <v>0.34685306934263471</v>
      </c>
      <c r="U112" s="2">
        <v>2.1964631277395856</v>
      </c>
      <c r="V112" s="2">
        <v>2.9046580915255786</v>
      </c>
      <c r="W112" s="2">
        <v>0.708194963785993</v>
      </c>
      <c r="X112" s="2">
        <v>15.272131775553365</v>
      </c>
      <c r="Y112" s="2">
        <v>1.0853885678343986</v>
      </c>
      <c r="Z112" s="2">
        <v>0.87474206482938066</v>
      </c>
      <c r="AA112" s="2">
        <v>0.41684821857606524</v>
      </c>
      <c r="AB112" s="2">
        <v>0.34364899744646427</v>
      </c>
    </row>
    <row r="113" spans="1:28">
      <c r="A113" s="1">
        <v>94</v>
      </c>
      <c r="B113" s="1">
        <v>608</v>
      </c>
      <c r="C113" s="1">
        <v>38</v>
      </c>
      <c r="D113" s="1">
        <v>4</v>
      </c>
      <c r="E113" s="1" t="s">
        <v>45</v>
      </c>
      <c r="F113" s="1">
        <v>353.78999999999996</v>
      </c>
      <c r="G113" s="1">
        <v>70.0364</v>
      </c>
      <c r="H113" s="1" t="s">
        <v>83</v>
      </c>
      <c r="I113" s="2">
        <v>18.048376083374023</v>
      </c>
      <c r="J113" s="2"/>
      <c r="K113" s="34"/>
      <c r="L113" s="2">
        <v>0.73500543202518132</v>
      </c>
      <c r="M113" s="68">
        <v>23.8</v>
      </c>
      <c r="N113" s="68">
        <v>27.2</v>
      </c>
      <c r="O113" s="68">
        <v>30.9</v>
      </c>
      <c r="P113" s="68">
        <v>35.5</v>
      </c>
      <c r="Q113" s="68">
        <v>41.6</v>
      </c>
      <c r="R113" s="39">
        <v>29.45427353314853</v>
      </c>
      <c r="S113" s="2">
        <v>0.40700471442165698</v>
      </c>
      <c r="T113" s="2">
        <v>0.34875816726279102</v>
      </c>
      <c r="U113" s="2">
        <v>2.2579249421019494</v>
      </c>
      <c r="V113" s="2">
        <v>2.8176193278942678</v>
      </c>
      <c r="W113" s="2">
        <v>0.55969438579231845</v>
      </c>
      <c r="X113" s="2">
        <v>14.783523556437048</v>
      </c>
      <c r="Y113" s="2">
        <v>0.61612998540426589</v>
      </c>
      <c r="Z113" s="2">
        <v>0.31659872978379167</v>
      </c>
      <c r="AA113" s="2">
        <v>0.2427898831167184</v>
      </c>
      <c r="AB113" s="2">
        <v>0.1814110851502983</v>
      </c>
    </row>
    <row r="114" spans="1:28">
      <c r="A114" s="1">
        <v>94</v>
      </c>
      <c r="B114" s="1">
        <v>608</v>
      </c>
      <c r="C114" s="1">
        <v>38</v>
      </c>
      <c r="D114" s="1">
        <v>5</v>
      </c>
      <c r="E114" s="1" t="s">
        <v>97</v>
      </c>
      <c r="F114" s="1">
        <v>354.80999999999995</v>
      </c>
      <c r="G114" s="1">
        <v>75.499200000000002</v>
      </c>
      <c r="H114" s="1" t="s">
        <v>83</v>
      </c>
      <c r="I114" s="2">
        <v>18.073999404907227</v>
      </c>
      <c r="J114" s="2"/>
      <c r="K114" s="34"/>
      <c r="L114" s="2">
        <v>0.7456144773933836</v>
      </c>
      <c r="M114" s="68">
        <v>24.4</v>
      </c>
      <c r="N114" s="68">
        <v>27.8</v>
      </c>
      <c r="O114" s="68">
        <v>31.6</v>
      </c>
      <c r="P114" s="68">
        <v>36.299999999999997</v>
      </c>
      <c r="Q114" s="68">
        <v>42.6</v>
      </c>
      <c r="R114" s="39">
        <v>29.879980309179725</v>
      </c>
      <c r="S114" s="2">
        <v>0.51225293705979036</v>
      </c>
      <c r="T114" s="2">
        <v>0.32415281805525081</v>
      </c>
      <c r="U114" s="2">
        <v>2.2418742871474651</v>
      </c>
      <c r="V114" s="2">
        <v>2.8616008027504751</v>
      </c>
      <c r="W114" s="2">
        <v>0.61972651560301006</v>
      </c>
      <c r="X114" s="2">
        <v>10.65152571874196</v>
      </c>
      <c r="Y114" s="2">
        <v>0.21791484661966595</v>
      </c>
      <c r="Z114" s="2">
        <v>0.11118279856754716</v>
      </c>
      <c r="AA114" s="2">
        <v>8.6255109169851782E-2</v>
      </c>
      <c r="AB114" s="2">
        <v>6.8166853061164129E-2</v>
      </c>
    </row>
    <row r="115" spans="1:28">
      <c r="A115" s="1">
        <v>94</v>
      </c>
      <c r="B115" s="1">
        <v>608</v>
      </c>
      <c r="C115" s="1">
        <v>38</v>
      </c>
      <c r="D115" s="1">
        <v>5</v>
      </c>
      <c r="E115" s="1" t="s">
        <v>98</v>
      </c>
      <c r="F115" s="1">
        <v>355.78999999999996</v>
      </c>
      <c r="G115" s="1">
        <v>48.253</v>
      </c>
      <c r="H115" s="1" t="s">
        <v>83</v>
      </c>
      <c r="I115" s="2">
        <v>18.141637802124023</v>
      </c>
      <c r="J115" s="2"/>
      <c r="K115" s="34"/>
      <c r="L115" s="2">
        <v>0.75971566203168073</v>
      </c>
      <c r="M115" s="68">
        <v>25.3</v>
      </c>
      <c r="N115" s="68">
        <v>28.7</v>
      </c>
      <c r="O115" s="68">
        <v>32.4</v>
      </c>
      <c r="P115" s="68">
        <v>37.5</v>
      </c>
      <c r="Q115" s="68">
        <v>44.1</v>
      </c>
      <c r="R115" s="39">
        <v>30.43653385553754</v>
      </c>
      <c r="S115" s="2">
        <v>0.44770243410510363</v>
      </c>
      <c r="T115" s="2">
        <v>0.38273031887476644</v>
      </c>
      <c r="U115" s="2">
        <v>1.2942088950833204</v>
      </c>
      <c r="V115" s="2">
        <v>2.9212163255279053</v>
      </c>
      <c r="W115" s="2">
        <v>1.627007430444585</v>
      </c>
      <c r="X115" s="2">
        <v>5.498941200657895</v>
      </c>
      <c r="Y115" s="2">
        <v>6.2616213416322009E-2</v>
      </c>
      <c r="Z115" s="2">
        <v>1.3684951220470903E-2</v>
      </c>
      <c r="AA115" s="2">
        <v>1.3563069122145303E-2</v>
      </c>
      <c r="AB115" s="2">
        <v>3.6995006405988566E-2</v>
      </c>
    </row>
    <row r="116" spans="1:28">
      <c r="A116" s="1">
        <v>94</v>
      </c>
      <c r="B116" s="1">
        <v>608</v>
      </c>
      <c r="C116" s="1">
        <v>38</v>
      </c>
      <c r="D116" s="1">
        <v>6</v>
      </c>
      <c r="E116" s="1" t="s">
        <v>45</v>
      </c>
      <c r="F116" s="1">
        <v>356.78999999999996</v>
      </c>
      <c r="G116" s="1">
        <v>68.165599999999984</v>
      </c>
      <c r="H116" s="1" t="s">
        <v>83</v>
      </c>
      <c r="I116" s="2">
        <v>18.223129272460937</v>
      </c>
      <c r="J116" s="2"/>
      <c r="K116" s="34"/>
      <c r="L116" s="2">
        <v>0.72224137814991196</v>
      </c>
      <c r="M116" s="68">
        <v>22.997499999999999</v>
      </c>
      <c r="N116" s="68">
        <v>26.3</v>
      </c>
      <c r="O116" s="68">
        <v>30</v>
      </c>
      <c r="P116" s="68">
        <v>34.5</v>
      </c>
      <c r="Q116" s="68">
        <v>40.299999999999997</v>
      </c>
      <c r="R116" s="39">
        <v>28.933873841273972</v>
      </c>
      <c r="S116" s="2">
        <v>0.45668915417376266</v>
      </c>
      <c r="T116" s="2">
        <v>0.30194346939457656</v>
      </c>
      <c r="U116" s="2">
        <v>2.1321572613015372</v>
      </c>
      <c r="V116" s="2">
        <v>2.7656943984200231</v>
      </c>
      <c r="W116" s="2">
        <v>0.63353713711848592</v>
      </c>
      <c r="X116" s="2">
        <v>11.116768072522243</v>
      </c>
      <c r="Y116" s="2">
        <v>0.49907409616297405</v>
      </c>
      <c r="Z116" s="2">
        <v>0.19034048501624215</v>
      </c>
      <c r="AA116" s="2">
        <v>0.19411057158122463</v>
      </c>
      <c r="AB116" s="2">
        <v>0.17675809136100398</v>
      </c>
    </row>
    <row r="117" spans="1:28">
      <c r="A117" s="1">
        <v>94</v>
      </c>
      <c r="B117" s="1">
        <v>608</v>
      </c>
      <c r="C117" s="1">
        <v>39</v>
      </c>
      <c r="D117" s="1">
        <v>1</v>
      </c>
      <c r="E117" s="1" t="s">
        <v>46</v>
      </c>
      <c r="F117" s="1">
        <v>358.29999999999995</v>
      </c>
      <c r="G117" s="1">
        <v>75.8934</v>
      </c>
      <c r="H117" s="1" t="s">
        <v>83</v>
      </c>
      <c r="I117" s="2">
        <v>18.346179962158203</v>
      </c>
      <c r="J117" s="2">
        <v>1</v>
      </c>
      <c r="K117" s="34">
        <v>28.542000000000002</v>
      </c>
      <c r="L117" s="2">
        <v>0.75055149818002509</v>
      </c>
      <c r="M117" s="68">
        <v>24.7</v>
      </c>
      <c r="N117" s="68">
        <v>28.1</v>
      </c>
      <c r="O117" s="68">
        <v>31.9</v>
      </c>
      <c r="P117" s="68">
        <v>36.799999999999997</v>
      </c>
      <c r="Q117" s="68">
        <v>43.1</v>
      </c>
      <c r="R117" s="39">
        <v>30.076025939420646</v>
      </c>
      <c r="S117" s="2">
        <v>0.36673488217510175</v>
      </c>
      <c r="T117" s="47">
        <v>0.30307843161741144</v>
      </c>
      <c r="U117" s="2">
        <v>2.0789114120340293</v>
      </c>
      <c r="V117" s="2">
        <v>2.882322817116711</v>
      </c>
      <c r="W117" s="2">
        <v>0.80341140508268172</v>
      </c>
      <c r="X117" s="2">
        <v>9.8064883206354381</v>
      </c>
      <c r="Y117" s="2">
        <v>0.41840323297408794</v>
      </c>
      <c r="Z117" s="2">
        <v>0.10761994386158791</v>
      </c>
      <c r="AA117" s="2">
        <v>0.1564024723968637</v>
      </c>
      <c r="AB117" s="2">
        <v>0.15574691310097957</v>
      </c>
    </row>
    <row r="118" spans="1:28">
      <c r="A118" s="1">
        <v>94</v>
      </c>
      <c r="B118" s="1">
        <v>608</v>
      </c>
      <c r="C118" s="1">
        <v>39</v>
      </c>
      <c r="D118" s="1">
        <v>1</v>
      </c>
      <c r="E118" s="1" t="s">
        <v>98</v>
      </c>
      <c r="F118" s="1">
        <v>359.39</v>
      </c>
      <c r="G118" s="1">
        <v>78.166199999999975</v>
      </c>
      <c r="H118" s="1" t="s">
        <v>83</v>
      </c>
      <c r="I118" s="2">
        <v>18.435007095336914</v>
      </c>
      <c r="J118" s="2"/>
      <c r="K118" s="34"/>
      <c r="L118" s="2">
        <v>0.73393085538106428</v>
      </c>
      <c r="M118" s="68">
        <v>23.7</v>
      </c>
      <c r="N118" s="68">
        <v>27.1</v>
      </c>
      <c r="O118" s="68">
        <v>30.8</v>
      </c>
      <c r="P118" s="68">
        <v>35.4</v>
      </c>
      <c r="Q118" s="68">
        <v>41.6</v>
      </c>
      <c r="R118" s="39">
        <v>29.410812011881404</v>
      </c>
      <c r="S118" s="2">
        <v>0.48133972032584377</v>
      </c>
      <c r="T118" s="47">
        <v>0.351305877939874</v>
      </c>
      <c r="U118" s="2">
        <v>2.010165769341925</v>
      </c>
      <c r="V118" s="2">
        <v>2.8132061829514443</v>
      </c>
      <c r="W118" s="2">
        <v>0.80304041360951928</v>
      </c>
      <c r="X118" s="2">
        <v>9.9150273024534634</v>
      </c>
      <c r="Y118" s="2">
        <v>0.46270395846052004</v>
      </c>
      <c r="Z118" s="2">
        <v>0.1931024187419173</v>
      </c>
      <c r="AA118" s="2">
        <v>0.16236076351702203</v>
      </c>
      <c r="AB118" s="2">
        <v>0.17217501922189415</v>
      </c>
    </row>
    <row r="119" spans="1:28">
      <c r="A119" s="1">
        <v>94</v>
      </c>
      <c r="B119" s="1">
        <v>608</v>
      </c>
      <c r="C119" s="1">
        <v>39</v>
      </c>
      <c r="D119" s="1">
        <v>2</v>
      </c>
      <c r="E119" s="1" t="s">
        <v>99</v>
      </c>
      <c r="F119" s="1">
        <v>360.4</v>
      </c>
      <c r="G119" s="1">
        <v>67.530600000000007</v>
      </c>
      <c r="H119" s="1" t="s">
        <v>83</v>
      </c>
      <c r="I119" s="2">
        <v>18.517311096191406</v>
      </c>
      <c r="J119" s="2"/>
      <c r="K119" s="34"/>
      <c r="L119" s="2">
        <v>0.73793819387044324</v>
      </c>
      <c r="M119" s="68">
        <v>23.9</v>
      </c>
      <c r="N119" s="68">
        <v>27.4</v>
      </c>
      <c r="O119" s="68">
        <v>31.1</v>
      </c>
      <c r="P119" s="68">
        <v>35.799999999999997</v>
      </c>
      <c r="Q119" s="68">
        <v>42</v>
      </c>
      <c r="R119" s="39">
        <v>29.572567243738945</v>
      </c>
      <c r="S119" s="2">
        <v>0.41664471635001987</v>
      </c>
      <c r="T119" s="47">
        <v>0.36439654912996844</v>
      </c>
      <c r="U119" s="2">
        <v>1.8186285266987283</v>
      </c>
      <c r="V119" s="2">
        <v>2.8297028135893614</v>
      </c>
      <c r="W119" s="2">
        <v>1.0110742868906331</v>
      </c>
      <c r="X119" s="2">
        <v>8.5156563875024354</v>
      </c>
      <c r="Y119" s="2">
        <v>0.24246998481342191</v>
      </c>
      <c r="Z119" s="2">
        <v>8.6887000534208766E-2</v>
      </c>
      <c r="AA119" s="2">
        <v>7.5492634712493456E-2</v>
      </c>
      <c r="AB119" s="2">
        <v>0.10369052218357323</v>
      </c>
    </row>
    <row r="120" spans="1:28">
      <c r="A120" s="1">
        <v>94</v>
      </c>
      <c r="B120" s="1">
        <v>608</v>
      </c>
      <c r="C120" s="1">
        <v>39</v>
      </c>
      <c r="D120" s="1">
        <v>3</v>
      </c>
      <c r="E120" s="1" t="s">
        <v>100</v>
      </c>
      <c r="F120" s="1">
        <v>361.34</v>
      </c>
      <c r="G120" s="1">
        <v>75.859399999999994</v>
      </c>
      <c r="H120" s="1" t="s">
        <v>83</v>
      </c>
      <c r="I120" s="2">
        <v>18.593912124633789</v>
      </c>
      <c r="J120" s="2"/>
      <c r="K120" s="34"/>
      <c r="L120" s="2">
        <v>0.68592896663581726</v>
      </c>
      <c r="M120" s="68">
        <v>20.5</v>
      </c>
      <c r="N120" s="68">
        <v>24.1</v>
      </c>
      <c r="O120" s="68">
        <v>27.8</v>
      </c>
      <c r="P120" s="68">
        <v>31.8</v>
      </c>
      <c r="Q120" s="68">
        <v>37.200000000000003</v>
      </c>
      <c r="R120" s="39">
        <v>27.401493409262123</v>
      </c>
      <c r="S120" s="2">
        <v>0.61289513565571774</v>
      </c>
      <c r="T120" s="47">
        <v>0.38316897766930669</v>
      </c>
      <c r="U120" s="2">
        <v>1.5837720981416601</v>
      </c>
      <c r="V120" s="2">
        <v>2.6238898726270867</v>
      </c>
      <c r="W120" s="2">
        <v>1.0401177744854266</v>
      </c>
      <c r="X120" s="2">
        <v>10.790561066771582</v>
      </c>
      <c r="Y120" s="2">
        <v>9.7538364235682642E-2</v>
      </c>
      <c r="Z120" s="2">
        <v>5.5992650171122899E-2</v>
      </c>
      <c r="AA120" s="2">
        <v>2.6195433175550269E-2</v>
      </c>
      <c r="AB120" s="2">
        <v>4.7784152151582139E-2</v>
      </c>
    </row>
    <row r="121" spans="1:28">
      <c r="A121" s="1">
        <v>94</v>
      </c>
      <c r="B121" s="1">
        <v>608</v>
      </c>
      <c r="C121" s="1">
        <v>39</v>
      </c>
      <c r="D121" s="1">
        <v>3</v>
      </c>
      <c r="E121" s="1" t="s">
        <v>94</v>
      </c>
      <c r="F121" s="1">
        <v>362.38</v>
      </c>
      <c r="G121" s="1">
        <v>83.909599999999998</v>
      </c>
      <c r="H121" s="1" t="s">
        <v>83</v>
      </c>
      <c r="I121" s="2">
        <v>18.678665161132813</v>
      </c>
      <c r="J121" s="2"/>
      <c r="K121" s="34"/>
      <c r="L121" s="2">
        <v>0.70404384461010838</v>
      </c>
      <c r="M121" s="68">
        <v>21.7</v>
      </c>
      <c r="N121" s="68">
        <v>25.3</v>
      </c>
      <c r="O121" s="68">
        <v>28.9</v>
      </c>
      <c r="P121" s="68">
        <v>33.200000000000003</v>
      </c>
      <c r="Q121" s="68">
        <v>38.799999999999997</v>
      </c>
      <c r="R121" s="39">
        <v>28.175819879844475</v>
      </c>
      <c r="S121" s="2">
        <v>0.71283068640013303</v>
      </c>
      <c r="T121" s="47">
        <v>0.33746238903246062</v>
      </c>
      <c r="U121" s="2">
        <v>1.1428401923016529</v>
      </c>
      <c r="V121" s="2">
        <v>2.6935363202930462</v>
      </c>
      <c r="W121" s="2">
        <v>1.5506961279913933</v>
      </c>
      <c r="X121" s="2">
        <v>9.776081396935707</v>
      </c>
      <c r="Y121" s="2">
        <v>0.5065909065657489</v>
      </c>
      <c r="Z121" s="2">
        <v>0.33461160057262918</v>
      </c>
      <c r="AA121" s="2">
        <v>0.10158389683570951</v>
      </c>
      <c r="AB121" s="2">
        <v>0.32653702741494345</v>
      </c>
    </row>
    <row r="122" spans="1:28">
      <c r="A122" s="1">
        <v>94</v>
      </c>
      <c r="B122" s="1">
        <v>608</v>
      </c>
      <c r="C122" s="1">
        <v>39</v>
      </c>
      <c r="D122" s="1">
        <v>4</v>
      </c>
      <c r="E122" s="1" t="s">
        <v>101</v>
      </c>
      <c r="F122" s="1">
        <v>363.36999999999995</v>
      </c>
      <c r="G122" s="1">
        <v>79.775199999999998</v>
      </c>
      <c r="H122" s="1" t="s">
        <v>83</v>
      </c>
      <c r="I122" s="2">
        <v>18.773593902587891</v>
      </c>
      <c r="J122" s="2"/>
      <c r="K122" s="34"/>
      <c r="L122" s="2">
        <v>0.80154130697784876</v>
      </c>
      <c r="M122" s="68">
        <v>27.8</v>
      </c>
      <c r="N122" s="68">
        <v>31.2</v>
      </c>
      <c r="O122" s="68">
        <v>35.200000000000003</v>
      </c>
      <c r="P122" s="68">
        <v>40.700000000000003</v>
      </c>
      <c r="Q122" s="68">
        <v>48</v>
      </c>
      <c r="R122" s="39">
        <v>32.028532133694121</v>
      </c>
      <c r="S122" s="2"/>
      <c r="T122" s="69">
        <v>0.63699601047199739</v>
      </c>
      <c r="U122" s="2">
        <v>1.7855529887978394</v>
      </c>
      <c r="V122" s="2">
        <v>3.1058085033756928</v>
      </c>
      <c r="W122" s="2">
        <v>1.3202555145778534</v>
      </c>
      <c r="X122" s="2">
        <v>8.4506378960295994</v>
      </c>
      <c r="Y122" s="2">
        <v>1.9116237986984679E-2</v>
      </c>
      <c r="Z122" s="2">
        <v>6.0915065357427104E-6</v>
      </c>
      <c r="AA122" s="2">
        <v>3.9955441263645978E-3</v>
      </c>
      <c r="AB122" s="2">
        <v>6.1959511525242275E-3</v>
      </c>
    </row>
    <row r="123" spans="1:28">
      <c r="A123" s="1">
        <v>94</v>
      </c>
      <c r="B123" s="1">
        <v>608</v>
      </c>
      <c r="C123" s="1">
        <v>39</v>
      </c>
      <c r="D123" s="1" t="s">
        <v>125</v>
      </c>
      <c r="E123" s="1" t="s">
        <v>149</v>
      </c>
      <c r="F123" s="1">
        <v>364.31</v>
      </c>
      <c r="G123" s="1">
        <v>36.5</v>
      </c>
      <c r="H123" s="1" t="s">
        <v>84</v>
      </c>
      <c r="I123" s="2">
        <v>18.871463775634766</v>
      </c>
      <c r="J123" s="2"/>
      <c r="K123" s="34"/>
      <c r="L123" s="2">
        <v>0.76885762275082326</v>
      </c>
      <c r="M123" s="68">
        <v>25.9</v>
      </c>
      <c r="N123" s="68">
        <v>29.2</v>
      </c>
      <c r="O123" s="68">
        <v>33.1</v>
      </c>
      <c r="P123" s="68">
        <v>38.200000000000003</v>
      </c>
      <c r="Q123" s="68">
        <v>44.7</v>
      </c>
      <c r="R123" s="39">
        <v>30.791861234759502</v>
      </c>
      <c r="S123" s="2">
        <v>0.58558274001359156</v>
      </c>
      <c r="T123" s="69">
        <v>0.444427214177816</v>
      </c>
      <c r="U123" s="2">
        <v>2.0709512985730272</v>
      </c>
      <c r="V123" s="2">
        <v>2.9605712167678631</v>
      </c>
      <c r="W123" s="2">
        <v>0.88961991819483588</v>
      </c>
      <c r="X123" s="2">
        <v>13.688218232502573</v>
      </c>
      <c r="Y123" s="2"/>
      <c r="Z123" s="2"/>
      <c r="AA123" s="2"/>
      <c r="AB123" s="2"/>
    </row>
    <row r="124" spans="1:28">
      <c r="A124" s="1">
        <v>94</v>
      </c>
      <c r="B124" s="1">
        <v>608</v>
      </c>
      <c r="C124" s="1">
        <v>40</v>
      </c>
      <c r="D124" s="1">
        <v>1</v>
      </c>
      <c r="E124" s="1" t="s">
        <v>47</v>
      </c>
      <c r="F124" s="1">
        <v>367.97999999999996</v>
      </c>
      <c r="G124" s="1">
        <v>70.742300000000014</v>
      </c>
      <c r="H124" s="1" t="s">
        <v>83</v>
      </c>
      <c r="I124" s="2">
        <v>19.146539688110352</v>
      </c>
      <c r="J124" s="2"/>
      <c r="K124" s="34"/>
      <c r="L124" s="2">
        <v>0.79633656589791624</v>
      </c>
      <c r="M124" s="68">
        <v>27.4</v>
      </c>
      <c r="N124" s="68">
        <v>30.8</v>
      </c>
      <c r="O124" s="68">
        <v>34.799999999999997</v>
      </c>
      <c r="P124" s="68">
        <v>40.1</v>
      </c>
      <c r="Q124" s="68">
        <v>47.2</v>
      </c>
      <c r="R124" s="39">
        <v>31.835011404666673</v>
      </c>
      <c r="S124" s="2">
        <v>0.65999943288097451</v>
      </c>
      <c r="T124" s="70">
        <v>0.56720607482623087</v>
      </c>
      <c r="U124" s="2">
        <v>1.4005214268445061</v>
      </c>
      <c r="V124" s="2">
        <v>3.0822052391964112</v>
      </c>
      <c r="W124" s="2">
        <v>1.6816838123519051</v>
      </c>
      <c r="X124" s="2">
        <v>11.749264391286687</v>
      </c>
      <c r="Y124" s="2">
        <v>0.44200929276828527</v>
      </c>
      <c r="Z124" s="2">
        <v>0.21235785533332915</v>
      </c>
      <c r="AA124" s="2">
        <v>8.5011608990852999E-2</v>
      </c>
      <c r="AB124" s="2">
        <v>0.21885921861595603</v>
      </c>
    </row>
    <row r="125" spans="1:28">
      <c r="A125" s="1">
        <v>94</v>
      </c>
      <c r="B125" s="1">
        <v>608</v>
      </c>
      <c r="C125" s="1">
        <v>40</v>
      </c>
      <c r="D125" s="1">
        <v>2</v>
      </c>
      <c r="E125" s="1" t="s">
        <v>40</v>
      </c>
      <c r="F125" s="1">
        <v>370.01</v>
      </c>
      <c r="G125" s="1">
        <v>84.324399999999997</v>
      </c>
      <c r="H125" s="1" t="s">
        <v>83</v>
      </c>
      <c r="I125" s="2">
        <v>19.296518325805664</v>
      </c>
      <c r="J125" s="2"/>
      <c r="K125" s="34"/>
      <c r="L125" s="2">
        <v>0.79564144305743389</v>
      </c>
      <c r="M125" s="68">
        <v>27.5</v>
      </c>
      <c r="N125" s="68">
        <v>30.8</v>
      </c>
      <c r="O125" s="68">
        <v>34.799999999999997</v>
      </c>
      <c r="P125" s="68">
        <v>40.200000000000003</v>
      </c>
      <c r="Q125" s="68">
        <v>47.2</v>
      </c>
      <c r="R125" s="39">
        <v>31.809069913836282</v>
      </c>
      <c r="S125" s="2">
        <v>0.51214275557429001</v>
      </c>
      <c r="T125" s="47">
        <v>0.44169299491977287</v>
      </c>
      <c r="U125" s="2">
        <v>1.9072075508708501</v>
      </c>
      <c r="V125" s="2">
        <v>3.0790665044686882</v>
      </c>
      <c r="W125" s="2">
        <v>1.1718589535978381</v>
      </c>
      <c r="X125" s="2">
        <v>12.633839259227848</v>
      </c>
      <c r="Y125" s="2">
        <v>0.44236468353283726</v>
      </c>
      <c r="Z125" s="2">
        <v>0.25774807417591483</v>
      </c>
      <c r="AA125" s="2">
        <v>0.13258389171056639</v>
      </c>
      <c r="AB125" s="2">
        <v>0.16431248201845933</v>
      </c>
    </row>
    <row r="126" spans="1:28">
      <c r="A126" s="1">
        <v>94</v>
      </c>
      <c r="B126" s="1">
        <v>608</v>
      </c>
      <c r="C126" s="1">
        <v>40</v>
      </c>
      <c r="D126" s="1">
        <v>3</v>
      </c>
      <c r="E126" s="1" t="s">
        <v>47</v>
      </c>
      <c r="F126" s="1">
        <v>370.97999999999996</v>
      </c>
      <c r="G126" s="1">
        <v>70.273399999999995</v>
      </c>
      <c r="H126" s="1" t="s">
        <v>83</v>
      </c>
      <c r="I126" s="2">
        <v>19.368183135986328</v>
      </c>
      <c r="J126" s="2"/>
      <c r="K126" s="34"/>
      <c r="L126" s="2">
        <v>0.73462307665838256</v>
      </c>
      <c r="M126" s="68">
        <v>23.7</v>
      </c>
      <c r="N126" s="68">
        <v>27.1</v>
      </c>
      <c r="O126" s="68">
        <v>30.9</v>
      </c>
      <c r="P126" s="68">
        <v>35.5</v>
      </c>
      <c r="Q126" s="68">
        <v>41.6</v>
      </c>
      <c r="R126" s="39">
        <v>29.438816361104635</v>
      </c>
      <c r="S126" s="2">
        <v>0.55383886027779372</v>
      </c>
      <c r="T126" s="47">
        <v>0.37715427085105047</v>
      </c>
      <c r="U126" s="2">
        <v>1.8415244610354049</v>
      </c>
      <c r="V126" s="2">
        <v>2.8160481659730179</v>
      </c>
      <c r="W126" s="2">
        <v>0.97452370493761298</v>
      </c>
      <c r="X126" s="2">
        <v>7.4930836150953697</v>
      </c>
      <c r="Y126" s="2">
        <v>0.14255117609923887</v>
      </c>
      <c r="Z126" s="2">
        <v>9.4058888998760262E-2</v>
      </c>
      <c r="AA126" s="2">
        <v>4.5286868819957464E-2</v>
      </c>
      <c r="AB126" s="2">
        <v>5.934410064321196E-2</v>
      </c>
    </row>
    <row r="127" spans="1:28">
      <c r="A127" s="1">
        <v>94</v>
      </c>
      <c r="B127" s="1">
        <v>608</v>
      </c>
      <c r="C127" s="1">
        <v>40</v>
      </c>
      <c r="D127" s="1">
        <v>3</v>
      </c>
      <c r="E127" s="1" t="s">
        <v>49</v>
      </c>
      <c r="F127" s="1">
        <v>372.02</v>
      </c>
      <c r="G127" s="1">
        <v>76.534300000000002</v>
      </c>
      <c r="H127" s="1" t="s">
        <v>83</v>
      </c>
      <c r="I127" s="2">
        <v>19.445018768310547</v>
      </c>
      <c r="J127" s="2"/>
      <c r="K127" s="34"/>
      <c r="L127" s="2">
        <v>0.74013300394204051</v>
      </c>
      <c r="M127" s="68">
        <v>24.1</v>
      </c>
      <c r="N127" s="68">
        <v>27.5</v>
      </c>
      <c r="O127" s="68">
        <v>31.2</v>
      </c>
      <c r="P127" s="68">
        <v>35.9</v>
      </c>
      <c r="Q127" s="68">
        <v>42.2</v>
      </c>
      <c r="R127" s="39">
        <v>29.660788313165888</v>
      </c>
      <c r="S127" s="2">
        <v>0.56480963658458205</v>
      </c>
      <c r="T127" s="47">
        <v>0.45025983559979266</v>
      </c>
      <c r="U127" s="2">
        <v>1.8996382879703297</v>
      </c>
      <c r="V127" s="2">
        <v>2.8387831738652007</v>
      </c>
      <c r="W127" s="2">
        <v>0.939144885894871</v>
      </c>
      <c r="X127" s="2">
        <v>6.707778816382497</v>
      </c>
      <c r="Y127" s="2">
        <v>0.35017910553787079</v>
      </c>
      <c r="Z127" s="2">
        <v>0.16743094288183233</v>
      </c>
      <c r="AA127" s="2">
        <v>0.10356913665225863</v>
      </c>
      <c r="AB127" s="2">
        <v>0.12855275692535281</v>
      </c>
    </row>
    <row r="128" spans="1:28">
      <c r="A128" s="1">
        <v>94</v>
      </c>
      <c r="B128" s="1">
        <v>608</v>
      </c>
      <c r="C128" s="1">
        <v>40</v>
      </c>
      <c r="D128" s="1">
        <v>4</v>
      </c>
      <c r="E128" s="1" t="s">
        <v>45</v>
      </c>
      <c r="F128" s="1">
        <v>372.98999999999995</v>
      </c>
      <c r="G128" s="1">
        <v>79.213399999999993</v>
      </c>
      <c r="H128" s="1" t="s">
        <v>83</v>
      </c>
      <c r="I128" s="2">
        <v>19.516683578491211</v>
      </c>
      <c r="J128" s="2"/>
      <c r="K128" s="34"/>
      <c r="L128" s="2">
        <v>0.73099546184932029</v>
      </c>
      <c r="M128" s="68">
        <v>23.6</v>
      </c>
      <c r="N128" s="68">
        <v>26.9</v>
      </c>
      <c r="O128" s="68">
        <v>30.6</v>
      </c>
      <c r="P128" s="68">
        <v>35.200000000000003</v>
      </c>
      <c r="Q128" s="68">
        <v>41.3</v>
      </c>
      <c r="R128" s="39">
        <v>29.291764165922771</v>
      </c>
      <c r="S128" s="2">
        <v>0.33764501693361076</v>
      </c>
      <c r="T128" s="47">
        <v>0.31504039494042829</v>
      </c>
      <c r="U128" s="2">
        <v>2.2146417081831147</v>
      </c>
      <c r="V128" s="2">
        <v>2.8011899869871035</v>
      </c>
      <c r="W128" s="2">
        <v>0.58654827880398885</v>
      </c>
      <c r="X128" s="2">
        <v>7.2500342848694403</v>
      </c>
      <c r="Y128" s="2">
        <v>0.17286095152737724</v>
      </c>
      <c r="Z128" s="2">
        <v>3.5020592329892179E-2</v>
      </c>
      <c r="AA128" s="2">
        <v>6.8699559230283536E-2</v>
      </c>
      <c r="AB128" s="2">
        <v>5.6297249307364378E-2</v>
      </c>
    </row>
    <row r="129" spans="1:28">
      <c r="A129" s="1">
        <v>94</v>
      </c>
      <c r="B129" s="1">
        <v>608</v>
      </c>
      <c r="C129" s="1">
        <v>40</v>
      </c>
      <c r="D129" s="1">
        <v>4</v>
      </c>
      <c r="E129" s="1" t="s">
        <v>50</v>
      </c>
      <c r="F129" s="1">
        <v>373.375</v>
      </c>
      <c r="G129" s="1">
        <v>36.000199999999992</v>
      </c>
      <c r="H129" s="1" t="s">
        <v>83</v>
      </c>
      <c r="I129" s="2">
        <v>19.545127868652344</v>
      </c>
      <c r="J129" s="2"/>
      <c r="K129" s="34"/>
      <c r="L129" s="2">
        <v>0.74044025728721785</v>
      </c>
      <c r="M129" s="68">
        <v>24</v>
      </c>
      <c r="N129" s="68">
        <v>27.4</v>
      </c>
      <c r="O129" s="68">
        <v>31.2</v>
      </c>
      <c r="P129" s="68">
        <v>35.9</v>
      </c>
      <c r="Q129" s="68">
        <v>42</v>
      </c>
      <c r="R129" s="39">
        <v>29.673117576625167</v>
      </c>
      <c r="S129" s="2"/>
      <c r="T129" s="47">
        <v>0.32951926022746386</v>
      </c>
      <c r="U129" s="2">
        <v>1.3218956250083365</v>
      </c>
      <c r="V129" s="2">
        <v>2.8400568935992263</v>
      </c>
      <c r="W129" s="2">
        <v>1.5181612685908898</v>
      </c>
      <c r="X129" s="2">
        <v>9.0800647531545184</v>
      </c>
      <c r="Y129" s="2">
        <v>0.36224419844447725</v>
      </c>
      <c r="Z129" s="2">
        <v>1.3498568124348808E-5</v>
      </c>
      <c r="AA129" s="2">
        <v>8.5146173102960299E-2</v>
      </c>
      <c r="AB129" s="2">
        <v>0.21505972636244963</v>
      </c>
    </row>
    <row r="130" spans="1:28">
      <c r="A130" s="1">
        <v>94</v>
      </c>
      <c r="B130" s="1">
        <v>608</v>
      </c>
      <c r="C130" s="1">
        <v>40</v>
      </c>
      <c r="D130" s="1">
        <v>5</v>
      </c>
      <c r="E130" s="1" t="s">
        <v>47</v>
      </c>
      <c r="F130" s="1">
        <v>373.97999999999996</v>
      </c>
      <c r="G130" s="1">
        <v>68.790299999999988</v>
      </c>
      <c r="H130" s="1" t="s">
        <v>83</v>
      </c>
      <c r="I130" s="2">
        <v>19.589826583862305</v>
      </c>
      <c r="J130" s="2"/>
      <c r="K130" s="34"/>
      <c r="L130" s="2">
        <v>0.75218617560220113</v>
      </c>
      <c r="M130" s="68">
        <v>24.8</v>
      </c>
      <c r="N130" s="68">
        <v>28.2</v>
      </c>
      <c r="O130" s="68">
        <v>31.9</v>
      </c>
      <c r="P130" s="68">
        <v>36.799999999999997</v>
      </c>
      <c r="Q130" s="68">
        <v>43</v>
      </c>
      <c r="R130" s="39">
        <v>30.140653753943596</v>
      </c>
      <c r="S130" s="2">
        <v>0.3749972559653314</v>
      </c>
      <c r="T130" s="47">
        <v>0.35997361568313724</v>
      </c>
      <c r="U130" s="2">
        <v>1.9285009223898144</v>
      </c>
      <c r="V130" s="2">
        <v>2.8892196667729619</v>
      </c>
      <c r="W130" s="2">
        <v>0.96071874438314753</v>
      </c>
      <c r="X130" s="2">
        <v>7.8678958474026679</v>
      </c>
      <c r="Y130" s="2">
        <v>0.32205498496732382</v>
      </c>
      <c r="Z130" s="2">
        <v>6.3885496375295156E-2</v>
      </c>
      <c r="AA130" s="2">
        <v>0.10647707390762293</v>
      </c>
      <c r="AB130" s="2">
        <v>0.12772219768158261</v>
      </c>
    </row>
    <row r="131" spans="1:28">
      <c r="A131" s="1">
        <v>94</v>
      </c>
      <c r="B131" s="1">
        <v>608</v>
      </c>
      <c r="C131" s="1">
        <v>40</v>
      </c>
      <c r="D131" s="1" t="s">
        <v>6</v>
      </c>
      <c r="E131" s="1" t="s">
        <v>102</v>
      </c>
      <c r="F131" s="1">
        <v>376.07</v>
      </c>
      <c r="G131" s="1">
        <v>78.231800000000007</v>
      </c>
      <c r="H131" s="1" t="s">
        <v>83</v>
      </c>
      <c r="I131" s="2">
        <v>19.709968566894531</v>
      </c>
      <c r="J131" s="2"/>
      <c r="K131" s="34"/>
      <c r="L131" s="2">
        <v>0.6996630404884876</v>
      </c>
      <c r="M131" s="68">
        <v>21.6</v>
      </c>
      <c r="N131" s="68">
        <v>25</v>
      </c>
      <c r="O131" s="68">
        <v>28.6</v>
      </c>
      <c r="P131" s="68">
        <v>32.9</v>
      </c>
      <c r="Q131" s="68">
        <v>38.5</v>
      </c>
      <c r="R131" s="39">
        <v>27.990403019191827</v>
      </c>
      <c r="S131" s="2">
        <v>0.40175184092012739</v>
      </c>
      <c r="T131" s="2">
        <v>0.31913926921162722</v>
      </c>
      <c r="U131" s="2">
        <v>1.5405358421144846</v>
      </c>
      <c r="V131" s="2">
        <v>2.6764936479728401</v>
      </c>
      <c r="W131" s="2">
        <v>1.1359578058583555</v>
      </c>
      <c r="X131" s="2">
        <v>9.6072757550365573</v>
      </c>
      <c r="Y131" s="2">
        <v>0.34199185153110434</v>
      </c>
      <c r="Z131" s="2">
        <v>8.7171766735812992E-2</v>
      </c>
      <c r="AA131" s="2">
        <v>9.5397131476746444E-2</v>
      </c>
      <c r="AB131" s="2">
        <v>0.1802311879513665</v>
      </c>
    </row>
    <row r="132" spans="1:28">
      <c r="A132" s="1">
        <v>94</v>
      </c>
      <c r="B132" s="1">
        <v>608</v>
      </c>
      <c r="C132" s="1">
        <v>41</v>
      </c>
      <c r="D132" s="1">
        <v>3</v>
      </c>
      <c r="E132" s="1" t="s">
        <v>47</v>
      </c>
      <c r="F132" s="1">
        <v>380.58</v>
      </c>
      <c r="G132" s="1">
        <v>67.337100000000007</v>
      </c>
      <c r="H132" s="1" t="s">
        <v>83</v>
      </c>
      <c r="I132" s="2">
        <v>19.815879821777344</v>
      </c>
      <c r="J132" s="2"/>
      <c r="K132" s="34"/>
      <c r="L132" s="2">
        <v>0.71097481040149102</v>
      </c>
      <c r="M132" s="68">
        <v>22.2</v>
      </c>
      <c r="N132" s="68">
        <v>25.6</v>
      </c>
      <c r="O132" s="68">
        <v>29.3</v>
      </c>
      <c r="P132" s="68">
        <v>33.700000000000003</v>
      </c>
      <c r="Q132" s="68">
        <v>39.4</v>
      </c>
      <c r="R132" s="39">
        <v>28.46682824408764</v>
      </c>
      <c r="S132" s="2">
        <v>0.52243500276674892</v>
      </c>
      <c r="T132" s="2">
        <v>0.29972481012458063</v>
      </c>
      <c r="U132" s="2">
        <v>1.9306408015220866</v>
      </c>
      <c r="V132" s="2">
        <v>2.7207601969952995</v>
      </c>
      <c r="W132" s="2">
        <v>0.79011939547321286</v>
      </c>
      <c r="X132" s="2">
        <v>15.726479752949093</v>
      </c>
      <c r="Y132" s="2">
        <v>0.19459851206488499</v>
      </c>
      <c r="Z132" s="2">
        <v>9.1002103109726007E-2</v>
      </c>
      <c r="AA132" s="2">
        <v>6.8962971459505543E-2</v>
      </c>
      <c r="AB132" s="2">
        <v>8.0666197926787517E-2</v>
      </c>
    </row>
    <row r="133" spans="1:28">
      <c r="A133" s="1">
        <v>94</v>
      </c>
      <c r="B133" s="1">
        <v>608</v>
      </c>
      <c r="C133" s="1">
        <v>41</v>
      </c>
      <c r="D133" s="1">
        <v>4</v>
      </c>
      <c r="E133" s="1" t="s">
        <v>126</v>
      </c>
      <c r="F133" s="1">
        <v>382</v>
      </c>
      <c r="G133" s="1"/>
      <c r="H133" s="1" t="s">
        <v>84</v>
      </c>
      <c r="I133" s="2">
        <v>19.849225997924805</v>
      </c>
      <c r="J133" s="2"/>
      <c r="K133" s="34"/>
      <c r="L133" s="2">
        <v>0.69427656302223562</v>
      </c>
      <c r="M133" s="68">
        <v>21.3</v>
      </c>
      <c r="N133" s="68">
        <v>24.6</v>
      </c>
      <c r="O133" s="68">
        <v>28.2</v>
      </c>
      <c r="P133" s="68">
        <v>32.5</v>
      </c>
      <c r="Q133" s="68">
        <v>38</v>
      </c>
      <c r="R133" s="39">
        <v>27.760823331577999</v>
      </c>
      <c r="S133" s="2">
        <v>0.47148513109953649</v>
      </c>
      <c r="T133" s="2">
        <v>0.3063357619337031</v>
      </c>
      <c r="U133" s="2">
        <v>1.6486488645890667</v>
      </c>
      <c r="V133" s="2">
        <v>2.6557132670666133</v>
      </c>
      <c r="W133" s="2">
        <v>1.0070644024775466</v>
      </c>
      <c r="X133" s="2">
        <v>9.1859105714774021</v>
      </c>
      <c r="Y133" s="2"/>
      <c r="Z133" s="2"/>
      <c r="AA133" s="2"/>
      <c r="AB133" s="2"/>
    </row>
    <row r="134" spans="1:28">
      <c r="A134" s="1">
        <v>94</v>
      </c>
      <c r="B134" s="1">
        <v>608</v>
      </c>
      <c r="C134" s="1">
        <v>41</v>
      </c>
      <c r="D134" s="1">
        <v>4</v>
      </c>
      <c r="E134" s="1" t="s">
        <v>103</v>
      </c>
      <c r="F134" s="1">
        <v>382.61499999999995</v>
      </c>
      <c r="G134" s="1">
        <v>90.335099999999997</v>
      </c>
      <c r="H134" s="1" t="s">
        <v>83</v>
      </c>
      <c r="I134" s="2">
        <v>19.863668441772461</v>
      </c>
      <c r="J134" s="2"/>
      <c r="K134" s="34"/>
      <c r="L134" s="2">
        <v>0.70262926988398622</v>
      </c>
      <c r="M134" s="68">
        <v>21.7</v>
      </c>
      <c r="N134" s="68">
        <v>25.2</v>
      </c>
      <c r="O134" s="68">
        <v>28.8</v>
      </c>
      <c r="P134" s="68">
        <v>33.1</v>
      </c>
      <c r="Q134" s="68">
        <v>38.700000000000003</v>
      </c>
      <c r="R134" s="39">
        <v>28.116074646384067</v>
      </c>
      <c r="S134" s="2">
        <v>0.26463511134369755</v>
      </c>
      <c r="T134" s="2">
        <v>0.31074881075255206</v>
      </c>
      <c r="U134" s="2">
        <v>1.7994589566861827</v>
      </c>
      <c r="V134" s="2">
        <v>2.6880192599697059</v>
      </c>
      <c r="W134" s="2">
        <v>0.8885603032835232</v>
      </c>
      <c r="X134" s="2">
        <v>8.9843350639476469</v>
      </c>
      <c r="Y134" s="2">
        <v>1.2667500746331142</v>
      </c>
      <c r="Z134" s="2">
        <v>0.19789201044254207</v>
      </c>
      <c r="AA134" s="2">
        <v>0.41588692872751654</v>
      </c>
      <c r="AB134" s="2">
        <v>0.57139718461443534</v>
      </c>
    </row>
    <row r="135" spans="1:28">
      <c r="A135" s="1">
        <v>94</v>
      </c>
      <c r="B135" s="1">
        <v>608</v>
      </c>
      <c r="C135" s="1">
        <v>41</v>
      </c>
      <c r="D135" s="1">
        <v>5</v>
      </c>
      <c r="E135" s="1" t="s">
        <v>44</v>
      </c>
      <c r="F135" s="1">
        <v>383.59</v>
      </c>
      <c r="G135" s="1">
        <v>60.235900000000001</v>
      </c>
      <c r="H135" s="1" t="s">
        <v>83</v>
      </c>
      <c r="I135" s="2">
        <v>19.886564254760742</v>
      </c>
      <c r="J135" s="2"/>
      <c r="K135" s="34"/>
      <c r="L135" s="2">
        <v>0.61664559676283992</v>
      </c>
      <c r="M135" s="68">
        <v>15.8</v>
      </c>
      <c r="N135" s="68">
        <v>19.600000000000001</v>
      </c>
      <c r="O135" s="68">
        <v>23.2</v>
      </c>
      <c r="P135" s="68">
        <v>26.9</v>
      </c>
      <c r="Q135" s="68">
        <v>31.4</v>
      </c>
      <c r="R135" s="39">
        <v>24.238437414268088</v>
      </c>
      <c r="S135" s="2">
        <v>0.6344065966082606</v>
      </c>
      <c r="T135" s="2">
        <v>0.38225422847968349</v>
      </c>
      <c r="U135" s="2">
        <v>0.91822101490451447</v>
      </c>
      <c r="V135" s="2">
        <v>2.3776188399558498</v>
      </c>
      <c r="W135" s="2">
        <v>1.4593978250513353</v>
      </c>
      <c r="X135" s="2">
        <v>7.8274749389735936</v>
      </c>
      <c r="Y135" s="2">
        <v>2.1676200614192398</v>
      </c>
      <c r="Z135" s="2">
        <v>0.77821105605761354</v>
      </c>
      <c r="AA135" s="2">
        <v>0.34583220954901317</v>
      </c>
      <c r="AB135" s="2">
        <v>1.5214940755637019</v>
      </c>
    </row>
    <row r="136" spans="1:28">
      <c r="A136" s="1">
        <v>94</v>
      </c>
      <c r="B136" s="1">
        <v>608</v>
      </c>
      <c r="C136" s="1">
        <v>41</v>
      </c>
      <c r="D136" s="1">
        <v>5</v>
      </c>
      <c r="E136" s="1" t="s">
        <v>127</v>
      </c>
      <c r="F136" s="1">
        <v>384.03</v>
      </c>
      <c r="G136" s="1"/>
      <c r="H136" s="1" t="s">
        <v>84</v>
      </c>
      <c r="I136" s="2">
        <v>19.89689826965332</v>
      </c>
      <c r="J136" s="76">
        <v>0.92537313432835822</v>
      </c>
      <c r="K136" s="77">
        <v>26.536432743116716</v>
      </c>
      <c r="L136" s="2">
        <v>0.69274508600800089</v>
      </c>
      <c r="M136" s="68">
        <v>21</v>
      </c>
      <c r="N136" s="68">
        <v>24.5</v>
      </c>
      <c r="O136" s="68">
        <v>28.1</v>
      </c>
      <c r="P136" s="68">
        <v>32.4</v>
      </c>
      <c r="Q136" s="68">
        <v>37.700000000000003</v>
      </c>
      <c r="R136" s="39">
        <v>27.695224239531626</v>
      </c>
      <c r="S136" s="2">
        <v>0.39152502172628695</v>
      </c>
      <c r="T136" s="2">
        <v>0.31381634417928045</v>
      </c>
      <c r="U136" s="2">
        <v>1.214940822738769</v>
      </c>
      <c r="V136" s="2">
        <v>2.6498401876787714</v>
      </c>
      <c r="W136" s="2">
        <v>1.4348993649400024</v>
      </c>
      <c r="X136" s="2">
        <v>8.9009527401227579</v>
      </c>
      <c r="Y136" s="2"/>
      <c r="Z136" s="2"/>
      <c r="AA136" s="2"/>
      <c r="AB136" s="2"/>
    </row>
    <row r="137" spans="1:28">
      <c r="A137" s="1">
        <v>94</v>
      </c>
      <c r="B137" s="1">
        <v>608</v>
      </c>
      <c r="C137" s="1">
        <v>41</v>
      </c>
      <c r="D137" s="1">
        <v>5</v>
      </c>
      <c r="E137" s="1" t="s">
        <v>51</v>
      </c>
      <c r="F137" s="1">
        <v>384.57</v>
      </c>
      <c r="G137" s="1">
        <v>81.253</v>
      </c>
      <c r="H137" s="1" t="s">
        <v>83</v>
      </c>
      <c r="I137" s="2">
        <v>19.909578323364258</v>
      </c>
      <c r="J137" s="2">
        <v>0.93</v>
      </c>
      <c r="K137" s="34">
        <v>24.478864000000002</v>
      </c>
      <c r="L137" s="2">
        <v>0.67279067517911983</v>
      </c>
      <c r="M137" s="68">
        <v>19.7</v>
      </c>
      <c r="N137" s="68">
        <v>23.2</v>
      </c>
      <c r="O137" s="68">
        <v>26.8</v>
      </c>
      <c r="P137" s="68">
        <v>30.9</v>
      </c>
      <c r="Q137" s="68">
        <v>36.1</v>
      </c>
      <c r="R137" s="39">
        <v>26.826989506642871</v>
      </c>
      <c r="S137" s="2">
        <v>0.55723735404699182</v>
      </c>
      <c r="T137" s="2">
        <v>0.3174830130256619</v>
      </c>
      <c r="U137" s="2">
        <v>1.3877547751284682</v>
      </c>
      <c r="V137" s="2">
        <v>2.5747401915705579</v>
      </c>
      <c r="W137" s="2">
        <v>1.1869854164420897</v>
      </c>
      <c r="X137" s="2">
        <v>8.0021986074846332</v>
      </c>
      <c r="Y137" s="2">
        <v>0.42308673694495236</v>
      </c>
      <c r="Z137" s="2">
        <v>0.21104827096314455</v>
      </c>
      <c r="AA137" s="2">
        <v>0.10771541293935007</v>
      </c>
      <c r="AB137" s="2">
        <v>0.24263691802717013</v>
      </c>
    </row>
    <row r="138" spans="1:28">
      <c r="A138" s="1">
        <v>94</v>
      </c>
      <c r="B138" s="1">
        <v>608</v>
      </c>
      <c r="C138" s="1">
        <v>41</v>
      </c>
      <c r="D138" s="1">
        <v>6</v>
      </c>
      <c r="E138" s="1" t="s">
        <v>45</v>
      </c>
      <c r="F138" s="1">
        <v>385.59</v>
      </c>
      <c r="G138" s="1">
        <v>80.322699999999998</v>
      </c>
      <c r="H138" s="1" t="s">
        <v>83</v>
      </c>
      <c r="I138" s="2">
        <v>19.93353271484375</v>
      </c>
      <c r="J138" s="2"/>
      <c r="K138" s="34"/>
      <c r="L138" s="2">
        <v>0.6369018882236881</v>
      </c>
      <c r="M138" s="68">
        <v>17.2</v>
      </c>
      <c r="N138" s="68">
        <v>20.9</v>
      </c>
      <c r="O138" s="68">
        <v>24.5</v>
      </c>
      <c r="P138" s="68">
        <v>28.3</v>
      </c>
      <c r="Q138" s="68">
        <v>33</v>
      </c>
      <c r="R138" s="39">
        <v>25.198561492555541</v>
      </c>
      <c r="S138" s="2">
        <v>0.6285144434822505</v>
      </c>
      <c r="T138" s="2">
        <v>0.40284583584133982</v>
      </c>
      <c r="U138" s="2">
        <v>1.0078703094123593</v>
      </c>
      <c r="V138" s="2">
        <v>2.4463236766077854</v>
      </c>
      <c r="W138" s="2">
        <v>1.438453367195426</v>
      </c>
      <c r="X138" s="2">
        <v>6.3358032183972339</v>
      </c>
      <c r="Y138" s="2">
        <v>0.9223868981196589</v>
      </c>
      <c r="Z138" s="2">
        <v>0.38283402797101418</v>
      </c>
      <c r="AA138" s="2">
        <v>0.15629939491297892</v>
      </c>
      <c r="AB138" s="2">
        <v>0.61739171219313949</v>
      </c>
    </row>
    <row r="139" spans="1:28">
      <c r="A139" s="1">
        <v>94</v>
      </c>
      <c r="B139" s="1">
        <v>608</v>
      </c>
      <c r="C139" s="1">
        <v>41</v>
      </c>
      <c r="D139" s="1">
        <v>6</v>
      </c>
      <c r="E139" s="1" t="s">
        <v>126</v>
      </c>
      <c r="F139" s="1">
        <v>386.03</v>
      </c>
      <c r="G139" s="1">
        <v>30.8</v>
      </c>
      <c r="H139" s="1" t="s">
        <v>84</v>
      </c>
      <c r="I139" s="2">
        <v>19.943864822387695</v>
      </c>
      <c r="J139" s="2"/>
      <c r="K139" s="34"/>
      <c r="L139" s="2">
        <v>0.64435539665597152</v>
      </c>
      <c r="M139" s="68">
        <v>17.7</v>
      </c>
      <c r="N139" s="68">
        <v>21.4</v>
      </c>
      <c r="O139" s="68">
        <v>25</v>
      </c>
      <c r="P139" s="68">
        <v>28.9</v>
      </c>
      <c r="Q139" s="68">
        <v>33.6</v>
      </c>
      <c r="R139" s="39">
        <v>25.544182162145631</v>
      </c>
      <c r="S139" s="2">
        <v>0.35730937471280644</v>
      </c>
      <c r="T139" s="2">
        <v>0.33565705291494785</v>
      </c>
      <c r="U139" s="2">
        <v>0.84179892454668026</v>
      </c>
      <c r="V139" s="2">
        <v>2.472290016877821</v>
      </c>
      <c r="W139" s="2">
        <v>1.6304910923311406</v>
      </c>
      <c r="X139" s="2">
        <v>8.3535996777914452</v>
      </c>
      <c r="Y139" s="2"/>
      <c r="Z139" s="2"/>
      <c r="AA139" s="2"/>
      <c r="AB139" s="2"/>
    </row>
    <row r="140" spans="1:28">
      <c r="A140" s="1">
        <v>94</v>
      </c>
      <c r="B140" s="1">
        <v>608</v>
      </c>
      <c r="C140" s="1">
        <v>41</v>
      </c>
      <c r="D140" s="1">
        <v>7</v>
      </c>
      <c r="E140" s="1" t="s">
        <v>41</v>
      </c>
      <c r="F140" s="1">
        <v>386.57</v>
      </c>
      <c r="G140" s="1">
        <v>100.08200000000001</v>
      </c>
      <c r="H140" s="1" t="s">
        <v>83</v>
      </c>
      <c r="I140" s="2">
        <v>19.956546783447266</v>
      </c>
      <c r="J140" s="2"/>
      <c r="K140" s="34"/>
      <c r="L140" s="2">
        <v>0.69174819337762949</v>
      </c>
      <c r="M140" s="68">
        <v>21.1</v>
      </c>
      <c r="N140" s="68">
        <v>24.4</v>
      </c>
      <c r="O140" s="68">
        <v>28</v>
      </c>
      <c r="P140" s="68">
        <v>32.299999999999997</v>
      </c>
      <c r="Q140" s="68">
        <v>37.9</v>
      </c>
      <c r="R140" s="39">
        <v>27.652445496725619</v>
      </c>
      <c r="S140" s="2">
        <v>0.47636089193695103</v>
      </c>
      <c r="T140" s="2">
        <v>0.31573645372588782</v>
      </c>
      <c r="U140" s="2">
        <v>1.7747383770701468</v>
      </c>
      <c r="V140" s="2">
        <v>2.6460255603960565</v>
      </c>
      <c r="W140" s="2">
        <v>0.87128718332590971</v>
      </c>
      <c r="X140" s="2">
        <v>8.2247301104002339</v>
      </c>
      <c r="Y140" s="2">
        <v>0.6359764731836226</v>
      </c>
      <c r="Z140" s="2">
        <v>0.26603149333985748</v>
      </c>
      <c r="AA140" s="2">
        <v>0.20510342004384469</v>
      </c>
      <c r="AB140" s="2">
        <v>0.29014678017016321</v>
      </c>
    </row>
    <row r="141" spans="1:28">
      <c r="A141" s="1">
        <v>94</v>
      </c>
      <c r="B141" s="1">
        <v>608</v>
      </c>
      <c r="C141" s="1">
        <v>42</v>
      </c>
      <c r="D141" s="1">
        <v>1</v>
      </c>
      <c r="E141" s="1" t="s">
        <v>47</v>
      </c>
      <c r="F141" s="1">
        <v>387.17999999999995</v>
      </c>
      <c r="G141" s="1">
        <v>75.472799999999992</v>
      </c>
      <c r="H141" s="1" t="s">
        <v>83</v>
      </c>
      <c r="I141" s="2">
        <v>19.970870971679687</v>
      </c>
      <c r="J141" s="2"/>
      <c r="K141" s="34"/>
      <c r="L141" s="2">
        <v>0.72633481624281093</v>
      </c>
      <c r="M141" s="68">
        <v>23.2</v>
      </c>
      <c r="N141" s="68">
        <v>26.6</v>
      </c>
      <c r="O141" s="68">
        <v>30.3</v>
      </c>
      <c r="P141" s="68">
        <v>34.9</v>
      </c>
      <c r="Q141" s="68">
        <v>40.700000000000003</v>
      </c>
      <c r="R141" s="39">
        <v>29.101761374319409</v>
      </c>
      <c r="S141" s="2">
        <v>0.48571966471283762</v>
      </c>
      <c r="T141" s="2">
        <v>0.30089970507688113</v>
      </c>
      <c r="U141" s="2">
        <v>1.7373300127198461</v>
      </c>
      <c r="V141" s="2">
        <v>2.7822289122441424</v>
      </c>
      <c r="W141" s="2">
        <v>1.0448988995242963</v>
      </c>
      <c r="X141" s="2">
        <v>10.223348300104576</v>
      </c>
      <c r="Y141" s="2">
        <v>1.3717324630812537</v>
      </c>
      <c r="Z141" s="2">
        <v>0.50740229423506411</v>
      </c>
      <c r="AA141" s="2">
        <v>0.43029603278295708</v>
      </c>
      <c r="AB141" s="2">
        <v>0.65061631750094018</v>
      </c>
    </row>
    <row r="142" spans="1:28">
      <c r="A142" s="1">
        <v>94</v>
      </c>
      <c r="B142" s="1">
        <v>608</v>
      </c>
      <c r="C142" s="1">
        <v>42</v>
      </c>
      <c r="D142" s="1">
        <v>1</v>
      </c>
      <c r="E142" s="1" t="s">
        <v>49</v>
      </c>
      <c r="F142" s="1">
        <v>388.21999999999997</v>
      </c>
      <c r="G142" s="1">
        <v>71.582800000000006</v>
      </c>
      <c r="H142" s="1" t="s">
        <v>83</v>
      </c>
      <c r="I142" s="2">
        <v>19.995294570922852</v>
      </c>
      <c r="J142" s="2"/>
      <c r="K142" s="34"/>
      <c r="L142" s="2">
        <v>0.72159017216387455</v>
      </c>
      <c r="M142" s="68">
        <v>22.9</v>
      </c>
      <c r="N142" s="68">
        <v>26.3</v>
      </c>
      <c r="O142" s="68">
        <v>30</v>
      </c>
      <c r="P142" s="68">
        <v>34.6</v>
      </c>
      <c r="Q142" s="68">
        <v>40.5</v>
      </c>
      <c r="R142" s="39">
        <v>28.907077697799068</v>
      </c>
      <c r="S142" s="2">
        <v>0.33920786974927797</v>
      </c>
      <c r="T142" s="2">
        <v>0.29826490427994795</v>
      </c>
      <c r="U142" s="2">
        <v>2.1870639749792655</v>
      </c>
      <c r="V142" s="2">
        <v>2.7630742576246039</v>
      </c>
      <c r="W142" s="2">
        <v>0.57601028264533838</v>
      </c>
      <c r="X142" s="2">
        <v>8.2865369460440004</v>
      </c>
      <c r="Y142" s="2">
        <v>0.98748044369439536</v>
      </c>
      <c r="Z142" s="2">
        <v>0.25448216411184582</v>
      </c>
      <c r="AA142" s="2">
        <v>0.39538841706997585</v>
      </c>
      <c r="AB142" s="2">
        <v>0.33585912240312427</v>
      </c>
    </row>
    <row r="143" spans="1:28">
      <c r="A143" s="1">
        <v>94</v>
      </c>
      <c r="B143" s="1">
        <v>608</v>
      </c>
      <c r="C143" s="1">
        <v>42</v>
      </c>
      <c r="D143" s="1">
        <v>2</v>
      </c>
      <c r="E143" s="1" t="s">
        <v>104</v>
      </c>
      <c r="F143" s="1">
        <v>389.09999999999997</v>
      </c>
      <c r="G143" s="1">
        <v>79.718000000000004</v>
      </c>
      <c r="H143" s="1" t="s">
        <v>83</v>
      </c>
      <c r="I143" s="2">
        <v>20.015958786010742</v>
      </c>
      <c r="J143" s="2"/>
      <c r="K143" s="34"/>
      <c r="L143" s="2">
        <v>0.69537491506103954</v>
      </c>
      <c r="M143" s="68">
        <v>21.2</v>
      </c>
      <c r="N143" s="68">
        <v>24.6</v>
      </c>
      <c r="O143" s="68">
        <v>28.3</v>
      </c>
      <c r="P143" s="68">
        <v>32.5</v>
      </c>
      <c r="Q143" s="68">
        <v>38.1</v>
      </c>
      <c r="R143" s="39">
        <v>27.807780961193828</v>
      </c>
      <c r="S143" s="2">
        <v>0.46920715722847339</v>
      </c>
      <c r="T143" s="2">
        <v>0.30557907542894613</v>
      </c>
      <c r="U143" s="2">
        <v>0.96206676685127646</v>
      </c>
      <c r="V143" s="2">
        <v>2.6599349400902108</v>
      </c>
      <c r="W143" s="2">
        <v>1.6978681732389345</v>
      </c>
      <c r="X143" s="2">
        <v>7.7307192467058021</v>
      </c>
      <c r="Y143" s="2">
        <v>1.9914085494003126</v>
      </c>
      <c r="Z143" s="2">
        <v>0.39483226751523037</v>
      </c>
      <c r="AA143" s="2">
        <v>0.35168318790628034</v>
      </c>
      <c r="AB143" s="2">
        <v>1.4089585088498815</v>
      </c>
    </row>
    <row r="144" spans="1:28">
      <c r="A144" s="1">
        <v>94</v>
      </c>
      <c r="B144" s="1">
        <v>608</v>
      </c>
      <c r="C144" s="1">
        <v>42</v>
      </c>
      <c r="D144" s="1">
        <v>3</v>
      </c>
      <c r="E144" s="1" t="s">
        <v>32</v>
      </c>
      <c r="F144" s="1">
        <v>390.92499999999995</v>
      </c>
      <c r="G144" s="1">
        <v>34.82289999999999</v>
      </c>
      <c r="H144" s="1" t="s">
        <v>83</v>
      </c>
      <c r="I144" s="2">
        <v>20.35566520690918</v>
      </c>
      <c r="J144" s="2"/>
      <c r="K144" s="34"/>
      <c r="L144" s="2">
        <v>0.72548516807103891</v>
      </c>
      <c r="M144" s="68">
        <v>23.1</v>
      </c>
      <c r="N144" s="68">
        <v>26.5</v>
      </c>
      <c r="O144" s="68">
        <v>30.3</v>
      </c>
      <c r="P144" s="68">
        <v>34.799999999999997</v>
      </c>
      <c r="Q144" s="68">
        <v>40.6</v>
      </c>
      <c r="R144" s="39">
        <v>29.066992004820108</v>
      </c>
      <c r="S144" s="2">
        <v>0.37471715108167075</v>
      </c>
      <c r="T144" s="2">
        <v>0.30946624960462032</v>
      </c>
      <c r="U144" s="2">
        <v>2.0932078287365186</v>
      </c>
      <c r="V144" s="2">
        <v>2.7787878011676312</v>
      </c>
      <c r="W144" s="2">
        <v>0.68557997243111268</v>
      </c>
      <c r="X144" s="2">
        <v>8.7775137197938928</v>
      </c>
      <c r="Y144" s="2">
        <v>0.98673736952769509</v>
      </c>
      <c r="Z144" s="2">
        <v>0.29457695322180633</v>
      </c>
      <c r="AA144" s="2">
        <v>0.37183888898342454</v>
      </c>
      <c r="AB144" s="2">
        <v>0.35881089528278204</v>
      </c>
    </row>
    <row r="145" spans="1:28">
      <c r="A145" s="1">
        <v>94</v>
      </c>
      <c r="B145" s="1">
        <v>608</v>
      </c>
      <c r="C145" s="1">
        <v>42</v>
      </c>
      <c r="D145" s="1">
        <v>4</v>
      </c>
      <c r="E145" s="1" t="s">
        <v>105</v>
      </c>
      <c r="F145" s="1">
        <v>392.21999999999997</v>
      </c>
      <c r="G145" s="1">
        <v>65.971599999999995</v>
      </c>
      <c r="H145" s="1" t="s">
        <v>83</v>
      </c>
      <c r="I145" s="2">
        <v>20.653038024902344</v>
      </c>
      <c r="J145" s="2"/>
      <c r="K145" s="34"/>
      <c r="L145" s="2">
        <v>0.71298694455579614</v>
      </c>
      <c r="M145" s="68">
        <v>22.3</v>
      </c>
      <c r="N145" s="68">
        <v>25.8</v>
      </c>
      <c r="O145" s="68">
        <v>29.4</v>
      </c>
      <c r="P145" s="68">
        <v>33.799999999999997</v>
      </c>
      <c r="Q145" s="68">
        <v>39.5</v>
      </c>
      <c r="R145" s="39">
        <v>28.550779907484412</v>
      </c>
      <c r="S145" s="2">
        <v>0.45274537877084847</v>
      </c>
      <c r="T145" s="2">
        <v>0.29470519617338609</v>
      </c>
      <c r="U145" s="2">
        <v>2.1726532371943379</v>
      </c>
      <c r="V145" s="2">
        <v>2.7287233246073104</v>
      </c>
      <c r="W145" s="2">
        <v>0.55607008741297248</v>
      </c>
      <c r="X145" s="2">
        <v>8.7475461985764671</v>
      </c>
      <c r="Y145" s="2">
        <v>0.79179965944688013</v>
      </c>
      <c r="Z145" s="2">
        <v>0.36129017453703793</v>
      </c>
      <c r="AA145" s="2">
        <v>0.31616055078700123</v>
      </c>
      <c r="AB145" s="2">
        <v>0.27321290825291472</v>
      </c>
    </row>
    <row r="146" spans="1:28">
      <c r="A146" s="1">
        <v>94</v>
      </c>
      <c r="B146" s="1">
        <v>608</v>
      </c>
      <c r="C146" s="1">
        <v>42</v>
      </c>
      <c r="D146" s="1">
        <v>5</v>
      </c>
      <c r="E146" s="1" t="s">
        <v>44</v>
      </c>
      <c r="F146" s="1">
        <v>393.19</v>
      </c>
      <c r="G146" s="1">
        <v>86.749400000000009</v>
      </c>
      <c r="H146" s="1" t="s">
        <v>83</v>
      </c>
      <c r="I146" s="2">
        <v>20.87578010559082</v>
      </c>
      <c r="J146" s="2"/>
      <c r="K146" s="34"/>
      <c r="L146" s="2">
        <v>0.74959426845428012</v>
      </c>
      <c r="M146" s="68">
        <v>24.7</v>
      </c>
      <c r="N146" s="68">
        <v>28</v>
      </c>
      <c r="O146" s="68">
        <v>31.9</v>
      </c>
      <c r="P146" s="68">
        <v>36.700000000000003</v>
      </c>
      <c r="Q146" s="68">
        <v>42.8</v>
      </c>
      <c r="R146" s="39">
        <v>30.038115991870846</v>
      </c>
      <c r="S146" s="2">
        <v>0.58785624299089778</v>
      </c>
      <c r="T146" s="2">
        <v>0.29847785519312892</v>
      </c>
      <c r="U146" s="2">
        <v>2.163891298188708</v>
      </c>
      <c r="V146" s="2">
        <v>2.8782924167245687</v>
      </c>
      <c r="W146" s="2">
        <v>0.71440111853586075</v>
      </c>
      <c r="X146" s="2">
        <v>7.2424610998741326</v>
      </c>
      <c r="Y146" s="2">
        <v>0.76143080826120102</v>
      </c>
      <c r="Z146" s="2">
        <v>0.5255645915520083</v>
      </c>
      <c r="AA146" s="2">
        <v>0.29584480519287487</v>
      </c>
      <c r="AB146" s="2">
        <v>0.26606941286048552</v>
      </c>
    </row>
    <row r="147" spans="1:28">
      <c r="A147" s="1">
        <v>94</v>
      </c>
      <c r="B147" s="1">
        <v>608</v>
      </c>
      <c r="C147" s="1">
        <v>43</v>
      </c>
      <c r="D147" s="1">
        <v>1</v>
      </c>
      <c r="E147" s="1" t="s">
        <v>47</v>
      </c>
      <c r="F147" s="1">
        <v>396.78</v>
      </c>
      <c r="G147" s="1">
        <v>65.248000000000005</v>
      </c>
      <c r="H147" s="1" t="s">
        <v>83</v>
      </c>
      <c r="I147" s="2">
        <v>21.232816696166992</v>
      </c>
      <c r="J147" s="2"/>
      <c r="K147" s="34"/>
      <c r="L147" s="2">
        <v>0.73391127549104385</v>
      </c>
      <c r="M147" s="68">
        <v>23.6</v>
      </c>
      <c r="N147" s="68">
        <v>27.1</v>
      </c>
      <c r="O147" s="68">
        <v>30.8</v>
      </c>
      <c r="P147" s="68">
        <v>35.5</v>
      </c>
      <c r="Q147" s="68">
        <v>41.6</v>
      </c>
      <c r="R147" s="39">
        <v>29.410019508164353</v>
      </c>
      <c r="S147" s="2">
        <v>0.53305359053445056</v>
      </c>
      <c r="T147" s="2">
        <v>0.30036805649851933</v>
      </c>
      <c r="U147" s="2">
        <v>2.1865339820030227</v>
      </c>
      <c r="V147" s="2">
        <v>2.8131258420442942</v>
      </c>
      <c r="W147" s="2">
        <v>0.62659186004127143</v>
      </c>
      <c r="X147" s="2">
        <v>7.6256194866153884</v>
      </c>
      <c r="Y147" s="2">
        <v>0.59376333857947172</v>
      </c>
      <c r="Z147" s="2">
        <v>0.299990177866298</v>
      </c>
      <c r="AA147" s="2">
        <v>0.23263951374730177</v>
      </c>
      <c r="AB147" s="2">
        <v>0.20194126194668113</v>
      </c>
    </row>
    <row r="148" spans="1:28">
      <c r="A148" s="1">
        <v>94</v>
      </c>
      <c r="B148" s="1">
        <v>608</v>
      </c>
      <c r="C148" s="1">
        <v>43</v>
      </c>
      <c r="D148" s="1">
        <v>1</v>
      </c>
      <c r="E148" s="1" t="s">
        <v>94</v>
      </c>
      <c r="F148" s="1">
        <v>397.78</v>
      </c>
      <c r="G148" s="1">
        <v>78.361900000000006</v>
      </c>
      <c r="H148" s="1" t="s">
        <v>83</v>
      </c>
      <c r="I148" s="2">
        <v>21.280605316162109</v>
      </c>
      <c r="J148" s="2"/>
      <c r="K148" s="34"/>
      <c r="L148" s="2">
        <v>0.71244884759456883</v>
      </c>
      <c r="M148" s="68">
        <v>22.4</v>
      </c>
      <c r="N148" s="68">
        <v>25.7</v>
      </c>
      <c r="O148" s="68">
        <v>29.4</v>
      </c>
      <c r="P148" s="68">
        <v>33.799999999999997</v>
      </c>
      <c r="Q148" s="68">
        <v>39.5</v>
      </c>
      <c r="R148" s="39">
        <v>28.528352281279115</v>
      </c>
      <c r="S148" s="2">
        <v>0.60232889128209999</v>
      </c>
      <c r="T148" s="2">
        <v>0.29380216679648036</v>
      </c>
      <c r="U148" s="2">
        <v>2.1304471922045725</v>
      </c>
      <c r="V148" s="2">
        <v>2.7265911440090944</v>
      </c>
      <c r="W148" s="2">
        <v>0.59614395180452195</v>
      </c>
      <c r="X148" s="2">
        <v>7.445745806745621</v>
      </c>
      <c r="Y148" s="2">
        <v>0.50314693716076786</v>
      </c>
      <c r="Z148" s="2">
        <v>0.38407499165869224</v>
      </c>
      <c r="AA148" s="2">
        <v>0.19760005122528362</v>
      </c>
      <c r="AB148" s="2">
        <v>0.1805256334487037</v>
      </c>
    </row>
    <row r="149" spans="1:28">
      <c r="A149" s="1">
        <v>94</v>
      </c>
      <c r="B149" s="1">
        <v>608</v>
      </c>
      <c r="C149" s="1">
        <v>43</v>
      </c>
      <c r="D149" s="1">
        <v>2</v>
      </c>
      <c r="E149" s="1" t="s">
        <v>106</v>
      </c>
      <c r="F149" s="1">
        <v>398.73999999999995</v>
      </c>
      <c r="G149" s="1"/>
      <c r="H149" s="1" t="s">
        <v>83</v>
      </c>
      <c r="I149" s="2">
        <v>21.326482772827148</v>
      </c>
      <c r="J149" s="2"/>
      <c r="K149" s="34"/>
      <c r="L149" s="2">
        <v>0.72182534340016402</v>
      </c>
      <c r="M149" s="68">
        <v>22.9</v>
      </c>
      <c r="N149" s="68">
        <v>26.3</v>
      </c>
      <c r="O149" s="68">
        <v>30.1</v>
      </c>
      <c r="P149" s="68">
        <v>34.6</v>
      </c>
      <c r="Q149" s="68">
        <v>40.4</v>
      </c>
      <c r="R149" s="39">
        <v>28.91675742784178</v>
      </c>
      <c r="S149" s="2">
        <v>0.55115792316113987</v>
      </c>
      <c r="T149" s="2">
        <v>0.30046289190056047</v>
      </c>
      <c r="U149" s="2">
        <v>2.1829783913901037</v>
      </c>
      <c r="V149" s="2">
        <v>2.7640201491460923</v>
      </c>
      <c r="W149" s="2">
        <v>0.58104175775598854</v>
      </c>
      <c r="X149" s="2">
        <v>9.3970046527181808</v>
      </c>
      <c r="Y149" s="2"/>
      <c r="Z149" s="2"/>
      <c r="AA149" s="2"/>
      <c r="AB149" s="2"/>
    </row>
    <row r="150" spans="1:28">
      <c r="A150" s="1">
        <v>94</v>
      </c>
      <c r="B150" s="1">
        <v>608</v>
      </c>
      <c r="C150" s="1">
        <v>43</v>
      </c>
      <c r="D150" s="1">
        <v>3</v>
      </c>
      <c r="E150" s="1" t="s">
        <v>47</v>
      </c>
      <c r="F150" s="1">
        <v>399.78</v>
      </c>
      <c r="G150" s="1">
        <v>48.6858</v>
      </c>
      <c r="H150" s="1" t="s">
        <v>83</v>
      </c>
      <c r="I150" s="2">
        <v>21.376184463500977</v>
      </c>
      <c r="J150" s="2"/>
      <c r="K150" s="34"/>
      <c r="L150" s="2">
        <v>0.70675717730174614</v>
      </c>
      <c r="M150" s="68">
        <v>21.9</v>
      </c>
      <c r="N150" s="68">
        <v>25.4</v>
      </c>
      <c r="O150" s="68">
        <v>29.05</v>
      </c>
      <c r="P150" s="68">
        <v>33.5</v>
      </c>
      <c r="Q150" s="68">
        <v>39.1</v>
      </c>
      <c r="R150" s="39">
        <v>28.290083564873324</v>
      </c>
      <c r="S150" s="2">
        <v>0.49884029515703943</v>
      </c>
      <c r="T150" s="2">
        <v>0.31466217502652649</v>
      </c>
      <c r="U150" s="2">
        <v>1.7544975641162868</v>
      </c>
      <c r="V150" s="2">
        <v>2.704155922933861</v>
      </c>
      <c r="W150" s="2">
        <v>0.94965835881757421</v>
      </c>
      <c r="X150" s="2">
        <v>7.5975564440021737</v>
      </c>
      <c r="Y150" s="2">
        <v>0.80695866028652208</v>
      </c>
      <c r="Z150" s="2">
        <v>0.35623965076143671</v>
      </c>
      <c r="AA150" s="2">
        <v>0.25578848152573952</v>
      </c>
      <c r="AB150" s="2">
        <v>0.37445628550114307</v>
      </c>
    </row>
    <row r="151" spans="1:28">
      <c r="A151" s="1">
        <v>94</v>
      </c>
      <c r="B151" s="1">
        <v>608</v>
      </c>
      <c r="C151" s="1">
        <v>43</v>
      </c>
      <c r="D151" s="1">
        <v>3</v>
      </c>
      <c r="E151" s="1" t="s">
        <v>107</v>
      </c>
      <c r="F151" s="1">
        <v>400.78499999999997</v>
      </c>
      <c r="G151" s="1">
        <v>54.475700000000003</v>
      </c>
      <c r="H151" s="1" t="s">
        <v>83</v>
      </c>
      <c r="I151" s="2">
        <v>21.424211502075195</v>
      </c>
      <c r="J151" s="2">
        <v>1</v>
      </c>
      <c r="K151" s="34">
        <v>28.542000000000002</v>
      </c>
      <c r="L151" s="2">
        <v>0.72794185227698982</v>
      </c>
      <c r="M151" s="68">
        <v>23.3</v>
      </c>
      <c r="N151" s="68">
        <v>26.7</v>
      </c>
      <c r="O151" s="68">
        <v>30.4</v>
      </c>
      <c r="P151" s="68">
        <v>35.1</v>
      </c>
      <c r="Q151" s="68">
        <v>41.1</v>
      </c>
      <c r="R151" s="39">
        <v>29.167413556169201</v>
      </c>
      <c r="S151" s="2">
        <v>0.70440799181762781</v>
      </c>
      <c r="T151" s="2">
        <v>0.30000527545332911</v>
      </c>
      <c r="U151" s="2">
        <v>2.1365654602303645</v>
      </c>
      <c r="V151" s="2">
        <v>2.7887505835309483</v>
      </c>
      <c r="W151" s="2">
        <v>0.65218512330058376</v>
      </c>
      <c r="X151" s="2">
        <v>7.4383264311729569</v>
      </c>
      <c r="Y151" s="2">
        <v>0.36788231029013185</v>
      </c>
      <c r="Z151" s="2">
        <v>0.38458941834324861</v>
      </c>
      <c r="AA151" s="2">
        <v>0.14284518568690696</v>
      </c>
      <c r="AB151" s="2">
        <v>0.13074423197874924</v>
      </c>
    </row>
    <row r="152" spans="1:28">
      <c r="A152" s="1">
        <v>94</v>
      </c>
      <c r="B152" s="1">
        <v>608</v>
      </c>
      <c r="C152" s="1">
        <v>43</v>
      </c>
      <c r="D152" s="1">
        <v>4</v>
      </c>
      <c r="E152" s="1" t="s">
        <v>52</v>
      </c>
      <c r="F152" s="1">
        <v>401.69</v>
      </c>
      <c r="G152" s="1">
        <v>64.883099999999999</v>
      </c>
      <c r="H152" s="1" t="s">
        <v>83</v>
      </c>
      <c r="I152" s="2">
        <v>21.467460632324219</v>
      </c>
      <c r="J152" s="2"/>
      <c r="K152" s="34"/>
      <c r="L152" s="2">
        <v>0.6938283162576967</v>
      </c>
      <c r="M152" s="68">
        <v>21.1</v>
      </c>
      <c r="N152" s="68">
        <v>24.6</v>
      </c>
      <c r="O152" s="68">
        <v>28.2</v>
      </c>
      <c r="P152" s="68">
        <v>32.5</v>
      </c>
      <c r="Q152" s="68">
        <v>37.9</v>
      </c>
      <c r="R152" s="39">
        <v>27.741638176834552</v>
      </c>
      <c r="S152" s="2">
        <v>0.57886532077057018</v>
      </c>
      <c r="T152" s="2">
        <v>0.31236644286258569</v>
      </c>
      <c r="U152" s="2">
        <v>1.7317386761519051</v>
      </c>
      <c r="V152" s="2">
        <v>2.6539926681856612</v>
      </c>
      <c r="W152" s="2">
        <v>0.92225399203375602</v>
      </c>
      <c r="X152" s="2">
        <v>7.8446133045558959</v>
      </c>
      <c r="Y152" s="2">
        <v>1.4008389069321159</v>
      </c>
      <c r="Z152" s="2">
        <v>0.89495443058538138</v>
      </c>
      <c r="AA152" s="2">
        <v>0.44372297280701534</v>
      </c>
      <c r="AB152" s="2">
        <v>0.65985436342235526</v>
      </c>
    </row>
    <row r="153" spans="1:28">
      <c r="A153" s="1">
        <v>94</v>
      </c>
      <c r="B153" s="1">
        <v>608</v>
      </c>
      <c r="C153" s="1">
        <v>43</v>
      </c>
      <c r="D153" s="1">
        <v>5</v>
      </c>
      <c r="E153" s="1" t="s">
        <v>53</v>
      </c>
      <c r="F153" s="1">
        <v>402.83</v>
      </c>
      <c r="G153" s="1">
        <v>85.692499999999995</v>
      </c>
      <c r="H153" s="1" t="s">
        <v>83</v>
      </c>
      <c r="I153" s="2">
        <v>21.521938323974609</v>
      </c>
      <c r="J153" s="2"/>
      <c r="K153" s="34"/>
      <c r="L153" s="2">
        <v>0.69949178591666816</v>
      </c>
      <c r="M153" s="68">
        <v>21.5</v>
      </c>
      <c r="N153" s="68">
        <v>24.9</v>
      </c>
      <c r="O153" s="68">
        <v>28.5</v>
      </c>
      <c r="P153" s="68">
        <v>32.799999999999997</v>
      </c>
      <c r="Q153" s="68">
        <v>38.4</v>
      </c>
      <c r="R153" s="39">
        <v>27.983131137406538</v>
      </c>
      <c r="S153" s="2">
        <v>0.81503741846176336</v>
      </c>
      <c r="T153" s="2">
        <v>0.30134445945297672</v>
      </c>
      <c r="U153" s="2">
        <v>2.0457019435580981</v>
      </c>
      <c r="V153" s="2">
        <v>2.6758300032796001</v>
      </c>
      <c r="W153" s="2">
        <v>0.63012805972150199</v>
      </c>
      <c r="X153" s="2">
        <v>6.4349074571508318</v>
      </c>
      <c r="Y153" s="2">
        <v>1.2406755743368814</v>
      </c>
      <c r="Z153" s="2">
        <v>2.4652749160355079</v>
      </c>
      <c r="AA153" s="2">
        <v>0.46878164371377529</v>
      </c>
      <c r="AB153" s="2">
        <v>0.47273975446542371</v>
      </c>
    </row>
    <row r="154" spans="1:28">
      <c r="A154" s="1">
        <v>94</v>
      </c>
      <c r="B154" s="1">
        <v>608</v>
      </c>
      <c r="C154" s="1">
        <v>43</v>
      </c>
      <c r="D154" s="1" t="s">
        <v>6</v>
      </c>
      <c r="E154" s="1" t="s">
        <v>36</v>
      </c>
      <c r="F154" s="1">
        <v>403.84999999999997</v>
      </c>
      <c r="G154" s="1">
        <v>52.356000000000009</v>
      </c>
      <c r="H154" s="1" t="s">
        <v>83</v>
      </c>
      <c r="I154" s="2">
        <v>21.570684432983398</v>
      </c>
      <c r="J154" s="2"/>
      <c r="K154" s="34"/>
      <c r="L154" s="2">
        <v>0.65513191935251069</v>
      </c>
      <c r="M154" s="68">
        <v>18.5</v>
      </c>
      <c r="N154" s="68">
        <v>22.1</v>
      </c>
      <c r="O154" s="68">
        <v>25.7</v>
      </c>
      <c r="P154" s="68">
        <v>29.7</v>
      </c>
      <c r="Q154" s="68">
        <v>34.6</v>
      </c>
      <c r="R154" s="39">
        <v>26.03688716027953</v>
      </c>
      <c r="S154" s="2">
        <v>0.81592349283990562</v>
      </c>
      <c r="T154" s="2">
        <v>0.34409770207534934</v>
      </c>
      <c r="U154" s="2">
        <v>1.5788014463006401</v>
      </c>
      <c r="V154" s="2">
        <v>2.510485223523522</v>
      </c>
      <c r="W154" s="2">
        <v>0.93168377722288187</v>
      </c>
      <c r="X154" s="2">
        <v>8.2559501000788167</v>
      </c>
      <c r="Y154" s="2">
        <v>0.28612559520836733</v>
      </c>
      <c r="Z154" s="2">
        <v>0.40388073283830256</v>
      </c>
      <c r="AA154" s="2">
        <v>8.0010724870068078E-2</v>
      </c>
      <c r="AB154" s="2">
        <v>0.14417006423646542</v>
      </c>
    </row>
    <row r="155" spans="1:28">
      <c r="A155" s="1">
        <v>94</v>
      </c>
      <c r="B155" s="1">
        <v>608</v>
      </c>
      <c r="C155" s="1">
        <v>44</v>
      </c>
      <c r="D155" s="1">
        <v>2</v>
      </c>
      <c r="E155" s="1" t="s">
        <v>108</v>
      </c>
      <c r="F155" s="1">
        <v>407.70499999999998</v>
      </c>
      <c r="G155" s="1">
        <v>41.27879999999999</v>
      </c>
      <c r="H155" s="1" t="s">
        <v>83</v>
      </c>
      <c r="I155" s="2">
        <v>21.754909515380859</v>
      </c>
      <c r="J155" s="2"/>
      <c r="K155" s="34"/>
      <c r="L155" s="2">
        <v>0.67903690292052121</v>
      </c>
      <c r="M155" s="68">
        <v>20.2</v>
      </c>
      <c r="N155" s="68">
        <v>23.6</v>
      </c>
      <c r="O155" s="68">
        <v>27.2</v>
      </c>
      <c r="P155" s="68">
        <v>31.4</v>
      </c>
      <c r="Q155" s="68">
        <v>36.4</v>
      </c>
      <c r="R155" s="39">
        <v>27.101506992109513</v>
      </c>
      <c r="S155" s="2">
        <v>0.72018048844462312</v>
      </c>
      <c r="T155" s="2">
        <v>0.30874602444452653</v>
      </c>
      <c r="U155" s="2">
        <v>2.0850337211799683</v>
      </c>
      <c r="V155" s="2">
        <v>2.5979640883038044</v>
      </c>
      <c r="W155" s="2">
        <v>0.51293036712383611</v>
      </c>
      <c r="X155" s="2">
        <v>7.676893146643434</v>
      </c>
      <c r="Y155" s="2">
        <v>1.4254028856154899</v>
      </c>
      <c r="Z155" s="2">
        <v>1.6403678334581606</v>
      </c>
      <c r="AA155" s="2">
        <v>0.5462263487781609</v>
      </c>
      <c r="AB155" s="2">
        <v>0.51809399738545847</v>
      </c>
    </row>
    <row r="156" spans="1:28">
      <c r="A156" s="1">
        <v>94</v>
      </c>
      <c r="B156" s="1">
        <v>608</v>
      </c>
      <c r="C156" s="1">
        <v>44</v>
      </c>
      <c r="D156" s="1">
        <v>2</v>
      </c>
      <c r="E156" s="1" t="s">
        <v>54</v>
      </c>
      <c r="F156" s="1">
        <v>407.77499999999998</v>
      </c>
      <c r="G156" s="1">
        <v>31.605499999999992</v>
      </c>
      <c r="H156" s="1" t="s">
        <v>83</v>
      </c>
      <c r="I156" s="2">
        <v>21.758255004882812</v>
      </c>
      <c r="J156" s="2"/>
      <c r="K156" s="34"/>
      <c r="L156" s="2">
        <v>0.62933733926256863</v>
      </c>
      <c r="M156" s="68">
        <v>16.600000000000001</v>
      </c>
      <c r="N156" s="68">
        <v>20.399999999999999</v>
      </c>
      <c r="O156" s="68">
        <v>24</v>
      </c>
      <c r="P156" s="68">
        <v>27.7</v>
      </c>
      <c r="Q156" s="68">
        <v>32.299999999999997</v>
      </c>
      <c r="R156" s="39">
        <v>24.843631377534592</v>
      </c>
      <c r="S156" s="2">
        <v>0.73383594558959087</v>
      </c>
      <c r="T156" s="2">
        <v>0.357602655868343</v>
      </c>
      <c r="U156" s="2">
        <v>1.5643680860696692</v>
      </c>
      <c r="V156" s="2">
        <v>2.4203476642469188</v>
      </c>
      <c r="W156" s="2">
        <v>0.85597957817724968</v>
      </c>
      <c r="X156" s="2">
        <v>6.3295917257388501</v>
      </c>
      <c r="Y156" s="2">
        <v>1.5095456559620533</v>
      </c>
      <c r="Z156" s="2">
        <v>1.3685623947085417</v>
      </c>
      <c r="AA156" s="2">
        <v>0.42100229234915393</v>
      </c>
      <c r="AB156" s="2">
        <v>0.75958611219318484</v>
      </c>
    </row>
    <row r="157" spans="1:28">
      <c r="A157" s="1">
        <v>94</v>
      </c>
      <c r="B157" s="1">
        <v>608</v>
      </c>
      <c r="C157" s="1">
        <v>44</v>
      </c>
      <c r="D157" s="1">
        <v>3</v>
      </c>
      <c r="E157" s="1" t="s">
        <v>109</v>
      </c>
      <c r="F157" s="1">
        <v>409.27</v>
      </c>
      <c r="G157" s="1"/>
      <c r="H157" s="1" t="s">
        <v>83</v>
      </c>
      <c r="I157" s="2">
        <v>22.229223251342773</v>
      </c>
      <c r="J157" s="2"/>
      <c r="K157" s="34"/>
      <c r="L157" s="2">
        <v>0.70248439022779974</v>
      </c>
      <c r="M157" s="68">
        <v>21.6</v>
      </c>
      <c r="N157" s="68">
        <v>25.1</v>
      </c>
      <c r="O157" s="68">
        <v>28.7</v>
      </c>
      <c r="P157" s="68">
        <v>33</v>
      </c>
      <c r="Q157" s="68">
        <v>38.5</v>
      </c>
      <c r="R157" s="39">
        <v>28.109948796345599</v>
      </c>
      <c r="S157" s="2">
        <v>0.83718495887105726</v>
      </c>
      <c r="T157" s="2">
        <v>0.30499314798147492</v>
      </c>
      <c r="U157" s="2">
        <v>1.9927164531795027</v>
      </c>
      <c r="V157" s="2">
        <v>2.6874549569901562</v>
      </c>
      <c r="W157" s="2">
        <v>0.6947385038106535</v>
      </c>
      <c r="X157" s="2">
        <v>7.2464188443861266</v>
      </c>
      <c r="Y157" s="2"/>
      <c r="Z157" s="2"/>
      <c r="AA157" s="2"/>
      <c r="AB157" s="2"/>
    </row>
    <row r="158" spans="1:28">
      <c r="A158" s="1">
        <v>94</v>
      </c>
      <c r="B158" s="1">
        <v>608</v>
      </c>
      <c r="C158" s="1">
        <v>44</v>
      </c>
      <c r="D158" s="1">
        <v>3</v>
      </c>
      <c r="E158" s="1" t="s">
        <v>110</v>
      </c>
      <c r="F158" s="1">
        <v>410.30999999999995</v>
      </c>
      <c r="G158" s="1">
        <v>82.476100000000002</v>
      </c>
      <c r="H158" s="1" t="s">
        <v>83</v>
      </c>
      <c r="I158" s="2">
        <v>22.678457260131836</v>
      </c>
      <c r="J158" s="2"/>
      <c r="K158" s="34"/>
      <c r="L158" s="2">
        <v>0.70435614717284556</v>
      </c>
      <c r="M158" s="68">
        <v>21.9</v>
      </c>
      <c r="N158" s="68">
        <v>25.3</v>
      </c>
      <c r="O158" s="68">
        <v>28.9</v>
      </c>
      <c r="P158" s="68">
        <v>33.200000000000003</v>
      </c>
      <c r="Q158" s="68">
        <v>38.9</v>
      </c>
      <c r="R158" s="39">
        <v>28.188993949336606</v>
      </c>
      <c r="S158" s="2">
        <v>0.74549504256943744</v>
      </c>
      <c r="T158" s="2">
        <v>0.30944299386391727</v>
      </c>
      <c r="U158" s="2">
        <v>1.9079233157339719</v>
      </c>
      <c r="V158" s="2">
        <v>2.6947561391166905</v>
      </c>
      <c r="W158" s="2">
        <v>0.78683282338271865</v>
      </c>
      <c r="X158" s="2">
        <v>6.2984091230213402</v>
      </c>
      <c r="Y158" s="2">
        <v>1.9818952681886464</v>
      </c>
      <c r="Z158" s="2">
        <v>2.1026688181434499</v>
      </c>
      <c r="AA158" s="2">
        <v>0.68488317043044533</v>
      </c>
      <c r="AB158" s="2">
        <v>0.83169624381257157</v>
      </c>
    </row>
    <row r="159" spans="1:28">
      <c r="A159" s="1">
        <v>94</v>
      </c>
      <c r="B159" s="1">
        <v>608</v>
      </c>
      <c r="C159" s="1">
        <v>44</v>
      </c>
      <c r="D159" s="1">
        <v>4</v>
      </c>
      <c r="E159" s="1" t="s">
        <v>55</v>
      </c>
      <c r="F159" s="1">
        <v>411.25</v>
      </c>
      <c r="G159" s="1">
        <v>80.578299999999999</v>
      </c>
      <c r="H159" s="1" t="s">
        <v>83</v>
      </c>
      <c r="I159" s="2">
        <v>23.084491729736328</v>
      </c>
      <c r="J159" s="2"/>
      <c r="K159" s="34"/>
      <c r="L159" s="2">
        <v>0.69755303946248404</v>
      </c>
      <c r="M159" s="68">
        <v>21.3</v>
      </c>
      <c r="N159" s="68">
        <v>24.9</v>
      </c>
      <c r="O159" s="68">
        <v>28.4</v>
      </c>
      <c r="P159" s="68">
        <v>32.799999999999997</v>
      </c>
      <c r="Q159" s="68">
        <v>38.299999999999997</v>
      </c>
      <c r="R159" s="39">
        <v>27.900682902409095</v>
      </c>
      <c r="S159" s="2">
        <v>0.7653143436240939</v>
      </c>
      <c r="T159" s="2">
        <v>0.28904582339122309</v>
      </c>
      <c r="U159" s="2">
        <v>1.924078092282564</v>
      </c>
      <c r="V159" s="2">
        <v>2.6683305659202086</v>
      </c>
      <c r="W159" s="2">
        <v>0.74425247363764457</v>
      </c>
      <c r="X159" s="2">
        <v>8.802684345908169</v>
      </c>
      <c r="Y159" s="2">
        <v>0.13274419324653258</v>
      </c>
      <c r="Z159" s="2">
        <v>0.17293031996952798</v>
      </c>
      <c r="AA159" s="2">
        <v>4.7411837988695985E-2</v>
      </c>
      <c r="AB159" s="2">
        <v>5.5899882564588381E-2</v>
      </c>
    </row>
    <row r="160" spans="1:28">
      <c r="A160" s="1">
        <v>94</v>
      </c>
      <c r="B160" s="1">
        <v>608</v>
      </c>
      <c r="C160" s="1">
        <v>45</v>
      </c>
      <c r="D160" s="1">
        <v>1</v>
      </c>
      <c r="E160" s="46" t="s">
        <v>128</v>
      </c>
      <c r="F160" s="1">
        <v>415.78</v>
      </c>
      <c r="G160" s="1">
        <v>40.200000000000003</v>
      </c>
      <c r="H160" s="1" t="s">
        <v>84</v>
      </c>
      <c r="I160" s="2">
        <v>23.508762359619141</v>
      </c>
      <c r="J160" s="2"/>
      <c r="K160" s="34"/>
      <c r="L160" s="2">
        <v>0.68363195021328593</v>
      </c>
      <c r="M160" s="68">
        <v>20.399999999999999</v>
      </c>
      <c r="N160" s="68">
        <v>24</v>
      </c>
      <c r="O160" s="68">
        <v>27.6</v>
      </c>
      <c r="P160" s="68">
        <v>31.7</v>
      </c>
      <c r="Q160" s="68">
        <v>37</v>
      </c>
      <c r="R160" s="39">
        <v>27.301848856544339</v>
      </c>
      <c r="S160" s="2">
        <v>0.77169734822585478</v>
      </c>
      <c r="T160" s="2">
        <v>0.28978118762101907</v>
      </c>
      <c r="U160" s="2">
        <v>1.5586985143242067</v>
      </c>
      <c r="V160" s="2">
        <v>2.6152141742658062</v>
      </c>
      <c r="W160" s="2">
        <v>1.0565156599415995</v>
      </c>
      <c r="X160" s="2">
        <v>7.1892341089443539</v>
      </c>
      <c r="Y160" s="2"/>
      <c r="Z160" s="2"/>
      <c r="AA160" s="2"/>
      <c r="AB160" s="2"/>
    </row>
    <row r="161" spans="1:28">
      <c r="A161" s="1">
        <v>94</v>
      </c>
      <c r="B161" s="1">
        <v>608</v>
      </c>
      <c r="C161" s="1">
        <v>45</v>
      </c>
      <c r="D161" s="1">
        <v>1</v>
      </c>
      <c r="E161" s="46" t="s">
        <v>129</v>
      </c>
      <c r="F161" s="1">
        <v>415.80999999999995</v>
      </c>
      <c r="G161" s="1">
        <v>20.9</v>
      </c>
      <c r="H161" s="1" t="s">
        <v>84</v>
      </c>
      <c r="I161" s="2">
        <v>23.511318206787109</v>
      </c>
      <c r="J161" s="76"/>
      <c r="K161" s="77"/>
      <c r="L161" s="2">
        <v>0.6913454404873024</v>
      </c>
      <c r="M161" s="68">
        <v>20.9</v>
      </c>
      <c r="N161" s="68">
        <v>24.4</v>
      </c>
      <c r="O161" s="68">
        <v>28</v>
      </c>
      <c r="P161" s="68">
        <v>32.200000000000003</v>
      </c>
      <c r="Q161" s="68">
        <v>37.6</v>
      </c>
      <c r="R161" s="39">
        <v>27.635145042553233</v>
      </c>
      <c r="S161" s="2">
        <v>0.77093625143270483</v>
      </c>
      <c r="T161" s="2">
        <v>0.27664164353146942</v>
      </c>
      <c r="U161" s="2">
        <v>1.6748298667835773</v>
      </c>
      <c r="V161" s="2">
        <v>2.6444862908589499</v>
      </c>
      <c r="W161" s="2">
        <v>0.96965642407537267</v>
      </c>
      <c r="X161" s="2">
        <v>6.7917421898434549</v>
      </c>
      <c r="Y161" s="2"/>
      <c r="Z161" s="2"/>
      <c r="AA161" s="2"/>
      <c r="AB161" s="2"/>
    </row>
    <row r="162" spans="1:28">
      <c r="A162" s="1">
        <v>94</v>
      </c>
      <c r="B162" s="1">
        <v>608</v>
      </c>
      <c r="C162" s="1">
        <v>45</v>
      </c>
      <c r="D162" s="1">
        <v>1</v>
      </c>
      <c r="E162" s="1" t="s">
        <v>42</v>
      </c>
      <c r="F162" s="1">
        <v>416.47999999999996</v>
      </c>
      <c r="G162" s="1">
        <v>69.967700000000008</v>
      </c>
      <c r="H162" s="1" t="s">
        <v>83</v>
      </c>
      <c r="I162" s="2">
        <v>23.568431854248047</v>
      </c>
      <c r="J162" s="2">
        <v>1</v>
      </c>
      <c r="K162" s="34">
        <v>28.542000000000002</v>
      </c>
      <c r="L162" s="2"/>
      <c r="M162" s="68"/>
      <c r="N162" s="68"/>
      <c r="O162" s="68"/>
      <c r="P162" s="68"/>
      <c r="Q162" s="68"/>
      <c r="R162" s="34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>
      <c r="A163" s="1">
        <v>94</v>
      </c>
      <c r="B163" s="1">
        <v>608</v>
      </c>
      <c r="C163" s="1">
        <v>45</v>
      </c>
      <c r="D163" s="1">
        <v>2</v>
      </c>
      <c r="E163" s="1" t="s">
        <v>44</v>
      </c>
      <c r="F163" s="1">
        <v>417.48999999999995</v>
      </c>
      <c r="G163" s="1">
        <v>69.863600000000005</v>
      </c>
      <c r="H163" s="1" t="s">
        <v>83</v>
      </c>
      <c r="I163" s="2">
        <v>23.654521942138672</v>
      </c>
      <c r="J163" s="2">
        <v>1</v>
      </c>
      <c r="K163" s="34">
        <v>28.542000000000002</v>
      </c>
      <c r="L163" s="2">
        <v>0.74138688774026551</v>
      </c>
      <c r="M163" s="68">
        <v>24.1</v>
      </c>
      <c r="N163" s="68">
        <v>27.5</v>
      </c>
      <c r="O163" s="68">
        <v>31.3</v>
      </c>
      <c r="P163" s="68">
        <v>36</v>
      </c>
      <c r="Q163" s="68">
        <v>42.2</v>
      </c>
      <c r="R163" s="39">
        <v>29.711071213065722</v>
      </c>
      <c r="S163" s="2">
        <v>0.47795169970775603</v>
      </c>
      <c r="T163" s="2">
        <v>0.29503917397974938</v>
      </c>
      <c r="U163" s="2">
        <v>2.3448273799976094</v>
      </c>
      <c r="V163" s="2">
        <v>2.8439850939198097</v>
      </c>
      <c r="W163" s="2">
        <v>0.49915771392220032</v>
      </c>
      <c r="X163" s="2">
        <v>7.5206717882849805</v>
      </c>
      <c r="Y163" s="2">
        <v>1.2073226462775588</v>
      </c>
      <c r="Z163" s="2">
        <v>0.80902227362265566</v>
      </c>
      <c r="AA163" s="2">
        <v>0.51675421815937383</v>
      </c>
      <c r="AB163" s="2">
        <v>0.35751480970996008</v>
      </c>
    </row>
    <row r="164" spans="1:28">
      <c r="A164" s="1">
        <v>94</v>
      </c>
      <c r="B164" s="1">
        <v>608</v>
      </c>
      <c r="C164" s="1">
        <v>45</v>
      </c>
      <c r="D164" s="1">
        <v>3</v>
      </c>
      <c r="E164" s="1" t="s">
        <v>56</v>
      </c>
      <c r="F164" s="1">
        <v>419.53</v>
      </c>
      <c r="G164" s="1">
        <v>52.938900000000004</v>
      </c>
      <c r="H164" s="1" t="s">
        <v>83</v>
      </c>
      <c r="I164" s="2">
        <v>23.828413009643555</v>
      </c>
      <c r="J164" s="2"/>
      <c r="K164" s="34"/>
      <c r="L164" s="2">
        <v>0.73839563892690396</v>
      </c>
      <c r="M164" s="68">
        <v>23.9</v>
      </c>
      <c r="N164" s="68">
        <v>27.3</v>
      </c>
      <c r="O164" s="68">
        <v>31</v>
      </c>
      <c r="P164" s="68">
        <v>35.799999999999997</v>
      </c>
      <c r="Q164" s="68">
        <v>41.802500000000002</v>
      </c>
      <c r="R164" s="39">
        <v>29.5909760144608</v>
      </c>
      <c r="S164" s="2">
        <v>0.51925429617345564</v>
      </c>
      <c r="T164" s="2">
        <v>0.27849308247529675</v>
      </c>
      <c r="U164" s="2">
        <v>2.5159955184966707</v>
      </c>
      <c r="V164" s="2">
        <v>2.8315927150527029</v>
      </c>
      <c r="W164" s="2">
        <v>0.31559719655603224</v>
      </c>
      <c r="X164" s="2">
        <v>5.4064648633082486</v>
      </c>
      <c r="Y164" s="2">
        <v>6.1256696996847389E-2</v>
      </c>
      <c r="Z164" s="2">
        <v>4.0029234896019388E-2</v>
      </c>
      <c r="AA164" s="2">
        <v>2.8346426784492316E-2</v>
      </c>
      <c r="AB164" s="2">
        <v>1.5544879109337946E-2</v>
      </c>
    </row>
    <row r="165" spans="1:28">
      <c r="A165" s="1">
        <v>94</v>
      </c>
      <c r="B165" s="1">
        <v>608</v>
      </c>
      <c r="C165" s="1">
        <v>45</v>
      </c>
      <c r="D165" s="1">
        <v>4</v>
      </c>
      <c r="E165" s="1" t="s">
        <v>111</v>
      </c>
      <c r="F165" s="1">
        <v>421.38</v>
      </c>
      <c r="G165" s="1">
        <v>48.549800000000005</v>
      </c>
      <c r="H165" s="1" t="s">
        <v>83</v>
      </c>
      <c r="I165" s="2">
        <v>23.986108779907227</v>
      </c>
      <c r="J165" s="2"/>
      <c r="K165" s="34"/>
      <c r="L165" s="2">
        <v>0.74569603100329518</v>
      </c>
      <c r="M165" s="68">
        <v>24.5</v>
      </c>
      <c r="N165" s="68">
        <v>27.8</v>
      </c>
      <c r="O165" s="68">
        <v>31.5</v>
      </c>
      <c r="P165" s="68">
        <v>36.299999999999997</v>
      </c>
      <c r="Q165" s="68">
        <v>42.8</v>
      </c>
      <c r="R165" s="39">
        <v>29.883229277828207</v>
      </c>
      <c r="S165" s="2">
        <v>0.59712804010924692</v>
      </c>
      <c r="T165" s="2">
        <v>0.29351984406973575</v>
      </c>
      <c r="U165" s="2">
        <v>2.4879732794471665</v>
      </c>
      <c r="V165" s="2">
        <v>2.8619417906989666</v>
      </c>
      <c r="W165" s="2">
        <v>0.37396851125180008</v>
      </c>
      <c r="X165" s="2">
        <v>7.2812728101433484</v>
      </c>
      <c r="Y165" s="2">
        <v>0.4398984222780305</v>
      </c>
      <c r="Z165" s="2">
        <v>0.32651948315848672</v>
      </c>
      <c r="AA165" s="2">
        <v>0.20010401131358099</v>
      </c>
      <c r="AB165" s="2">
        <v>0.11195187839690258</v>
      </c>
    </row>
    <row r="166" spans="1:28">
      <c r="A166" s="1">
        <v>94</v>
      </c>
      <c r="B166" s="1">
        <v>608</v>
      </c>
      <c r="C166" s="1">
        <v>45</v>
      </c>
      <c r="D166" s="1">
        <v>5</v>
      </c>
      <c r="E166" s="1" t="s">
        <v>99</v>
      </c>
      <c r="F166" s="1">
        <v>422.5</v>
      </c>
      <c r="G166" s="1">
        <v>78.27300000000001</v>
      </c>
      <c r="H166" s="1" t="s">
        <v>83</v>
      </c>
      <c r="I166" s="2">
        <v>24.081577301025391</v>
      </c>
      <c r="J166" s="2"/>
      <c r="K166" s="34"/>
      <c r="L166" s="2">
        <v>0.75582263249259929</v>
      </c>
      <c r="M166" s="68">
        <v>25.1</v>
      </c>
      <c r="N166" s="68">
        <v>28.5</v>
      </c>
      <c r="O166" s="68">
        <v>32.200000000000003</v>
      </c>
      <c r="P166" s="68">
        <v>37.200000000000003</v>
      </c>
      <c r="Q166" s="68">
        <v>43.4</v>
      </c>
      <c r="R166" s="39">
        <v>30.28392063810379</v>
      </c>
      <c r="S166" s="2">
        <v>0.8692506298841578</v>
      </c>
      <c r="T166" s="2">
        <v>0.29375896203593416</v>
      </c>
      <c r="U166" s="2">
        <v>2.3134448943116297</v>
      </c>
      <c r="V166" s="2">
        <v>2.9046258409170012</v>
      </c>
      <c r="W166" s="2">
        <v>0.59118094660537146</v>
      </c>
      <c r="X166" s="2">
        <v>7.3202289325362146</v>
      </c>
      <c r="Y166" s="2">
        <v>0.23167671044224655</v>
      </c>
      <c r="Z166" s="2">
        <v>0.74237307717192957</v>
      </c>
      <c r="AA166" s="2">
        <v>9.7917772431420663E-2</v>
      </c>
      <c r="AB166" s="2">
        <v>7.1265230994696172E-2</v>
      </c>
    </row>
    <row r="167" spans="1:28">
      <c r="A167" s="1">
        <v>94</v>
      </c>
      <c r="B167" s="1">
        <v>608</v>
      </c>
      <c r="C167" s="1">
        <v>45</v>
      </c>
      <c r="D167" s="1">
        <v>6</v>
      </c>
      <c r="E167" s="1" t="s">
        <v>112</v>
      </c>
      <c r="F167" s="1">
        <v>423.5</v>
      </c>
      <c r="G167" s="1">
        <v>56.866200000000006</v>
      </c>
      <c r="H167" s="1" t="s">
        <v>83</v>
      </c>
      <c r="I167" s="2">
        <v>24.166816711425781</v>
      </c>
      <c r="J167" s="2"/>
      <c r="K167" s="34"/>
      <c r="L167" s="2">
        <v>0.72835026313372142</v>
      </c>
      <c r="M167" s="68">
        <v>23.3</v>
      </c>
      <c r="N167" s="68">
        <v>26.7</v>
      </c>
      <c r="O167" s="68">
        <v>30.4</v>
      </c>
      <c r="P167" s="68">
        <v>35</v>
      </c>
      <c r="Q167" s="68">
        <v>41</v>
      </c>
      <c r="R167" s="39">
        <v>29.184075251936623</v>
      </c>
      <c r="S167" s="2">
        <v>0.97265596307123925</v>
      </c>
      <c r="T167" s="2">
        <v>0.31950809955018467</v>
      </c>
      <c r="U167" s="2">
        <v>2.140466184634108</v>
      </c>
      <c r="V167" s="2">
        <v>2.7904107286661457</v>
      </c>
      <c r="W167" s="2">
        <v>0.64994454403203772</v>
      </c>
      <c r="X167" s="2">
        <v>8.6999674876712358</v>
      </c>
      <c r="Y167" s="2">
        <v>0.26739807082323075</v>
      </c>
      <c r="Z167" s="2">
        <v>4.4646400736642864</v>
      </c>
      <c r="AA167" s="2">
        <v>0.10150751618418363</v>
      </c>
      <c r="AB167" s="2">
        <v>9.2255093631053608E-2</v>
      </c>
    </row>
    <row r="168" spans="1:28">
      <c r="A168" s="1">
        <v>94</v>
      </c>
      <c r="B168" s="1">
        <v>608</v>
      </c>
      <c r="C168" s="1">
        <v>45</v>
      </c>
      <c r="D168" s="1">
        <v>6</v>
      </c>
      <c r="E168" s="1" t="s">
        <v>113</v>
      </c>
      <c r="F168" s="1">
        <v>424.53</v>
      </c>
      <c r="G168" s="1">
        <v>61.645099999999999</v>
      </c>
      <c r="H168" s="1" t="s">
        <v>83</v>
      </c>
      <c r="I168" s="2">
        <v>24.254613876342773</v>
      </c>
      <c r="J168" s="2"/>
      <c r="K168" s="34"/>
      <c r="L168" s="2">
        <v>0.74307095315531591</v>
      </c>
      <c r="M168" s="68">
        <v>24.3</v>
      </c>
      <c r="N168" s="68">
        <v>27.6</v>
      </c>
      <c r="O168" s="68">
        <v>31.4</v>
      </c>
      <c r="P168" s="68">
        <v>36.1</v>
      </c>
      <c r="Q168" s="68">
        <v>42.3</v>
      </c>
      <c r="R168" s="39">
        <v>29.778471490474352</v>
      </c>
      <c r="S168" s="2">
        <v>0.60539815560305332</v>
      </c>
      <c r="T168" s="2">
        <v>0.29253410632381222</v>
      </c>
      <c r="U168" s="2">
        <v>2.2350363610289716</v>
      </c>
      <c r="V168" s="2">
        <v>2.8509881115952638</v>
      </c>
      <c r="W168" s="2">
        <v>0.61595175056629214</v>
      </c>
      <c r="X168" s="2">
        <v>10.155635966667356</v>
      </c>
      <c r="Y168" s="2">
        <v>0.33086924128341644</v>
      </c>
      <c r="Z168" s="2">
        <v>0.20625223848091143</v>
      </c>
      <c r="AA168" s="2">
        <v>0.13443634236793178</v>
      </c>
      <c r="AB168" s="2">
        <v>0.10884305534841436</v>
      </c>
    </row>
    <row r="169" spans="1:28">
      <c r="A169" s="1">
        <v>94</v>
      </c>
      <c r="B169" s="1">
        <v>608</v>
      </c>
      <c r="C169" s="1">
        <v>48</v>
      </c>
      <c r="D169" s="1">
        <v>1</v>
      </c>
      <c r="E169" s="46" t="s">
        <v>130</v>
      </c>
      <c r="F169" s="1">
        <v>444.53</v>
      </c>
      <c r="G169" s="1">
        <v>57.2</v>
      </c>
      <c r="H169" s="1" t="s">
        <v>84</v>
      </c>
      <c r="I169" s="2">
        <v>25.959421157836914</v>
      </c>
      <c r="J169" s="2"/>
      <c r="K169" s="34"/>
      <c r="L169" s="2">
        <v>0.77071633098573011</v>
      </c>
      <c r="M169" s="68">
        <v>25.9</v>
      </c>
      <c r="N169" s="68">
        <v>29.3</v>
      </c>
      <c r="O169" s="68">
        <v>33.200000000000003</v>
      </c>
      <c r="P169" s="68">
        <v>38.299999999999997</v>
      </c>
      <c r="Q169" s="68">
        <v>44.902500000000003</v>
      </c>
      <c r="R169" s="39">
        <v>30.863588006982571</v>
      </c>
      <c r="S169" s="2">
        <v>0.71888950450175326</v>
      </c>
      <c r="T169" s="2">
        <v>0.37447647165257769</v>
      </c>
      <c r="U169" s="2">
        <v>1.7354420562390576</v>
      </c>
      <c r="V169" s="2">
        <v>2.968640585796698</v>
      </c>
      <c r="W169" s="2">
        <v>1.2331985295576404</v>
      </c>
      <c r="X169" s="2">
        <v>12.818934884223955</v>
      </c>
      <c r="Y169" s="2"/>
      <c r="Z169" s="2"/>
      <c r="AA169" s="2"/>
      <c r="AB169" s="2"/>
    </row>
    <row r="170" spans="1:28">
      <c r="A170" s="1">
        <v>94</v>
      </c>
      <c r="B170" s="1">
        <v>608</v>
      </c>
      <c r="C170" s="1">
        <v>48</v>
      </c>
      <c r="D170" s="1">
        <v>2</v>
      </c>
      <c r="E170" s="46" t="s">
        <v>131</v>
      </c>
      <c r="F170" s="1">
        <v>446.1</v>
      </c>
      <c r="G170" s="1"/>
      <c r="H170" s="1" t="s">
        <v>84</v>
      </c>
      <c r="I170" s="2">
        <v>26.09324836730957</v>
      </c>
      <c r="J170" s="2"/>
      <c r="K170" s="34"/>
      <c r="L170" s="2">
        <v>0.76878219862760744</v>
      </c>
      <c r="M170" s="68">
        <v>25.8</v>
      </c>
      <c r="N170" s="68">
        <v>29.2</v>
      </c>
      <c r="O170" s="68">
        <v>33.1</v>
      </c>
      <c r="P170" s="68">
        <v>38.1</v>
      </c>
      <c r="Q170" s="68">
        <v>44.7</v>
      </c>
      <c r="R170" s="39">
        <v>30.788946989748581</v>
      </c>
      <c r="S170" s="2"/>
      <c r="T170" s="2">
        <v>0.36003401416852204</v>
      </c>
      <c r="U170" s="2">
        <v>1.1126396888847228</v>
      </c>
      <c r="V170" s="2">
        <v>2.9602442558933797</v>
      </c>
      <c r="W170" s="2">
        <v>1.8476045670086569</v>
      </c>
      <c r="X170" s="2"/>
      <c r="Y170" s="2"/>
      <c r="Z170" s="2"/>
      <c r="AA170" s="2"/>
      <c r="AB170" s="2"/>
    </row>
    <row r="171" spans="1:28">
      <c r="A171" s="1">
        <v>94</v>
      </c>
      <c r="B171" s="1">
        <v>608</v>
      </c>
      <c r="C171" s="1">
        <v>48</v>
      </c>
      <c r="D171" s="1">
        <v>4</v>
      </c>
      <c r="E171" s="46" t="s">
        <v>131</v>
      </c>
      <c r="F171" s="1">
        <v>449.1</v>
      </c>
      <c r="G171" s="1"/>
      <c r="H171" s="1" t="s">
        <v>84</v>
      </c>
      <c r="I171" s="2">
        <v>26.348970413208008</v>
      </c>
      <c r="J171" s="2"/>
      <c r="K171" s="34"/>
      <c r="L171" s="2">
        <v>0.80326911481978658</v>
      </c>
      <c r="M171" s="68">
        <v>27.9</v>
      </c>
      <c r="N171" s="68">
        <v>31.2</v>
      </c>
      <c r="O171" s="68">
        <v>35.299999999999997</v>
      </c>
      <c r="P171" s="68">
        <v>40.700000000000003</v>
      </c>
      <c r="Q171" s="68">
        <v>47.9</v>
      </c>
      <c r="R171" s="39">
        <v>32.092497115581089</v>
      </c>
      <c r="S171" s="2">
        <v>0.74705433616391903</v>
      </c>
      <c r="T171" s="2">
        <v>0.38524871398030935</v>
      </c>
      <c r="U171" s="2">
        <v>2.0610824290832381</v>
      </c>
      <c r="V171" s="2">
        <v>3.1136838007223311</v>
      </c>
      <c r="W171" s="2">
        <v>1.052601371639093</v>
      </c>
      <c r="X171" s="2">
        <v>8.2034754572456912</v>
      </c>
      <c r="Y171" s="2"/>
      <c r="Z171" s="2"/>
      <c r="AA171" s="2"/>
      <c r="AB171" s="2"/>
    </row>
    <row r="172" spans="1:28">
      <c r="A172" s="1">
        <v>94</v>
      </c>
      <c r="B172" s="1">
        <v>608</v>
      </c>
      <c r="C172" s="1">
        <v>48</v>
      </c>
      <c r="D172" s="1">
        <v>6</v>
      </c>
      <c r="E172" s="1" t="s">
        <v>132</v>
      </c>
      <c r="F172" s="1">
        <v>453.03</v>
      </c>
      <c r="G172" s="1"/>
      <c r="H172" s="1" t="s">
        <v>84</v>
      </c>
      <c r="I172" s="2">
        <v>26.683963775634766</v>
      </c>
      <c r="J172" s="2"/>
      <c r="K172" s="34"/>
      <c r="L172" s="2">
        <v>0.7249275275399476</v>
      </c>
      <c r="M172" s="68">
        <v>23.2</v>
      </c>
      <c r="N172" s="68">
        <v>26.6</v>
      </c>
      <c r="O172" s="68">
        <v>30.2</v>
      </c>
      <c r="P172" s="68">
        <v>34.799999999999997</v>
      </c>
      <c r="Q172" s="68">
        <v>40.9</v>
      </c>
      <c r="R172" s="39">
        <v>29.044150055180303</v>
      </c>
      <c r="S172" s="2">
        <v>0.58161973432415126</v>
      </c>
      <c r="T172" s="2">
        <v>0.3078977961419625</v>
      </c>
      <c r="U172" s="2">
        <v>1.9557856537693121</v>
      </c>
      <c r="V172" s="2">
        <v>2.7765319388090428</v>
      </c>
      <c r="W172" s="2">
        <v>0.82074628503973068</v>
      </c>
      <c r="X172" s="2">
        <v>8.9912519234584138</v>
      </c>
      <c r="Y172" s="2"/>
      <c r="Z172" s="2"/>
      <c r="AA172" s="2"/>
      <c r="AB172" s="2"/>
    </row>
    <row r="173" spans="1:28">
      <c r="M173" s="39"/>
      <c r="N173" s="39"/>
      <c r="O173" s="34"/>
      <c r="P173" s="34"/>
      <c r="Q173" s="34"/>
    </row>
    <row r="174" spans="1:28">
      <c r="D174" s="78"/>
      <c r="E174" s="35"/>
      <c r="F174" s="35"/>
      <c r="G174" s="35"/>
      <c r="H174" s="35"/>
      <c r="I174" s="36"/>
      <c r="J174" s="37"/>
      <c r="K174" s="38"/>
      <c r="L174" s="78"/>
      <c r="M174" s="39"/>
      <c r="N174" s="39"/>
      <c r="O174" s="34"/>
      <c r="P174" s="34"/>
      <c r="Q174" s="34"/>
    </row>
    <row r="175" spans="1:28">
      <c r="D175" s="78"/>
      <c r="E175" s="35"/>
      <c r="F175" s="35"/>
      <c r="G175" s="35"/>
      <c r="H175" s="35"/>
      <c r="I175" s="36"/>
      <c r="J175" s="37"/>
      <c r="K175" s="38"/>
      <c r="L175" s="78"/>
      <c r="M175" s="39"/>
      <c r="N175" s="39"/>
      <c r="O175" s="34"/>
      <c r="P175" s="34"/>
      <c r="Q175" s="34"/>
    </row>
    <row r="176" spans="1:28">
      <c r="D176" s="78"/>
      <c r="E176" s="78"/>
      <c r="F176" s="78"/>
      <c r="G176" s="78"/>
      <c r="H176" s="78"/>
      <c r="I176" s="78"/>
      <c r="J176" s="78"/>
      <c r="K176" s="78"/>
      <c r="L176" s="78"/>
      <c r="M176" s="39"/>
      <c r="N176" s="39"/>
      <c r="O176" s="34"/>
      <c r="P176" s="34"/>
      <c r="Q176" s="34"/>
    </row>
    <row r="177" spans="4:12">
      <c r="D177" s="78"/>
      <c r="E177" s="78"/>
      <c r="F177" s="78"/>
      <c r="G177" s="24"/>
      <c r="H177" s="24"/>
      <c r="I177" s="24"/>
      <c r="J177" s="16"/>
      <c r="K177" s="16"/>
      <c r="L177" s="24"/>
    </row>
    <row r="179" spans="4:12">
      <c r="G179" s="1"/>
      <c r="H179" s="1"/>
      <c r="I179" s="1"/>
      <c r="J179" s="34"/>
      <c r="K179" s="34"/>
      <c r="L179" s="1"/>
    </row>
  </sheetData>
  <sortState ref="A4:AB172">
    <sortCondition ref="F4:F172"/>
  </sortState>
  <conditionalFormatting sqref="T4:T121 T125:T172">
    <cfRule type="cellIs" dxfId="1" priority="1" operator="greaterThan">
      <formula>0.5</formula>
    </cfRule>
  </conditionalFormatting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2"/>
  <sheetViews>
    <sheetView zoomScale="117" zoomScaleNormal="117" zoomScalePageLayoutView="117" workbookViewId="0"/>
  </sheetViews>
  <sheetFormatPr defaultColWidth="10.875" defaultRowHeight="15.75"/>
  <cols>
    <col min="1" max="26" width="10.875" style="1"/>
    <col min="27" max="27" width="12.125" style="1" bestFit="1" customWidth="1"/>
    <col min="28" max="30" width="10.875" style="1"/>
    <col min="31" max="31" width="10.875" style="6"/>
    <col min="32" max="16384" width="10.875" style="1"/>
  </cols>
  <sheetData>
    <row r="1" spans="1:46" ht="18.75">
      <c r="A1" s="40" t="s">
        <v>188</v>
      </c>
    </row>
    <row r="2" spans="1:46" ht="18.75">
      <c r="L2" s="81" t="s">
        <v>160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72"/>
      <c r="AA2" s="81" t="s">
        <v>64</v>
      </c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46" s="9" customFormat="1" ht="66.75">
      <c r="A3" s="5" t="s">
        <v>0</v>
      </c>
      <c r="B3" s="5" t="s">
        <v>1</v>
      </c>
      <c r="C3" s="5" t="s">
        <v>2</v>
      </c>
      <c r="D3" s="5" t="s">
        <v>3</v>
      </c>
      <c r="E3" s="3" t="s">
        <v>150</v>
      </c>
      <c r="F3" s="4" t="s">
        <v>4</v>
      </c>
      <c r="G3" s="5" t="s">
        <v>5</v>
      </c>
      <c r="H3" s="4" t="s">
        <v>183</v>
      </c>
      <c r="I3" s="5" t="s">
        <v>182</v>
      </c>
      <c r="J3" s="5" t="s">
        <v>184</v>
      </c>
      <c r="K3" s="7"/>
      <c r="L3" s="5" t="s">
        <v>163</v>
      </c>
      <c r="M3" s="5" t="s">
        <v>181</v>
      </c>
      <c r="N3" s="5" t="s">
        <v>164</v>
      </c>
      <c r="O3" s="5" t="s">
        <v>165</v>
      </c>
      <c r="P3" s="5" t="s">
        <v>166</v>
      </c>
      <c r="Q3" s="5" t="s">
        <v>167</v>
      </c>
      <c r="R3" s="5" t="s">
        <v>168</v>
      </c>
      <c r="S3" s="8" t="s">
        <v>169</v>
      </c>
      <c r="T3" s="8" t="s">
        <v>170</v>
      </c>
      <c r="U3" s="8" t="s">
        <v>171</v>
      </c>
      <c r="V3" s="8" t="s">
        <v>172</v>
      </c>
      <c r="W3" s="8" t="s">
        <v>173</v>
      </c>
      <c r="X3" s="8" t="s">
        <v>174</v>
      </c>
      <c r="Y3" s="73"/>
      <c r="Z3" s="7"/>
      <c r="AA3" s="4" t="s">
        <v>175</v>
      </c>
      <c r="AB3" s="5" t="s">
        <v>176</v>
      </c>
      <c r="AC3" s="5" t="s">
        <v>164</v>
      </c>
      <c r="AD3" s="5" t="s">
        <v>165</v>
      </c>
      <c r="AE3" s="5" t="s">
        <v>177</v>
      </c>
      <c r="AF3" s="5" t="s">
        <v>178</v>
      </c>
      <c r="AG3" s="5" t="s">
        <v>179</v>
      </c>
      <c r="AH3" s="8" t="s">
        <v>169</v>
      </c>
      <c r="AI3" s="8" t="s">
        <v>180</v>
      </c>
      <c r="AJ3" s="8" t="s">
        <v>171</v>
      </c>
      <c r="AK3" s="8" t="s">
        <v>172</v>
      </c>
      <c r="AL3" s="8" t="s">
        <v>173</v>
      </c>
      <c r="AM3" s="8" t="s">
        <v>174</v>
      </c>
      <c r="AN3" s="10"/>
      <c r="AO3" s="10"/>
      <c r="AP3" s="10"/>
    </row>
    <row r="4" spans="1:46">
      <c r="A4" s="23">
        <v>94</v>
      </c>
      <c r="B4" s="24">
        <v>608</v>
      </c>
      <c r="C4" s="24">
        <v>21</v>
      </c>
      <c r="D4" s="24">
        <v>5</v>
      </c>
      <c r="E4" s="25" t="s">
        <v>8</v>
      </c>
      <c r="F4" s="11">
        <v>191.83499999999998</v>
      </c>
      <c r="G4" s="16">
        <v>8.9235830307006836</v>
      </c>
      <c r="H4" s="16">
        <v>2.7</v>
      </c>
      <c r="I4" s="11">
        <v>-23.935000000000002</v>
      </c>
      <c r="J4" s="12">
        <f t="shared" ref="J4:J35" si="0">((I4+1000)/((-4.2/1000)+1))-1000</f>
        <v>-19.818236593693427</v>
      </c>
      <c r="K4" s="2"/>
      <c r="L4" s="59">
        <v>22.8</v>
      </c>
      <c r="M4" s="11">
        <f>11.98-0.12*(L4)</f>
        <v>9.2439999999999998</v>
      </c>
      <c r="N4" s="11">
        <f>(H4+1000)/((M4/1000)+1)-1000</f>
        <v>-6.4840613370007532</v>
      </c>
      <c r="O4" s="11">
        <f>(-373/(L4+273.15))+0.19</f>
        <v>-1.0703480317621221</v>
      </c>
      <c r="P4" s="11">
        <f>((O4/1000+1)*(N4+1000)-1000)</f>
        <v>-7.5474691664729789</v>
      </c>
      <c r="Q4" s="11">
        <f>((P4+1000)/(J4+1000)-1)*1000</f>
        <v>12.518869341720196</v>
      </c>
      <c r="R4" s="21">
        <f>(((-0.00004)*((L4)^3))+(0.0048*((L4)^2))-(0.2313*(L4))+6.2665)/100</f>
        <v>3.0139979199999997E-2</v>
      </c>
      <c r="S4" s="11">
        <f>(118.52*0.25 + 84.07)/(25-Q4)</f>
        <v>9.1097516012760451</v>
      </c>
      <c r="T4" s="18">
        <f t="shared" ref="T4:T35" si="1">S4/R4</f>
        <v>302.24810511070444</v>
      </c>
      <c r="U4" s="18">
        <v>225.91640000000001</v>
      </c>
      <c r="V4" s="18">
        <v>263.38409999999999</v>
      </c>
      <c r="W4" s="18">
        <v>345.22430000000003</v>
      </c>
      <c r="X4" s="19">
        <v>397.60550000000001</v>
      </c>
      <c r="Y4" s="18"/>
      <c r="Z4" s="58"/>
      <c r="AA4" s="62">
        <v>16.245463999999998</v>
      </c>
      <c r="AB4" s="11">
        <f>11.98-0.12*(AA4)</f>
        <v>10.030544320000001</v>
      </c>
      <c r="AC4" s="11">
        <f t="shared" ref="AC4:AC35" si="2">(H4+1000)/((AB4/1000)+1)-1000</f>
        <v>-7.2577451852558852</v>
      </c>
      <c r="AD4" s="11">
        <f>(-373/(AA4+273.15))+0.19</f>
        <v>-1.0988937333171196</v>
      </c>
      <c r="AE4" s="11">
        <f>((AD4/1000+1)*(AC4+1000)-1000)</f>
        <v>-8.3486634278709744</v>
      </c>
      <c r="AF4" s="11">
        <f t="shared" ref="AF4:AF35" si="3">((AE4+1000)/(J4+1000)-1)*1000</f>
        <v>11.701475781352721</v>
      </c>
      <c r="AG4" s="21">
        <f>(((-0.00004)*((AA4)^3))+(0.0048*((AA4)^2))-(0.2313*(AA4))+6.2665)/100</f>
        <v>3.604219728943326E-2</v>
      </c>
      <c r="AH4" s="11">
        <f>(118.52*0.25 + 84.07)/(25-AF4)</f>
        <v>8.5498208771593696</v>
      </c>
      <c r="AI4" s="18">
        <f>AH4/AG4</f>
        <v>237.21697122128509</v>
      </c>
      <c r="AJ4" s="63">
        <v>184.74260000000001</v>
      </c>
      <c r="AK4" s="63">
        <v>209.0035</v>
      </c>
      <c r="AL4" s="63">
        <v>267.3802</v>
      </c>
      <c r="AM4" s="64">
        <v>299.67259999999999</v>
      </c>
      <c r="AN4" s="2"/>
    </row>
    <row r="5" spans="1:46">
      <c r="A5" s="23">
        <v>94</v>
      </c>
      <c r="B5" s="24">
        <v>608</v>
      </c>
      <c r="C5" s="24">
        <v>22</v>
      </c>
      <c r="D5" s="24">
        <v>1</v>
      </c>
      <c r="E5" s="25" t="s">
        <v>9</v>
      </c>
      <c r="F5" s="11">
        <v>195.70499999999998</v>
      </c>
      <c r="G5" s="16">
        <v>9.2048559188842773</v>
      </c>
      <c r="H5" s="16">
        <v>2.3250000000000002</v>
      </c>
      <c r="I5" s="11">
        <v>-23.164999999999999</v>
      </c>
      <c r="J5" s="12">
        <f t="shared" si="0"/>
        <v>-19.04498895360507</v>
      </c>
      <c r="K5" s="2"/>
      <c r="L5" s="59">
        <v>22.9</v>
      </c>
      <c r="M5" s="11">
        <f t="shared" ref="M5:M68" si="4">11.98-0.12*(L5)</f>
        <v>9.2320000000000011</v>
      </c>
      <c r="N5" s="11">
        <f t="shared" ref="N5:N68" si="5">(H5+1000)/((M5/1000)+1)-1000</f>
        <v>-6.8438178733927089</v>
      </c>
      <c r="O5" s="11">
        <f t="shared" ref="O5:O68" si="6">(-373/(L5+273.15))+0.19</f>
        <v>-1.0699223104205373</v>
      </c>
      <c r="P5" s="11">
        <f t="shared" ref="P5:P68" si="7">((O5/1000+1)*(N5+1000)-1000)</f>
        <v>-7.9064178303821109</v>
      </c>
      <c r="Q5" s="11">
        <f t="shared" ref="Q5:Q68" si="8">((P5+1000)/(J5+1000)-1)*1000</f>
        <v>11.354823613512366</v>
      </c>
      <c r="R5" s="21">
        <f t="shared" ref="R5:R68" si="9">(((-0.00004)*((L5)^3))+(0.0048*((L5)^2))-(0.2313*(L5))+6.2665)/100</f>
        <v>3.0065384399999995E-2</v>
      </c>
      <c r="S5" s="11">
        <f t="shared" ref="S5:S68" si="10">(118.52*0.25 + 84.07)/(25-Q5)</f>
        <v>8.3326148947838696</v>
      </c>
      <c r="T5" s="18">
        <f t="shared" si="1"/>
        <v>277.14978740747017</v>
      </c>
      <c r="U5" s="18">
        <v>207.98589999999999</v>
      </c>
      <c r="V5" s="18">
        <v>241.88419999999999</v>
      </c>
      <c r="W5" s="18">
        <v>314.41579999999999</v>
      </c>
      <c r="X5" s="19">
        <v>358.20769999999999</v>
      </c>
      <c r="Y5" s="18"/>
      <c r="Z5" s="58"/>
      <c r="AA5" s="62">
        <v>15.452567</v>
      </c>
      <c r="AB5" s="11">
        <f t="shared" ref="AB5:AB68" si="11">11.98-0.12*(AA5)</f>
        <v>10.125691960000001</v>
      </c>
      <c r="AC5" s="11">
        <f t="shared" si="2"/>
        <v>-7.7224963408897338</v>
      </c>
      <c r="AD5" s="11">
        <f t="shared" ref="AD5:AD68" si="12">(-373/(AA5+273.15))+0.19</f>
        <v>-1.1024347966731705</v>
      </c>
      <c r="AE5" s="11">
        <f t="shared" ref="AE5:AE68" si="13">((AD5/1000+1)*(AC5+1000)-1000)</f>
        <v>-8.8164175888795171</v>
      </c>
      <c r="AF5" s="11">
        <f t="shared" si="3"/>
        <v>10.427156444019481</v>
      </c>
      <c r="AG5" s="21">
        <f t="shared" ref="AG5:AG68" si="14">(((-0.00004)*((AA5)^3))+(0.0048*((AA5)^2))-(0.2313*(AA5))+6.2665)/100</f>
        <v>3.6908823348338581E-2</v>
      </c>
      <c r="AH5" s="11">
        <f t="shared" ref="AH5:AH68" si="15">(118.52*0.25 + 84.07)/(25-AF5)</f>
        <v>7.8021835315276462</v>
      </c>
      <c r="AI5" s="18">
        <f t="shared" ref="AI5:AI68" si="16">AH5/AG5</f>
        <v>211.39074139243334</v>
      </c>
      <c r="AJ5" s="63">
        <v>164.50139999999999</v>
      </c>
      <c r="AK5" s="63">
        <v>186.3331</v>
      </c>
      <c r="AL5" s="63">
        <v>238.4247</v>
      </c>
      <c r="AM5" s="64">
        <v>266.5299</v>
      </c>
      <c r="AN5" s="2"/>
      <c r="AO5" s="2"/>
      <c r="AP5" s="2"/>
      <c r="AR5" s="13"/>
      <c r="AT5" s="1">
        <v>27</v>
      </c>
    </row>
    <row r="6" spans="1:46">
      <c r="A6" s="23">
        <v>94</v>
      </c>
      <c r="B6" s="24">
        <v>608</v>
      </c>
      <c r="C6" s="24">
        <v>22</v>
      </c>
      <c r="D6" s="24">
        <v>2</v>
      </c>
      <c r="E6" s="25" t="s">
        <v>10</v>
      </c>
      <c r="F6" s="11">
        <v>197.45499999999998</v>
      </c>
      <c r="G6" s="16">
        <v>9.2928905487060547</v>
      </c>
      <c r="H6" s="16">
        <v>2.15</v>
      </c>
      <c r="I6" s="11">
        <v>-23.564999999999998</v>
      </c>
      <c r="J6" s="12">
        <f t="shared" si="0"/>
        <v>-19.446676039365457</v>
      </c>
      <c r="K6" s="2"/>
      <c r="L6" s="59">
        <v>21.6</v>
      </c>
      <c r="M6" s="11">
        <f t="shared" si="4"/>
        <v>9.3879999999999999</v>
      </c>
      <c r="N6" s="11">
        <f t="shared" si="5"/>
        <v>-7.1706816407565839</v>
      </c>
      <c r="O6" s="11">
        <f t="shared" si="6"/>
        <v>-1.075479219677693</v>
      </c>
      <c r="P6" s="11">
        <f t="shared" si="7"/>
        <v>-8.2384489413386746</v>
      </c>
      <c r="Q6" s="11">
        <f t="shared" si="8"/>
        <v>11.430512572997653</v>
      </c>
      <c r="R6" s="21">
        <f t="shared" si="9"/>
        <v>3.1068001599999995E-2</v>
      </c>
      <c r="S6" s="11">
        <f t="shared" si="10"/>
        <v>8.379093212743232</v>
      </c>
      <c r="T6" s="18">
        <f t="shared" si="1"/>
        <v>269.70171176839494</v>
      </c>
      <c r="U6" s="18">
        <v>198.60890000000001</v>
      </c>
      <c r="V6" s="18">
        <v>233.36439999999999</v>
      </c>
      <c r="W6" s="18">
        <v>306.42779999999999</v>
      </c>
      <c r="X6" s="19">
        <v>349.39870000000002</v>
      </c>
      <c r="Y6" s="18"/>
      <c r="Z6" s="58"/>
      <c r="AA6" s="62">
        <v>16.825339</v>
      </c>
      <c r="AB6" s="11">
        <f t="shared" si="11"/>
        <v>9.9609593200000006</v>
      </c>
      <c r="AC6" s="11">
        <f t="shared" si="2"/>
        <v>-7.7339220372034561</v>
      </c>
      <c r="AD6" s="11">
        <f t="shared" si="12"/>
        <v>-1.0963162822270209</v>
      </c>
      <c r="AE6" s="11">
        <f t="shared" si="13"/>
        <v>-8.8217594947756197</v>
      </c>
      <c r="AF6" s="11">
        <f t="shared" si="3"/>
        <v>10.83563360090789</v>
      </c>
      <c r="AG6" s="21">
        <f t="shared" si="14"/>
        <v>3.5431160685547684E-2</v>
      </c>
      <c r="AH6" s="11">
        <f t="shared" si="15"/>
        <v>8.027185741770122</v>
      </c>
      <c r="AI6" s="18">
        <f t="shared" si="16"/>
        <v>226.55723341980152</v>
      </c>
      <c r="AJ6" s="63">
        <v>177.19909999999999</v>
      </c>
      <c r="AK6" s="63">
        <v>200.2516</v>
      </c>
      <c r="AL6" s="63">
        <v>254.39349999999999</v>
      </c>
      <c r="AM6" s="64">
        <v>283.40820000000002</v>
      </c>
      <c r="AN6" s="2"/>
      <c r="AO6" s="2"/>
      <c r="AP6" s="2"/>
    </row>
    <row r="7" spans="1:46">
      <c r="A7" s="23">
        <v>94</v>
      </c>
      <c r="B7" s="24">
        <v>608</v>
      </c>
      <c r="C7" s="24">
        <v>22</v>
      </c>
      <c r="D7" s="24">
        <v>3</v>
      </c>
      <c r="E7" s="25" t="s">
        <v>11</v>
      </c>
      <c r="F7" s="11">
        <v>198.96499999999997</v>
      </c>
      <c r="G7" s="16">
        <v>9.369908332824707</v>
      </c>
      <c r="H7" s="16">
        <v>2</v>
      </c>
      <c r="I7" s="11">
        <v>-23.445</v>
      </c>
      <c r="J7" s="12">
        <f t="shared" si="0"/>
        <v>-19.326169913637386</v>
      </c>
      <c r="K7" s="2"/>
      <c r="L7" s="59">
        <v>22.9</v>
      </c>
      <c r="M7" s="11">
        <f t="shared" si="4"/>
        <v>9.2320000000000011</v>
      </c>
      <c r="N7" s="11">
        <f t="shared" si="5"/>
        <v>-7.1658449197012715</v>
      </c>
      <c r="O7" s="11">
        <f t="shared" si="6"/>
        <v>-1.0699223104205373</v>
      </c>
      <c r="P7" s="11">
        <f t="shared" si="7"/>
        <v>-8.2281003327692588</v>
      </c>
      <c r="Q7" s="11">
        <f t="shared" si="8"/>
        <v>11.316779586022729</v>
      </c>
      <c r="R7" s="21">
        <f t="shared" si="9"/>
        <v>3.0065384399999995E-2</v>
      </c>
      <c r="S7" s="11">
        <f t="shared" si="10"/>
        <v>8.3094473786197725</v>
      </c>
      <c r="T7" s="18">
        <f t="shared" si="1"/>
        <v>276.37921631295603</v>
      </c>
      <c r="U7" s="18">
        <v>207.64660000000001</v>
      </c>
      <c r="V7" s="18">
        <v>240.58750000000001</v>
      </c>
      <c r="W7" s="18">
        <v>313.52429999999998</v>
      </c>
      <c r="X7" s="19">
        <v>360.59809999999999</v>
      </c>
      <c r="Y7" s="18"/>
      <c r="Z7" s="58"/>
      <c r="AA7" s="62">
        <v>15.794839</v>
      </c>
      <c r="AB7" s="11">
        <f t="shared" si="11"/>
        <v>10.08461932</v>
      </c>
      <c r="AC7" s="11">
        <f t="shared" si="2"/>
        <v>-8.0039030051191276</v>
      </c>
      <c r="AD7" s="11">
        <f t="shared" si="12"/>
        <v>-1.1009038323401237</v>
      </c>
      <c r="AE7" s="11">
        <f t="shared" si="13"/>
        <v>-9.0959953099671793</v>
      </c>
      <c r="AF7" s="11">
        <f t="shared" si="3"/>
        <v>10.431780975300731</v>
      </c>
      <c r="AG7" s="21">
        <f t="shared" si="14"/>
        <v>3.6530251232210133E-2</v>
      </c>
      <c r="AH7" s="11">
        <f t="shared" si="15"/>
        <v>7.8046602544367696</v>
      </c>
      <c r="AI7" s="18">
        <f t="shared" si="16"/>
        <v>213.64923566567478</v>
      </c>
      <c r="AJ7" s="63">
        <v>166.4162</v>
      </c>
      <c r="AK7" s="63">
        <v>188.2817</v>
      </c>
      <c r="AL7" s="63">
        <v>240.571</v>
      </c>
      <c r="AM7" s="64">
        <v>268.94229999999999</v>
      </c>
      <c r="AN7" s="2"/>
      <c r="AO7" s="2"/>
      <c r="AP7" s="2"/>
    </row>
    <row r="8" spans="1:46">
      <c r="A8" s="23">
        <v>94</v>
      </c>
      <c r="B8" s="24">
        <v>608</v>
      </c>
      <c r="C8" s="24">
        <v>22</v>
      </c>
      <c r="D8" s="24">
        <v>4</v>
      </c>
      <c r="E8" s="25" t="s">
        <v>12</v>
      </c>
      <c r="F8" s="11">
        <v>199.96499999999997</v>
      </c>
      <c r="G8" s="16">
        <v>9.4211339950561523</v>
      </c>
      <c r="H8" s="16">
        <v>2.25</v>
      </c>
      <c r="I8" s="11">
        <v>-22.195</v>
      </c>
      <c r="J8" s="12">
        <f t="shared" si="0"/>
        <v>-18.070897770636748</v>
      </c>
      <c r="K8" s="2"/>
      <c r="L8" s="59">
        <v>20.9</v>
      </c>
      <c r="M8" s="11">
        <f t="shared" si="4"/>
        <v>9.4720000000000013</v>
      </c>
      <c r="N8" s="11">
        <f t="shared" si="5"/>
        <v>-7.154235085272262</v>
      </c>
      <c r="O8" s="11">
        <f t="shared" si="6"/>
        <v>-1.0784917531032139</v>
      </c>
      <c r="P8" s="11">
        <f t="shared" si="7"/>
        <v>-8.2250110548362727</v>
      </c>
      <c r="Q8" s="11">
        <f t="shared" si="8"/>
        <v>10.027085146418813</v>
      </c>
      <c r="R8" s="21">
        <f t="shared" si="9"/>
        <v>3.1638448399999998E-2</v>
      </c>
      <c r="S8" s="11">
        <f t="shared" si="10"/>
        <v>7.5937117863730776</v>
      </c>
      <c r="T8" s="18">
        <f t="shared" si="1"/>
        <v>240.01530322748312</v>
      </c>
      <c r="U8" s="18">
        <v>177.6739</v>
      </c>
      <c r="V8" s="18">
        <v>208.11699999999999</v>
      </c>
      <c r="W8" s="18">
        <v>272.11709999999999</v>
      </c>
      <c r="X8" s="19">
        <v>308.61919999999998</v>
      </c>
      <c r="Y8" s="18"/>
      <c r="Z8" s="58"/>
      <c r="AA8" s="62">
        <v>18.325839999999999</v>
      </c>
      <c r="AB8" s="11">
        <f t="shared" si="11"/>
        <v>9.7808992000000003</v>
      </c>
      <c r="AC8" s="11">
        <f t="shared" si="2"/>
        <v>-7.4579537065577597</v>
      </c>
      <c r="AD8" s="11">
        <f t="shared" si="12"/>
        <v>-1.0896943993711454</v>
      </c>
      <c r="AE8" s="11">
        <f t="shared" si="13"/>
        <v>-8.5395212155440277</v>
      </c>
      <c r="AF8" s="11">
        <f t="shared" si="3"/>
        <v>9.706786909006837</v>
      </c>
      <c r="AG8" s="21">
        <f t="shared" si="14"/>
        <v>3.3935686103032416E-2</v>
      </c>
      <c r="AH8" s="11">
        <f t="shared" si="15"/>
        <v>7.4346704857570352</v>
      </c>
      <c r="AI8" s="18">
        <f t="shared" si="16"/>
        <v>219.08118973002553</v>
      </c>
      <c r="AJ8" s="63">
        <v>173.55600000000001</v>
      </c>
      <c r="AK8" s="63">
        <v>195.095</v>
      </c>
      <c r="AL8" s="63">
        <v>244.8442</v>
      </c>
      <c r="AM8" s="64">
        <v>271.64280000000002</v>
      </c>
      <c r="AN8" s="2"/>
    </row>
    <row r="9" spans="1:46">
      <c r="A9" s="23">
        <v>94</v>
      </c>
      <c r="B9" s="24">
        <v>608</v>
      </c>
      <c r="C9" s="24">
        <v>23</v>
      </c>
      <c r="D9" s="24">
        <v>2</v>
      </c>
      <c r="E9" s="25" t="s">
        <v>13</v>
      </c>
      <c r="F9" s="11">
        <v>206.21499999999997</v>
      </c>
      <c r="G9" s="16">
        <v>9.7177515029907227</v>
      </c>
      <c r="H9" s="16">
        <v>2.4</v>
      </c>
      <c r="I9" s="11">
        <v>-24.509999999999998</v>
      </c>
      <c r="J9" s="12">
        <f t="shared" si="0"/>
        <v>-20.395661779473812</v>
      </c>
      <c r="K9" s="2"/>
      <c r="L9" s="59">
        <v>26.7</v>
      </c>
      <c r="M9" s="11">
        <f t="shared" si="4"/>
        <v>8.7759999999999998</v>
      </c>
      <c r="N9" s="11">
        <f t="shared" si="5"/>
        <v>-6.3205310197704421</v>
      </c>
      <c r="O9" s="11">
        <f t="shared" si="6"/>
        <v>-1.053955310988828</v>
      </c>
      <c r="P9" s="11">
        <f t="shared" si="7"/>
        <v>-7.3678247735226705</v>
      </c>
      <c r="Q9" s="11">
        <f t="shared" si="8"/>
        <v>13.299080554927345</v>
      </c>
      <c r="R9" s="21">
        <f t="shared" si="9"/>
        <v>2.7512954799999996E-2</v>
      </c>
      <c r="S9" s="11">
        <f t="shared" si="10"/>
        <v>9.7171850924826177</v>
      </c>
      <c r="T9" s="18">
        <f t="shared" si="1"/>
        <v>353.18580512779454</v>
      </c>
      <c r="U9" s="18">
        <v>270.45929999999998</v>
      </c>
      <c r="V9" s="18">
        <v>310.02480000000003</v>
      </c>
      <c r="W9" s="18">
        <v>404.84930000000003</v>
      </c>
      <c r="X9" s="19">
        <v>473.12790000000001</v>
      </c>
      <c r="Y9" s="18"/>
      <c r="Z9" s="58"/>
      <c r="AA9" s="62">
        <v>15.915996</v>
      </c>
      <c r="AB9" s="11">
        <f t="shared" si="11"/>
        <v>10.070080480000001</v>
      </c>
      <c r="AC9" s="11">
        <f t="shared" si="2"/>
        <v>-7.5936121940718522</v>
      </c>
      <c r="AD9" s="11">
        <f t="shared" si="12"/>
        <v>-1.1003627723822627</v>
      </c>
      <c r="AE9" s="11">
        <f t="shared" si="13"/>
        <v>-8.6856192382878135</v>
      </c>
      <c r="AF9" s="11">
        <f t="shared" si="3"/>
        <v>11.953849206566058</v>
      </c>
      <c r="AG9" s="21">
        <f t="shared" si="14"/>
        <v>3.6397880606069528E-2</v>
      </c>
      <c r="AH9" s="11">
        <f t="shared" si="15"/>
        <v>8.715214303457584</v>
      </c>
      <c r="AI9" s="18">
        <f t="shared" si="16"/>
        <v>239.44290596975799</v>
      </c>
      <c r="AJ9" s="63">
        <v>185.86519999999999</v>
      </c>
      <c r="AK9" s="63">
        <v>210.5951</v>
      </c>
      <c r="AL9" s="63">
        <v>270.24160000000001</v>
      </c>
      <c r="AM9" s="64">
        <v>302.85739999999998</v>
      </c>
      <c r="AN9" s="2"/>
      <c r="AO9" s="2"/>
      <c r="AP9" s="2"/>
    </row>
    <row r="10" spans="1:46">
      <c r="A10" s="23">
        <v>94</v>
      </c>
      <c r="B10" s="24">
        <v>608</v>
      </c>
      <c r="C10" s="24">
        <v>23</v>
      </c>
      <c r="D10" s="24">
        <v>3</v>
      </c>
      <c r="E10" s="25" t="s">
        <v>14</v>
      </c>
      <c r="F10" s="11">
        <v>208.785</v>
      </c>
      <c r="G10" s="16">
        <v>9.8356647491455078</v>
      </c>
      <c r="H10" s="16">
        <v>2.1500000000000004</v>
      </c>
      <c r="I10" s="11">
        <v>-23.295000000000002</v>
      </c>
      <c r="J10" s="12">
        <f t="shared" si="0"/>
        <v>-19.175537256477128</v>
      </c>
      <c r="K10" s="2"/>
      <c r="L10" s="59">
        <v>24.8</v>
      </c>
      <c r="M10" s="11">
        <f t="shared" si="4"/>
        <v>9.0040000000000013</v>
      </c>
      <c r="N10" s="11">
        <f t="shared" si="5"/>
        <v>-6.7928372930136902</v>
      </c>
      <c r="O10" s="11">
        <f t="shared" si="6"/>
        <v>-1.0618879006544724</v>
      </c>
      <c r="P10" s="11">
        <f t="shared" si="7"/>
        <v>-7.8475119619355382</v>
      </c>
      <c r="Q10" s="11">
        <f t="shared" si="8"/>
        <v>11.549493028401026</v>
      </c>
      <c r="R10" s="21">
        <f t="shared" si="9"/>
        <v>2.8723323199999991E-2</v>
      </c>
      <c r="S10" s="11">
        <f t="shared" si="10"/>
        <v>8.4532129710857671</v>
      </c>
      <c r="T10" s="18">
        <f t="shared" si="1"/>
        <v>294.29787466534407</v>
      </c>
      <c r="U10" s="18">
        <v>224.3383</v>
      </c>
      <c r="V10" s="18">
        <v>258.68650000000002</v>
      </c>
      <c r="W10" s="18">
        <v>334.93419999999998</v>
      </c>
      <c r="X10" s="19">
        <v>385.33859999999999</v>
      </c>
      <c r="Y10" s="18"/>
      <c r="Z10" s="58"/>
      <c r="AA10" s="62">
        <v>18.395831999999999</v>
      </c>
      <c r="AB10" s="11">
        <f t="shared" si="11"/>
        <v>9.7725001599999999</v>
      </c>
      <c r="AC10" s="11">
        <f t="shared" si="2"/>
        <v>-7.5487301929813384</v>
      </c>
      <c r="AD10" s="11">
        <f t="shared" si="12"/>
        <v>-1.0893871805377073</v>
      </c>
      <c r="AE10" s="11">
        <f t="shared" si="13"/>
        <v>-8.6298938836175694</v>
      </c>
      <c r="AF10" s="11">
        <f t="shared" si="3"/>
        <v>10.751815205915394</v>
      </c>
      <c r="AG10" s="21">
        <f t="shared" si="14"/>
        <v>3.3868850420813008E-2</v>
      </c>
      <c r="AH10" s="11">
        <f t="shared" si="15"/>
        <v>7.9799638791324927</v>
      </c>
      <c r="AI10" s="18">
        <f t="shared" si="16"/>
        <v>235.61366211085405</v>
      </c>
      <c r="AJ10" s="63">
        <v>185.3415</v>
      </c>
      <c r="AK10" s="63">
        <v>208.8075</v>
      </c>
      <c r="AL10" s="63">
        <v>264.19450000000001</v>
      </c>
      <c r="AM10" s="64">
        <v>293.79930000000002</v>
      </c>
      <c r="AN10" s="2"/>
      <c r="AO10" s="2"/>
      <c r="AP10" s="2"/>
    </row>
    <row r="11" spans="1:46">
      <c r="A11" s="23">
        <v>94</v>
      </c>
      <c r="B11" s="24">
        <v>608</v>
      </c>
      <c r="C11" s="24">
        <v>23</v>
      </c>
      <c r="D11" s="24">
        <v>4</v>
      </c>
      <c r="E11" s="25" t="s">
        <v>14</v>
      </c>
      <c r="F11" s="11">
        <v>209.36499999999998</v>
      </c>
      <c r="G11" s="16">
        <v>9.8647613525390625</v>
      </c>
      <c r="H11" s="16">
        <v>2</v>
      </c>
      <c r="I11" s="11">
        <v>-20.200000000000003</v>
      </c>
      <c r="J11" s="12">
        <f t="shared" si="0"/>
        <v>-16.067483430407833</v>
      </c>
      <c r="K11" s="2"/>
      <c r="L11" s="59">
        <v>22.2</v>
      </c>
      <c r="M11" s="11">
        <f t="shared" si="4"/>
        <v>9.3160000000000007</v>
      </c>
      <c r="N11" s="11">
        <f t="shared" si="5"/>
        <v>-7.2484732234504463</v>
      </c>
      <c r="O11" s="11">
        <f t="shared" si="6"/>
        <v>-1.0729084137464027</v>
      </c>
      <c r="P11" s="11">
        <f t="shared" si="7"/>
        <v>-8.3136046892885815</v>
      </c>
      <c r="Q11" s="11">
        <f t="shared" si="8"/>
        <v>7.8804985205209732</v>
      </c>
      <c r="R11" s="21">
        <f t="shared" si="9"/>
        <v>3.0596300799999997E-2</v>
      </c>
      <c r="S11" s="11">
        <f t="shared" si="10"/>
        <v>6.6415485366960612</v>
      </c>
      <c r="T11" s="18">
        <f t="shared" si="1"/>
        <v>217.07031121540228</v>
      </c>
      <c r="U11" s="18">
        <v>163.7526</v>
      </c>
      <c r="V11" s="18">
        <v>190.22790000000001</v>
      </c>
      <c r="W11" s="18">
        <v>244.5463</v>
      </c>
      <c r="X11" s="19">
        <v>276.79649999999998</v>
      </c>
      <c r="Y11" s="18"/>
      <c r="Z11" s="58"/>
      <c r="AA11" s="62">
        <v>16.071269999999998</v>
      </c>
      <c r="AB11" s="11">
        <f t="shared" si="11"/>
        <v>10.051447600000001</v>
      </c>
      <c r="AC11" s="11">
        <f t="shared" si="2"/>
        <v>-7.9713242519785581</v>
      </c>
      <c r="AD11" s="11">
        <f t="shared" si="12"/>
        <v>-1.0996700163165731</v>
      </c>
      <c r="AE11" s="11">
        <f t="shared" si="13"/>
        <v>-9.0622284420248889</v>
      </c>
      <c r="AF11" s="11">
        <f t="shared" si="3"/>
        <v>7.1196498442862577</v>
      </c>
      <c r="AG11" s="21">
        <f t="shared" si="14"/>
        <v>3.6229475208287613E-2</v>
      </c>
      <c r="AH11" s="11">
        <f t="shared" si="15"/>
        <v>6.3589358714916813</v>
      </c>
      <c r="AI11" s="18">
        <f t="shared" si="16"/>
        <v>175.51829925587919</v>
      </c>
      <c r="AJ11" s="63">
        <v>138.4434</v>
      </c>
      <c r="AK11" s="63">
        <v>155.99529999999999</v>
      </c>
      <c r="AL11" s="63">
        <v>196.27500000000001</v>
      </c>
      <c r="AM11" s="64">
        <v>217.95849999999999</v>
      </c>
      <c r="AN11" s="2"/>
      <c r="AO11" s="2"/>
      <c r="AP11" s="2"/>
    </row>
    <row r="12" spans="1:46">
      <c r="A12" s="23">
        <v>94</v>
      </c>
      <c r="B12" s="24">
        <v>608</v>
      </c>
      <c r="C12" s="24">
        <v>23</v>
      </c>
      <c r="D12" s="24">
        <v>5</v>
      </c>
      <c r="E12" s="25" t="s">
        <v>14</v>
      </c>
      <c r="F12" s="11">
        <v>210.86499999999998</v>
      </c>
      <c r="G12" s="16">
        <v>9.9410581588745117</v>
      </c>
      <c r="H12" s="16">
        <v>1.8</v>
      </c>
      <c r="I12" s="11">
        <v>-23.2</v>
      </c>
      <c r="J12" s="12">
        <f t="shared" si="0"/>
        <v>-19.080136573609252</v>
      </c>
      <c r="K12" s="2"/>
      <c r="L12" s="59">
        <v>20.9</v>
      </c>
      <c r="M12" s="11">
        <f t="shared" si="4"/>
        <v>9.4720000000000013</v>
      </c>
      <c r="N12" s="11">
        <f t="shared" si="5"/>
        <v>-7.60001267989594</v>
      </c>
      <c r="O12" s="11">
        <f t="shared" si="6"/>
        <v>-1.0784917531032139</v>
      </c>
      <c r="P12" s="11">
        <f t="shared" si="7"/>
        <v>-8.6703078820004293</v>
      </c>
      <c r="Q12" s="11">
        <f t="shared" si="8"/>
        <v>10.61231307443089</v>
      </c>
      <c r="R12" s="21">
        <f t="shared" si="9"/>
        <v>3.1638448399999998E-2</v>
      </c>
      <c r="S12" s="11">
        <f t="shared" si="10"/>
        <v>7.9025906379668145</v>
      </c>
      <c r="T12" s="18">
        <f t="shared" si="1"/>
        <v>249.77807185913753</v>
      </c>
      <c r="U12" s="18">
        <v>183.92689999999999</v>
      </c>
      <c r="V12" s="18">
        <v>216.41640000000001</v>
      </c>
      <c r="W12" s="18">
        <v>283.41750000000002</v>
      </c>
      <c r="X12" s="19">
        <v>321.42809999999997</v>
      </c>
      <c r="Y12" s="18"/>
      <c r="Z12" s="58"/>
      <c r="AA12" s="62">
        <v>17.009599000000001</v>
      </c>
      <c r="AB12" s="11">
        <f t="shared" si="11"/>
        <v>9.9388481199999994</v>
      </c>
      <c r="AC12" s="11">
        <f t="shared" si="2"/>
        <v>-8.0587533939807372</v>
      </c>
      <c r="AD12" s="11">
        <f t="shared" si="12"/>
        <v>-1.0954994330206531</v>
      </c>
      <c r="AE12" s="11">
        <f t="shared" si="13"/>
        <v>-9.1454244672274854</v>
      </c>
      <c r="AF12" s="11">
        <f t="shared" si="3"/>
        <v>10.127954868483835</v>
      </c>
      <c r="AG12" s="21">
        <f t="shared" si="14"/>
        <v>3.5240936690532319E-2</v>
      </c>
      <c r="AH12" s="11">
        <f t="shared" si="15"/>
        <v>7.645216175349824</v>
      </c>
      <c r="AI12" s="18">
        <f t="shared" si="16"/>
        <v>216.94134416704523</v>
      </c>
      <c r="AJ12" s="63">
        <v>169.61199999999999</v>
      </c>
      <c r="AK12" s="63">
        <v>191.91399999999999</v>
      </c>
      <c r="AL12" s="63">
        <v>243.7586</v>
      </c>
      <c r="AM12" s="64">
        <v>271.33580000000001</v>
      </c>
      <c r="AN12" s="2"/>
      <c r="AO12" s="2"/>
      <c r="AP12" s="2"/>
    </row>
    <row r="13" spans="1:46">
      <c r="A13" s="23">
        <v>94</v>
      </c>
      <c r="B13" s="24">
        <v>608</v>
      </c>
      <c r="C13" s="24">
        <v>23</v>
      </c>
      <c r="D13" s="24">
        <v>6</v>
      </c>
      <c r="E13" s="25" t="s">
        <v>7</v>
      </c>
      <c r="F13" s="11">
        <v>212.36499999999998</v>
      </c>
      <c r="G13" s="16">
        <v>10.019927024841309</v>
      </c>
      <c r="H13" s="16">
        <v>1.4</v>
      </c>
      <c r="I13" s="11">
        <v>-22.990000000000002</v>
      </c>
      <c r="J13" s="12">
        <f t="shared" si="0"/>
        <v>-18.869250853585072</v>
      </c>
      <c r="K13" s="2"/>
      <c r="L13" s="60">
        <v>22.8</v>
      </c>
      <c r="M13" s="48">
        <f t="shared" si="4"/>
        <v>9.2439999999999998</v>
      </c>
      <c r="N13" s="48">
        <f t="shared" si="5"/>
        <v>-7.7721542065149833</v>
      </c>
      <c r="O13" s="48">
        <f t="shared" si="6"/>
        <v>-1.0703480317621221</v>
      </c>
      <c r="P13" s="48">
        <f t="shared" si="7"/>
        <v>-8.8341833283195683</v>
      </c>
      <c r="Q13" s="48">
        <f t="shared" si="8"/>
        <v>10.228063419677857</v>
      </c>
      <c r="R13" s="49">
        <f t="shared" si="9"/>
        <v>3.0139979199999997E-2</v>
      </c>
      <c r="S13" s="48">
        <f t="shared" si="10"/>
        <v>7.6970273587188967</v>
      </c>
      <c r="T13" s="50">
        <f t="shared" si="1"/>
        <v>255.37600101326206</v>
      </c>
      <c r="U13" s="50">
        <v>193.62350000000001</v>
      </c>
      <c r="V13" s="50">
        <v>223.77160000000001</v>
      </c>
      <c r="W13" s="50">
        <v>289.39400000000001</v>
      </c>
      <c r="X13" s="51">
        <v>330.39580000000001</v>
      </c>
      <c r="Y13" s="50"/>
      <c r="Z13" s="58"/>
      <c r="AA13" s="62">
        <v>15.653261000000001</v>
      </c>
      <c r="AB13" s="11">
        <f t="shared" si="11"/>
        <v>10.10160868</v>
      </c>
      <c r="AC13" s="11">
        <f t="shared" si="2"/>
        <v>-8.6145874882541875</v>
      </c>
      <c r="AD13" s="11">
        <f t="shared" si="12"/>
        <v>-1.1015366630849783</v>
      </c>
      <c r="AE13" s="11">
        <f t="shared" si="13"/>
        <v>-9.7066348673835137</v>
      </c>
      <c r="AF13" s="11">
        <f t="shared" si="3"/>
        <v>9.3388327643109115</v>
      </c>
      <c r="AG13" s="21">
        <f t="shared" si="14"/>
        <v>3.668601366338814E-2</v>
      </c>
      <c r="AH13" s="11">
        <f t="shared" si="15"/>
        <v>7.259995266565916</v>
      </c>
      <c r="AI13" s="18">
        <f t="shared" si="16"/>
        <v>197.8954522881628</v>
      </c>
      <c r="AJ13" s="63">
        <v>154.64529999999999</v>
      </c>
      <c r="AK13" s="63">
        <v>175.0735</v>
      </c>
      <c r="AL13" s="63">
        <v>222.49940000000001</v>
      </c>
      <c r="AM13" s="64">
        <v>247.9956</v>
      </c>
      <c r="AN13" s="2"/>
      <c r="AO13" s="2"/>
      <c r="AP13" s="2"/>
    </row>
    <row r="14" spans="1:46">
      <c r="A14" s="23">
        <v>94</v>
      </c>
      <c r="B14" s="24">
        <v>608</v>
      </c>
      <c r="C14" s="24">
        <v>24</v>
      </c>
      <c r="D14" s="24">
        <v>1</v>
      </c>
      <c r="E14" s="25" t="s">
        <v>15</v>
      </c>
      <c r="F14" s="11">
        <v>214.63499999999999</v>
      </c>
      <c r="G14" s="16">
        <v>10.11421012878418</v>
      </c>
      <c r="H14" s="16">
        <v>2.2999999999999998</v>
      </c>
      <c r="I14" s="11">
        <v>-25.62</v>
      </c>
      <c r="J14" s="12">
        <f t="shared" si="0"/>
        <v>-21.510343442458293</v>
      </c>
      <c r="K14" s="2"/>
      <c r="L14" s="59">
        <v>20.9</v>
      </c>
      <c r="M14" s="11">
        <f t="shared" si="4"/>
        <v>9.4720000000000013</v>
      </c>
      <c r="N14" s="11">
        <f t="shared" si="5"/>
        <v>-7.1047042414252246</v>
      </c>
      <c r="O14" s="11">
        <f t="shared" si="6"/>
        <v>-1.0784917531032139</v>
      </c>
      <c r="P14" s="11">
        <f t="shared" si="7"/>
        <v>-8.1755336295958614</v>
      </c>
      <c r="Q14" s="11">
        <f t="shared" si="8"/>
        <v>13.627951735101673</v>
      </c>
      <c r="R14" s="21">
        <f t="shared" si="9"/>
        <v>3.1638448399999998E-2</v>
      </c>
      <c r="S14" s="11">
        <f t="shared" si="10"/>
        <v>9.9981988601783804</v>
      </c>
      <c r="T14" s="18">
        <f t="shared" si="1"/>
        <v>316.01419683331818</v>
      </c>
      <c r="U14" s="18">
        <v>228.64779999999999</v>
      </c>
      <c r="V14" s="18">
        <v>271.17129999999997</v>
      </c>
      <c r="W14" s="18">
        <v>362.33580000000001</v>
      </c>
      <c r="X14" s="19">
        <v>416.51069999999999</v>
      </c>
      <c r="Y14" s="18"/>
      <c r="Z14" s="58"/>
      <c r="AA14" s="62">
        <v>15.555274000000001</v>
      </c>
      <c r="AB14" s="11">
        <f t="shared" si="11"/>
        <v>10.113367119999999</v>
      </c>
      <c r="AC14" s="11">
        <f t="shared" si="2"/>
        <v>-7.735138821375358</v>
      </c>
      <c r="AD14" s="11">
        <f t="shared" si="12"/>
        <v>-1.1019750125520742</v>
      </c>
      <c r="AE14" s="11">
        <f t="shared" si="13"/>
        <v>-8.8285899042276696</v>
      </c>
      <c r="AF14" s="11">
        <f t="shared" si="3"/>
        <v>12.960539187349962</v>
      </c>
      <c r="AG14" s="21">
        <f t="shared" si="14"/>
        <v>3.6794503211573647E-2</v>
      </c>
      <c r="AH14" s="11">
        <f t="shared" si="15"/>
        <v>9.4439445228754533</v>
      </c>
      <c r="AI14" s="18">
        <f t="shared" si="16"/>
        <v>256.66726544917384</v>
      </c>
      <c r="AJ14" s="63">
        <v>198.00700000000001</v>
      </c>
      <c r="AK14" s="63">
        <v>225.38200000000001</v>
      </c>
      <c r="AL14" s="63">
        <v>291.4538</v>
      </c>
      <c r="AM14" s="64">
        <v>328.75560000000002</v>
      </c>
      <c r="AN14" s="2"/>
    </row>
    <row r="15" spans="1:46">
      <c r="A15" s="23">
        <v>94</v>
      </c>
      <c r="B15" s="24">
        <v>608</v>
      </c>
      <c r="C15" s="24">
        <v>24</v>
      </c>
      <c r="D15" s="24">
        <v>2</v>
      </c>
      <c r="E15" s="25" t="s">
        <v>16</v>
      </c>
      <c r="F15" s="11">
        <v>216.14499999999998</v>
      </c>
      <c r="G15" s="16">
        <v>10.176926612854004</v>
      </c>
      <c r="H15" s="16">
        <v>2.3066666666666666</v>
      </c>
      <c r="I15" s="11">
        <v>-21.75</v>
      </c>
      <c r="J15" s="12">
        <f t="shared" si="0"/>
        <v>-17.624020887728534</v>
      </c>
      <c r="K15" s="2"/>
      <c r="L15" s="59">
        <v>26.8</v>
      </c>
      <c r="M15" s="11">
        <f t="shared" si="4"/>
        <v>8.7640000000000011</v>
      </c>
      <c r="N15" s="11">
        <f t="shared" si="5"/>
        <v>-6.4012329279528331</v>
      </c>
      <c r="O15" s="11">
        <f t="shared" si="6"/>
        <v>-1.0535405900983499</v>
      </c>
      <c r="P15" s="11">
        <f t="shared" si="7"/>
        <v>-7.4480295593348274</v>
      </c>
      <c r="Q15" s="11">
        <f t="shared" si="8"/>
        <v>10.35855064126201</v>
      </c>
      <c r="R15" s="21">
        <f t="shared" si="9"/>
        <v>2.7452587199999989E-2</v>
      </c>
      <c r="S15" s="11">
        <f t="shared" si="10"/>
        <v>7.7656246464523706</v>
      </c>
      <c r="T15" s="18">
        <f t="shared" si="1"/>
        <v>282.87405445168292</v>
      </c>
      <c r="U15" s="18">
        <v>219.92519999999999</v>
      </c>
      <c r="V15" s="18">
        <v>250.00899999999999</v>
      </c>
      <c r="W15" s="18">
        <v>320.63369999999998</v>
      </c>
      <c r="X15" s="19">
        <v>370.33839999999998</v>
      </c>
      <c r="Y15" s="18"/>
      <c r="Z15" s="58"/>
      <c r="AA15" s="62">
        <v>16.455113000000001</v>
      </c>
      <c r="AB15" s="11">
        <f t="shared" si="11"/>
        <v>10.005386440000001</v>
      </c>
      <c r="AC15" s="11">
        <f t="shared" si="2"/>
        <v>-7.622454173704341</v>
      </c>
      <c r="AD15" s="11">
        <f t="shared" si="12"/>
        <v>-1.0979606859703477</v>
      </c>
      <c r="AE15" s="11">
        <f t="shared" si="13"/>
        <v>-8.7120457046613637</v>
      </c>
      <c r="AF15" s="11">
        <f t="shared" si="3"/>
        <v>9.0718577943249556</v>
      </c>
      <c r="AG15" s="21">
        <f t="shared" si="14"/>
        <v>3.5819094060642181E-2</v>
      </c>
      <c r="AH15" s="11">
        <f t="shared" si="15"/>
        <v>7.1383089460043729</v>
      </c>
      <c r="AI15" s="18">
        <f t="shared" si="16"/>
        <v>199.28781375428215</v>
      </c>
      <c r="AJ15" s="63">
        <v>156.58439999999999</v>
      </c>
      <c r="AK15" s="63">
        <v>176.49539999999999</v>
      </c>
      <c r="AL15" s="63">
        <v>223.59739999999999</v>
      </c>
      <c r="AM15" s="64">
        <v>248.58690000000001</v>
      </c>
      <c r="AN15" s="2"/>
      <c r="AO15" s="2"/>
      <c r="AP15" s="2"/>
    </row>
    <row r="16" spans="1:46">
      <c r="A16" s="23">
        <v>94</v>
      </c>
      <c r="B16" s="24">
        <v>608</v>
      </c>
      <c r="C16" s="24">
        <v>24</v>
      </c>
      <c r="D16" s="24">
        <v>3</v>
      </c>
      <c r="E16" s="25" t="s">
        <v>11</v>
      </c>
      <c r="F16" s="11">
        <v>217.68499999999997</v>
      </c>
      <c r="G16" s="16">
        <v>10.240889549255371</v>
      </c>
      <c r="H16" s="16">
        <v>2.3099999999999996</v>
      </c>
      <c r="I16" s="11">
        <v>-23.009999999999998</v>
      </c>
      <c r="J16" s="12">
        <f t="shared" si="0"/>
        <v>-18.889335207873046</v>
      </c>
      <c r="K16" s="2"/>
      <c r="L16" s="59">
        <v>24.8</v>
      </c>
      <c r="M16" s="11">
        <f t="shared" si="4"/>
        <v>9.0040000000000013</v>
      </c>
      <c r="N16" s="11">
        <f t="shared" si="5"/>
        <v>-6.6342650772445495</v>
      </c>
      <c r="O16" s="11">
        <f t="shared" si="6"/>
        <v>-1.0618879006544724</v>
      </c>
      <c r="P16" s="11">
        <f t="shared" si="7"/>
        <v>-7.6891081320836747</v>
      </c>
      <c r="Q16" s="11">
        <f t="shared" si="8"/>
        <v>11.415865179859708</v>
      </c>
      <c r="R16" s="21">
        <f t="shared" si="9"/>
        <v>2.8723323199999991E-2</v>
      </c>
      <c r="S16" s="11">
        <f t="shared" si="10"/>
        <v>8.3700582705808078</v>
      </c>
      <c r="T16" s="18">
        <f t="shared" si="1"/>
        <v>291.4028509967402</v>
      </c>
      <c r="U16" s="18">
        <v>222.90180000000001</v>
      </c>
      <c r="V16" s="18">
        <v>255.7655</v>
      </c>
      <c r="W16" s="18">
        <v>330.98630000000003</v>
      </c>
      <c r="X16" s="19">
        <v>380.46850000000001</v>
      </c>
      <c r="Y16" s="18"/>
      <c r="Z16" s="58"/>
      <c r="AA16" s="62">
        <v>16.777090000000001</v>
      </c>
      <c r="AB16" s="11">
        <f t="shared" si="11"/>
        <v>9.9667492000000006</v>
      </c>
      <c r="AC16" s="11">
        <f t="shared" si="2"/>
        <v>-7.5811893867446543</v>
      </c>
      <c r="AD16" s="11">
        <f t="shared" si="12"/>
        <v>-1.0965303480264643</v>
      </c>
      <c r="AE16" s="11">
        <f t="shared" si="13"/>
        <v>-8.6694067305344333</v>
      </c>
      <c r="AF16" s="11">
        <f t="shared" si="3"/>
        <v>10.41669288092395</v>
      </c>
      <c r="AG16" s="21">
        <f t="shared" si="14"/>
        <v>3.5481282741217784E-2</v>
      </c>
      <c r="AH16" s="11">
        <f t="shared" si="15"/>
        <v>7.7965854433163475</v>
      </c>
      <c r="AI16" s="18">
        <f t="shared" si="16"/>
        <v>219.73798129511351</v>
      </c>
      <c r="AJ16" s="63">
        <v>171.7466</v>
      </c>
      <c r="AK16" s="63">
        <v>194.0539</v>
      </c>
      <c r="AL16" s="63">
        <v>246.87360000000001</v>
      </c>
      <c r="AM16" s="64">
        <v>275.6875</v>
      </c>
      <c r="AN16" s="2"/>
      <c r="AO16" s="2"/>
      <c r="AP16" s="2"/>
    </row>
    <row r="17" spans="1:42">
      <c r="A17" s="23">
        <v>94</v>
      </c>
      <c r="B17" s="24">
        <v>608</v>
      </c>
      <c r="C17" s="24">
        <v>24</v>
      </c>
      <c r="D17" s="24">
        <v>4</v>
      </c>
      <c r="E17" s="25" t="s">
        <v>15</v>
      </c>
      <c r="F17" s="11">
        <v>219.16499999999999</v>
      </c>
      <c r="G17" s="16">
        <v>10.302360534667969</v>
      </c>
      <c r="H17" s="16">
        <v>2.4133333333333331</v>
      </c>
      <c r="I17" s="11">
        <v>-23.035</v>
      </c>
      <c r="J17" s="12">
        <f t="shared" si="0"/>
        <v>-18.914440650733013</v>
      </c>
      <c r="K17" s="2"/>
      <c r="L17" s="59">
        <v>24.2</v>
      </c>
      <c r="M17" s="11">
        <f t="shared" si="4"/>
        <v>9.0760000000000005</v>
      </c>
      <c r="N17" s="11">
        <f t="shared" si="5"/>
        <v>-6.6027401966421166</v>
      </c>
      <c r="O17" s="11">
        <f t="shared" si="6"/>
        <v>-1.0644139902471836</v>
      </c>
      <c r="P17" s="11">
        <f t="shared" si="7"/>
        <v>-7.660126137849943</v>
      </c>
      <c r="Q17" s="11">
        <f t="shared" si="8"/>
        <v>11.471287499479565</v>
      </c>
      <c r="R17" s="21">
        <f t="shared" si="9"/>
        <v>2.9132124799999996E-2</v>
      </c>
      <c r="S17" s="11">
        <f t="shared" si="10"/>
        <v>8.404347420024342</v>
      </c>
      <c r="T17" s="18">
        <f t="shared" si="1"/>
        <v>288.49071180775468</v>
      </c>
      <c r="U17" s="18">
        <v>218.91040000000001</v>
      </c>
      <c r="V17" s="18">
        <v>252.55690000000001</v>
      </c>
      <c r="W17" s="18">
        <v>327.22559999999999</v>
      </c>
      <c r="X17" s="19">
        <v>377.65750000000003</v>
      </c>
      <c r="Y17" s="18"/>
      <c r="Z17" s="58"/>
      <c r="AA17" s="62">
        <v>17.651496000000002</v>
      </c>
      <c r="AB17" s="11">
        <f t="shared" si="11"/>
        <v>9.8618204800000004</v>
      </c>
      <c r="AC17" s="11">
        <f t="shared" si="2"/>
        <v>-7.3757488357431384</v>
      </c>
      <c r="AD17" s="11">
        <f t="shared" si="12"/>
        <v>-1.092661902124465</v>
      </c>
      <c r="AE17" s="11">
        <f t="shared" si="13"/>
        <v>-8.4603515381151055</v>
      </c>
      <c r="AF17" s="11">
        <f t="shared" si="3"/>
        <v>10.65563447855844</v>
      </c>
      <c r="AG17" s="21">
        <f t="shared" si="14"/>
        <v>3.4592796539230239E-2</v>
      </c>
      <c r="AH17" s="11">
        <f t="shared" si="15"/>
        <v>7.9264572441384304</v>
      </c>
      <c r="AI17" s="18">
        <f t="shared" si="16"/>
        <v>229.13606406898523</v>
      </c>
      <c r="AJ17" s="63">
        <v>179.26499999999999</v>
      </c>
      <c r="AK17" s="63">
        <v>202.9982</v>
      </c>
      <c r="AL17" s="63">
        <v>257.23989999999998</v>
      </c>
      <c r="AM17" s="64">
        <v>286.91129999999998</v>
      </c>
      <c r="AN17" s="2"/>
      <c r="AO17" s="2"/>
      <c r="AP17" s="2"/>
    </row>
    <row r="18" spans="1:42">
      <c r="A18" s="23">
        <v>94</v>
      </c>
      <c r="B18" s="24">
        <v>608</v>
      </c>
      <c r="C18" s="24">
        <v>24</v>
      </c>
      <c r="D18" s="24">
        <v>5</v>
      </c>
      <c r="E18" s="25" t="s">
        <v>15</v>
      </c>
      <c r="F18" s="11">
        <v>220.64499999999998</v>
      </c>
      <c r="G18" s="16">
        <v>10.363831520080566</v>
      </c>
      <c r="H18" s="16">
        <v>2.4</v>
      </c>
      <c r="I18" s="11">
        <v>-21.425000000000001</v>
      </c>
      <c r="J18" s="12">
        <f t="shared" si="0"/>
        <v>-17.297650130548277</v>
      </c>
      <c r="K18" s="2"/>
      <c r="L18" s="59">
        <v>22.2</v>
      </c>
      <c r="M18" s="11">
        <f t="shared" si="4"/>
        <v>9.3160000000000007</v>
      </c>
      <c r="N18" s="11">
        <f t="shared" si="5"/>
        <v>-6.8521652287292909</v>
      </c>
      <c r="O18" s="11">
        <f t="shared" si="6"/>
        <v>-1.0729084137464027</v>
      </c>
      <c r="P18" s="11">
        <f t="shared" si="7"/>
        <v>-7.9177218967494127</v>
      </c>
      <c r="Q18" s="11">
        <f t="shared" si="8"/>
        <v>9.5450349081234176</v>
      </c>
      <c r="R18" s="21">
        <f t="shared" si="9"/>
        <v>3.0596300799999997E-2</v>
      </c>
      <c r="S18" s="11">
        <f t="shared" si="10"/>
        <v>7.356859062707481</v>
      </c>
      <c r="T18" s="18">
        <f t="shared" si="1"/>
        <v>240.44929845595851</v>
      </c>
      <c r="U18" s="18">
        <v>180.95650000000001</v>
      </c>
      <c r="V18" s="18">
        <v>210.2663</v>
      </c>
      <c r="W18" s="18">
        <v>271.78930000000003</v>
      </c>
      <c r="X18" s="19">
        <v>308.70960000000002</v>
      </c>
      <c r="Y18" s="18"/>
      <c r="Z18" s="58"/>
      <c r="AA18" s="62">
        <v>18.033562</v>
      </c>
      <c r="AB18" s="11">
        <f t="shared" si="11"/>
        <v>9.8159725600000005</v>
      </c>
      <c r="AC18" s="11">
        <f t="shared" si="2"/>
        <v>-7.3438851845447743</v>
      </c>
      <c r="AD18" s="11">
        <f t="shared" si="12"/>
        <v>-1.0909789036099504</v>
      </c>
      <c r="AE18" s="11">
        <f t="shared" si="13"/>
        <v>-8.4268520643479405</v>
      </c>
      <c r="AF18" s="11">
        <f t="shared" si="3"/>
        <v>9.02694296739881</v>
      </c>
      <c r="AG18" s="21">
        <f t="shared" si="14"/>
        <v>3.4217547046445279E-2</v>
      </c>
      <c r="AH18" s="11">
        <f t="shared" si="15"/>
        <v>7.1182366511267698</v>
      </c>
      <c r="AI18" s="18">
        <f t="shared" si="16"/>
        <v>208.02884091793055</v>
      </c>
      <c r="AJ18" s="63">
        <v>164.1078</v>
      </c>
      <c r="AK18" s="63">
        <v>184.8107</v>
      </c>
      <c r="AL18" s="63">
        <v>232.7929</v>
      </c>
      <c r="AM18" s="64">
        <v>257.94740000000002</v>
      </c>
      <c r="AN18" s="2"/>
      <c r="AO18" s="2"/>
      <c r="AP18" s="2"/>
    </row>
    <row r="19" spans="1:42">
      <c r="A19" s="23">
        <v>94</v>
      </c>
      <c r="B19" s="24">
        <v>608</v>
      </c>
      <c r="C19" s="24">
        <v>24</v>
      </c>
      <c r="D19" s="24">
        <v>6</v>
      </c>
      <c r="E19" s="25" t="s">
        <v>17</v>
      </c>
      <c r="F19" s="11">
        <v>222.14499999999998</v>
      </c>
      <c r="G19" s="16">
        <v>10.426133155822754</v>
      </c>
      <c r="H19" s="16">
        <v>2.6</v>
      </c>
      <c r="I19" s="11">
        <v>-20.260000000000002</v>
      </c>
      <c r="J19" s="12">
        <f t="shared" si="0"/>
        <v>-16.127736493271755</v>
      </c>
      <c r="K19" s="2"/>
      <c r="L19" s="59">
        <v>21.6</v>
      </c>
      <c r="M19" s="11">
        <f t="shared" si="4"/>
        <v>9.3879999999999999</v>
      </c>
      <c r="N19" s="11">
        <f t="shared" si="5"/>
        <v>-6.7248669490819566</v>
      </c>
      <c r="O19" s="11">
        <f t="shared" si="6"/>
        <v>-1.075479219677693</v>
      </c>
      <c r="P19" s="11">
        <f t="shared" si="7"/>
        <v>-7.7931137141007412</v>
      </c>
      <c r="Q19" s="11">
        <f t="shared" si="8"/>
        <v>8.4712447827979265</v>
      </c>
      <c r="R19" s="21">
        <f t="shared" si="9"/>
        <v>3.1068001599999995E-2</v>
      </c>
      <c r="S19" s="11">
        <f t="shared" si="10"/>
        <v>6.8789209172671555</v>
      </c>
      <c r="T19" s="18">
        <f t="shared" si="1"/>
        <v>221.41497885294163</v>
      </c>
      <c r="U19" s="18">
        <v>165.81729999999999</v>
      </c>
      <c r="V19" s="18">
        <v>193.2741</v>
      </c>
      <c r="W19" s="18">
        <v>249.6456</v>
      </c>
      <c r="X19" s="19">
        <v>281.4119</v>
      </c>
      <c r="Y19" s="18"/>
      <c r="Z19" s="58"/>
      <c r="AA19" s="62">
        <v>17.029706999999998</v>
      </c>
      <c r="AB19" s="11">
        <f t="shared" si="11"/>
        <v>9.9364351600000003</v>
      </c>
      <c r="AC19" s="11">
        <f t="shared" si="2"/>
        <v>-7.2642543674916169</v>
      </c>
      <c r="AD19" s="11">
        <f t="shared" si="12"/>
        <v>-1.0954103543498308</v>
      </c>
      <c r="AE19" s="11">
        <f t="shared" si="13"/>
        <v>-8.3517073823906003</v>
      </c>
      <c r="AF19" s="11">
        <f t="shared" si="3"/>
        <v>7.9034945889884245</v>
      </c>
      <c r="AG19" s="21">
        <f t="shared" si="14"/>
        <v>3.5220291492074791E-2</v>
      </c>
      <c r="AH19" s="11">
        <f t="shared" si="15"/>
        <v>6.6504819123309078</v>
      </c>
      <c r="AI19" s="18">
        <f t="shared" si="16"/>
        <v>188.8252944705863</v>
      </c>
      <c r="AJ19" s="63">
        <v>148.49100000000001</v>
      </c>
      <c r="AK19" s="63">
        <v>167.7681</v>
      </c>
      <c r="AL19" s="63">
        <v>211.0686</v>
      </c>
      <c r="AM19" s="64">
        <v>234.1952</v>
      </c>
      <c r="AN19" s="2"/>
      <c r="AO19" s="2"/>
      <c r="AP19" s="2"/>
    </row>
    <row r="20" spans="1:42">
      <c r="A20" s="23">
        <v>94</v>
      </c>
      <c r="B20" s="24">
        <v>608</v>
      </c>
      <c r="C20" s="24">
        <v>24</v>
      </c>
      <c r="D20" s="24">
        <v>7</v>
      </c>
      <c r="E20" s="25" t="s">
        <v>18</v>
      </c>
      <c r="F20" s="11">
        <v>223.39499999999998</v>
      </c>
      <c r="G20" s="16">
        <v>10.478050231933594</v>
      </c>
      <c r="H20" s="16">
        <v>2.5499999999999998</v>
      </c>
      <c r="I20" s="11">
        <v>-25.024999999999999</v>
      </c>
      <c r="J20" s="12">
        <f t="shared" si="0"/>
        <v>-20.912833902390048</v>
      </c>
      <c r="K20" s="2"/>
      <c r="L20" s="59">
        <v>24.2</v>
      </c>
      <c r="M20" s="11">
        <f t="shared" si="4"/>
        <v>9.0760000000000005</v>
      </c>
      <c r="N20" s="11">
        <f t="shared" si="5"/>
        <v>-6.4673027601489821</v>
      </c>
      <c r="O20" s="11">
        <f t="shared" si="6"/>
        <v>-1.0644139902471836</v>
      </c>
      <c r="P20" s="11">
        <f t="shared" si="7"/>
        <v>-7.5248328628590571</v>
      </c>
      <c r="Q20" s="11">
        <f t="shared" si="8"/>
        <v>13.673962342793278</v>
      </c>
      <c r="R20" s="21">
        <f t="shared" si="9"/>
        <v>2.9132124799999996E-2</v>
      </c>
      <c r="S20" s="11">
        <f t="shared" si="10"/>
        <v>10.038815289268708</v>
      </c>
      <c r="T20" s="18">
        <f t="shared" si="1"/>
        <v>344.59605532339026</v>
      </c>
      <c r="U20" s="18">
        <v>257.93470000000002</v>
      </c>
      <c r="V20" s="18">
        <v>299.55169999999998</v>
      </c>
      <c r="W20" s="18">
        <v>394.1207</v>
      </c>
      <c r="X20" s="19">
        <v>457.29840000000002</v>
      </c>
      <c r="Y20" s="18"/>
      <c r="Z20" s="58"/>
      <c r="AA20" s="62">
        <v>16.570751999999999</v>
      </c>
      <c r="AB20" s="11">
        <f t="shared" si="11"/>
        <v>9.9915097600000014</v>
      </c>
      <c r="AC20" s="11">
        <f t="shared" si="2"/>
        <v>-7.3678933813695267</v>
      </c>
      <c r="AD20" s="11">
        <f t="shared" si="12"/>
        <v>-1.0974466099687608</v>
      </c>
      <c r="AE20" s="11">
        <f t="shared" si="13"/>
        <v>-8.4572541217243042</v>
      </c>
      <c r="AF20" s="11">
        <f t="shared" si="3"/>
        <v>12.721625011499649</v>
      </c>
      <c r="AG20" s="21">
        <f t="shared" si="14"/>
        <v>3.5697098136773776E-2</v>
      </c>
      <c r="AH20" s="11">
        <f t="shared" si="15"/>
        <v>9.2601830540677277</v>
      </c>
      <c r="AI20" s="18">
        <f t="shared" si="16"/>
        <v>259.40996712358094</v>
      </c>
      <c r="AJ20" s="63">
        <v>200.00210000000001</v>
      </c>
      <c r="AK20" s="63">
        <v>228.27180000000001</v>
      </c>
      <c r="AL20" s="63">
        <v>293.30380000000002</v>
      </c>
      <c r="AM20" s="64">
        <v>328.47800000000001</v>
      </c>
      <c r="AN20" s="2"/>
      <c r="AO20" s="2"/>
      <c r="AP20" s="2"/>
    </row>
    <row r="21" spans="1:42">
      <c r="A21" s="23">
        <v>94</v>
      </c>
      <c r="B21" s="24">
        <v>608</v>
      </c>
      <c r="C21" s="24">
        <v>25</v>
      </c>
      <c r="D21" s="24">
        <v>1</v>
      </c>
      <c r="E21" s="25" t="s">
        <v>19</v>
      </c>
      <c r="F21" s="11">
        <v>224.47499999999999</v>
      </c>
      <c r="G21" s="16">
        <v>10.522907257080078</v>
      </c>
      <c r="H21" s="16">
        <v>1.7850000000000001</v>
      </c>
      <c r="I21" s="11">
        <v>-21.17</v>
      </c>
      <c r="J21" s="12">
        <f t="shared" si="0"/>
        <v>-17.041574613376156</v>
      </c>
      <c r="K21" s="2"/>
      <c r="L21" s="59">
        <v>24.8</v>
      </c>
      <c r="M21" s="11">
        <f t="shared" si="4"/>
        <v>9.0040000000000013</v>
      </c>
      <c r="N21" s="11">
        <f t="shared" si="5"/>
        <v>-7.1545801602372876</v>
      </c>
      <c r="O21" s="11">
        <f t="shared" si="6"/>
        <v>-1.0618879006544724</v>
      </c>
      <c r="P21" s="11">
        <f t="shared" si="7"/>
        <v>-8.2088706987852902</v>
      </c>
      <c r="Q21" s="11">
        <f t="shared" si="8"/>
        <v>8.9858367215447377</v>
      </c>
      <c r="R21" s="21">
        <f t="shared" si="9"/>
        <v>2.8723323199999991E-2</v>
      </c>
      <c r="S21" s="11">
        <f t="shared" si="10"/>
        <v>7.0999650761002835</v>
      </c>
      <c r="T21" s="18">
        <f t="shared" si="1"/>
        <v>247.18466685290392</v>
      </c>
      <c r="U21" s="18">
        <v>190.63839999999999</v>
      </c>
      <c r="V21" s="18">
        <v>218.4684</v>
      </c>
      <c r="W21" s="18">
        <v>279.22800000000001</v>
      </c>
      <c r="X21" s="19">
        <v>318.86320000000001</v>
      </c>
      <c r="Y21" s="18"/>
      <c r="Z21" s="58"/>
      <c r="AA21" s="62">
        <v>16.175848999999999</v>
      </c>
      <c r="AB21" s="11">
        <f t="shared" si="11"/>
        <v>10.038898120000001</v>
      </c>
      <c r="AC21" s="11">
        <f t="shared" si="2"/>
        <v>-8.1718616336094101</v>
      </c>
      <c r="AD21" s="11">
        <f t="shared" si="12"/>
        <v>-1.099203855408025</v>
      </c>
      <c r="AE21" s="11">
        <f t="shared" si="13"/>
        <v>-9.2620829472039077</v>
      </c>
      <c r="AF21" s="11">
        <f t="shared" si="3"/>
        <v>7.9143649062394239</v>
      </c>
      <c r="AG21" s="21">
        <f t="shared" si="14"/>
        <v>3.6116832917776703E-2</v>
      </c>
      <c r="AH21" s="11">
        <f t="shared" si="15"/>
        <v>6.6547131187134836</v>
      </c>
      <c r="AI21" s="18">
        <f t="shared" si="16"/>
        <v>184.25516805040883</v>
      </c>
      <c r="AJ21" s="63">
        <v>145.12010000000001</v>
      </c>
      <c r="AK21" s="63">
        <v>163.42679999999999</v>
      </c>
      <c r="AL21" s="63">
        <v>206.37710000000001</v>
      </c>
      <c r="AM21" s="64">
        <v>229.24969999999999</v>
      </c>
      <c r="AN21" s="2"/>
    </row>
    <row r="22" spans="1:42">
      <c r="A22" s="23">
        <v>94</v>
      </c>
      <c r="B22" s="24">
        <v>608</v>
      </c>
      <c r="C22" s="24">
        <v>25</v>
      </c>
      <c r="D22" s="24">
        <v>4</v>
      </c>
      <c r="E22" s="25" t="s">
        <v>20</v>
      </c>
      <c r="F22" s="11">
        <v>228.88499999999999</v>
      </c>
      <c r="G22" s="16">
        <v>10.706073760986328</v>
      </c>
      <c r="H22" s="16">
        <v>1.9</v>
      </c>
      <c r="I22" s="11">
        <v>-23.024999999999999</v>
      </c>
      <c r="J22" s="12">
        <f t="shared" si="0"/>
        <v>-18.904398473589026</v>
      </c>
      <c r="K22" s="2"/>
      <c r="L22" s="60">
        <v>26.1</v>
      </c>
      <c r="M22" s="48">
        <f t="shared" si="4"/>
        <v>8.8480000000000008</v>
      </c>
      <c r="N22" s="48">
        <f t="shared" si="5"/>
        <v>-6.8870632642380087</v>
      </c>
      <c r="O22" s="48">
        <f t="shared" si="6"/>
        <v>-1.0564494569757727</v>
      </c>
      <c r="P22" s="48">
        <f t="shared" si="7"/>
        <v>-7.9362368869681177</v>
      </c>
      <c r="Q22" s="48">
        <f t="shared" si="8"/>
        <v>11.179503373123234</v>
      </c>
      <c r="R22" s="49">
        <f t="shared" si="9"/>
        <v>2.7881947599999988E-2</v>
      </c>
      <c r="S22" s="48">
        <f t="shared" si="10"/>
        <v>8.2269113093148345</v>
      </c>
      <c r="T22" s="50">
        <f t="shared" si="1"/>
        <v>295.06229002865058</v>
      </c>
      <c r="U22" s="50">
        <v>228.12010000000001</v>
      </c>
      <c r="V22" s="50">
        <v>260.84710000000001</v>
      </c>
      <c r="W22" s="50">
        <v>335.22730000000001</v>
      </c>
      <c r="X22" s="51">
        <v>388.64370000000002</v>
      </c>
      <c r="Y22" s="50"/>
      <c r="Z22" s="58"/>
      <c r="AA22" s="62">
        <v>17.005711000000002</v>
      </c>
      <c r="AB22" s="11">
        <f t="shared" si="11"/>
        <v>9.9393146800000007</v>
      </c>
      <c r="AC22" s="11">
        <f t="shared" si="2"/>
        <v>-7.9601957891374013</v>
      </c>
      <c r="AD22" s="11">
        <f t="shared" si="12"/>
        <v>-1.0955166583297065</v>
      </c>
      <c r="AE22" s="11">
        <f t="shared" si="13"/>
        <v>-9.0469919203766267</v>
      </c>
      <c r="AF22" s="11">
        <f t="shared" si="3"/>
        <v>10.047345577613553</v>
      </c>
      <c r="AG22" s="21">
        <f t="shared" si="14"/>
        <v>3.5244931134313873E-2</v>
      </c>
      <c r="AH22" s="11">
        <f t="shared" si="15"/>
        <v>7.6040010548075951</v>
      </c>
      <c r="AI22" s="18">
        <f t="shared" si="16"/>
        <v>215.74736593553641</v>
      </c>
      <c r="AJ22" s="63">
        <v>168.62719999999999</v>
      </c>
      <c r="AK22" s="63">
        <v>190.97800000000001</v>
      </c>
      <c r="AL22" s="63">
        <v>242.06649999999999</v>
      </c>
      <c r="AM22" s="64">
        <v>269.76710000000003</v>
      </c>
      <c r="AN22" s="2"/>
    </row>
    <row r="23" spans="1:42">
      <c r="A23" s="23">
        <v>94</v>
      </c>
      <c r="B23" s="24">
        <v>608</v>
      </c>
      <c r="C23" s="24">
        <v>25</v>
      </c>
      <c r="D23" s="24">
        <v>6</v>
      </c>
      <c r="E23" s="25" t="s">
        <v>21</v>
      </c>
      <c r="F23" s="11">
        <v>231.98499999999999</v>
      </c>
      <c r="G23" s="16">
        <v>10.834830284118652</v>
      </c>
      <c r="H23" s="16">
        <v>1.9</v>
      </c>
      <c r="I23" s="11">
        <v>-21.355</v>
      </c>
      <c r="J23" s="12">
        <f t="shared" si="0"/>
        <v>-17.227354890540255</v>
      </c>
      <c r="K23" s="2"/>
      <c r="L23" s="59">
        <v>22.8</v>
      </c>
      <c r="M23" s="11">
        <f t="shared" si="4"/>
        <v>9.2439999999999998</v>
      </c>
      <c r="N23" s="11">
        <f t="shared" si="5"/>
        <v>-7.2767338720865382</v>
      </c>
      <c r="O23" s="11">
        <f t="shared" si="6"/>
        <v>-1.0703480317621221</v>
      </c>
      <c r="P23" s="11">
        <f t="shared" si="7"/>
        <v>-8.3392932660709675</v>
      </c>
      <c r="Q23" s="11">
        <f t="shared" si="8"/>
        <v>9.0438634700493736</v>
      </c>
      <c r="R23" s="21">
        <f t="shared" si="9"/>
        <v>3.0139979199999997E-2</v>
      </c>
      <c r="S23" s="11">
        <f t="shared" si="10"/>
        <v>7.1257851038425413</v>
      </c>
      <c r="T23" s="18">
        <f t="shared" si="1"/>
        <v>236.4230265906269</v>
      </c>
      <c r="U23" s="18">
        <v>179.68780000000001</v>
      </c>
      <c r="V23" s="18">
        <v>207.5676</v>
      </c>
      <c r="W23" s="18">
        <v>267.71210000000002</v>
      </c>
      <c r="X23" s="19">
        <v>305.05849999999998</v>
      </c>
      <c r="Y23" s="18"/>
      <c r="Z23" s="58"/>
      <c r="AA23" s="62">
        <v>15.664550999999999</v>
      </c>
      <c r="AB23" s="11">
        <f t="shared" si="11"/>
        <v>10.10025388</v>
      </c>
      <c r="AC23" s="11">
        <f t="shared" si="2"/>
        <v>-8.118257419004749</v>
      </c>
      <c r="AD23" s="11">
        <f t="shared" si="12"/>
        <v>-1.1014861758471444</v>
      </c>
      <c r="AE23" s="11">
        <f t="shared" si="13"/>
        <v>-9.2108014465328552</v>
      </c>
      <c r="AF23" s="11">
        <f t="shared" si="3"/>
        <v>8.1570783272204572</v>
      </c>
      <c r="AG23" s="21">
        <f t="shared" si="14"/>
        <v>3.6673549654208014E-2</v>
      </c>
      <c r="AH23" s="11">
        <f t="shared" si="15"/>
        <v>6.75061026874896</v>
      </c>
      <c r="AI23" s="18">
        <f t="shared" si="16"/>
        <v>184.07299899791343</v>
      </c>
      <c r="AJ23" s="63">
        <v>144.83510000000001</v>
      </c>
      <c r="AK23" s="63">
        <v>162.99090000000001</v>
      </c>
      <c r="AL23" s="63">
        <v>206.3698</v>
      </c>
      <c r="AM23" s="64">
        <v>230.12819999999999</v>
      </c>
      <c r="AN23" s="2"/>
      <c r="AO23" s="2"/>
      <c r="AP23" s="2"/>
    </row>
    <row r="24" spans="1:42">
      <c r="A24" s="23">
        <v>94</v>
      </c>
      <c r="B24" s="24">
        <v>608</v>
      </c>
      <c r="C24" s="24">
        <v>26</v>
      </c>
      <c r="D24" s="24">
        <v>4</v>
      </c>
      <c r="E24" s="25" t="s">
        <v>22</v>
      </c>
      <c r="F24" s="11">
        <v>238.35499999999999</v>
      </c>
      <c r="G24" s="16">
        <v>11.188812255859375</v>
      </c>
      <c r="H24" s="16">
        <v>1.9</v>
      </c>
      <c r="I24" s="11">
        <v>-23.105</v>
      </c>
      <c r="J24" s="12">
        <f t="shared" si="0"/>
        <v>-18.984735890741149</v>
      </c>
      <c r="K24" s="2"/>
      <c r="L24" s="59">
        <v>18.899999999999999</v>
      </c>
      <c r="M24" s="11">
        <f t="shared" si="4"/>
        <v>9.7119999999999997</v>
      </c>
      <c r="N24" s="11">
        <f t="shared" si="5"/>
        <v>-7.7368596193765597</v>
      </c>
      <c r="O24" s="11">
        <f t="shared" si="6"/>
        <v>-1.0871785653141588</v>
      </c>
      <c r="P24" s="11">
        <f t="shared" si="7"/>
        <v>-8.8156268367496295</v>
      </c>
      <c r="Q24" s="11">
        <f t="shared" si="8"/>
        <v>10.365902984419861</v>
      </c>
      <c r="R24" s="21">
        <f t="shared" si="9"/>
        <v>3.3394872399999991E-2</v>
      </c>
      <c r="S24" s="11">
        <f t="shared" si="10"/>
        <v>7.7695261879806932</v>
      </c>
      <c r="T24" s="18">
        <f t="shared" si="1"/>
        <v>232.65626216259162</v>
      </c>
      <c r="U24" s="18">
        <v>167.6327</v>
      </c>
      <c r="V24" s="18">
        <v>199.73519999999999</v>
      </c>
      <c r="W24" s="18">
        <v>265.3956</v>
      </c>
      <c r="X24" s="19">
        <v>300.50729999999999</v>
      </c>
      <c r="Y24" s="18"/>
      <c r="Z24" s="58"/>
      <c r="AA24" s="62">
        <v>18.341056999999999</v>
      </c>
      <c r="AB24" s="11">
        <f t="shared" si="11"/>
        <v>9.7790731600000012</v>
      </c>
      <c r="AC24" s="11">
        <f t="shared" si="2"/>
        <v>-7.8027693080856579</v>
      </c>
      <c r="AD24" s="11">
        <f t="shared" si="12"/>
        <v>-1.0896275942009435</v>
      </c>
      <c r="AE24" s="11">
        <f t="shared" si="13"/>
        <v>-8.8838947895372939</v>
      </c>
      <c r="AF24" s="11">
        <f t="shared" si="3"/>
        <v>10.296313901267506</v>
      </c>
      <c r="AG24" s="21">
        <f t="shared" si="14"/>
        <v>3.3921133669476022E-2</v>
      </c>
      <c r="AH24" s="11">
        <f t="shared" si="15"/>
        <v>7.7327548504861854</v>
      </c>
      <c r="AI24" s="18">
        <f t="shared" si="16"/>
        <v>227.9627481154769</v>
      </c>
      <c r="AJ24" s="63">
        <v>179.6568</v>
      </c>
      <c r="AK24" s="63">
        <v>202.26570000000001</v>
      </c>
      <c r="AL24" s="63">
        <v>255.0856</v>
      </c>
      <c r="AM24" s="64">
        <v>283.60160000000002</v>
      </c>
      <c r="AN24" s="2"/>
    </row>
    <row r="25" spans="1:42">
      <c r="A25" s="23">
        <v>94</v>
      </c>
      <c r="B25" s="24">
        <v>608</v>
      </c>
      <c r="C25" s="24">
        <v>27</v>
      </c>
      <c r="D25" s="24">
        <v>3</v>
      </c>
      <c r="E25" s="25" t="s">
        <v>22</v>
      </c>
      <c r="F25" s="11">
        <v>246.45499999999998</v>
      </c>
      <c r="G25" s="16">
        <v>11.518028259277344</v>
      </c>
      <c r="H25" s="16">
        <v>2.6166666666666667</v>
      </c>
      <c r="I25" s="11">
        <v>-22.5</v>
      </c>
      <c r="J25" s="12">
        <f t="shared" si="0"/>
        <v>-18.377184173528804</v>
      </c>
      <c r="K25" s="2"/>
      <c r="L25" s="59">
        <v>24.8</v>
      </c>
      <c r="M25" s="11">
        <f t="shared" si="4"/>
        <v>9.0040000000000013</v>
      </c>
      <c r="N25" s="11">
        <f t="shared" si="5"/>
        <v>-6.3303349970201452</v>
      </c>
      <c r="O25" s="11">
        <f t="shared" si="6"/>
        <v>-1.0618879006544724</v>
      </c>
      <c r="P25" s="11">
        <f t="shared" si="7"/>
        <v>-7.3855007915341275</v>
      </c>
      <c r="Q25" s="11">
        <f t="shared" si="8"/>
        <v>11.197461188532376</v>
      </c>
      <c r="R25" s="21">
        <f t="shared" si="9"/>
        <v>2.8723323199999991E-2</v>
      </c>
      <c r="S25" s="11">
        <f t="shared" si="10"/>
        <v>8.23761494555872</v>
      </c>
      <c r="T25" s="18">
        <f t="shared" si="1"/>
        <v>286.79184815072938</v>
      </c>
      <c r="U25" s="18">
        <v>218.6694</v>
      </c>
      <c r="V25" s="18">
        <v>252.2595</v>
      </c>
      <c r="W25" s="18">
        <v>325.78089999999997</v>
      </c>
      <c r="X25" s="19">
        <v>374.80500000000001</v>
      </c>
      <c r="Y25" s="18"/>
      <c r="Z25" s="58"/>
      <c r="AA25" s="62">
        <v>16.023764</v>
      </c>
      <c r="AB25" s="11">
        <f t="shared" si="11"/>
        <v>10.05714832</v>
      </c>
      <c r="AC25" s="11">
        <f t="shared" si="2"/>
        <v>-7.3663967090465121</v>
      </c>
      <c r="AD25" s="11">
        <f t="shared" si="12"/>
        <v>-1.0998818856886339</v>
      </c>
      <c r="AE25" s="11">
        <f t="shared" si="13"/>
        <v>-8.4581764284321252</v>
      </c>
      <c r="AF25" s="11">
        <f t="shared" si="3"/>
        <v>10.104703746871779</v>
      </c>
      <c r="AG25" s="21">
        <f t="shared" si="14"/>
        <v>3.6280851329989566E-2</v>
      </c>
      <c r="AH25" s="11">
        <f t="shared" si="15"/>
        <v>7.6332822166005192</v>
      </c>
      <c r="AI25" s="18">
        <f t="shared" si="16"/>
        <v>210.39424205271851</v>
      </c>
      <c r="AJ25" s="63">
        <v>164.16200000000001</v>
      </c>
      <c r="AK25" s="63">
        <v>185.59729999999999</v>
      </c>
      <c r="AL25" s="63">
        <v>236.7972</v>
      </c>
      <c r="AM25" s="64">
        <v>264.10000000000002</v>
      </c>
      <c r="AN25" s="2"/>
    </row>
    <row r="26" spans="1:42">
      <c r="A26" s="23">
        <v>94</v>
      </c>
      <c r="B26" s="24">
        <v>608</v>
      </c>
      <c r="C26" s="24">
        <v>27</v>
      </c>
      <c r="D26" s="24">
        <v>4</v>
      </c>
      <c r="E26" s="25" t="s">
        <v>15</v>
      </c>
      <c r="F26" s="11">
        <v>247.94499999999999</v>
      </c>
      <c r="G26" s="16">
        <v>11.578588485717773</v>
      </c>
      <c r="H26" s="16">
        <v>1.7</v>
      </c>
      <c r="I26" s="11">
        <v>-23.07</v>
      </c>
      <c r="J26" s="12">
        <f t="shared" si="0"/>
        <v>-18.949588270737195</v>
      </c>
      <c r="K26" s="2"/>
      <c r="L26" s="59">
        <v>23.5</v>
      </c>
      <c r="M26" s="11">
        <f t="shared" si="4"/>
        <v>9.16</v>
      </c>
      <c r="N26" s="11">
        <f t="shared" si="5"/>
        <v>-7.3922866542470729</v>
      </c>
      <c r="O26" s="11">
        <f t="shared" si="6"/>
        <v>-1.0673740097758302</v>
      </c>
      <c r="P26" s="11">
        <f t="shared" si="7"/>
        <v>-8.4517703293753357</v>
      </c>
      <c r="Q26" s="11">
        <f t="shared" si="8"/>
        <v>10.70058971063248</v>
      </c>
      <c r="R26" s="21">
        <f t="shared" si="9"/>
        <v>2.9626349999999996E-2</v>
      </c>
      <c r="S26" s="11">
        <f t="shared" si="10"/>
        <v>7.9513768539492036</v>
      </c>
      <c r="T26" s="18">
        <f t="shared" si="1"/>
        <v>268.38867609237064</v>
      </c>
      <c r="U26" s="18">
        <v>203.8612</v>
      </c>
      <c r="V26" s="18">
        <v>235.59880000000001</v>
      </c>
      <c r="W26" s="18">
        <v>303.89620000000002</v>
      </c>
      <c r="X26" s="19">
        <v>347.34739999999999</v>
      </c>
      <c r="Y26" s="18"/>
      <c r="Z26" s="58"/>
      <c r="AA26" s="62">
        <v>17.982012999999998</v>
      </c>
      <c r="AB26" s="11">
        <f t="shared" si="11"/>
        <v>9.8221584400000008</v>
      </c>
      <c r="AC26" s="11">
        <f t="shared" si="2"/>
        <v>-8.0431572748881308</v>
      </c>
      <c r="AD26" s="11">
        <f t="shared" si="12"/>
        <v>-1.0912057188640401</v>
      </c>
      <c r="AE26" s="11">
        <f t="shared" si="13"/>
        <v>-9.1255862545360742</v>
      </c>
      <c r="AF26" s="11">
        <f t="shared" si="3"/>
        <v>10.013758619075164</v>
      </c>
      <c r="AG26" s="21">
        <f t="shared" si="14"/>
        <v>3.4267724284177008E-2</v>
      </c>
      <c r="AH26" s="11">
        <f t="shared" si="15"/>
        <v>7.586959071987355</v>
      </c>
      <c r="AI26" s="18">
        <f t="shared" si="16"/>
        <v>221.40247800145295</v>
      </c>
      <c r="AJ26" s="63">
        <v>174.0658</v>
      </c>
      <c r="AK26" s="63">
        <v>196.16909999999999</v>
      </c>
      <c r="AL26" s="63">
        <v>248.1103</v>
      </c>
      <c r="AM26" s="64">
        <v>276.16309999999999</v>
      </c>
      <c r="AN26" s="2"/>
    </row>
    <row r="27" spans="1:42">
      <c r="A27" s="23">
        <v>94</v>
      </c>
      <c r="B27" s="24">
        <v>608</v>
      </c>
      <c r="C27" s="24">
        <v>27</v>
      </c>
      <c r="D27" s="24">
        <v>6</v>
      </c>
      <c r="E27" s="25" t="s">
        <v>23</v>
      </c>
      <c r="F27" s="11">
        <v>250.97499999999999</v>
      </c>
      <c r="G27" s="16">
        <v>11.733025550842285</v>
      </c>
      <c r="H27" s="16">
        <v>2.6</v>
      </c>
      <c r="I27" s="11">
        <v>-23.36</v>
      </c>
      <c r="J27" s="12">
        <f t="shared" si="0"/>
        <v>-19.24081140791327</v>
      </c>
      <c r="K27" s="2"/>
      <c r="L27" s="59">
        <v>22.2</v>
      </c>
      <c r="M27" s="11">
        <f t="shared" si="4"/>
        <v>9.3160000000000007</v>
      </c>
      <c r="N27" s="11">
        <f t="shared" si="5"/>
        <v>-6.6540112313685995</v>
      </c>
      <c r="O27" s="11">
        <f t="shared" si="6"/>
        <v>-1.0729084137464027</v>
      </c>
      <c r="P27" s="11">
        <f t="shared" si="7"/>
        <v>-7.7197805004797146</v>
      </c>
      <c r="Q27" s="11">
        <f t="shared" si="8"/>
        <v>11.747053753299319</v>
      </c>
      <c r="R27" s="21">
        <f t="shared" si="9"/>
        <v>3.0596300799999997E-2</v>
      </c>
      <c r="S27" s="11">
        <f t="shared" si="10"/>
        <v>8.5792244142169967</v>
      </c>
      <c r="T27" s="18">
        <f t="shared" si="1"/>
        <v>280.40070825218839</v>
      </c>
      <c r="U27" s="18">
        <v>209.33510000000001</v>
      </c>
      <c r="V27" s="18">
        <v>244.22659999999999</v>
      </c>
      <c r="W27" s="18">
        <v>318.83530000000002</v>
      </c>
      <c r="X27" s="19">
        <v>364.1035</v>
      </c>
      <c r="Y27" s="18"/>
      <c r="Z27" s="58"/>
      <c r="AA27" s="62">
        <v>17.048276000000001</v>
      </c>
      <c r="AB27" s="11">
        <f t="shared" si="11"/>
        <v>9.9342068800000014</v>
      </c>
      <c r="AC27" s="11">
        <f t="shared" si="2"/>
        <v>-7.2620640335151165</v>
      </c>
      <c r="AD27" s="11">
        <f t="shared" si="12"/>
        <v>-1.0953281044302279</v>
      </c>
      <c r="AE27" s="11">
        <f t="shared" si="13"/>
        <v>-8.3494377951133174</v>
      </c>
      <c r="AF27" s="11">
        <f t="shared" si="3"/>
        <v>11.105043663607983</v>
      </c>
      <c r="AG27" s="21">
        <f t="shared" si="14"/>
        <v>3.5201246205987767E-2</v>
      </c>
      <c r="AH27" s="11">
        <f t="shared" si="15"/>
        <v>8.1828252818765943</v>
      </c>
      <c r="AI27" s="18">
        <f t="shared" si="16"/>
        <v>232.45839746675466</v>
      </c>
      <c r="AJ27" s="63">
        <v>181.3655</v>
      </c>
      <c r="AK27" s="63">
        <v>205.19139999999999</v>
      </c>
      <c r="AL27" s="63">
        <v>261.50580000000002</v>
      </c>
      <c r="AM27" s="64">
        <v>292.3897</v>
      </c>
      <c r="AN27" s="2"/>
    </row>
    <row r="28" spans="1:42">
      <c r="A28" s="23">
        <v>94</v>
      </c>
      <c r="B28" s="24">
        <v>608</v>
      </c>
      <c r="C28" s="24">
        <v>28</v>
      </c>
      <c r="D28" s="24">
        <v>2</v>
      </c>
      <c r="E28" s="25" t="s">
        <v>24</v>
      </c>
      <c r="F28" s="11">
        <v>254.48499999999999</v>
      </c>
      <c r="G28" s="16">
        <v>11.964973449707031</v>
      </c>
      <c r="H28" s="16">
        <v>2.0339999999999998</v>
      </c>
      <c r="I28" s="11">
        <v>-23.09</v>
      </c>
      <c r="J28" s="12">
        <f t="shared" si="0"/>
        <v>-18.969672625025169</v>
      </c>
      <c r="K28" s="2"/>
      <c r="L28" s="59">
        <v>23.5</v>
      </c>
      <c r="M28" s="11">
        <f t="shared" si="4"/>
        <v>9.16</v>
      </c>
      <c r="N28" s="11">
        <f t="shared" si="5"/>
        <v>-7.061318324150875</v>
      </c>
      <c r="O28" s="11">
        <f t="shared" si="6"/>
        <v>-1.0673740097758302</v>
      </c>
      <c r="P28" s="11">
        <f t="shared" si="7"/>
        <v>-8.1211552662728081</v>
      </c>
      <c r="Q28" s="11">
        <f t="shared" si="8"/>
        <v>11.058289490173623</v>
      </c>
      <c r="R28" s="21">
        <f t="shared" si="9"/>
        <v>2.9626349999999996E-2</v>
      </c>
      <c r="S28" s="11">
        <f t="shared" si="10"/>
        <v>8.1553837974086552</v>
      </c>
      <c r="T28" s="18">
        <f t="shared" si="1"/>
        <v>275.27467262786865</v>
      </c>
      <c r="U28" s="18">
        <v>208.9188</v>
      </c>
      <c r="V28" s="18">
        <v>241.2097</v>
      </c>
      <c r="W28" s="18">
        <v>311.82190000000003</v>
      </c>
      <c r="X28" s="19">
        <v>356.28829999999999</v>
      </c>
      <c r="Y28" s="18"/>
      <c r="Z28" s="58"/>
      <c r="AA28" s="62">
        <v>14.982067000000001</v>
      </c>
      <c r="AB28" s="11">
        <f t="shared" si="11"/>
        <v>10.182151960000001</v>
      </c>
      <c r="AC28" s="11">
        <f t="shared" si="2"/>
        <v>-8.0660224932609026</v>
      </c>
      <c r="AD28" s="11">
        <f t="shared" si="12"/>
        <v>-1.10454525448568</v>
      </c>
      <c r="AE28" s="11">
        <f t="shared" si="13"/>
        <v>-9.161658460879039</v>
      </c>
      <c r="AF28" s="11">
        <f t="shared" si="3"/>
        <v>9.9976666270757963</v>
      </c>
      <c r="AG28" s="21">
        <f t="shared" si="14"/>
        <v>3.7440507069081509E-2</v>
      </c>
      <c r="AH28" s="11">
        <f t="shared" si="15"/>
        <v>7.5788210522772816</v>
      </c>
      <c r="AI28" s="18">
        <f t="shared" si="16"/>
        <v>202.42303445019036</v>
      </c>
      <c r="AJ28" s="63">
        <v>157.6275</v>
      </c>
      <c r="AK28" s="63">
        <v>178.31950000000001</v>
      </c>
      <c r="AL28" s="63">
        <v>228.0301</v>
      </c>
      <c r="AM28" s="64">
        <v>254.78399999999999</v>
      </c>
      <c r="AN28" s="2"/>
      <c r="AO28" s="2"/>
      <c r="AP28" s="2"/>
    </row>
    <row r="29" spans="1:42">
      <c r="A29" s="23">
        <v>94</v>
      </c>
      <c r="B29" s="24">
        <v>608</v>
      </c>
      <c r="C29" s="24">
        <v>28</v>
      </c>
      <c r="D29" s="24">
        <v>4</v>
      </c>
      <c r="E29" s="25" t="s">
        <v>21</v>
      </c>
      <c r="F29" s="11">
        <v>257.51499999999999</v>
      </c>
      <c r="G29" s="16">
        <v>12.037405967712402</v>
      </c>
      <c r="H29" s="16">
        <v>1.7</v>
      </c>
      <c r="I29" s="11">
        <v>-24.555</v>
      </c>
      <c r="J29" s="12">
        <f t="shared" si="0"/>
        <v>-20.440851576621753</v>
      </c>
      <c r="K29" s="2"/>
      <c r="L29" s="59">
        <v>24.8</v>
      </c>
      <c r="M29" s="11">
        <f t="shared" si="4"/>
        <v>9.0040000000000013</v>
      </c>
      <c r="N29" s="11">
        <f t="shared" si="5"/>
        <v>-7.2388216498645761</v>
      </c>
      <c r="O29" s="11">
        <f t="shared" si="6"/>
        <v>-1.0618879006544724</v>
      </c>
      <c r="P29" s="11">
        <f t="shared" si="7"/>
        <v>-8.2930227333939683</v>
      </c>
      <c r="Q29" s="11">
        <f t="shared" si="8"/>
        <v>12.401322434464568</v>
      </c>
      <c r="R29" s="21">
        <f t="shared" si="9"/>
        <v>2.8723323199999991E-2</v>
      </c>
      <c r="S29" s="11">
        <f t="shared" si="10"/>
        <v>9.0247567181998782</v>
      </c>
      <c r="T29" s="18">
        <f t="shared" si="1"/>
        <v>314.19612053106312</v>
      </c>
      <c r="U29" s="18">
        <v>239.1173</v>
      </c>
      <c r="V29" s="18">
        <v>275.4391</v>
      </c>
      <c r="W29" s="18">
        <v>358.34519999999998</v>
      </c>
      <c r="X29" s="19">
        <v>414.7097</v>
      </c>
      <c r="Y29" s="18"/>
      <c r="Z29" s="58"/>
      <c r="AA29" s="62">
        <v>16.601171999999998</v>
      </c>
      <c r="AB29" s="11">
        <f t="shared" si="11"/>
        <v>9.9878593600000016</v>
      </c>
      <c r="AC29" s="11">
        <f t="shared" si="2"/>
        <v>-8.2058999850272585</v>
      </c>
      <c r="AD29" s="11">
        <f t="shared" si="12"/>
        <v>-1.0973114452838175</v>
      </c>
      <c r="AE29" s="11">
        <f t="shared" si="13"/>
        <v>-9.2942070023386805</v>
      </c>
      <c r="AF29" s="11">
        <f t="shared" si="3"/>
        <v>11.379246053925263</v>
      </c>
      <c r="AG29" s="21">
        <f t="shared" si="14"/>
        <v>3.5665130954185595E-2</v>
      </c>
      <c r="AH29" s="11">
        <f t="shared" si="15"/>
        <v>8.3475555354824049</v>
      </c>
      <c r="AI29" s="18">
        <f t="shared" si="16"/>
        <v>234.05369087822601</v>
      </c>
      <c r="AJ29" s="63">
        <v>181.65620000000001</v>
      </c>
      <c r="AK29" s="63">
        <v>206.54560000000001</v>
      </c>
      <c r="AL29" s="63">
        <v>264.40019999999998</v>
      </c>
      <c r="AM29" s="64">
        <v>294.91930000000002</v>
      </c>
      <c r="AN29" s="2"/>
    </row>
    <row r="30" spans="1:42">
      <c r="A30" s="23">
        <v>94</v>
      </c>
      <c r="B30" s="24">
        <v>608</v>
      </c>
      <c r="C30" s="24">
        <v>28</v>
      </c>
      <c r="D30" s="24">
        <v>5</v>
      </c>
      <c r="E30" s="25" t="s">
        <v>21</v>
      </c>
      <c r="F30" s="11">
        <v>259.01499999999999</v>
      </c>
      <c r="G30" s="16">
        <v>12.107739448547363</v>
      </c>
      <c r="H30" s="16">
        <v>1.83</v>
      </c>
      <c r="I30" s="11">
        <v>-21.92</v>
      </c>
      <c r="J30" s="12">
        <f t="shared" si="0"/>
        <v>-17.794737899176539</v>
      </c>
      <c r="K30" s="2"/>
      <c r="L30" s="59">
        <v>25.5</v>
      </c>
      <c r="M30" s="11">
        <f t="shared" si="4"/>
        <v>8.92</v>
      </c>
      <c r="N30" s="11">
        <f t="shared" si="5"/>
        <v>-7.0273163382627217</v>
      </c>
      <c r="O30" s="11">
        <f t="shared" si="6"/>
        <v>-1.0589536246442326</v>
      </c>
      <c r="P30" s="11">
        <f t="shared" si="7"/>
        <v>-8.0788283607990934</v>
      </c>
      <c r="Q30" s="11">
        <f t="shared" si="8"/>
        <v>9.8919339096150694</v>
      </c>
      <c r="R30" s="21">
        <f t="shared" si="9"/>
        <v>2.8262949999999992E-2</v>
      </c>
      <c r="S30" s="11">
        <f t="shared" si="10"/>
        <v>7.5257812164563473</v>
      </c>
      <c r="T30" s="18">
        <f t="shared" si="1"/>
        <v>266.27727170929961</v>
      </c>
      <c r="U30" s="18">
        <v>205.87090000000001</v>
      </c>
      <c r="V30" s="18">
        <v>235.0985</v>
      </c>
      <c r="W30" s="18">
        <v>300.5652</v>
      </c>
      <c r="X30" s="19">
        <v>346.0172</v>
      </c>
      <c r="Y30" s="18"/>
      <c r="Z30" s="58"/>
      <c r="AA30" s="62">
        <v>15.326193</v>
      </c>
      <c r="AB30" s="11">
        <f t="shared" si="11"/>
        <v>10.140856840000001</v>
      </c>
      <c r="AC30" s="11">
        <f t="shared" si="2"/>
        <v>-8.2274237139548632</v>
      </c>
      <c r="AD30" s="11">
        <f t="shared" si="12"/>
        <v>-1.1030009791137256</v>
      </c>
      <c r="AE30" s="11">
        <f t="shared" si="13"/>
        <v>-9.3213498366565091</v>
      </c>
      <c r="AF30" s="11">
        <f t="shared" si="3"/>
        <v>8.6269015138409344</v>
      </c>
      <c r="AG30" s="21">
        <f t="shared" si="14"/>
        <v>3.705033957417897E-2</v>
      </c>
      <c r="AH30" s="11">
        <f t="shared" si="15"/>
        <v>6.9443178452823595</v>
      </c>
      <c r="AI30" s="18">
        <f t="shared" si="16"/>
        <v>187.42926313479666</v>
      </c>
      <c r="AJ30" s="63">
        <v>147.02520000000001</v>
      </c>
      <c r="AK30" s="63">
        <v>165.7688</v>
      </c>
      <c r="AL30" s="63">
        <v>210.34719999999999</v>
      </c>
      <c r="AM30" s="64">
        <v>234.5702</v>
      </c>
      <c r="AN30" s="2"/>
    </row>
    <row r="31" spans="1:42">
      <c r="A31" s="23">
        <v>94</v>
      </c>
      <c r="B31" s="24">
        <v>608</v>
      </c>
      <c r="C31" s="24">
        <v>28</v>
      </c>
      <c r="D31" s="24">
        <v>6</v>
      </c>
      <c r="E31" s="25" t="s">
        <v>57</v>
      </c>
      <c r="F31" s="11">
        <v>260.58499999999998</v>
      </c>
      <c r="G31" s="16">
        <v>12.185091972351074</v>
      </c>
      <c r="H31" s="16">
        <v>2.1</v>
      </c>
      <c r="I31" s="11">
        <v>-22.634999999999998</v>
      </c>
      <c r="J31" s="12">
        <f t="shared" si="0"/>
        <v>-18.512753564972854</v>
      </c>
      <c r="K31" s="2"/>
      <c r="L31" s="60">
        <v>25.5</v>
      </c>
      <c r="M31" s="48">
        <f t="shared" si="4"/>
        <v>8.92</v>
      </c>
      <c r="N31" s="48">
        <f t="shared" si="5"/>
        <v>-6.759703445268201</v>
      </c>
      <c r="O31" s="48">
        <f t="shared" si="6"/>
        <v>-1.0589536246442326</v>
      </c>
      <c r="P31" s="48">
        <f t="shared" si="7"/>
        <v>-7.8114988574475319</v>
      </c>
      <c r="Q31" s="48">
        <f t="shared" si="8"/>
        <v>10.903101131873649</v>
      </c>
      <c r="R31" s="49">
        <f t="shared" si="9"/>
        <v>2.8262949999999992E-2</v>
      </c>
      <c r="S31" s="48">
        <f t="shared" si="10"/>
        <v>8.0656037234600735</v>
      </c>
      <c r="T31" s="50">
        <f t="shared" si="1"/>
        <v>285.37727744131718</v>
      </c>
      <c r="U31" s="50">
        <v>218.77269999999999</v>
      </c>
      <c r="V31" s="50">
        <v>250.8253</v>
      </c>
      <c r="W31" s="50">
        <v>323.17559999999997</v>
      </c>
      <c r="X31" s="51">
        <v>372.65170000000001</v>
      </c>
      <c r="Y31" s="50"/>
      <c r="Z31" s="58"/>
      <c r="AA31" s="62">
        <v>15.829566</v>
      </c>
      <c r="AB31" s="11">
        <f t="shared" si="11"/>
        <v>10.080452080000001</v>
      </c>
      <c r="AC31" s="11">
        <f t="shared" si="2"/>
        <v>-7.9008083599343308</v>
      </c>
      <c r="AD31" s="11">
        <f t="shared" si="12"/>
        <v>-1.1007487029723064</v>
      </c>
      <c r="AE31" s="11">
        <f t="shared" si="13"/>
        <v>-8.992860258351925</v>
      </c>
      <c r="AF31" s="11">
        <f t="shared" si="3"/>
        <v>9.6994569630928229</v>
      </c>
      <c r="AG31" s="21">
        <f t="shared" si="14"/>
        <v>3.6492223098242224E-2</v>
      </c>
      <c r="AH31" s="11">
        <f t="shared" si="15"/>
        <v>7.4311087995856582</v>
      </c>
      <c r="AI31" s="18">
        <f t="shared" si="16"/>
        <v>203.63540964824375</v>
      </c>
      <c r="AJ31" s="63">
        <v>159.315</v>
      </c>
      <c r="AK31" s="63">
        <v>180.10489999999999</v>
      </c>
      <c r="AL31" s="63">
        <v>229.30199999999999</v>
      </c>
      <c r="AM31" s="64">
        <v>255.94239999999999</v>
      </c>
      <c r="AN31" s="2"/>
      <c r="AO31" s="2"/>
      <c r="AP31" s="2"/>
    </row>
    <row r="32" spans="1:42">
      <c r="A32" s="23">
        <v>94</v>
      </c>
      <c r="B32" s="24">
        <v>608</v>
      </c>
      <c r="C32" s="24">
        <v>29</v>
      </c>
      <c r="D32" s="24">
        <v>1</v>
      </c>
      <c r="E32" s="25" t="s">
        <v>21</v>
      </c>
      <c r="F32" s="11">
        <v>262.61500000000001</v>
      </c>
      <c r="G32" s="16">
        <v>12.238071441650391</v>
      </c>
      <c r="H32" s="16">
        <v>2.2799999999999998</v>
      </c>
      <c r="I32" s="11">
        <v>-23.594999999999999</v>
      </c>
      <c r="J32" s="12">
        <f t="shared" si="0"/>
        <v>-19.476802570797418</v>
      </c>
      <c r="K32" s="2"/>
      <c r="L32" s="60">
        <v>25.5</v>
      </c>
      <c r="M32" s="48">
        <f t="shared" si="4"/>
        <v>8.92</v>
      </c>
      <c r="N32" s="48">
        <f t="shared" si="5"/>
        <v>-6.5812948499385584</v>
      </c>
      <c r="O32" s="48">
        <f t="shared" si="6"/>
        <v>-1.0589536246442326</v>
      </c>
      <c r="P32" s="48">
        <f t="shared" si="7"/>
        <v>-7.6332791885465667</v>
      </c>
      <c r="Q32" s="48">
        <f t="shared" si="8"/>
        <v>12.078779383601468</v>
      </c>
      <c r="R32" s="49">
        <f t="shared" si="9"/>
        <v>2.8262949999999992E-2</v>
      </c>
      <c r="S32" s="48">
        <f t="shared" si="10"/>
        <v>8.7994782672235665</v>
      </c>
      <c r="T32" s="50">
        <f t="shared" si="1"/>
        <v>311.34323441903865</v>
      </c>
      <c r="U32" s="50">
        <v>238.4402</v>
      </c>
      <c r="V32" s="50">
        <v>273.33010000000002</v>
      </c>
      <c r="W32" s="50">
        <v>354.54070000000002</v>
      </c>
      <c r="X32" s="51">
        <v>409.46730000000002</v>
      </c>
      <c r="Y32" s="50"/>
      <c r="Z32" s="58"/>
      <c r="AA32" s="62">
        <v>16.548352999999999</v>
      </c>
      <c r="AB32" s="11">
        <f t="shared" si="11"/>
        <v>9.9941976400000012</v>
      </c>
      <c r="AC32" s="11">
        <f t="shared" si="2"/>
        <v>-7.637863324388718</v>
      </c>
      <c r="AD32" s="11">
        <f t="shared" si="12"/>
        <v>-1.0975461532223485</v>
      </c>
      <c r="AE32" s="11">
        <f t="shared" si="13"/>
        <v>-8.7270265701005201</v>
      </c>
      <c r="AF32" s="11">
        <f t="shared" si="3"/>
        <v>10.963306150105767</v>
      </c>
      <c r="AG32" s="21">
        <f t="shared" si="14"/>
        <v>3.5720669624635597E-2</v>
      </c>
      <c r="AH32" s="11">
        <f t="shared" si="15"/>
        <v>8.1001980392168154</v>
      </c>
      <c r="AI32" s="18">
        <f t="shared" si="16"/>
        <v>226.76501096805654</v>
      </c>
      <c r="AJ32" s="63">
        <v>176.71719999999999</v>
      </c>
      <c r="AK32" s="63">
        <v>199.9683</v>
      </c>
      <c r="AL32" s="63">
        <v>255.11869999999999</v>
      </c>
      <c r="AM32" s="64">
        <v>285.13409999999999</v>
      </c>
      <c r="AN32" s="2"/>
    </row>
    <row r="33" spans="1:42">
      <c r="A33" s="23">
        <v>94</v>
      </c>
      <c r="B33" s="24">
        <v>608</v>
      </c>
      <c r="C33" s="24">
        <v>29</v>
      </c>
      <c r="D33" s="24">
        <v>2</v>
      </c>
      <c r="E33" s="25" t="s">
        <v>22</v>
      </c>
      <c r="F33" s="11">
        <v>264.11500000000001</v>
      </c>
      <c r="G33" s="16">
        <v>12.280227661132812</v>
      </c>
      <c r="H33" s="16">
        <v>2.4500000000000002</v>
      </c>
      <c r="I33" s="11">
        <v>-22.78</v>
      </c>
      <c r="J33" s="12">
        <f t="shared" si="0"/>
        <v>-18.658365133560892</v>
      </c>
      <c r="K33" s="2"/>
      <c r="L33" s="59">
        <v>26.7</v>
      </c>
      <c r="M33" s="11">
        <f t="shared" si="4"/>
        <v>8.7759999999999998</v>
      </c>
      <c r="N33" s="11">
        <f t="shared" si="5"/>
        <v>-6.2709660023631386</v>
      </c>
      <c r="O33" s="11">
        <f t="shared" si="6"/>
        <v>-1.053955310988828</v>
      </c>
      <c r="P33" s="11">
        <f t="shared" si="7"/>
        <v>-7.3183119954287577</v>
      </c>
      <c r="Q33" s="11">
        <f t="shared" si="8"/>
        <v>11.555662916182596</v>
      </c>
      <c r="R33" s="21">
        <f t="shared" si="9"/>
        <v>2.7512954799999996E-2</v>
      </c>
      <c r="S33" s="11">
        <f t="shared" si="10"/>
        <v>8.4570923275092298</v>
      </c>
      <c r="T33" s="18">
        <f t="shared" si="1"/>
        <v>307.38582565872679</v>
      </c>
      <c r="U33" s="18">
        <v>238.27109999999999</v>
      </c>
      <c r="V33" s="18">
        <v>271.7482</v>
      </c>
      <c r="W33" s="18">
        <v>350.40960000000001</v>
      </c>
      <c r="X33" s="19">
        <v>407.12799999999999</v>
      </c>
      <c r="Y33" s="18"/>
      <c r="Z33" s="58"/>
      <c r="AA33" s="62">
        <v>15.238395000000001</v>
      </c>
      <c r="AB33" s="11">
        <f t="shared" si="11"/>
        <v>10.151392600000001</v>
      </c>
      <c r="AC33" s="11">
        <f t="shared" si="2"/>
        <v>-7.6239983990693645</v>
      </c>
      <c r="AD33" s="11">
        <f t="shared" si="12"/>
        <v>-1.1033946249813555</v>
      </c>
      <c r="AE33" s="11">
        <f t="shared" si="13"/>
        <v>-8.7189807451962906</v>
      </c>
      <c r="AF33" s="11">
        <f t="shared" si="3"/>
        <v>10.128363085009973</v>
      </c>
      <c r="AG33" s="21">
        <f t="shared" si="14"/>
        <v>3.7149214060878101E-2</v>
      </c>
      <c r="AH33" s="11">
        <f t="shared" si="15"/>
        <v>7.6454260314407518</v>
      </c>
      <c r="AI33" s="18">
        <f t="shared" si="16"/>
        <v>205.80317039579481</v>
      </c>
      <c r="AJ33" s="63">
        <v>159.97210000000001</v>
      </c>
      <c r="AK33" s="63">
        <v>181.49870000000001</v>
      </c>
      <c r="AL33" s="63">
        <v>231.71879999999999</v>
      </c>
      <c r="AM33" s="64">
        <v>259.24419999999998</v>
      </c>
      <c r="AN33" s="2"/>
      <c r="AO33" s="2"/>
      <c r="AP33" s="2"/>
    </row>
    <row r="34" spans="1:42">
      <c r="A34" s="23">
        <v>94</v>
      </c>
      <c r="B34" s="24">
        <v>608</v>
      </c>
      <c r="C34" s="24">
        <v>29</v>
      </c>
      <c r="D34" s="24">
        <v>5</v>
      </c>
      <c r="E34" s="25" t="s">
        <v>22</v>
      </c>
      <c r="F34" s="11">
        <v>268.67500000000001</v>
      </c>
      <c r="G34" s="16">
        <v>12.467827796936035</v>
      </c>
      <c r="H34" s="16">
        <v>2.1774999999999998</v>
      </c>
      <c r="I34" s="11">
        <v>-24.66</v>
      </c>
      <c r="J34" s="12">
        <f t="shared" si="0"/>
        <v>-20.546294436633843</v>
      </c>
      <c r="K34" s="2"/>
      <c r="L34" s="59">
        <v>24.8</v>
      </c>
      <c r="M34" s="11">
        <f t="shared" si="4"/>
        <v>9.0040000000000013</v>
      </c>
      <c r="N34" s="11">
        <f t="shared" si="5"/>
        <v>-6.7655826934284278</v>
      </c>
      <c r="O34" s="11">
        <f t="shared" si="6"/>
        <v>-1.0618879006544724</v>
      </c>
      <c r="P34" s="11">
        <f t="shared" si="7"/>
        <v>-7.8202863036798362</v>
      </c>
      <c r="Q34" s="11">
        <f t="shared" si="8"/>
        <v>12.99296542620576</v>
      </c>
      <c r="R34" s="21">
        <f t="shared" si="9"/>
        <v>2.8723323199999991E-2</v>
      </c>
      <c r="S34" s="11">
        <f t="shared" si="10"/>
        <v>9.4694488719266374</v>
      </c>
      <c r="T34" s="18">
        <f t="shared" si="1"/>
        <v>329.67803920148907</v>
      </c>
      <c r="U34" s="18">
        <v>250.46809999999999</v>
      </c>
      <c r="V34" s="18">
        <v>288.21969999999999</v>
      </c>
      <c r="W34" s="18">
        <v>376.28980000000001</v>
      </c>
      <c r="X34" s="19">
        <v>435.56650000000002</v>
      </c>
      <c r="Y34" s="18"/>
      <c r="Z34" s="58"/>
      <c r="AA34" s="62">
        <v>14.580303000000001</v>
      </c>
      <c r="AB34" s="11">
        <f t="shared" si="11"/>
        <v>10.23036364</v>
      </c>
      <c r="AC34" s="11">
        <f t="shared" si="2"/>
        <v>-7.9713141970753441</v>
      </c>
      <c r="AD34" s="11">
        <f t="shared" si="12"/>
        <v>-1.1063528558199864</v>
      </c>
      <c r="AE34" s="11">
        <f t="shared" si="13"/>
        <v>-9.0688479666687272</v>
      </c>
      <c r="AF34" s="11">
        <f t="shared" si="3"/>
        <v>11.718212310364962</v>
      </c>
      <c r="AG34" s="21">
        <f t="shared" si="14"/>
        <v>3.7905027609261482E-2</v>
      </c>
      <c r="AH34" s="11">
        <f t="shared" si="15"/>
        <v>8.5605946019397834</v>
      </c>
      <c r="AI34" s="18">
        <f t="shared" si="16"/>
        <v>225.84324934901616</v>
      </c>
      <c r="AJ34" s="63">
        <v>174.0266</v>
      </c>
      <c r="AK34" s="63">
        <v>198.30850000000001</v>
      </c>
      <c r="AL34" s="63">
        <v>255.6037</v>
      </c>
      <c r="AM34" s="64">
        <v>286.69150000000002</v>
      </c>
      <c r="AN34" s="2"/>
      <c r="AO34" s="2"/>
      <c r="AP34" s="2"/>
    </row>
    <row r="35" spans="1:42">
      <c r="A35" s="23">
        <v>94</v>
      </c>
      <c r="B35" s="24">
        <v>608</v>
      </c>
      <c r="C35" s="24">
        <v>29</v>
      </c>
      <c r="D35" s="24">
        <v>6</v>
      </c>
      <c r="E35" s="25" t="s">
        <v>16</v>
      </c>
      <c r="F35" s="11">
        <v>270.14499999999998</v>
      </c>
      <c r="G35" s="16">
        <v>12.517915725708008</v>
      </c>
      <c r="H35" s="16">
        <v>2.1</v>
      </c>
      <c r="I35" s="11">
        <v>-22.204999999999998</v>
      </c>
      <c r="J35" s="12">
        <f t="shared" si="0"/>
        <v>-18.080939947780735</v>
      </c>
      <c r="K35" s="2"/>
      <c r="L35" s="59">
        <v>23.5</v>
      </c>
      <c r="M35" s="11">
        <f t="shared" si="4"/>
        <v>9.16</v>
      </c>
      <c r="N35" s="11">
        <f t="shared" si="5"/>
        <v>-6.9959173966467461</v>
      </c>
      <c r="O35" s="11">
        <f t="shared" si="6"/>
        <v>-1.0673740097758302</v>
      </c>
      <c r="P35" s="11">
        <f t="shared" si="7"/>
        <v>-8.0558241460188356</v>
      </c>
      <c r="Q35" s="11">
        <f t="shared" si="8"/>
        <v>10.209717083227599</v>
      </c>
      <c r="R35" s="21">
        <f t="shared" si="9"/>
        <v>2.9626349999999996E-2</v>
      </c>
      <c r="S35" s="11">
        <f t="shared" si="10"/>
        <v>7.6874797216395701</v>
      </c>
      <c r="T35" s="18">
        <f t="shared" si="1"/>
        <v>259.48116192644625</v>
      </c>
      <c r="U35" s="18">
        <v>197.65860000000001</v>
      </c>
      <c r="V35" s="18">
        <v>227.8982</v>
      </c>
      <c r="W35" s="18">
        <v>294.32159999999999</v>
      </c>
      <c r="X35" s="19">
        <v>335.19709999999998</v>
      </c>
      <c r="Y35" s="18"/>
      <c r="Z35" s="58"/>
      <c r="AA35" s="62">
        <v>16.138401000000002</v>
      </c>
      <c r="AB35" s="11">
        <f t="shared" si="11"/>
        <v>10.04339188</v>
      </c>
      <c r="AC35" s="11">
        <f t="shared" si="2"/>
        <v>-7.8644065629842999</v>
      </c>
      <c r="AD35" s="11">
        <f t="shared" si="12"/>
        <v>-1.0993707411380107</v>
      </c>
      <c r="AE35" s="11">
        <f t="shared" si="13"/>
        <v>-8.9551314056504907</v>
      </c>
      <c r="AF35" s="11">
        <f t="shared" si="3"/>
        <v>9.2938500874450991</v>
      </c>
      <c r="AG35" s="21">
        <f t="shared" si="14"/>
        <v>3.6157096234680434E-2</v>
      </c>
      <c r="AH35" s="11">
        <f t="shared" si="15"/>
        <v>7.2392025183149764</v>
      </c>
      <c r="AI35" s="18">
        <f t="shared" si="16"/>
        <v>200.21526262309263</v>
      </c>
      <c r="AJ35" s="63">
        <v>156.96289999999999</v>
      </c>
      <c r="AK35" s="63">
        <v>177.2578</v>
      </c>
      <c r="AL35" s="63">
        <v>224.71090000000001</v>
      </c>
      <c r="AM35" s="64">
        <v>250.81440000000001</v>
      </c>
      <c r="AN35" s="2"/>
      <c r="AO35" s="2"/>
      <c r="AP35" s="2"/>
    </row>
    <row r="36" spans="1:42">
      <c r="A36" s="23">
        <v>94</v>
      </c>
      <c r="B36" s="24">
        <v>608</v>
      </c>
      <c r="C36" s="24">
        <v>30</v>
      </c>
      <c r="D36" s="24">
        <v>1</v>
      </c>
      <c r="E36" s="25" t="s">
        <v>13</v>
      </c>
      <c r="F36" s="11">
        <v>272.255</v>
      </c>
      <c r="G36" s="16">
        <v>12.588114738464355</v>
      </c>
      <c r="H36" s="16">
        <v>2.3439999999999999</v>
      </c>
      <c r="I36" s="11">
        <v>-22.45</v>
      </c>
      <c r="J36" s="12">
        <f t="shared" ref="J36:J67" si="17">((I36+1000)/((-4.2/1000)+1))-1000</f>
        <v>-18.326973287808869</v>
      </c>
      <c r="K36" s="2"/>
      <c r="L36" s="59">
        <v>25.5</v>
      </c>
      <c r="M36" s="11">
        <f t="shared" si="4"/>
        <v>8.92</v>
      </c>
      <c r="N36" s="11">
        <f t="shared" si="5"/>
        <v>-6.517860682710193</v>
      </c>
      <c r="O36" s="11">
        <f t="shared" si="6"/>
        <v>-1.0589536246442326</v>
      </c>
      <c r="P36" s="11">
        <f t="shared" si="7"/>
        <v>-7.5699121951595316</v>
      </c>
      <c r="Q36" s="11">
        <f t="shared" si="8"/>
        <v>10.957885976226489</v>
      </c>
      <c r="R36" s="21">
        <f t="shared" si="9"/>
        <v>2.8262949999999992E-2</v>
      </c>
      <c r="S36" s="11">
        <f t="shared" si="10"/>
        <v>8.097071410152644</v>
      </c>
      <c r="T36" s="18">
        <f t="shared" ref="T36:T67" si="18">S36/R36</f>
        <v>286.49066746934227</v>
      </c>
      <c r="U36" s="18">
        <v>220.44130000000001</v>
      </c>
      <c r="V36" s="18">
        <v>252.4641</v>
      </c>
      <c r="W36" s="18">
        <v>324.7208</v>
      </c>
      <c r="X36" s="19">
        <v>372.31569999999999</v>
      </c>
      <c r="Y36" s="18"/>
      <c r="Z36" s="58"/>
      <c r="AA36" s="62">
        <v>16.097701000000001</v>
      </c>
      <c r="AB36" s="11">
        <f t="shared" si="11"/>
        <v>10.04827588</v>
      </c>
      <c r="AC36" s="11">
        <f t="shared" ref="AC36:AC67" si="19">(H36+1000)/((AB36/1000)+1)-1000</f>
        <v>-7.6276313360247059</v>
      </c>
      <c r="AD36" s="11">
        <f t="shared" si="12"/>
        <v>-1.0995521682988243</v>
      </c>
      <c r="AE36" s="11">
        <f t="shared" si="13"/>
        <v>-8.718796525748985</v>
      </c>
      <c r="AF36" s="11">
        <f t="shared" ref="AF36:AF67" si="20">((AE36+1000)/(J36+1000)-1)*1000</f>
        <v>9.7875529841535691</v>
      </c>
      <c r="AG36" s="21">
        <f t="shared" si="14"/>
        <v>3.6200947112738156E-2</v>
      </c>
      <c r="AH36" s="11">
        <f t="shared" si="15"/>
        <v>7.4741427123171897</v>
      </c>
      <c r="AI36" s="18">
        <f t="shared" si="16"/>
        <v>206.46262897600369</v>
      </c>
      <c r="AJ36" s="63">
        <v>161.1764</v>
      </c>
      <c r="AK36" s="63">
        <v>182.21100000000001</v>
      </c>
      <c r="AL36" s="63">
        <v>231.6482</v>
      </c>
      <c r="AM36" s="64">
        <v>258.26330000000002</v>
      </c>
      <c r="AN36" s="2"/>
      <c r="AO36" s="2"/>
      <c r="AP36" s="2"/>
    </row>
    <row r="37" spans="1:42">
      <c r="A37" s="23">
        <v>94</v>
      </c>
      <c r="B37" s="24">
        <v>608</v>
      </c>
      <c r="C37" s="24">
        <v>30</v>
      </c>
      <c r="D37" s="24">
        <v>2</v>
      </c>
      <c r="E37" s="25" t="s">
        <v>21</v>
      </c>
      <c r="F37" s="11">
        <v>273.78499999999997</v>
      </c>
      <c r="G37" s="16">
        <v>12.639017105102539</v>
      </c>
      <c r="H37" s="16">
        <v>2.2000000000000002</v>
      </c>
      <c r="I37" s="11">
        <v>-22.46</v>
      </c>
      <c r="J37" s="12">
        <f t="shared" si="17"/>
        <v>-18.337015464952856</v>
      </c>
      <c r="K37" s="2"/>
      <c r="L37" s="59">
        <v>25.5</v>
      </c>
      <c r="M37" s="11">
        <f t="shared" si="4"/>
        <v>8.92</v>
      </c>
      <c r="N37" s="11">
        <f t="shared" si="5"/>
        <v>-6.6605875589739298</v>
      </c>
      <c r="O37" s="11">
        <f t="shared" si="6"/>
        <v>-1.0589536246442326</v>
      </c>
      <c r="P37" s="11">
        <f t="shared" si="7"/>
        <v>-7.7124879302803038</v>
      </c>
      <c r="Q37" s="11">
        <f t="shared" si="8"/>
        <v>10.822988848565807</v>
      </c>
      <c r="R37" s="21">
        <f t="shared" si="9"/>
        <v>2.8262949999999992E-2</v>
      </c>
      <c r="S37" s="11">
        <f t="shared" si="10"/>
        <v>8.0200261384782596</v>
      </c>
      <c r="T37" s="18">
        <f t="shared" si="18"/>
        <v>283.76465084070355</v>
      </c>
      <c r="U37" s="18">
        <v>218.65389999999999</v>
      </c>
      <c r="V37" s="18">
        <v>249.26679999999999</v>
      </c>
      <c r="W37" s="18">
        <v>321.04770000000002</v>
      </c>
      <c r="X37" s="19">
        <v>369.72789999999998</v>
      </c>
      <c r="Y37" s="18"/>
      <c r="Z37" s="58"/>
      <c r="AA37" s="62">
        <v>13.863875</v>
      </c>
      <c r="AB37" s="11">
        <f t="shared" si="11"/>
        <v>10.316335</v>
      </c>
      <c r="AC37" s="11">
        <f t="shared" si="19"/>
        <v>-8.0334591442589272</v>
      </c>
      <c r="AD37" s="11">
        <f t="shared" si="12"/>
        <v>-1.1095887393945678</v>
      </c>
      <c r="AE37" s="11">
        <f t="shared" si="13"/>
        <v>-9.1341340478486472</v>
      </c>
      <c r="AF37" s="11">
        <f t="shared" si="20"/>
        <v>9.3747870318885429</v>
      </c>
      <c r="AG37" s="21">
        <f t="shared" si="14"/>
        <v>3.8757900870446844E-2</v>
      </c>
      <c r="AH37" s="11">
        <f t="shared" si="15"/>
        <v>7.2767008188652129</v>
      </c>
      <c r="AI37" s="18">
        <f t="shared" si="16"/>
        <v>187.74754709210131</v>
      </c>
      <c r="AJ37" s="63">
        <v>146.00450000000001</v>
      </c>
      <c r="AK37" s="63">
        <v>165.4606</v>
      </c>
      <c r="AL37" s="63">
        <v>211.7645</v>
      </c>
      <c r="AM37" s="64">
        <v>237.3664</v>
      </c>
      <c r="AN37" s="2"/>
      <c r="AO37" s="2"/>
      <c r="AP37" s="2"/>
    </row>
    <row r="38" spans="1:42">
      <c r="A38" s="23">
        <v>94</v>
      </c>
      <c r="B38" s="24">
        <v>608</v>
      </c>
      <c r="C38" s="24">
        <v>30</v>
      </c>
      <c r="D38" s="24">
        <v>3</v>
      </c>
      <c r="E38" s="25" t="s">
        <v>21</v>
      </c>
      <c r="F38" s="11">
        <v>275.33499999999998</v>
      </c>
      <c r="G38" s="16">
        <v>12.690584182739258</v>
      </c>
      <c r="H38" s="16">
        <v>2.4500000000000002</v>
      </c>
      <c r="I38" s="11">
        <v>-23.24</v>
      </c>
      <c r="J38" s="12">
        <f t="shared" si="17"/>
        <v>-19.1203052821852</v>
      </c>
      <c r="K38" s="2"/>
      <c r="L38" s="60">
        <v>20.9</v>
      </c>
      <c r="M38" s="48">
        <f t="shared" si="4"/>
        <v>9.4720000000000013</v>
      </c>
      <c r="N38" s="48">
        <f t="shared" si="5"/>
        <v>-6.9561117098838849</v>
      </c>
      <c r="O38" s="48">
        <f t="shared" si="6"/>
        <v>-1.0784917531032139</v>
      </c>
      <c r="P38" s="48">
        <f t="shared" si="7"/>
        <v>-8.0271013538744</v>
      </c>
      <c r="Q38" s="48">
        <f t="shared" si="8"/>
        <v>11.3094439491912</v>
      </c>
      <c r="R38" s="49">
        <f t="shared" si="9"/>
        <v>3.1638448399999998E-2</v>
      </c>
      <c r="S38" s="48">
        <f t="shared" si="10"/>
        <v>8.3049950329287689</v>
      </c>
      <c r="T38" s="50">
        <f t="shared" si="18"/>
        <v>262.49691286785003</v>
      </c>
      <c r="U38" s="50">
        <v>193.05029999999999</v>
      </c>
      <c r="V38" s="50">
        <v>227.64420000000001</v>
      </c>
      <c r="W38" s="50">
        <v>298.55369999999999</v>
      </c>
      <c r="X38" s="51">
        <v>340.142</v>
      </c>
      <c r="Y38" s="50"/>
      <c r="Z38" s="58"/>
      <c r="AA38" s="62">
        <v>14.333002</v>
      </c>
      <c r="AB38" s="11">
        <f t="shared" si="11"/>
        <v>10.26003976</v>
      </c>
      <c r="AC38" s="11">
        <f t="shared" si="19"/>
        <v>-7.7307222424191195</v>
      </c>
      <c r="AD38" s="11">
        <f t="shared" si="12"/>
        <v>-1.1074680151698153</v>
      </c>
      <c r="AE38" s="11">
        <f t="shared" si="13"/>
        <v>-8.8296287299713185</v>
      </c>
      <c r="AF38" s="11">
        <f t="shared" si="20"/>
        <v>10.491272892721337</v>
      </c>
      <c r="AG38" s="21">
        <f t="shared" si="14"/>
        <v>3.8195843999277584E-2</v>
      </c>
      <c r="AH38" s="11">
        <f t="shared" si="15"/>
        <v>7.8366626623613014</v>
      </c>
      <c r="AI38" s="18">
        <f t="shared" si="16"/>
        <v>205.1705589359282</v>
      </c>
      <c r="AJ38" s="63">
        <v>158.83500000000001</v>
      </c>
      <c r="AK38" s="63">
        <v>180.4358</v>
      </c>
      <c r="AL38" s="63">
        <v>231.9555</v>
      </c>
      <c r="AM38" s="64">
        <v>259.45490000000001</v>
      </c>
      <c r="AN38" s="2"/>
      <c r="AO38" s="2"/>
      <c r="AP38" s="2"/>
    </row>
    <row r="39" spans="1:42">
      <c r="A39" s="23">
        <v>94</v>
      </c>
      <c r="B39" s="24">
        <v>608</v>
      </c>
      <c r="C39" s="24">
        <v>30</v>
      </c>
      <c r="D39" s="24">
        <v>5</v>
      </c>
      <c r="E39" s="25" t="s">
        <v>22</v>
      </c>
      <c r="F39" s="11">
        <v>278.21499999999997</v>
      </c>
      <c r="G39" s="16">
        <v>12.776898384094238</v>
      </c>
      <c r="H39" s="16">
        <v>2.65</v>
      </c>
      <c r="I39" s="11">
        <v>-23.48</v>
      </c>
      <c r="J39" s="12">
        <f t="shared" si="17"/>
        <v>-19.361317533641341</v>
      </c>
      <c r="K39" s="2"/>
      <c r="L39" s="59">
        <v>22.9</v>
      </c>
      <c r="M39" s="11">
        <f t="shared" si="4"/>
        <v>9.2320000000000011</v>
      </c>
      <c r="N39" s="11">
        <f t="shared" si="5"/>
        <v>-6.5217908270842599</v>
      </c>
      <c r="O39" s="11">
        <f t="shared" si="6"/>
        <v>-1.0699223104205373</v>
      </c>
      <c r="P39" s="11">
        <f t="shared" si="7"/>
        <v>-7.5847353279950767</v>
      </c>
      <c r="Q39" s="11">
        <f t="shared" si="8"/>
        <v>12.009094089606487</v>
      </c>
      <c r="R39" s="21">
        <f t="shared" si="9"/>
        <v>3.0065384399999995E-2</v>
      </c>
      <c r="S39" s="11">
        <f t="shared" si="10"/>
        <v>8.7522764604917267</v>
      </c>
      <c r="T39" s="18">
        <f t="shared" si="18"/>
        <v>291.10808443519278</v>
      </c>
      <c r="U39" s="18">
        <v>217.54499999999999</v>
      </c>
      <c r="V39" s="18">
        <v>252.8878</v>
      </c>
      <c r="W39" s="18">
        <v>331.11189999999999</v>
      </c>
      <c r="X39" s="19">
        <v>378.04</v>
      </c>
      <c r="Y39" s="18"/>
      <c r="Z39" s="58"/>
      <c r="AA39" s="62">
        <v>15.813632</v>
      </c>
      <c r="AB39" s="11">
        <f t="shared" si="11"/>
        <v>10.082364160000001</v>
      </c>
      <c r="AC39" s="11">
        <f t="shared" si="19"/>
        <v>-7.3581763465209633</v>
      </c>
      <c r="AD39" s="11">
        <f t="shared" si="12"/>
        <v>-1.1008198772916866</v>
      </c>
      <c r="AE39" s="11">
        <f t="shared" si="13"/>
        <v>-8.450896197029806</v>
      </c>
      <c r="AF39" s="11">
        <f t="shared" si="20"/>
        <v>11.125832104818878</v>
      </c>
      <c r="AG39" s="21">
        <f t="shared" si="14"/>
        <v>3.6509663086155247E-2</v>
      </c>
      <c r="AH39" s="11">
        <f t="shared" si="15"/>
        <v>8.1950860663500489</v>
      </c>
      <c r="AI39" s="18">
        <f t="shared" si="16"/>
        <v>224.46348099710869</v>
      </c>
      <c r="AJ39" s="63">
        <v>175.22659999999999</v>
      </c>
      <c r="AK39" s="63">
        <v>197.75409999999999</v>
      </c>
      <c r="AL39" s="63">
        <v>253.3503</v>
      </c>
      <c r="AM39" s="64">
        <v>283.08539999999999</v>
      </c>
      <c r="AN39" s="2"/>
      <c r="AO39" s="2"/>
      <c r="AP39" s="2"/>
    </row>
    <row r="40" spans="1:42">
      <c r="A40" s="23">
        <v>94</v>
      </c>
      <c r="B40" s="24">
        <v>608</v>
      </c>
      <c r="C40" s="24">
        <v>31</v>
      </c>
      <c r="D40" s="24">
        <v>1</v>
      </c>
      <c r="E40" s="25" t="s">
        <v>7</v>
      </c>
      <c r="F40" s="11">
        <v>281.83499999999998</v>
      </c>
      <c r="G40" s="16">
        <v>12.850326538085938</v>
      </c>
      <c r="H40" s="16">
        <v>2.3574999999999999</v>
      </c>
      <c r="I40" s="11">
        <v>-23.015000000000001</v>
      </c>
      <c r="J40" s="12">
        <f t="shared" si="17"/>
        <v>-18.894356296445039</v>
      </c>
      <c r="K40" s="2"/>
      <c r="L40" s="60">
        <v>22.9</v>
      </c>
      <c r="M40" s="48">
        <f t="shared" si="4"/>
        <v>9.2320000000000011</v>
      </c>
      <c r="N40" s="48">
        <f t="shared" si="5"/>
        <v>-6.8116151687619322</v>
      </c>
      <c r="O40" s="48">
        <f t="shared" si="6"/>
        <v>-1.0699223104205373</v>
      </c>
      <c r="P40" s="48">
        <f t="shared" si="7"/>
        <v>-7.8742495801434416</v>
      </c>
      <c r="Q40" s="48">
        <f t="shared" si="8"/>
        <v>11.232334445352876</v>
      </c>
      <c r="R40" s="49">
        <f t="shared" si="9"/>
        <v>3.0065384399999995E-2</v>
      </c>
      <c r="S40" s="48">
        <f t="shared" si="10"/>
        <v>8.2584806805988844</v>
      </c>
      <c r="T40" s="50">
        <f t="shared" si="18"/>
        <v>274.68402102315662</v>
      </c>
      <c r="U40" s="50">
        <v>205.81530000000001</v>
      </c>
      <c r="V40" s="50">
        <v>239.5916</v>
      </c>
      <c r="W40" s="50">
        <v>311.07249999999999</v>
      </c>
      <c r="X40" s="51">
        <v>356.51420000000002</v>
      </c>
      <c r="Y40" s="50"/>
      <c r="Z40" s="58"/>
      <c r="AA40" s="62">
        <v>15.088760000000001</v>
      </c>
      <c r="AB40" s="11">
        <f t="shared" si="11"/>
        <v>10.1693488</v>
      </c>
      <c r="AC40" s="11">
        <f t="shared" si="19"/>
        <v>-7.7332071194597347</v>
      </c>
      <c r="AD40" s="11">
        <f t="shared" si="12"/>
        <v>-1.1040660721687814</v>
      </c>
      <c r="AE40" s="11">
        <f t="shared" si="13"/>
        <v>-8.8287352200188707</v>
      </c>
      <c r="AF40" s="11">
        <f t="shared" si="20"/>
        <v>10.259467103287401</v>
      </c>
      <c r="AG40" s="21">
        <f t="shared" si="14"/>
        <v>3.7318783390415493E-2</v>
      </c>
      <c r="AH40" s="11">
        <f t="shared" si="15"/>
        <v>7.7134253419940544</v>
      </c>
      <c r="AI40" s="18">
        <f t="shared" si="16"/>
        <v>206.69016085811302</v>
      </c>
      <c r="AJ40" s="63">
        <v>160.40039999999999</v>
      </c>
      <c r="AK40" s="63">
        <v>182.1044</v>
      </c>
      <c r="AL40" s="63">
        <v>232.983</v>
      </c>
      <c r="AM40" s="64">
        <v>260.77010000000001</v>
      </c>
      <c r="AN40" s="2"/>
    </row>
    <row r="41" spans="1:42">
      <c r="A41" s="23">
        <v>94</v>
      </c>
      <c r="B41" s="24">
        <v>608</v>
      </c>
      <c r="C41" s="24">
        <v>31</v>
      </c>
      <c r="D41" s="24">
        <v>2</v>
      </c>
      <c r="E41" s="25" t="s">
        <v>25</v>
      </c>
      <c r="F41" s="11">
        <v>283.51499999999999</v>
      </c>
      <c r="G41" s="16">
        <v>12.927389144897461</v>
      </c>
      <c r="H41" s="16">
        <v>2.08</v>
      </c>
      <c r="I41" s="11">
        <v>-23.704999999999998</v>
      </c>
      <c r="J41" s="12">
        <f t="shared" si="17"/>
        <v>-19.587266519381501</v>
      </c>
      <c r="K41" s="2"/>
      <c r="L41" s="60">
        <v>20.9</v>
      </c>
      <c r="M41" s="48">
        <f t="shared" si="4"/>
        <v>9.4720000000000013</v>
      </c>
      <c r="N41" s="48">
        <f t="shared" si="5"/>
        <v>-7.322639954352212</v>
      </c>
      <c r="O41" s="48">
        <f t="shared" si="6"/>
        <v>-1.0784917531032139</v>
      </c>
      <c r="P41" s="48">
        <f t="shared" si="7"/>
        <v>-8.3932343006537167</v>
      </c>
      <c r="Q41" s="48">
        <f t="shared" si="8"/>
        <v>11.417673227261282</v>
      </c>
      <c r="R41" s="49">
        <f t="shared" si="9"/>
        <v>3.1638448399999998E-2</v>
      </c>
      <c r="S41" s="48">
        <f t="shared" si="10"/>
        <v>8.3711724730558608</v>
      </c>
      <c r="T41" s="50">
        <f t="shared" si="18"/>
        <v>264.58859066729269</v>
      </c>
      <c r="U41" s="50">
        <v>194.94589999999999</v>
      </c>
      <c r="V41" s="50">
        <v>229.18950000000001</v>
      </c>
      <c r="W41" s="50">
        <v>301.05169999999998</v>
      </c>
      <c r="X41" s="51">
        <v>343.28649999999999</v>
      </c>
      <c r="Y41" s="50"/>
      <c r="Z41" s="58"/>
      <c r="AA41" s="62">
        <v>15.064193</v>
      </c>
      <c r="AB41" s="11">
        <f t="shared" si="11"/>
        <v>10.172296840000001</v>
      </c>
      <c r="AC41" s="11">
        <f t="shared" si="19"/>
        <v>-8.0108085178281954</v>
      </c>
      <c r="AD41" s="11">
        <f t="shared" si="12"/>
        <v>-1.1041763766644208</v>
      </c>
      <c r="AE41" s="11">
        <f t="shared" si="13"/>
        <v>-9.1061395489691677</v>
      </c>
      <c r="AF41" s="11">
        <f t="shared" si="20"/>
        <v>10.690525135472972</v>
      </c>
      <c r="AG41" s="21">
        <f t="shared" si="14"/>
        <v>3.7346750917428367E-2</v>
      </c>
      <c r="AH41" s="11">
        <f t="shared" si="15"/>
        <v>7.9457842496974207</v>
      </c>
      <c r="AI41" s="18">
        <f t="shared" si="16"/>
        <v>212.7570418981056</v>
      </c>
      <c r="AJ41" s="63">
        <v>165.6413</v>
      </c>
      <c r="AK41" s="63">
        <v>187.63509999999999</v>
      </c>
      <c r="AL41" s="63">
        <v>239.85329999999999</v>
      </c>
      <c r="AM41" s="64">
        <v>268.50869999999998</v>
      </c>
      <c r="AN41" s="2"/>
    </row>
    <row r="42" spans="1:42">
      <c r="A42" s="23">
        <v>94</v>
      </c>
      <c r="B42" s="24">
        <v>608</v>
      </c>
      <c r="C42" s="24">
        <v>31</v>
      </c>
      <c r="D42" s="24">
        <v>3</v>
      </c>
      <c r="E42" s="25" t="s">
        <v>7</v>
      </c>
      <c r="F42" s="11">
        <v>284.85499999999996</v>
      </c>
      <c r="G42" s="16">
        <v>12.98289680480957</v>
      </c>
      <c r="H42" s="16">
        <v>2.4799999999999995</v>
      </c>
      <c r="I42" s="11">
        <v>-22.82</v>
      </c>
      <c r="J42" s="12">
        <f t="shared" si="17"/>
        <v>-18.698533842137067</v>
      </c>
      <c r="K42" s="2"/>
      <c r="L42" s="59">
        <v>18.899999999999999</v>
      </c>
      <c r="M42" s="11">
        <f t="shared" si="4"/>
        <v>9.7119999999999997</v>
      </c>
      <c r="N42" s="11">
        <f t="shared" si="5"/>
        <v>-7.1624383982758673</v>
      </c>
      <c r="O42" s="11">
        <f t="shared" si="6"/>
        <v>-1.0871785653141588</v>
      </c>
      <c r="P42" s="11">
        <f t="shared" si="7"/>
        <v>-8.2418301140879748</v>
      </c>
      <c r="Q42" s="11">
        <f t="shared" si="8"/>
        <v>10.655954453008931</v>
      </c>
      <c r="R42" s="21">
        <f t="shared" si="9"/>
        <v>3.3394872399999991E-2</v>
      </c>
      <c r="S42" s="11">
        <f t="shared" si="10"/>
        <v>7.9266340606294774</v>
      </c>
      <c r="T42" s="18">
        <f t="shared" si="18"/>
        <v>237.36081293215182</v>
      </c>
      <c r="U42" s="18">
        <v>171.57589999999999</v>
      </c>
      <c r="V42" s="18">
        <v>203.8758</v>
      </c>
      <c r="W42" s="18">
        <v>270.72669999999999</v>
      </c>
      <c r="X42" s="19">
        <v>306.6705</v>
      </c>
      <c r="Y42" s="18"/>
      <c r="Z42" s="58"/>
      <c r="AA42" s="62">
        <v>14.340870000000001</v>
      </c>
      <c r="AB42" s="11">
        <f t="shared" si="11"/>
        <v>10.2590956</v>
      </c>
      <c r="AC42" s="11">
        <f t="shared" si="19"/>
        <v>-7.7000995426622012</v>
      </c>
      <c r="AD42" s="11">
        <f t="shared" si="12"/>
        <v>-1.1074325062914174</v>
      </c>
      <c r="AE42" s="11">
        <f t="shared" si="13"/>
        <v>-8.7990047084183516</v>
      </c>
      <c r="AF42" s="11">
        <f t="shared" si="20"/>
        <v>10.088162990807392</v>
      </c>
      <c r="AG42" s="21">
        <f t="shared" si="14"/>
        <v>3.8186533704939796E-2</v>
      </c>
      <c r="AH42" s="11">
        <f t="shared" si="15"/>
        <v>7.6248151002393634</v>
      </c>
      <c r="AI42" s="18">
        <f t="shared" si="16"/>
        <v>199.67287838050146</v>
      </c>
      <c r="AJ42" s="63">
        <v>155.01329999999999</v>
      </c>
      <c r="AK42" s="63">
        <v>175.53630000000001</v>
      </c>
      <c r="AL42" s="63">
        <v>225.458</v>
      </c>
      <c r="AM42" s="64">
        <v>252.03970000000001</v>
      </c>
      <c r="AN42" s="2"/>
      <c r="AO42" s="2"/>
      <c r="AP42" s="2"/>
    </row>
    <row r="43" spans="1:42">
      <c r="A43" s="23">
        <v>94</v>
      </c>
      <c r="B43" s="24">
        <v>608</v>
      </c>
      <c r="C43" s="24">
        <v>31</v>
      </c>
      <c r="D43" s="24">
        <v>4</v>
      </c>
      <c r="E43" s="25" t="s">
        <v>26</v>
      </c>
      <c r="F43" s="11">
        <v>286.33499999999998</v>
      </c>
      <c r="G43" s="16">
        <v>13.099399566650391</v>
      </c>
      <c r="H43" s="16">
        <v>2.62</v>
      </c>
      <c r="I43" s="11">
        <v>-23.234999999999999</v>
      </c>
      <c r="J43" s="12">
        <f t="shared" si="17"/>
        <v>-19.115284193613206</v>
      </c>
      <c r="K43" s="2"/>
      <c r="L43" s="59">
        <v>24.1</v>
      </c>
      <c r="M43" s="11">
        <f t="shared" si="4"/>
        <v>9.088000000000001</v>
      </c>
      <c r="N43" s="11">
        <f t="shared" si="5"/>
        <v>-6.4097482082830766</v>
      </c>
      <c r="O43" s="11">
        <f t="shared" si="6"/>
        <v>-1.0648359966358285</v>
      </c>
      <c r="P43" s="11">
        <f t="shared" si="7"/>
        <v>-7.4677588742973739</v>
      </c>
      <c r="Q43" s="11">
        <f t="shared" si="8"/>
        <v>11.874509951702583</v>
      </c>
      <c r="R43" s="21">
        <f t="shared" si="9"/>
        <v>2.920157159999999E-2</v>
      </c>
      <c r="S43" s="11">
        <f t="shared" si="10"/>
        <v>8.6625337097222257</v>
      </c>
      <c r="T43" s="18">
        <f t="shared" si="18"/>
        <v>296.64614728209455</v>
      </c>
      <c r="U43" s="18">
        <v>224.92570000000001</v>
      </c>
      <c r="V43" s="18">
        <v>259.86500000000001</v>
      </c>
      <c r="W43" s="18">
        <v>338.18599999999998</v>
      </c>
      <c r="X43" s="19">
        <v>389.58819999999997</v>
      </c>
      <c r="Y43" s="18"/>
      <c r="Z43" s="58"/>
      <c r="AA43" s="62">
        <v>15.749472000000001</v>
      </c>
      <c r="AB43" s="11">
        <f t="shared" si="11"/>
        <v>10.09006336</v>
      </c>
      <c r="AC43" s="11">
        <f t="shared" si="19"/>
        <v>-7.3954428728378616</v>
      </c>
      <c r="AD43" s="11">
        <f t="shared" si="12"/>
        <v>-1.1011065479552002</v>
      </c>
      <c r="AE43" s="11">
        <f t="shared" si="13"/>
        <v>-8.4884062502208053</v>
      </c>
      <c r="AF43" s="11">
        <f t="shared" si="20"/>
        <v>10.833972404856951</v>
      </c>
      <c r="AG43" s="21">
        <f t="shared" si="14"/>
        <v>3.6580036358512667E-2</v>
      </c>
      <c r="AH43" s="11">
        <f t="shared" si="15"/>
        <v>8.0262444243002218</v>
      </c>
      <c r="AI43" s="18">
        <f t="shared" si="16"/>
        <v>219.41597721874342</v>
      </c>
      <c r="AJ43" s="63">
        <v>170.85499999999999</v>
      </c>
      <c r="AK43" s="63">
        <v>193.84780000000001</v>
      </c>
      <c r="AL43" s="63">
        <v>247.60919999999999</v>
      </c>
      <c r="AM43" s="64">
        <v>276.64569999999998</v>
      </c>
      <c r="AN43" s="2"/>
      <c r="AO43" s="2"/>
      <c r="AP43" s="2"/>
    </row>
    <row r="44" spans="1:42">
      <c r="A44" s="23">
        <v>94</v>
      </c>
      <c r="B44" s="24">
        <v>608</v>
      </c>
      <c r="C44" s="24">
        <v>31</v>
      </c>
      <c r="D44" s="24">
        <v>5</v>
      </c>
      <c r="E44" s="25" t="s">
        <v>11</v>
      </c>
      <c r="F44" s="11">
        <v>287.88</v>
      </c>
      <c r="G44" s="16">
        <v>13.274014472961426</v>
      </c>
      <c r="H44" s="16">
        <v>2.1</v>
      </c>
      <c r="I44" s="11">
        <v>-24.865000000000002</v>
      </c>
      <c r="J44" s="12">
        <f t="shared" si="17"/>
        <v>-20.75215906808603</v>
      </c>
      <c r="K44" s="2"/>
      <c r="L44" s="60">
        <v>20.2</v>
      </c>
      <c r="M44" s="48">
        <f t="shared" si="4"/>
        <v>9.5560000000000009</v>
      </c>
      <c r="N44" s="48">
        <f t="shared" si="5"/>
        <v>-7.3854248798480739</v>
      </c>
      <c r="O44" s="48">
        <f t="shared" si="6"/>
        <v>-1.0815186637122893</v>
      </c>
      <c r="P44" s="48">
        <f t="shared" si="7"/>
        <v>-8.4589560687134053</v>
      </c>
      <c r="Q44" s="48">
        <f t="shared" si="8"/>
        <v>12.553719789337059</v>
      </c>
      <c r="R44" s="49">
        <f t="shared" si="9"/>
        <v>3.2231356799999993E-2</v>
      </c>
      <c r="S44" s="48">
        <f t="shared" si="10"/>
        <v>9.135259537431212</v>
      </c>
      <c r="T44" s="50">
        <f t="shared" si="18"/>
        <v>283.42770656900223</v>
      </c>
      <c r="U44" s="50">
        <v>205.6591</v>
      </c>
      <c r="V44" s="50">
        <v>244.0325</v>
      </c>
      <c r="W44" s="50">
        <v>324.14359999999999</v>
      </c>
      <c r="X44" s="51">
        <v>371.75639999999999</v>
      </c>
      <c r="Y44" s="50"/>
      <c r="Z44" s="58"/>
      <c r="AA44" s="62">
        <v>14.635767</v>
      </c>
      <c r="AB44" s="11">
        <f t="shared" si="11"/>
        <v>10.22370796</v>
      </c>
      <c r="AC44" s="11">
        <f t="shared" si="19"/>
        <v>-8.04149407303521</v>
      </c>
      <c r="AD44" s="11">
        <f t="shared" si="12"/>
        <v>-1.1061030140173682</v>
      </c>
      <c r="AE44" s="11">
        <f t="shared" si="13"/>
        <v>-9.1387023662211959</v>
      </c>
      <c r="AF44" s="11">
        <f t="shared" si="20"/>
        <v>11.85956835075852</v>
      </c>
      <c r="AG44" s="21">
        <f t="shared" si="14"/>
        <v>3.7840317617835864E-2</v>
      </c>
      <c r="AH44" s="11">
        <f t="shared" si="15"/>
        <v>8.6526837957079756</v>
      </c>
      <c r="AI44" s="18">
        <f t="shared" si="16"/>
        <v>228.66308584126608</v>
      </c>
      <c r="AJ44" s="63">
        <v>177.10810000000001</v>
      </c>
      <c r="AK44" s="63">
        <v>200.98920000000001</v>
      </c>
      <c r="AL44" s="63">
        <v>259.11900000000003</v>
      </c>
      <c r="AM44" s="64">
        <v>291.24529999999999</v>
      </c>
      <c r="AN44" s="2"/>
      <c r="AO44" s="2"/>
      <c r="AP44" s="2"/>
    </row>
    <row r="45" spans="1:42">
      <c r="A45" s="23">
        <v>94</v>
      </c>
      <c r="B45" s="24">
        <v>608</v>
      </c>
      <c r="C45" s="24">
        <v>31</v>
      </c>
      <c r="D45" s="24">
        <v>6</v>
      </c>
      <c r="E45" s="25" t="s">
        <v>7</v>
      </c>
      <c r="F45" s="11">
        <v>289.435</v>
      </c>
      <c r="G45" s="16">
        <v>13.326029777526855</v>
      </c>
      <c r="H45" s="16">
        <v>2.7359999999999998</v>
      </c>
      <c r="I45" s="11">
        <v>-23.17</v>
      </c>
      <c r="J45" s="12">
        <f t="shared" si="17"/>
        <v>-19.050010042177178</v>
      </c>
      <c r="K45" s="2"/>
      <c r="L45" s="59">
        <v>16.3</v>
      </c>
      <c r="M45" s="11">
        <f t="shared" si="4"/>
        <v>10.024000000000001</v>
      </c>
      <c r="N45" s="11">
        <f t="shared" si="5"/>
        <v>-7.2156701226901987</v>
      </c>
      <c r="O45" s="11">
        <f t="shared" si="6"/>
        <v>-1.0986508896182416</v>
      </c>
      <c r="P45" s="11">
        <f t="shared" si="7"/>
        <v>-8.3063935099089576</v>
      </c>
      <c r="Q45" s="11">
        <f t="shared" si="8"/>
        <v>10.952257140784738</v>
      </c>
      <c r="R45" s="21">
        <f t="shared" si="9"/>
        <v>3.5983921199999991E-2</v>
      </c>
      <c r="S45" s="11">
        <f t="shared" si="10"/>
        <v>8.0938269684665567</v>
      </c>
      <c r="T45" s="18">
        <f t="shared" si="18"/>
        <v>224.92898768538208</v>
      </c>
      <c r="U45" s="18">
        <v>155.39099999999999</v>
      </c>
      <c r="V45" s="18">
        <v>189.47829999999999</v>
      </c>
      <c r="W45" s="18">
        <v>258.28059999999999</v>
      </c>
      <c r="X45" s="19">
        <v>292.31380000000001</v>
      </c>
      <c r="Y45" s="18"/>
      <c r="Z45" s="58"/>
      <c r="AA45" s="62">
        <v>15.699941000000001</v>
      </c>
      <c r="AB45" s="11">
        <f t="shared" si="11"/>
        <v>10.09600708</v>
      </c>
      <c r="AC45" s="11">
        <f t="shared" si="19"/>
        <v>-7.2864430988856839</v>
      </c>
      <c r="AD45" s="11">
        <f t="shared" si="12"/>
        <v>-1.1013279424903881</v>
      </c>
      <c r="AE45" s="11">
        <f t="shared" si="13"/>
        <v>-8.3797462779899661</v>
      </c>
      <c r="AF45" s="11">
        <f t="shared" si="20"/>
        <v>10.877479864846107</v>
      </c>
      <c r="AG45" s="21">
        <f t="shared" si="14"/>
        <v>3.6634527793793496E-2</v>
      </c>
      <c r="AH45" s="11">
        <f t="shared" si="15"/>
        <v>8.0509709961026719</v>
      </c>
      <c r="AI45" s="18">
        <f t="shared" si="16"/>
        <v>219.76456313070429</v>
      </c>
      <c r="AJ45" s="63">
        <v>170.22559999999999</v>
      </c>
      <c r="AK45" s="63">
        <v>193.7687</v>
      </c>
      <c r="AL45" s="63">
        <v>247.45490000000001</v>
      </c>
      <c r="AM45" s="64">
        <v>276.56650000000002</v>
      </c>
      <c r="AN45" s="2"/>
      <c r="AO45" s="2"/>
      <c r="AP45" s="2"/>
    </row>
    <row r="46" spans="1:42">
      <c r="A46" s="23">
        <v>94</v>
      </c>
      <c r="B46" s="24">
        <v>608</v>
      </c>
      <c r="C46" s="24">
        <v>32</v>
      </c>
      <c r="D46" s="24">
        <v>1</v>
      </c>
      <c r="E46" s="25" t="s">
        <v>24</v>
      </c>
      <c r="F46" s="11">
        <v>291.435</v>
      </c>
      <c r="G46" s="16">
        <v>13.39293098449707</v>
      </c>
      <c r="H46" s="16">
        <v>2.5</v>
      </c>
      <c r="I46" s="11">
        <v>-25.27</v>
      </c>
      <c r="J46" s="12">
        <f t="shared" si="17"/>
        <v>-21.158867242418182</v>
      </c>
      <c r="K46" s="2"/>
      <c r="L46" s="59">
        <v>19.600000000000001</v>
      </c>
      <c r="M46" s="11">
        <f t="shared" si="4"/>
        <v>9.6280000000000001</v>
      </c>
      <c r="N46" s="11">
        <f t="shared" si="5"/>
        <v>-7.0600260690075629</v>
      </c>
      <c r="O46" s="11">
        <f t="shared" si="6"/>
        <v>-1.0841246797608881</v>
      </c>
      <c r="P46" s="11">
        <f t="shared" si="7"/>
        <v>-8.1364968002673095</v>
      </c>
      <c r="Q46" s="11">
        <f t="shared" si="8"/>
        <v>13.303865158858175</v>
      </c>
      <c r="R46" s="21">
        <f t="shared" si="9"/>
        <v>3.275806559999999E-2</v>
      </c>
      <c r="S46" s="11">
        <f t="shared" si="10"/>
        <v>9.7211601562640784</v>
      </c>
      <c r="T46" s="18">
        <f t="shared" si="18"/>
        <v>296.75623325768299</v>
      </c>
      <c r="U46" s="18">
        <v>211.9074</v>
      </c>
      <c r="V46" s="18">
        <v>253.29650000000001</v>
      </c>
      <c r="W46" s="18">
        <v>340.5027</v>
      </c>
      <c r="X46" s="19">
        <v>388.57010000000002</v>
      </c>
      <c r="Y46" s="18"/>
      <c r="Z46" s="58"/>
      <c r="AA46" s="62">
        <v>15.515972</v>
      </c>
      <c r="AB46" s="11">
        <f t="shared" si="11"/>
        <v>10.11808336</v>
      </c>
      <c r="AC46" s="11">
        <f t="shared" si="19"/>
        <v>-7.5417750513481678</v>
      </c>
      <c r="AD46" s="11">
        <f t="shared" si="12"/>
        <v>-1.1021509155225269</v>
      </c>
      <c r="AE46" s="11">
        <f t="shared" si="13"/>
        <v>-8.6356137925931762</v>
      </c>
      <c r="AF46" s="11">
        <f t="shared" si="20"/>
        <v>12.793959132616939</v>
      </c>
      <c r="AG46" s="21">
        <f t="shared" si="14"/>
        <v>3.683817587085083E-2</v>
      </c>
      <c r="AH46" s="11">
        <f t="shared" si="15"/>
        <v>9.3150597507688779</v>
      </c>
      <c r="AI46" s="18">
        <f t="shared" si="16"/>
        <v>252.86430531810515</v>
      </c>
      <c r="AJ46" s="63">
        <v>195.15649999999999</v>
      </c>
      <c r="AK46" s="63">
        <v>222.21510000000001</v>
      </c>
      <c r="AL46" s="63">
        <v>287.2235</v>
      </c>
      <c r="AM46" s="64">
        <v>322.71929999999998</v>
      </c>
      <c r="AN46" s="2"/>
    </row>
    <row r="47" spans="1:42">
      <c r="A47" s="23">
        <v>94</v>
      </c>
      <c r="B47" s="24">
        <v>608</v>
      </c>
      <c r="C47" s="24">
        <v>32</v>
      </c>
      <c r="D47" s="24">
        <v>2</v>
      </c>
      <c r="E47" s="25" t="s">
        <v>22</v>
      </c>
      <c r="F47" s="11">
        <v>292.92500000000001</v>
      </c>
      <c r="G47" s="16">
        <v>13.44277286529541</v>
      </c>
      <c r="H47" s="16">
        <v>2.605</v>
      </c>
      <c r="I47" s="11">
        <v>-24.04</v>
      </c>
      <c r="J47" s="12">
        <f t="shared" si="17"/>
        <v>-19.923679453705518</v>
      </c>
      <c r="K47" s="2"/>
      <c r="L47" s="59">
        <v>18.3</v>
      </c>
      <c r="M47" s="11">
        <f t="shared" si="4"/>
        <v>9.7840000000000007</v>
      </c>
      <c r="N47" s="11">
        <f t="shared" si="5"/>
        <v>-7.109441227034722</v>
      </c>
      <c r="O47" s="11">
        <f t="shared" si="6"/>
        <v>-1.0898078572653973</v>
      </c>
      <c r="P47" s="11">
        <f t="shared" si="7"/>
        <v>-8.1915011593900999</v>
      </c>
      <c r="Q47" s="11">
        <f t="shared" si="8"/>
        <v>11.970678250624367</v>
      </c>
      <c r="R47" s="21">
        <f t="shared" si="9"/>
        <v>3.3960425199999991E-2</v>
      </c>
      <c r="S47" s="11">
        <f t="shared" si="10"/>
        <v>8.7264711231379728</v>
      </c>
      <c r="T47" s="18">
        <f t="shared" si="18"/>
        <v>256.9600077662742</v>
      </c>
      <c r="U47" s="18">
        <v>183.17099999999999</v>
      </c>
      <c r="V47" s="18">
        <v>218.7576</v>
      </c>
      <c r="W47" s="18">
        <v>293.91890000000001</v>
      </c>
      <c r="X47" s="19">
        <v>334.73880000000003</v>
      </c>
      <c r="Y47" s="18"/>
      <c r="Z47" s="58"/>
      <c r="AA47" s="62">
        <v>15.372792</v>
      </c>
      <c r="AB47" s="11">
        <f t="shared" si="11"/>
        <v>10.135264960000001</v>
      </c>
      <c r="AC47" s="11">
        <f t="shared" si="19"/>
        <v>-7.4547095039772557</v>
      </c>
      <c r="AD47" s="11">
        <f t="shared" si="12"/>
        <v>-1.1027921479423366</v>
      </c>
      <c r="AE47" s="11">
        <f t="shared" si="13"/>
        <v>-8.5492806568133801</v>
      </c>
      <c r="AF47" s="11">
        <f t="shared" si="20"/>
        <v>11.605625560417554</v>
      </c>
      <c r="AG47" s="21">
        <f t="shared" si="14"/>
        <v>3.6998047236918359E-2</v>
      </c>
      <c r="AH47" s="11">
        <f t="shared" si="15"/>
        <v>8.4886383095278362</v>
      </c>
      <c r="AI47" s="18">
        <f t="shared" si="16"/>
        <v>229.43476598022937</v>
      </c>
      <c r="AJ47" s="63">
        <v>177.0385</v>
      </c>
      <c r="AK47" s="63">
        <v>201.78829999999999</v>
      </c>
      <c r="AL47" s="63">
        <v>259.79079999999999</v>
      </c>
      <c r="AM47" s="64">
        <v>291.16899999999998</v>
      </c>
      <c r="AN47" s="2"/>
      <c r="AO47" s="2"/>
      <c r="AP47" s="2"/>
    </row>
    <row r="48" spans="1:42">
      <c r="A48" s="23">
        <v>94</v>
      </c>
      <c r="B48" s="24">
        <v>608</v>
      </c>
      <c r="C48" s="24">
        <v>32</v>
      </c>
      <c r="D48" s="24">
        <v>3</v>
      </c>
      <c r="E48" s="25" t="s">
        <v>27</v>
      </c>
      <c r="F48" s="11">
        <v>294.46499999999997</v>
      </c>
      <c r="G48" s="16">
        <v>13.49428653717041</v>
      </c>
      <c r="H48" s="16">
        <v>2.8166666666666664</v>
      </c>
      <c r="I48" s="11">
        <v>-22.47</v>
      </c>
      <c r="J48" s="12">
        <f t="shared" si="17"/>
        <v>-18.347057642096843</v>
      </c>
      <c r="K48" s="2"/>
      <c r="L48" s="59">
        <v>26.1</v>
      </c>
      <c r="M48" s="11">
        <f t="shared" si="4"/>
        <v>8.8480000000000008</v>
      </c>
      <c r="N48" s="11">
        <f t="shared" si="5"/>
        <v>-5.978436130450973</v>
      </c>
      <c r="O48" s="11">
        <f t="shared" si="6"/>
        <v>-1.0564494569757727</v>
      </c>
      <c r="P48" s="11">
        <f t="shared" si="7"/>
        <v>-7.0285696718232202</v>
      </c>
      <c r="Q48" s="11">
        <f t="shared" si="8"/>
        <v>11.530030097079758</v>
      </c>
      <c r="R48" s="21">
        <f t="shared" si="9"/>
        <v>2.7881947599999988E-2</v>
      </c>
      <c r="S48" s="11">
        <f t="shared" si="10"/>
        <v>8.4409988158436953</v>
      </c>
      <c r="T48" s="18">
        <f t="shared" si="18"/>
        <v>302.74064555819263</v>
      </c>
      <c r="U48" s="18">
        <v>233.9804</v>
      </c>
      <c r="V48" s="18">
        <v>266.76429999999999</v>
      </c>
      <c r="W48" s="18">
        <v>344.13420000000002</v>
      </c>
      <c r="X48" s="19">
        <v>397.64389999999997</v>
      </c>
      <c r="Y48" s="18"/>
      <c r="Z48" s="58"/>
      <c r="AA48" s="62">
        <v>15.606375999999999</v>
      </c>
      <c r="AB48" s="11">
        <f t="shared" si="11"/>
        <v>10.10723488</v>
      </c>
      <c r="AC48" s="11">
        <f t="shared" si="19"/>
        <v>-7.217618052403509</v>
      </c>
      <c r="AD48" s="11">
        <f t="shared" si="12"/>
        <v>-1.1017463682256492</v>
      </c>
      <c r="AE48" s="11">
        <f t="shared" si="13"/>
        <v>-8.3114124361527502</v>
      </c>
      <c r="AF48" s="11">
        <f t="shared" si="20"/>
        <v>10.223211048335124</v>
      </c>
      <c r="AG48" s="21">
        <f t="shared" si="14"/>
        <v>3.6737853803795163E-2</v>
      </c>
      <c r="AH48" s="11">
        <f t="shared" si="15"/>
        <v>7.6944998248208449</v>
      </c>
      <c r="AI48" s="18">
        <f t="shared" si="16"/>
        <v>209.44336775671891</v>
      </c>
      <c r="AJ48" s="63">
        <v>163.0043</v>
      </c>
      <c r="AK48" s="63">
        <v>184.87649999999999</v>
      </c>
      <c r="AL48" s="63">
        <v>235.5085</v>
      </c>
      <c r="AM48" s="64">
        <v>263.5043</v>
      </c>
      <c r="AN48" s="2"/>
      <c r="AO48" s="2"/>
      <c r="AP48" s="2"/>
    </row>
    <row r="49" spans="1:42">
      <c r="A49" s="23">
        <v>94</v>
      </c>
      <c r="B49" s="24">
        <v>608</v>
      </c>
      <c r="C49" s="24">
        <v>32</v>
      </c>
      <c r="D49" s="24">
        <v>5</v>
      </c>
      <c r="E49" s="25" t="s">
        <v>28</v>
      </c>
      <c r="F49" s="11">
        <v>297.38499999999999</v>
      </c>
      <c r="G49" s="16">
        <v>13.591963768005371</v>
      </c>
      <c r="H49" s="16">
        <v>3.31</v>
      </c>
      <c r="I49" s="11">
        <v>-23.32</v>
      </c>
      <c r="J49" s="12">
        <f t="shared" si="17"/>
        <v>-19.200642699337322</v>
      </c>
      <c r="K49" s="2"/>
      <c r="L49" s="59">
        <v>24.2</v>
      </c>
      <c r="M49" s="11">
        <f t="shared" si="4"/>
        <v>9.0760000000000005</v>
      </c>
      <c r="N49" s="11">
        <f t="shared" si="5"/>
        <v>-5.714138479163239</v>
      </c>
      <c r="O49" s="11">
        <f t="shared" si="6"/>
        <v>-1.0644139902471836</v>
      </c>
      <c r="P49" s="11">
        <f t="shared" si="7"/>
        <v>-6.7724702604709819</v>
      </c>
      <c r="Q49" s="11">
        <f t="shared" si="8"/>
        <v>12.671472861759403</v>
      </c>
      <c r="R49" s="21">
        <f t="shared" si="9"/>
        <v>2.9132124799999996E-2</v>
      </c>
      <c r="S49" s="11">
        <f t="shared" si="10"/>
        <v>9.2225128537313754</v>
      </c>
      <c r="T49" s="18">
        <f t="shared" si="18"/>
        <v>316.5753585447834</v>
      </c>
      <c r="U49" s="18">
        <v>237.983</v>
      </c>
      <c r="V49" s="18">
        <v>275.73079999999999</v>
      </c>
      <c r="W49" s="18">
        <v>360.13200000000001</v>
      </c>
      <c r="X49" s="19">
        <v>416.10520000000002</v>
      </c>
      <c r="Y49" s="18"/>
      <c r="Z49" s="58"/>
      <c r="AA49" s="62">
        <v>14.815716999999999</v>
      </c>
      <c r="AB49" s="11">
        <f t="shared" si="11"/>
        <v>10.20211396</v>
      </c>
      <c r="AC49" s="11">
        <f t="shared" si="19"/>
        <v>-6.8225099361383172</v>
      </c>
      <c r="AD49" s="11">
        <f t="shared" si="12"/>
        <v>-1.1052930782381989</v>
      </c>
      <c r="AE49" s="11">
        <f t="shared" si="13"/>
        <v>-7.9202621413678571</v>
      </c>
      <c r="AF49" s="11">
        <f t="shared" si="20"/>
        <v>11.501211204924866</v>
      </c>
      <c r="AG49" s="21">
        <f t="shared" si="14"/>
        <v>3.7631656779039457E-2</v>
      </c>
      <c r="AH49" s="11">
        <f t="shared" si="15"/>
        <v>8.4229779223956758</v>
      </c>
      <c r="AI49" s="18">
        <f t="shared" si="16"/>
        <v>223.82692241940327</v>
      </c>
      <c r="AJ49" s="63">
        <v>173.17089999999999</v>
      </c>
      <c r="AK49" s="63">
        <v>196.9091</v>
      </c>
      <c r="AL49" s="63">
        <v>253.61429999999999</v>
      </c>
      <c r="AM49" s="64">
        <v>285.1112</v>
      </c>
      <c r="AN49" s="2"/>
      <c r="AO49" s="2"/>
      <c r="AP49" s="2"/>
    </row>
    <row r="50" spans="1:42">
      <c r="A50" s="23">
        <v>94</v>
      </c>
      <c r="B50" s="24">
        <v>608</v>
      </c>
      <c r="C50" s="24">
        <v>33</v>
      </c>
      <c r="D50" s="24">
        <v>1</v>
      </c>
      <c r="E50" s="25" t="s">
        <v>62</v>
      </c>
      <c r="F50" s="11">
        <v>301.05500000000001</v>
      </c>
      <c r="G50" s="16">
        <v>13.766691207885742</v>
      </c>
      <c r="H50" s="16">
        <v>2.89</v>
      </c>
      <c r="I50" s="11">
        <v>-24.07</v>
      </c>
      <c r="J50" s="12">
        <f t="shared" si="17"/>
        <v>-19.953805985137592</v>
      </c>
      <c r="K50" s="2"/>
      <c r="L50" s="59">
        <v>20.3</v>
      </c>
      <c r="M50" s="11">
        <f t="shared" si="4"/>
        <v>9.5440000000000005</v>
      </c>
      <c r="N50" s="11">
        <f t="shared" si="5"/>
        <v>-6.5910945932024561</v>
      </c>
      <c r="O50" s="11">
        <f t="shared" si="6"/>
        <v>-1.0810853637757711</v>
      </c>
      <c r="P50" s="11">
        <f t="shared" si="7"/>
        <v>-7.6650544210823455</v>
      </c>
      <c r="Q50" s="11">
        <f t="shared" si="8"/>
        <v>12.538951366887208</v>
      </c>
      <c r="R50" s="21">
        <f t="shared" si="9"/>
        <v>3.214524919999999E-2</v>
      </c>
      <c r="S50" s="11">
        <f t="shared" si="10"/>
        <v>9.124432730152785</v>
      </c>
      <c r="T50" s="18">
        <f t="shared" si="18"/>
        <v>283.85011649412843</v>
      </c>
      <c r="U50" s="18">
        <v>205.9538</v>
      </c>
      <c r="V50" s="18">
        <v>243.5771</v>
      </c>
      <c r="W50" s="18">
        <v>323.95650000000001</v>
      </c>
      <c r="X50" s="19">
        <v>370.60789999999997</v>
      </c>
      <c r="Y50" s="18"/>
      <c r="Z50" s="58"/>
      <c r="AA50" s="62">
        <v>14.167127000000001</v>
      </c>
      <c r="AB50" s="11">
        <f t="shared" si="11"/>
        <v>10.279944760000001</v>
      </c>
      <c r="AC50" s="11">
        <f t="shared" si="19"/>
        <v>-7.3147495388077459</v>
      </c>
      <c r="AD50" s="11">
        <f t="shared" si="12"/>
        <v>-1.1082170742644244</v>
      </c>
      <c r="AE50" s="11">
        <f t="shared" si="13"/>
        <v>-8.4148602827393688</v>
      </c>
      <c r="AF50" s="11">
        <f t="shared" si="20"/>
        <v>11.77387940779373</v>
      </c>
      <c r="AG50" s="21">
        <f t="shared" si="14"/>
        <v>3.8393015260106099E-2</v>
      </c>
      <c r="AH50" s="11">
        <f t="shared" si="15"/>
        <v>8.5966250804487423</v>
      </c>
      <c r="AI50" s="18">
        <f t="shared" si="16"/>
        <v>223.91117296227139</v>
      </c>
      <c r="AJ50" s="63">
        <v>172.4846</v>
      </c>
      <c r="AK50" s="63">
        <v>196.41489999999999</v>
      </c>
      <c r="AL50" s="63">
        <v>253.25749999999999</v>
      </c>
      <c r="AM50" s="64">
        <v>285.98</v>
      </c>
      <c r="AN50" s="2"/>
      <c r="AO50" s="2"/>
      <c r="AP50" s="2"/>
    </row>
    <row r="51" spans="1:42">
      <c r="A51" s="23">
        <v>94</v>
      </c>
      <c r="B51" s="24">
        <v>608</v>
      </c>
      <c r="C51" s="24">
        <v>33</v>
      </c>
      <c r="D51" s="24">
        <v>1</v>
      </c>
      <c r="E51" s="25" t="s">
        <v>63</v>
      </c>
      <c r="F51" s="11">
        <v>301.35499999999996</v>
      </c>
      <c r="G51" s="16">
        <v>13.784783363342285</v>
      </c>
      <c r="H51" s="16">
        <v>2.9333333333333336</v>
      </c>
      <c r="I51" s="11">
        <v>-23.65</v>
      </c>
      <c r="J51" s="12">
        <f t="shared" si="17"/>
        <v>-19.532034545089346</v>
      </c>
      <c r="K51" s="2"/>
      <c r="L51" s="59">
        <v>23.5</v>
      </c>
      <c r="M51" s="11">
        <f t="shared" si="4"/>
        <v>9.16</v>
      </c>
      <c r="N51" s="11">
        <f t="shared" si="5"/>
        <v>-6.1701481099793227</v>
      </c>
      <c r="O51" s="11">
        <f t="shared" si="6"/>
        <v>-1.0673740097758302</v>
      </c>
      <c r="P51" s="11">
        <f t="shared" si="7"/>
        <v>-7.230936264026127</v>
      </c>
      <c r="Q51" s="11">
        <f t="shared" si="8"/>
        <v>12.546150118587285</v>
      </c>
      <c r="R51" s="21">
        <f t="shared" si="9"/>
        <v>2.9626349999999996E-2</v>
      </c>
      <c r="S51" s="11">
        <f t="shared" si="10"/>
        <v>9.1297069647271449</v>
      </c>
      <c r="T51" s="18">
        <f t="shared" si="18"/>
        <v>308.1617197098916</v>
      </c>
      <c r="U51" s="18">
        <v>231.9136</v>
      </c>
      <c r="V51" s="18">
        <v>268.79300000000001</v>
      </c>
      <c r="W51" s="18">
        <v>351.12389999999999</v>
      </c>
      <c r="X51" s="19">
        <v>404.11380000000003</v>
      </c>
      <c r="Y51" s="18"/>
      <c r="Z51" s="58"/>
      <c r="AA51" s="62">
        <v>14.335074000000001</v>
      </c>
      <c r="AB51" s="11">
        <f t="shared" si="11"/>
        <v>10.259791120000001</v>
      </c>
      <c r="AC51" s="11">
        <f t="shared" si="19"/>
        <v>-7.2520532352815508</v>
      </c>
      <c r="AD51" s="11">
        <f t="shared" si="12"/>
        <v>-1.1074586638887556</v>
      </c>
      <c r="AE51" s="11">
        <f t="shared" si="13"/>
        <v>-8.3514805499838758</v>
      </c>
      <c r="AF51" s="11">
        <f t="shared" si="20"/>
        <v>11.403283318816015</v>
      </c>
      <c r="AG51" s="21">
        <f t="shared" si="14"/>
        <v>3.8193391808149062E-2</v>
      </c>
      <c r="AH51" s="11">
        <f t="shared" si="15"/>
        <v>8.3623129514307966</v>
      </c>
      <c r="AI51" s="18">
        <f t="shared" si="16"/>
        <v>218.94659142701715</v>
      </c>
      <c r="AJ51" s="63">
        <v>168.70249999999999</v>
      </c>
      <c r="AK51" s="63">
        <v>191.86859999999999</v>
      </c>
      <c r="AL51" s="63">
        <v>247.50149999999999</v>
      </c>
      <c r="AM51" s="64">
        <v>279.19690000000003</v>
      </c>
      <c r="AN51" s="2"/>
      <c r="AO51" s="2"/>
      <c r="AP51" s="2"/>
    </row>
    <row r="52" spans="1:42">
      <c r="A52" s="23">
        <v>94</v>
      </c>
      <c r="B52" s="24">
        <v>608</v>
      </c>
      <c r="C52" s="24">
        <v>33</v>
      </c>
      <c r="D52" s="24">
        <v>2</v>
      </c>
      <c r="E52" s="25" t="s">
        <v>29</v>
      </c>
      <c r="F52" s="11">
        <v>302.315</v>
      </c>
      <c r="G52" s="16">
        <v>13.842676162719727</v>
      </c>
      <c r="H52" s="16">
        <v>3.31</v>
      </c>
      <c r="I52" s="11">
        <v>-21.365000000000002</v>
      </c>
      <c r="J52" s="12">
        <f t="shared" si="17"/>
        <v>-17.237397067684356</v>
      </c>
      <c r="K52" s="2"/>
      <c r="L52" s="59">
        <v>24.8</v>
      </c>
      <c r="M52" s="11">
        <f t="shared" si="4"/>
        <v>9.0040000000000013</v>
      </c>
      <c r="N52" s="11">
        <f t="shared" si="5"/>
        <v>-5.6431887286869369</v>
      </c>
      <c r="O52" s="11">
        <f t="shared" si="6"/>
        <v>-1.0618879006544724</v>
      </c>
      <c r="P52" s="11">
        <f t="shared" si="7"/>
        <v>-6.6990841955092719</v>
      </c>
      <c r="Q52" s="11">
        <f t="shared" si="8"/>
        <v>10.723152102787958</v>
      </c>
      <c r="R52" s="21">
        <f t="shared" si="9"/>
        <v>2.8723323199999991E-2</v>
      </c>
      <c r="S52" s="11">
        <f t="shared" si="10"/>
        <v>7.9639427987604412</v>
      </c>
      <c r="T52" s="18">
        <f t="shared" si="18"/>
        <v>277.26397615302551</v>
      </c>
      <c r="U52" s="18">
        <v>212.93629999999999</v>
      </c>
      <c r="V52" s="18">
        <v>244.5522</v>
      </c>
      <c r="W52" s="18">
        <v>313.86540000000002</v>
      </c>
      <c r="X52" s="19">
        <v>360.9307</v>
      </c>
      <c r="Y52" s="18"/>
      <c r="Z52" s="58"/>
      <c r="AA52" s="62">
        <v>16.11609</v>
      </c>
      <c r="AB52" s="11">
        <f t="shared" si="11"/>
        <v>10.0460692</v>
      </c>
      <c r="AC52" s="11">
        <f t="shared" si="19"/>
        <v>-6.6690712487354631</v>
      </c>
      <c r="AD52" s="11">
        <f t="shared" si="12"/>
        <v>-1.0994701898864123</v>
      </c>
      <c r="AE52" s="11">
        <f t="shared" si="13"/>
        <v>-7.761208993589662</v>
      </c>
      <c r="AF52" s="11">
        <f t="shared" si="20"/>
        <v>9.6423979156514683</v>
      </c>
      <c r="AG52" s="21">
        <f t="shared" si="14"/>
        <v>3.6181122730564501E-2</v>
      </c>
      <c r="AH52" s="11">
        <f t="shared" si="15"/>
        <v>7.4034995421502439</v>
      </c>
      <c r="AI52" s="18">
        <f t="shared" si="16"/>
        <v>204.62326714632422</v>
      </c>
      <c r="AJ52" s="63">
        <v>160.14189999999999</v>
      </c>
      <c r="AK52" s="63">
        <v>180.97</v>
      </c>
      <c r="AL52" s="63">
        <v>230.09479999999999</v>
      </c>
      <c r="AM52" s="64">
        <v>256.27859999999998</v>
      </c>
      <c r="AN52" s="2"/>
      <c r="AO52" s="2"/>
      <c r="AP52" s="2"/>
    </row>
    <row r="53" spans="1:42">
      <c r="A53" s="23">
        <v>94</v>
      </c>
      <c r="B53" s="24">
        <v>608</v>
      </c>
      <c r="C53" s="24">
        <v>33</v>
      </c>
      <c r="D53" s="24">
        <v>2</v>
      </c>
      <c r="E53" s="26" t="s">
        <v>61</v>
      </c>
      <c r="F53" s="11">
        <v>302.51499999999999</v>
      </c>
      <c r="G53" s="16">
        <v>13.854738235473633</v>
      </c>
      <c r="H53" s="16">
        <v>2.5449999999999999</v>
      </c>
      <c r="I53" s="11">
        <v>-25.12</v>
      </c>
      <c r="J53" s="12">
        <f t="shared" si="17"/>
        <v>-21.008234585258151</v>
      </c>
      <c r="K53" s="2"/>
      <c r="L53" s="59">
        <v>22.8</v>
      </c>
      <c r="M53" s="11">
        <f t="shared" si="4"/>
        <v>9.2439999999999998</v>
      </c>
      <c r="N53" s="11">
        <f t="shared" si="5"/>
        <v>-6.637641640673678</v>
      </c>
      <c r="O53" s="11">
        <f t="shared" si="6"/>
        <v>-1.0703480317621221</v>
      </c>
      <c r="P53" s="11">
        <f t="shared" si="7"/>
        <v>-7.7008850857700963</v>
      </c>
      <c r="Q53" s="11">
        <f t="shared" si="8"/>
        <v>13.592912596001705</v>
      </c>
      <c r="R53" s="21">
        <f t="shared" si="9"/>
        <v>3.0139979199999997E-2</v>
      </c>
      <c r="S53" s="11">
        <f t="shared" si="10"/>
        <v>9.9674874026254088</v>
      </c>
      <c r="T53" s="18">
        <f t="shared" si="18"/>
        <v>330.70651231986949</v>
      </c>
      <c r="U53" s="18">
        <v>244.5487</v>
      </c>
      <c r="V53" s="18">
        <v>287.11880000000002</v>
      </c>
      <c r="W53" s="18">
        <v>379.34440000000001</v>
      </c>
      <c r="X53" s="19">
        <v>439.7208</v>
      </c>
      <c r="Y53" s="18"/>
      <c r="Z53" s="58"/>
      <c r="AA53" s="62">
        <v>13.989948999999999</v>
      </c>
      <c r="AB53" s="11">
        <f t="shared" si="11"/>
        <v>10.30120612</v>
      </c>
      <c r="AC53" s="11">
        <f t="shared" si="19"/>
        <v>-7.6771224987321602</v>
      </c>
      <c r="AD53" s="11">
        <f t="shared" si="12"/>
        <v>-1.1090181313990553</v>
      </c>
      <c r="AE53" s="11">
        <f t="shared" si="13"/>
        <v>-8.7776265620831282</v>
      </c>
      <c r="AF53" s="11">
        <f t="shared" si="20"/>
        <v>12.493065269035819</v>
      </c>
      <c r="AG53" s="21">
        <f t="shared" si="14"/>
        <v>3.8605506566511301E-2</v>
      </c>
      <c r="AH53" s="11">
        <f t="shared" si="15"/>
        <v>9.0909565329789377</v>
      </c>
      <c r="AI53" s="18">
        <f t="shared" si="16"/>
        <v>235.48341523032806</v>
      </c>
      <c r="AJ53" s="63">
        <v>179.9391</v>
      </c>
      <c r="AK53" s="63">
        <v>205.82980000000001</v>
      </c>
      <c r="AL53" s="63">
        <v>267.60789999999997</v>
      </c>
      <c r="AM53" s="64">
        <v>302.23910000000001</v>
      </c>
      <c r="AN53" s="2"/>
      <c r="AO53" s="2"/>
      <c r="AP53" s="2"/>
    </row>
    <row r="54" spans="1:42">
      <c r="A54" s="23">
        <v>94</v>
      </c>
      <c r="B54" s="24">
        <v>608</v>
      </c>
      <c r="C54" s="24">
        <v>34</v>
      </c>
      <c r="D54" s="24">
        <v>2</v>
      </c>
      <c r="E54" s="25" t="s">
        <v>30</v>
      </c>
      <c r="F54" s="11">
        <v>312.63499999999999</v>
      </c>
      <c r="G54" s="16">
        <v>14.465030670166016</v>
      </c>
      <c r="H54" s="16">
        <v>3.2966666666666669</v>
      </c>
      <c r="I54" s="11">
        <v>-21.21</v>
      </c>
      <c r="J54" s="12">
        <f t="shared" si="17"/>
        <v>-17.081743321952217</v>
      </c>
      <c r="K54" s="2"/>
      <c r="L54" s="59">
        <v>29.3</v>
      </c>
      <c r="M54" s="11">
        <f t="shared" si="4"/>
        <v>8.4640000000000004</v>
      </c>
      <c r="N54" s="11">
        <f t="shared" si="5"/>
        <v>-5.123964101181059</v>
      </c>
      <c r="O54" s="11">
        <f t="shared" si="6"/>
        <v>-1.0432616961481238</v>
      </c>
      <c r="P54" s="11">
        <f t="shared" si="7"/>
        <v>-6.1618801618499219</v>
      </c>
      <c r="Q54" s="11">
        <f t="shared" si="8"/>
        <v>11.109635095199133</v>
      </c>
      <c r="R54" s="21">
        <f t="shared" si="9"/>
        <v>2.604011719999999E-2</v>
      </c>
      <c r="S54" s="11">
        <f t="shared" si="10"/>
        <v>8.1855300979675736</v>
      </c>
      <c r="T54" s="18">
        <f t="shared" si="18"/>
        <v>314.34305902308216</v>
      </c>
      <c r="U54" s="18">
        <v>248.72200000000001</v>
      </c>
      <c r="V54" s="18">
        <v>279.48649999999998</v>
      </c>
      <c r="W54" s="18">
        <v>359.17950000000002</v>
      </c>
      <c r="X54" s="19">
        <v>422.68849999999998</v>
      </c>
      <c r="Y54" s="18"/>
      <c r="Z54" s="58"/>
      <c r="AA54" s="62">
        <v>14.276588</v>
      </c>
      <c r="AB54" s="11">
        <f t="shared" si="11"/>
        <v>10.266809440000001</v>
      </c>
      <c r="AC54" s="11">
        <f t="shared" si="19"/>
        <v>-6.8993088837561345</v>
      </c>
      <c r="AD54" s="11">
        <f t="shared" si="12"/>
        <v>-1.1077226727542688</v>
      </c>
      <c r="AE54" s="11">
        <f t="shared" si="13"/>
        <v>-7.9993890356334987</v>
      </c>
      <c r="AF54" s="11">
        <f t="shared" si="20"/>
        <v>9.2401928895025076</v>
      </c>
      <c r="AG54" s="21">
        <f t="shared" si="14"/>
        <v>3.8262711095463628E-2</v>
      </c>
      <c r="AH54" s="11">
        <f t="shared" si="15"/>
        <v>7.2145553053289113</v>
      </c>
      <c r="AI54" s="18">
        <f t="shared" si="16"/>
        <v>188.55316570038497</v>
      </c>
      <c r="AJ54" s="63">
        <v>146.9479</v>
      </c>
      <c r="AK54" s="63">
        <v>166.31219999999999</v>
      </c>
      <c r="AL54" s="63">
        <v>212.68219999999999</v>
      </c>
      <c r="AM54" s="64">
        <v>237.76410000000001</v>
      </c>
      <c r="AN54" s="2"/>
    </row>
    <row r="55" spans="1:42">
      <c r="A55" s="23">
        <v>94</v>
      </c>
      <c r="B55" s="24">
        <v>608</v>
      </c>
      <c r="C55" s="24">
        <v>34</v>
      </c>
      <c r="D55" s="24">
        <v>3</v>
      </c>
      <c r="E55" s="25" t="s">
        <v>31</v>
      </c>
      <c r="F55" s="11">
        <v>314.16499999999996</v>
      </c>
      <c r="G55" s="16">
        <v>14.557297706604004</v>
      </c>
      <c r="H55" s="16">
        <v>2.92</v>
      </c>
      <c r="I55" s="11">
        <v>-21.215</v>
      </c>
      <c r="J55" s="12">
        <f t="shared" si="17"/>
        <v>-17.086764410524211</v>
      </c>
      <c r="K55" s="2"/>
      <c r="L55" s="59">
        <v>28.7</v>
      </c>
      <c r="M55" s="11">
        <f t="shared" si="4"/>
        <v>8.5360000000000014</v>
      </c>
      <c r="N55" s="11">
        <f t="shared" si="5"/>
        <v>-5.5684675609003307</v>
      </c>
      <c r="O55" s="11">
        <f t="shared" si="6"/>
        <v>-1.0457131025343716</v>
      </c>
      <c r="P55" s="11">
        <f t="shared" si="7"/>
        <v>-6.608357643945169</v>
      </c>
      <c r="Q55" s="11">
        <f t="shared" si="8"/>
        <v>10.660561265404933</v>
      </c>
      <c r="R55" s="21">
        <f t="shared" si="9"/>
        <v>2.6363058799999992E-2</v>
      </c>
      <c r="S55" s="11">
        <f t="shared" si="10"/>
        <v>7.9291806398035272</v>
      </c>
      <c r="T55" s="18">
        <f t="shared" si="18"/>
        <v>300.76861338273574</v>
      </c>
      <c r="U55" s="18">
        <v>237.03370000000001</v>
      </c>
      <c r="V55" s="18">
        <v>266.94189999999998</v>
      </c>
      <c r="W55" s="18">
        <v>342.59550000000002</v>
      </c>
      <c r="X55" s="19">
        <v>399.83600000000001</v>
      </c>
      <c r="Y55" s="18"/>
      <c r="Z55" s="58"/>
      <c r="AA55" s="62">
        <v>16.136088999999998</v>
      </c>
      <c r="AB55" s="11">
        <f t="shared" si="11"/>
        <v>10.043669320000001</v>
      </c>
      <c r="AC55" s="11">
        <f t="shared" si="19"/>
        <v>-7.0528329976028772</v>
      </c>
      <c r="AD55" s="11">
        <f t="shared" si="12"/>
        <v>-1.0993810459029714</v>
      </c>
      <c r="AE55" s="11">
        <f t="shared" si="13"/>
        <v>-8.1444602925884055</v>
      </c>
      <c r="AF55" s="11">
        <f t="shared" si="20"/>
        <v>9.0977553197488792</v>
      </c>
      <c r="AG55" s="21">
        <f t="shared" si="14"/>
        <v>3.6159584680259454E-2</v>
      </c>
      <c r="AH55" s="11">
        <f t="shared" si="15"/>
        <v>7.1499340053044946</v>
      </c>
      <c r="AI55" s="18">
        <f t="shared" si="16"/>
        <v>197.73274689208051</v>
      </c>
      <c r="AJ55" s="63">
        <v>155.64500000000001</v>
      </c>
      <c r="AK55" s="63">
        <v>175.17599999999999</v>
      </c>
      <c r="AL55" s="63">
        <v>221.76150000000001</v>
      </c>
      <c r="AM55" s="64">
        <v>247.72399999999999</v>
      </c>
      <c r="AN55" s="2"/>
      <c r="AO55" s="2"/>
      <c r="AP55" s="2"/>
    </row>
    <row r="56" spans="1:42">
      <c r="A56" s="23">
        <v>94</v>
      </c>
      <c r="B56" s="24">
        <v>608</v>
      </c>
      <c r="C56" s="24">
        <v>34</v>
      </c>
      <c r="D56" s="24">
        <v>4</v>
      </c>
      <c r="E56" s="25" t="s">
        <v>32</v>
      </c>
      <c r="F56" s="11">
        <v>314.84499999999997</v>
      </c>
      <c r="G56" s="16">
        <v>14.598304748535156</v>
      </c>
      <c r="H56" s="16">
        <v>2.4133333333333336</v>
      </c>
      <c r="I56" s="11">
        <v>-22.36</v>
      </c>
      <c r="J56" s="12">
        <f t="shared" si="17"/>
        <v>-18.236593693512759</v>
      </c>
      <c r="K56" s="2"/>
      <c r="L56" s="59">
        <v>22.9</v>
      </c>
      <c r="M56" s="11">
        <f t="shared" si="4"/>
        <v>9.2320000000000011</v>
      </c>
      <c r="N56" s="11">
        <f t="shared" si="5"/>
        <v>-6.7562925736268653</v>
      </c>
      <c r="O56" s="11">
        <f t="shared" si="6"/>
        <v>-1.0699223104205373</v>
      </c>
      <c r="P56" s="11">
        <f t="shared" si="7"/>
        <v>-7.8189861758871757</v>
      </c>
      <c r="Q56" s="11">
        <f t="shared" si="8"/>
        <v>10.611118168294631</v>
      </c>
      <c r="R56" s="21">
        <f t="shared" si="9"/>
        <v>3.0065384399999995E-2</v>
      </c>
      <c r="S56" s="11">
        <f t="shared" si="10"/>
        <v>7.90193437751822</v>
      </c>
      <c r="T56" s="18">
        <f t="shared" si="18"/>
        <v>262.82499077305067</v>
      </c>
      <c r="U56" s="18">
        <v>196.93770000000001</v>
      </c>
      <c r="V56" s="18">
        <v>229.21209999999999</v>
      </c>
      <c r="W56" s="18">
        <v>296.97230000000002</v>
      </c>
      <c r="X56" s="19">
        <v>339.83659999999998</v>
      </c>
      <c r="Y56" s="18"/>
      <c r="Z56" s="58"/>
      <c r="AA56" s="62">
        <v>14.590142</v>
      </c>
      <c r="AB56" s="11">
        <f t="shared" si="11"/>
        <v>10.229182960000001</v>
      </c>
      <c r="AC56" s="11">
        <f t="shared" si="19"/>
        <v>-7.7367094105974274</v>
      </c>
      <c r="AD56" s="11">
        <f t="shared" si="12"/>
        <v>-1.1063085282692326</v>
      </c>
      <c r="AE56" s="11">
        <f t="shared" si="13"/>
        <v>-8.8344587512649468</v>
      </c>
      <c r="AF56" s="11">
        <f t="shared" si="20"/>
        <v>9.5767828397881338</v>
      </c>
      <c r="AG56" s="21">
        <f t="shared" si="14"/>
        <v>3.789353474117059E-2</v>
      </c>
      <c r="AH56" s="11">
        <f t="shared" si="15"/>
        <v>7.37200279415881</v>
      </c>
      <c r="AI56" s="18">
        <f t="shared" si="16"/>
        <v>194.54513400538673</v>
      </c>
      <c r="AJ56" s="63">
        <v>151.5446</v>
      </c>
      <c r="AK56" s="63">
        <v>171.78370000000001</v>
      </c>
      <c r="AL56" s="63">
        <v>219.09379999999999</v>
      </c>
      <c r="AM56" s="64">
        <v>245.46789999999999</v>
      </c>
      <c r="AN56" s="2"/>
      <c r="AO56" s="2"/>
      <c r="AP56" s="2"/>
    </row>
    <row r="57" spans="1:42">
      <c r="A57" s="23">
        <v>94</v>
      </c>
      <c r="B57" s="24">
        <v>608</v>
      </c>
      <c r="C57" s="24">
        <v>34</v>
      </c>
      <c r="D57" s="24">
        <v>4</v>
      </c>
      <c r="E57" s="25" t="s">
        <v>17</v>
      </c>
      <c r="F57" s="11">
        <v>315.625</v>
      </c>
      <c r="G57" s="16">
        <v>14.645343780517578</v>
      </c>
      <c r="H57" s="16">
        <v>2.6233333333333331</v>
      </c>
      <c r="I57" s="11">
        <v>-25.05</v>
      </c>
      <c r="J57" s="12">
        <f t="shared" si="17"/>
        <v>-20.937939345250015</v>
      </c>
      <c r="K57" s="2"/>
      <c r="L57" s="59">
        <v>32.6</v>
      </c>
      <c r="M57" s="11">
        <f t="shared" si="4"/>
        <v>8.0680000000000014</v>
      </c>
      <c r="N57" s="11">
        <f t="shared" si="5"/>
        <v>-5.4010906671639987</v>
      </c>
      <c r="O57" s="11">
        <f t="shared" si="6"/>
        <v>-1.0299509403107114</v>
      </c>
      <c r="P57" s="11">
        <f t="shared" si="7"/>
        <v>-6.4254787490633589</v>
      </c>
      <c r="Q57" s="11">
        <f t="shared" si="8"/>
        <v>14.822819900182305</v>
      </c>
      <c r="R57" s="21">
        <f t="shared" si="9"/>
        <v>2.4415289599999977E-2</v>
      </c>
      <c r="S57" s="11">
        <f t="shared" si="10"/>
        <v>11.172053445535145</v>
      </c>
      <c r="T57" s="18">
        <f t="shared" si="18"/>
        <v>457.58431001920843</v>
      </c>
      <c r="U57" s="18">
        <v>355.42959999999999</v>
      </c>
      <c r="V57" s="18">
        <v>401.26190000000003</v>
      </c>
      <c r="W57" s="18">
        <v>538.58920000000001</v>
      </c>
      <c r="X57" s="19">
        <v>667.96600000000001</v>
      </c>
      <c r="Y57" s="18"/>
      <c r="Z57" s="58"/>
      <c r="AA57" s="62">
        <v>14.275342</v>
      </c>
      <c r="AB57" s="11">
        <f t="shared" si="11"/>
        <v>10.26695896</v>
      </c>
      <c r="AC57" s="11">
        <f t="shared" si="19"/>
        <v>-7.5659463658350887</v>
      </c>
      <c r="AD57" s="11">
        <f t="shared" si="12"/>
        <v>-1.1077282984323631</v>
      </c>
      <c r="AE57" s="11">
        <f t="shared" si="13"/>
        <v>-8.6652936513735312</v>
      </c>
      <c r="AF57" s="11">
        <f t="shared" si="20"/>
        <v>12.535104961241217</v>
      </c>
      <c r="AG57" s="21">
        <f t="shared" si="14"/>
        <v>3.8264190186144159E-2</v>
      </c>
      <c r="AH57" s="11">
        <f t="shared" si="15"/>
        <v>9.1216171212398667</v>
      </c>
      <c r="AI57" s="18">
        <f t="shared" si="16"/>
        <v>238.38521282864872</v>
      </c>
      <c r="AJ57" s="63">
        <v>182.80719999999999</v>
      </c>
      <c r="AK57" s="63">
        <v>209.173</v>
      </c>
      <c r="AL57" s="63">
        <v>270.87099999999998</v>
      </c>
      <c r="AM57" s="64">
        <v>305.40789999999998</v>
      </c>
      <c r="AN57" s="2"/>
      <c r="AO57" s="2"/>
      <c r="AP57" s="2"/>
    </row>
    <row r="58" spans="1:42">
      <c r="A58" s="23">
        <v>94</v>
      </c>
      <c r="B58" s="24">
        <v>608</v>
      </c>
      <c r="C58" s="24">
        <v>34</v>
      </c>
      <c r="D58" s="24">
        <v>5</v>
      </c>
      <c r="E58" s="25" t="s">
        <v>33</v>
      </c>
      <c r="F58" s="11">
        <v>316.39499999999998</v>
      </c>
      <c r="G58" s="16">
        <v>14.691778182983398</v>
      </c>
      <c r="H58" s="16">
        <v>2.7</v>
      </c>
      <c r="I58" s="11">
        <v>-22.68</v>
      </c>
      <c r="J58" s="12">
        <f t="shared" si="17"/>
        <v>-18.557943362120909</v>
      </c>
      <c r="K58" s="2"/>
      <c r="L58" s="59">
        <v>30.6</v>
      </c>
      <c r="M58" s="11">
        <f t="shared" si="4"/>
        <v>8.3079999999999998</v>
      </c>
      <c r="N58" s="11">
        <f t="shared" si="5"/>
        <v>-5.5617926268560041</v>
      </c>
      <c r="O58" s="11">
        <f t="shared" si="6"/>
        <v>-1.0379835390946504</v>
      </c>
      <c r="P58" s="11">
        <f t="shared" si="7"/>
        <v>-6.5940031167561983</v>
      </c>
      <c r="Q58" s="11">
        <f t="shared" si="8"/>
        <v>12.190164630145883</v>
      </c>
      <c r="R58" s="21">
        <f t="shared" si="9"/>
        <v>2.5371433599999986E-2</v>
      </c>
      <c r="S58" s="11">
        <f t="shared" si="10"/>
        <v>8.8759922916397986</v>
      </c>
      <c r="T58" s="18">
        <f t="shared" si="18"/>
        <v>349.84196918379115</v>
      </c>
      <c r="U58" s="18">
        <v>275.79140000000001</v>
      </c>
      <c r="V58" s="18">
        <v>309.95400000000001</v>
      </c>
      <c r="W58" s="18">
        <v>402.52289999999999</v>
      </c>
      <c r="X58" s="19">
        <v>477.61470000000003</v>
      </c>
      <c r="Y58" s="18"/>
      <c r="Z58" s="18"/>
      <c r="AA58" s="62">
        <v>13.419771000000001</v>
      </c>
      <c r="AB58" s="11">
        <f t="shared" si="11"/>
        <v>10.36962748</v>
      </c>
      <c r="AC58" s="11">
        <f t="shared" si="19"/>
        <v>-7.5909125446784174</v>
      </c>
      <c r="AD58" s="11">
        <f t="shared" si="12"/>
        <v>-1.1116027430192559</v>
      </c>
      <c r="AE58" s="11">
        <f t="shared" si="13"/>
        <v>-8.6940772084909668</v>
      </c>
      <c r="AF58" s="11">
        <f t="shared" si="20"/>
        <v>10.05038054658125</v>
      </c>
      <c r="AG58" s="21">
        <f t="shared" si="14"/>
        <v>3.9302693868683375E-2</v>
      </c>
      <c r="AH58" s="11">
        <f t="shared" si="15"/>
        <v>7.6055447668267258</v>
      </c>
      <c r="AI58" s="18">
        <f t="shared" si="16"/>
        <v>193.51204760259117</v>
      </c>
      <c r="AJ58" s="63">
        <v>149.93190000000001</v>
      </c>
      <c r="AK58" s="63">
        <v>169.90790000000001</v>
      </c>
      <c r="AL58" s="63">
        <v>218.7499</v>
      </c>
      <c r="AM58" s="64">
        <v>245.4862</v>
      </c>
      <c r="AN58" s="2"/>
      <c r="AO58" s="2"/>
      <c r="AP58" s="2"/>
    </row>
    <row r="59" spans="1:42">
      <c r="A59" s="23">
        <v>94</v>
      </c>
      <c r="B59" s="24">
        <v>608</v>
      </c>
      <c r="C59" s="24">
        <v>34</v>
      </c>
      <c r="D59" s="24">
        <v>6</v>
      </c>
      <c r="E59" s="25" t="s">
        <v>35</v>
      </c>
      <c r="F59" s="11">
        <v>317.82499999999999</v>
      </c>
      <c r="G59" s="16">
        <v>14.779195785522461</v>
      </c>
      <c r="H59" s="16">
        <v>2.85</v>
      </c>
      <c r="I59" s="11">
        <v>-25.716666666666669</v>
      </c>
      <c r="J59" s="12">
        <f t="shared" si="17"/>
        <v>-21.60741782151706</v>
      </c>
      <c r="K59" s="2"/>
      <c r="L59" s="59">
        <v>31.3</v>
      </c>
      <c r="M59" s="11">
        <f t="shared" si="4"/>
        <v>8.2240000000000002</v>
      </c>
      <c r="N59" s="11">
        <f t="shared" si="5"/>
        <v>-5.3301647252991415</v>
      </c>
      <c r="O59" s="11">
        <f t="shared" si="6"/>
        <v>-1.0351601248152407</v>
      </c>
      <c r="P59" s="11">
        <f t="shared" si="7"/>
        <v>-6.35980727613196</v>
      </c>
      <c r="Q59" s="11">
        <f t="shared" si="8"/>
        <v>15.584348065512676</v>
      </c>
      <c r="R59" s="21">
        <f t="shared" si="9"/>
        <v>2.5027501199999986E-2</v>
      </c>
      <c r="S59" s="11">
        <f t="shared" si="10"/>
        <v>12.075637543858601</v>
      </c>
      <c r="T59" s="18">
        <f t="shared" si="18"/>
        <v>482.4947343867716</v>
      </c>
      <c r="U59" s="18">
        <v>370.98700000000002</v>
      </c>
      <c r="V59" s="18">
        <v>421.54219999999998</v>
      </c>
      <c r="W59" s="18">
        <v>568.02560000000005</v>
      </c>
      <c r="X59" s="19">
        <v>700.48019999999997</v>
      </c>
      <c r="Y59" s="18"/>
      <c r="Z59" s="18"/>
      <c r="AA59" s="62">
        <v>13.760515</v>
      </c>
      <c r="AB59" s="11">
        <f t="shared" si="11"/>
        <v>10.3287382</v>
      </c>
      <c r="AC59" s="11">
        <f t="shared" si="19"/>
        <v>-7.4022819674752327</v>
      </c>
      <c r="AD59" s="11">
        <f t="shared" si="12"/>
        <v>-1.1100569184437177</v>
      </c>
      <c r="AE59" s="11">
        <f t="shared" si="13"/>
        <v>-8.5041219316086654</v>
      </c>
      <c r="AF59" s="11">
        <f t="shared" si="20"/>
        <v>13.39267705886793</v>
      </c>
      <c r="AG59" s="21">
        <f t="shared" si="14"/>
        <v>3.8883582746714544E-2</v>
      </c>
      <c r="AH59" s="11">
        <f t="shared" si="15"/>
        <v>9.7955403305864035</v>
      </c>
      <c r="AI59" s="18">
        <f t="shared" si="16"/>
        <v>251.91969563077555</v>
      </c>
      <c r="AJ59" s="63">
        <v>192.71979999999999</v>
      </c>
      <c r="AK59" s="63">
        <v>220.17580000000001</v>
      </c>
      <c r="AL59" s="63">
        <v>286.97809999999998</v>
      </c>
      <c r="AM59" s="64">
        <v>324.64600000000002</v>
      </c>
      <c r="AN59" s="2"/>
    </row>
    <row r="60" spans="1:42">
      <c r="A60" s="23">
        <v>94</v>
      </c>
      <c r="B60" s="24">
        <v>608</v>
      </c>
      <c r="C60" s="24">
        <v>35</v>
      </c>
      <c r="D60" s="24">
        <v>1</v>
      </c>
      <c r="E60" s="25" t="s">
        <v>58</v>
      </c>
      <c r="F60" s="11">
        <v>320.815</v>
      </c>
      <c r="G60" s="16">
        <v>15.030062675476074</v>
      </c>
      <c r="H60" s="16">
        <v>2.9166666666666665</v>
      </c>
      <c r="I60" s="11">
        <v>-25.29</v>
      </c>
      <c r="J60" s="12">
        <f t="shared" si="17"/>
        <v>-21.178951596706156</v>
      </c>
      <c r="K60" s="2"/>
      <c r="L60" s="59">
        <v>31.3</v>
      </c>
      <c r="M60" s="11">
        <f t="shared" si="4"/>
        <v>8.2240000000000002</v>
      </c>
      <c r="N60" s="11">
        <f t="shared" si="5"/>
        <v>-5.2640418531332216</v>
      </c>
      <c r="O60" s="11">
        <f t="shared" si="6"/>
        <v>-1.0351601248152407</v>
      </c>
      <c r="P60" s="11">
        <f t="shared" si="7"/>
        <v>-6.2937528517267083</v>
      </c>
      <c r="Q60" s="11">
        <f t="shared" si="8"/>
        <v>15.207272840383812</v>
      </c>
      <c r="R60" s="21">
        <f t="shared" si="9"/>
        <v>2.5027501199999986E-2</v>
      </c>
      <c r="S60" s="11">
        <f t="shared" si="10"/>
        <v>11.610657393670948</v>
      </c>
      <c r="T60" s="18">
        <f t="shared" si="18"/>
        <v>463.9159659163638</v>
      </c>
      <c r="U60" s="18">
        <v>357.76580000000001</v>
      </c>
      <c r="V60" s="18">
        <v>405.94009999999997</v>
      </c>
      <c r="W60" s="18">
        <v>544.07899999999995</v>
      </c>
      <c r="X60" s="19">
        <v>666.40150000000006</v>
      </c>
      <c r="Y60" s="18"/>
      <c r="Z60" s="18"/>
      <c r="AA60" s="62">
        <v>14.224636</v>
      </c>
      <c r="AB60" s="11">
        <f t="shared" si="11"/>
        <v>10.273043680000001</v>
      </c>
      <c r="AC60" s="11">
        <f t="shared" si="19"/>
        <v>-7.2815730948707369</v>
      </c>
      <c r="AD60" s="11">
        <f t="shared" si="12"/>
        <v>-1.107957276925442</v>
      </c>
      <c r="AE60" s="11">
        <f t="shared" si="13"/>
        <v>-8.3814626998982931</v>
      </c>
      <c r="AF60" s="11">
        <f t="shared" si="20"/>
        <v>13.074390786430135</v>
      </c>
      <c r="AG60" s="21">
        <f t="shared" si="14"/>
        <v>3.8324463188201117E-2</v>
      </c>
      <c r="AH60" s="11">
        <f t="shared" si="15"/>
        <v>9.5341041253157517</v>
      </c>
      <c r="AI60" s="18">
        <f t="shared" si="16"/>
        <v>248.77332471680904</v>
      </c>
      <c r="AJ60" s="63">
        <v>190.96639999999999</v>
      </c>
      <c r="AK60" s="63">
        <v>217.87190000000001</v>
      </c>
      <c r="AL60" s="63">
        <v>283.2919</v>
      </c>
      <c r="AM60" s="64">
        <v>319.93419999999998</v>
      </c>
      <c r="AN60" s="2"/>
    </row>
    <row r="61" spans="1:42">
      <c r="A61" s="23">
        <v>94</v>
      </c>
      <c r="B61" s="24">
        <v>608</v>
      </c>
      <c r="C61" s="24">
        <v>35</v>
      </c>
      <c r="D61" s="24">
        <v>6</v>
      </c>
      <c r="E61" s="25" t="s">
        <v>36</v>
      </c>
      <c r="F61" s="11">
        <v>327.33</v>
      </c>
      <c r="G61" s="16">
        <v>15.74880313873291</v>
      </c>
      <c r="H61" s="16">
        <v>2.7650000000000001</v>
      </c>
      <c r="I61" s="11">
        <v>-24.41</v>
      </c>
      <c r="J61" s="12">
        <f t="shared" si="17"/>
        <v>-20.295240008033716</v>
      </c>
      <c r="K61" s="2"/>
      <c r="L61" s="59">
        <v>28.7</v>
      </c>
      <c r="M61" s="11">
        <f t="shared" si="4"/>
        <v>8.5360000000000014</v>
      </c>
      <c r="N61" s="11">
        <f t="shared" si="5"/>
        <v>-5.7221556791231478</v>
      </c>
      <c r="O61" s="11">
        <f t="shared" si="6"/>
        <v>-1.0457131025343716</v>
      </c>
      <c r="P61" s="11">
        <f t="shared" si="7"/>
        <v>-6.7618850484890345</v>
      </c>
      <c r="Q61" s="11">
        <f t="shared" si="8"/>
        <v>13.813707468008696</v>
      </c>
      <c r="R61" s="21">
        <f t="shared" si="9"/>
        <v>2.6363058799999992E-2</v>
      </c>
      <c r="S61" s="11">
        <f t="shared" si="10"/>
        <v>10.164225517510216</v>
      </c>
      <c r="T61" s="18">
        <f t="shared" si="18"/>
        <v>385.54803502202935</v>
      </c>
      <c r="U61" s="18">
        <v>298.24790000000002</v>
      </c>
      <c r="V61" s="18">
        <v>339.45749999999998</v>
      </c>
      <c r="W61" s="18">
        <v>445.92660000000001</v>
      </c>
      <c r="X61" s="19">
        <v>528.12810000000002</v>
      </c>
      <c r="Y61" s="18"/>
      <c r="Z61" s="58"/>
      <c r="AA61" s="62">
        <v>15.199313999999999</v>
      </c>
      <c r="AB61" s="11">
        <f t="shared" si="11"/>
        <v>10.156082320000001</v>
      </c>
      <c r="AC61" s="11">
        <f t="shared" si="19"/>
        <v>-7.3167725754074127</v>
      </c>
      <c r="AD61" s="11">
        <f t="shared" si="12"/>
        <v>-1.1035699233187704</v>
      </c>
      <c r="AE61" s="11">
        <f t="shared" si="13"/>
        <v>-8.4122679285761706</v>
      </c>
      <c r="AF61" s="11">
        <f t="shared" si="20"/>
        <v>12.129135801641988</v>
      </c>
      <c r="AG61" s="21">
        <f t="shared" si="14"/>
        <v>3.7193372712933062E-2</v>
      </c>
      <c r="AH61" s="11">
        <f t="shared" si="15"/>
        <v>8.8339056529323923</v>
      </c>
      <c r="AI61" s="18">
        <f t="shared" si="16"/>
        <v>237.51289567403558</v>
      </c>
      <c r="AJ61" s="63">
        <v>182.7612</v>
      </c>
      <c r="AK61" s="63">
        <v>208.41749999999999</v>
      </c>
      <c r="AL61" s="63">
        <v>269.29050000000001</v>
      </c>
      <c r="AM61" s="64">
        <v>303.23289999999997</v>
      </c>
      <c r="AN61" s="2"/>
    </row>
    <row r="62" spans="1:42">
      <c r="A62" s="23">
        <v>94</v>
      </c>
      <c r="B62" s="24">
        <v>608</v>
      </c>
      <c r="C62" s="24">
        <v>35</v>
      </c>
      <c r="D62" s="24" t="s">
        <v>6</v>
      </c>
      <c r="E62" s="25" t="s">
        <v>37</v>
      </c>
      <c r="F62" s="11">
        <v>328.57</v>
      </c>
      <c r="G62" s="16">
        <v>16.066535949707031</v>
      </c>
      <c r="H62" s="16">
        <v>3.19</v>
      </c>
      <c r="I62" s="11">
        <v>-25.435000000000002</v>
      </c>
      <c r="J62" s="12">
        <f t="shared" si="17"/>
        <v>-21.324563165294194</v>
      </c>
      <c r="K62" s="2"/>
      <c r="L62" s="59">
        <v>28.7</v>
      </c>
      <c r="M62" s="11">
        <f t="shared" si="4"/>
        <v>8.5360000000000014</v>
      </c>
      <c r="N62" s="11">
        <f t="shared" si="5"/>
        <v>-5.3007527743184255</v>
      </c>
      <c r="O62" s="11">
        <f t="shared" si="6"/>
        <v>-1.0457131025343716</v>
      </c>
      <c r="P62" s="11">
        <f t="shared" si="7"/>
        <v>-6.3409228102233328</v>
      </c>
      <c r="Q62" s="11">
        <f t="shared" si="8"/>
        <v>15.310122019136285</v>
      </c>
      <c r="R62" s="21">
        <f t="shared" si="9"/>
        <v>2.6363058799999992E-2</v>
      </c>
      <c r="S62" s="11">
        <f t="shared" si="10"/>
        <v>11.733893886439347</v>
      </c>
      <c r="T62" s="18">
        <f t="shared" si="18"/>
        <v>445.08848443790407</v>
      </c>
      <c r="U62" s="18">
        <v>339.67070000000001</v>
      </c>
      <c r="V62" s="18">
        <v>388.2269</v>
      </c>
      <c r="W62" s="18">
        <v>519.74770000000001</v>
      </c>
      <c r="X62" s="19">
        <v>621.55219999999997</v>
      </c>
      <c r="Y62" s="18"/>
      <c r="Z62" s="58"/>
      <c r="AA62" s="62">
        <v>15.035755999999999</v>
      </c>
      <c r="AB62" s="11">
        <f t="shared" si="11"/>
        <v>10.175709280000001</v>
      </c>
      <c r="AC62" s="11">
        <f t="shared" si="19"/>
        <v>-6.9153407826239572</v>
      </c>
      <c r="AD62" s="11">
        <f t="shared" si="12"/>
        <v>-1.1043040807332616</v>
      </c>
      <c r="AE62" s="11">
        <f t="shared" si="13"/>
        <v>-8.0120082243113302</v>
      </c>
      <c r="AF62" s="11">
        <f t="shared" si="20"/>
        <v>13.602624976508215</v>
      </c>
      <c r="AG62" s="21">
        <f t="shared" si="14"/>
        <v>3.7379169228460581E-2</v>
      </c>
      <c r="AH62" s="11">
        <f t="shared" si="15"/>
        <v>9.9759812909241283</v>
      </c>
      <c r="AI62" s="18">
        <f t="shared" si="16"/>
        <v>266.8861158992371</v>
      </c>
      <c r="AJ62" s="63">
        <v>204.6464</v>
      </c>
      <c r="AK62" s="63">
        <v>233.50970000000001</v>
      </c>
      <c r="AL62" s="63">
        <v>303.76799999999997</v>
      </c>
      <c r="AM62" s="64">
        <v>343.29070000000002</v>
      </c>
      <c r="AN62" s="2"/>
      <c r="AO62" s="2"/>
      <c r="AP62" s="2"/>
    </row>
    <row r="63" spans="1:42">
      <c r="A63" s="23">
        <v>94</v>
      </c>
      <c r="B63" s="24">
        <v>608</v>
      </c>
      <c r="C63" s="24">
        <v>36</v>
      </c>
      <c r="D63" s="24">
        <v>1</v>
      </c>
      <c r="E63" s="25" t="s">
        <v>38</v>
      </c>
      <c r="F63" s="11">
        <v>330.58</v>
      </c>
      <c r="G63" s="16">
        <v>16.110738754272461</v>
      </c>
      <c r="H63" s="16">
        <v>3.17</v>
      </c>
      <c r="I63" s="11">
        <v>-26.04</v>
      </c>
      <c r="J63" s="12">
        <f t="shared" si="17"/>
        <v>-21.932114882506539</v>
      </c>
      <c r="K63" s="2"/>
      <c r="L63" s="59">
        <v>30</v>
      </c>
      <c r="M63" s="11">
        <f t="shared" si="4"/>
        <v>8.3800000000000008</v>
      </c>
      <c r="N63" s="11">
        <f t="shared" si="5"/>
        <v>-5.1667030286203044</v>
      </c>
      <c r="O63" s="11">
        <f t="shared" si="6"/>
        <v>-1.0404139864753423</v>
      </c>
      <c r="P63" s="11">
        <f t="shared" si="7"/>
        <v>-6.2017415050007685</v>
      </c>
      <c r="Q63" s="11">
        <f t="shared" si="8"/>
        <v>16.083109993552334</v>
      </c>
      <c r="R63" s="21">
        <f t="shared" si="9"/>
        <v>2.5674999999999989E-2</v>
      </c>
      <c r="S63" s="11">
        <f t="shared" si="10"/>
        <v>12.751082487031383</v>
      </c>
      <c r="T63" s="18">
        <f t="shared" si="18"/>
        <v>496.63417671008324</v>
      </c>
      <c r="U63" s="18">
        <v>377.1352</v>
      </c>
      <c r="V63" s="18">
        <v>432.29860000000002</v>
      </c>
      <c r="W63" s="18">
        <v>583.63779999999997</v>
      </c>
      <c r="X63" s="19">
        <v>709.96500000000003</v>
      </c>
      <c r="Y63" s="18"/>
      <c r="Z63" s="58"/>
      <c r="AA63" s="62">
        <v>14.778741</v>
      </c>
      <c r="AB63" s="11">
        <f t="shared" si="11"/>
        <v>10.206551080000001</v>
      </c>
      <c r="AC63" s="11">
        <f t="shared" si="19"/>
        <v>-6.9654577793792214</v>
      </c>
      <c r="AD63" s="11">
        <f t="shared" si="12"/>
        <v>-1.1054594206349133</v>
      </c>
      <c r="AE63" s="11">
        <f t="shared" si="13"/>
        <v>-8.0632171690928089</v>
      </c>
      <c r="AF63" s="11">
        <f t="shared" si="20"/>
        <v>14.179892750233458</v>
      </c>
      <c r="AG63" s="21">
        <f t="shared" si="14"/>
        <v>3.7674372036094403E-2</v>
      </c>
      <c r="AH63" s="11">
        <f t="shared" si="15"/>
        <v>10.508213770473784</v>
      </c>
      <c r="AI63" s="18">
        <f t="shared" si="16"/>
        <v>278.9220683069716</v>
      </c>
      <c r="AJ63" s="63">
        <v>211.99889999999999</v>
      </c>
      <c r="AK63" s="63">
        <v>243.22139999999999</v>
      </c>
      <c r="AL63" s="63">
        <v>317.88720000000001</v>
      </c>
      <c r="AM63" s="64">
        <v>360.52850000000001</v>
      </c>
      <c r="AN63" s="2"/>
    </row>
    <row r="64" spans="1:42">
      <c r="A64" s="23">
        <v>94</v>
      </c>
      <c r="B64" s="24">
        <v>608</v>
      </c>
      <c r="C64" s="24">
        <v>36</v>
      </c>
      <c r="D64" s="24">
        <v>2</v>
      </c>
      <c r="E64" s="25" t="s">
        <v>39</v>
      </c>
      <c r="F64" s="11">
        <v>331.55999999999995</v>
      </c>
      <c r="G64" s="16">
        <v>16.132289886474609</v>
      </c>
      <c r="H64" s="16">
        <v>3.2</v>
      </c>
      <c r="I64" s="11">
        <v>-24.45</v>
      </c>
      <c r="J64" s="12">
        <f t="shared" si="17"/>
        <v>-20.335408716609777</v>
      </c>
      <c r="K64" s="2"/>
      <c r="L64" s="59">
        <v>28.7</v>
      </c>
      <c r="M64" s="11">
        <f t="shared" si="4"/>
        <v>8.5360000000000014</v>
      </c>
      <c r="N64" s="11">
        <f t="shared" si="5"/>
        <v>-5.2908374118525217</v>
      </c>
      <c r="O64" s="11">
        <f t="shared" si="6"/>
        <v>-1.0457131025343716</v>
      </c>
      <c r="P64" s="11">
        <f t="shared" si="7"/>
        <v>-6.3310178163818591</v>
      </c>
      <c r="Q64" s="11">
        <f t="shared" si="8"/>
        <v>14.295087344007973</v>
      </c>
      <c r="R64" s="21">
        <f t="shared" si="9"/>
        <v>2.6363058799999992E-2</v>
      </c>
      <c r="S64" s="11">
        <f t="shared" si="10"/>
        <v>10.621291705388826</v>
      </c>
      <c r="T64" s="18">
        <f t="shared" si="18"/>
        <v>402.88540817535289</v>
      </c>
      <c r="U64" s="18">
        <v>309.93329999999997</v>
      </c>
      <c r="V64" s="18">
        <v>353.55340000000001</v>
      </c>
      <c r="W64" s="18">
        <v>465.87630000000001</v>
      </c>
      <c r="X64" s="19">
        <v>555.37540000000001</v>
      </c>
      <c r="Y64" s="18"/>
      <c r="Z64" s="58"/>
      <c r="AA64" s="62">
        <v>13.494142999999999</v>
      </c>
      <c r="AB64" s="11">
        <f t="shared" si="11"/>
        <v>10.36070284</v>
      </c>
      <c r="AC64" s="11">
        <f t="shared" si="19"/>
        <v>-7.0872737032151463</v>
      </c>
      <c r="AD64" s="11">
        <f t="shared" si="12"/>
        <v>-1.1112650323017417</v>
      </c>
      <c r="AE64" s="11">
        <f t="shared" si="13"/>
        <v>-8.1906628960761054</v>
      </c>
      <c r="AF64" s="11">
        <f t="shared" si="20"/>
        <v>12.396840641778928</v>
      </c>
      <c r="AG64" s="21">
        <f t="shared" si="14"/>
        <v>3.9210588585861843E-2</v>
      </c>
      <c r="AH64" s="11">
        <f t="shared" si="15"/>
        <v>9.0215474365031501</v>
      </c>
      <c r="AI64" s="18">
        <f t="shared" si="16"/>
        <v>230.07936789186707</v>
      </c>
      <c r="AJ64" s="63">
        <v>176.8569</v>
      </c>
      <c r="AK64" s="63">
        <v>201.47460000000001</v>
      </c>
      <c r="AL64" s="63">
        <v>261.94970000000001</v>
      </c>
      <c r="AM64" s="64">
        <v>296.0181</v>
      </c>
      <c r="AN64" s="2"/>
      <c r="AO64" s="2"/>
      <c r="AP64" s="2"/>
    </row>
    <row r="65" spans="1:42">
      <c r="A65" s="23">
        <v>94</v>
      </c>
      <c r="B65" s="24">
        <v>608</v>
      </c>
      <c r="C65" s="24">
        <v>36</v>
      </c>
      <c r="D65" s="24">
        <v>3</v>
      </c>
      <c r="E65" s="25" t="s">
        <v>40</v>
      </c>
      <c r="F65" s="11">
        <v>333.23499999999996</v>
      </c>
      <c r="G65" s="16">
        <v>16.316549301147461</v>
      </c>
      <c r="H65" s="16">
        <v>2.956666666666667</v>
      </c>
      <c r="I65" s="11">
        <v>-24.729999999999997</v>
      </c>
      <c r="J65" s="12">
        <f t="shared" si="17"/>
        <v>-20.616589676641979</v>
      </c>
      <c r="K65" s="2"/>
      <c r="L65" s="59">
        <v>30</v>
      </c>
      <c r="M65" s="11">
        <f t="shared" si="4"/>
        <v>8.3800000000000008</v>
      </c>
      <c r="N65" s="11">
        <f t="shared" si="5"/>
        <v>-5.3782634853263289</v>
      </c>
      <c r="O65" s="11">
        <f t="shared" si="6"/>
        <v>-1.0404139864753423</v>
      </c>
      <c r="P65" s="11">
        <f t="shared" si="7"/>
        <v>-6.4130818512486485</v>
      </c>
      <c r="Q65" s="11">
        <f t="shared" si="8"/>
        <v>14.502499915435507</v>
      </c>
      <c r="R65" s="21">
        <f t="shared" si="9"/>
        <v>2.5674999999999989E-2</v>
      </c>
      <c r="S65" s="11">
        <f t="shared" si="10"/>
        <v>10.831150186622459</v>
      </c>
      <c r="T65" s="18">
        <f t="shared" si="18"/>
        <v>421.85589821314363</v>
      </c>
      <c r="U65" s="18">
        <v>327.63389999999998</v>
      </c>
      <c r="V65" s="18">
        <v>370.19479999999999</v>
      </c>
      <c r="W65" s="18">
        <v>490.5204</v>
      </c>
      <c r="X65" s="19">
        <v>591.99469999999997</v>
      </c>
      <c r="Y65" s="18"/>
      <c r="Z65" s="58"/>
      <c r="AA65" s="62">
        <v>14.261117</v>
      </c>
      <c r="AB65" s="11">
        <f t="shared" si="11"/>
        <v>10.26866596</v>
      </c>
      <c r="AC65" s="11">
        <f t="shared" si="19"/>
        <v>-7.2376779956697419</v>
      </c>
      <c r="AD65" s="11">
        <f t="shared" si="12"/>
        <v>-1.1077925276286373</v>
      </c>
      <c r="AE65" s="11">
        <f t="shared" si="13"/>
        <v>-8.3374526776973426</v>
      </c>
      <c r="AF65" s="11">
        <f t="shared" si="20"/>
        <v>12.537619965290681</v>
      </c>
      <c r="AG65" s="21">
        <f t="shared" si="14"/>
        <v>3.8281083068335019E-2</v>
      </c>
      <c r="AH65" s="11">
        <f t="shared" si="15"/>
        <v>9.1234579336636319</v>
      </c>
      <c r="AI65" s="18">
        <f t="shared" si="16"/>
        <v>238.32810365833893</v>
      </c>
      <c r="AJ65" s="63">
        <v>183.25479999999999</v>
      </c>
      <c r="AK65" s="63">
        <v>208.87360000000001</v>
      </c>
      <c r="AL65" s="63">
        <v>270.9479</v>
      </c>
      <c r="AM65" s="64">
        <v>305.0736</v>
      </c>
      <c r="AN65" s="2"/>
      <c r="AO65" s="2"/>
      <c r="AP65" s="2"/>
    </row>
    <row r="66" spans="1:42">
      <c r="A66" s="23">
        <v>94</v>
      </c>
      <c r="B66" s="24">
        <v>608</v>
      </c>
      <c r="C66" s="24">
        <v>36</v>
      </c>
      <c r="D66" s="24">
        <v>3</v>
      </c>
      <c r="E66" s="25" t="s">
        <v>39</v>
      </c>
      <c r="F66" s="11">
        <v>333.53</v>
      </c>
      <c r="G66" s="16">
        <v>16.427839279174805</v>
      </c>
      <c r="H66" s="16">
        <v>2.8033333333333332</v>
      </c>
      <c r="I66" s="11">
        <v>-24.454999999999998</v>
      </c>
      <c r="J66" s="12">
        <f t="shared" si="17"/>
        <v>-20.34042980518177</v>
      </c>
      <c r="K66" s="2"/>
      <c r="L66" s="59">
        <v>31.2</v>
      </c>
      <c r="M66" s="11">
        <f t="shared" si="4"/>
        <v>8.2360000000000007</v>
      </c>
      <c r="N66" s="11">
        <f t="shared" si="5"/>
        <v>-5.3882887207623753</v>
      </c>
      <c r="O66" s="11">
        <f t="shared" si="6"/>
        <v>-1.0355626745523248</v>
      </c>
      <c r="P66" s="11">
        <f t="shared" si="7"/>
        <v>-6.4182714846357385</v>
      </c>
      <c r="Q66" s="11">
        <f t="shared" si="8"/>
        <v>14.211220656760837</v>
      </c>
      <c r="R66" s="21">
        <f t="shared" si="9"/>
        <v>2.507598879999999E-2</v>
      </c>
      <c r="S66" s="11">
        <f t="shared" si="10"/>
        <v>10.53872698501806</v>
      </c>
      <c r="T66" s="18">
        <f t="shared" si="18"/>
        <v>420.27164189106929</v>
      </c>
      <c r="U66" s="18">
        <v>328.50970000000001</v>
      </c>
      <c r="V66" s="18">
        <v>370.22770000000003</v>
      </c>
      <c r="W66" s="18">
        <v>491.76740000000001</v>
      </c>
      <c r="X66" s="19">
        <v>599.25459999999998</v>
      </c>
      <c r="Y66" s="18"/>
      <c r="Z66" s="58"/>
      <c r="AA66" s="62">
        <v>12.805118</v>
      </c>
      <c r="AB66" s="11">
        <f t="shared" si="11"/>
        <v>10.443385840000001</v>
      </c>
      <c r="AC66" s="11">
        <f t="shared" si="19"/>
        <v>-7.5610891354544947</v>
      </c>
      <c r="AD66" s="11">
        <f t="shared" si="12"/>
        <v>-1.1144005038580918</v>
      </c>
      <c r="AE66" s="11">
        <f t="shared" si="13"/>
        <v>-8.6670635577703479</v>
      </c>
      <c r="AF66" s="11">
        <f t="shared" si="20"/>
        <v>11.915737468976006</v>
      </c>
      <c r="AG66" s="21">
        <f t="shared" si="14"/>
        <v>4.0077504879572047E-2</v>
      </c>
      <c r="AH66" s="11">
        <f t="shared" si="15"/>
        <v>8.6898286953817081</v>
      </c>
      <c r="AI66" s="18">
        <f t="shared" si="16"/>
        <v>216.82559135089798</v>
      </c>
      <c r="AJ66" s="63">
        <v>166.03380000000001</v>
      </c>
      <c r="AK66" s="63">
        <v>189.69560000000001</v>
      </c>
      <c r="AL66" s="63">
        <v>246.52080000000001</v>
      </c>
      <c r="AM66" s="64">
        <v>278.32299999999998</v>
      </c>
      <c r="AN66" s="2"/>
      <c r="AO66" s="2"/>
      <c r="AP66" s="2"/>
    </row>
    <row r="67" spans="1:42">
      <c r="A67" s="23">
        <v>94</v>
      </c>
      <c r="B67" s="24">
        <v>608</v>
      </c>
      <c r="C67" s="24">
        <v>36</v>
      </c>
      <c r="D67" s="24">
        <v>4</v>
      </c>
      <c r="E67" s="25" t="s">
        <v>41</v>
      </c>
      <c r="F67" s="11">
        <v>334.60999999999996</v>
      </c>
      <c r="G67" s="16">
        <v>16.654569625854492</v>
      </c>
      <c r="H67" s="16">
        <v>2.5750000000000002</v>
      </c>
      <c r="I67" s="11">
        <v>-21.31</v>
      </c>
      <c r="J67" s="12">
        <f t="shared" si="17"/>
        <v>-17.1821650933922</v>
      </c>
      <c r="K67" s="2"/>
      <c r="L67" s="59">
        <v>32.6</v>
      </c>
      <c r="M67" s="11">
        <f t="shared" si="4"/>
        <v>8.0680000000000014</v>
      </c>
      <c r="N67" s="11">
        <f t="shared" si="5"/>
        <v>-5.449037168127461</v>
      </c>
      <c r="O67" s="11">
        <f t="shared" si="6"/>
        <v>-1.0299509403107114</v>
      </c>
      <c r="P67" s="11">
        <f t="shared" si="7"/>
        <v>-6.4733758674830142</v>
      </c>
      <c r="Q67" s="11">
        <f t="shared" si="8"/>
        <v>10.896006203353847</v>
      </c>
      <c r="R67" s="21">
        <f t="shared" si="9"/>
        <v>2.4415289599999977E-2</v>
      </c>
      <c r="S67" s="11">
        <f t="shared" si="10"/>
        <v>8.0615463704356696</v>
      </c>
      <c r="T67" s="18">
        <f t="shared" si="18"/>
        <v>330.18434360228423</v>
      </c>
      <c r="U67" s="18">
        <v>263.83210000000003</v>
      </c>
      <c r="V67" s="18">
        <v>294.13099999999997</v>
      </c>
      <c r="W67" s="18">
        <v>381.13830000000002</v>
      </c>
      <c r="X67" s="19">
        <v>458.24880000000002</v>
      </c>
      <c r="Y67" s="18"/>
      <c r="Z67" s="58"/>
      <c r="AA67" s="62">
        <v>13.607886000000001</v>
      </c>
      <c r="AB67" s="11">
        <f t="shared" si="11"/>
        <v>10.34705368</v>
      </c>
      <c r="AC67" s="11">
        <f t="shared" si="19"/>
        <v>-7.6924593897629165</v>
      </c>
      <c r="AD67" s="11">
        <f t="shared" si="12"/>
        <v>-1.1107488833280073</v>
      </c>
      <c r="AE67" s="11">
        <f t="shared" si="13"/>
        <v>-8.7946638824136016</v>
      </c>
      <c r="AF67" s="11">
        <f t="shared" si="20"/>
        <v>8.5341361471891197</v>
      </c>
      <c r="AG67" s="21">
        <f t="shared" si="14"/>
        <v>3.9070404900079223E-2</v>
      </c>
      <c r="AH67" s="11">
        <f t="shared" si="15"/>
        <v>6.9051949546267091</v>
      </c>
      <c r="AI67" s="18">
        <f t="shared" si="16"/>
        <v>176.73722533171667</v>
      </c>
      <c r="AJ67" s="63">
        <v>137.41679999999999</v>
      </c>
      <c r="AK67" s="63">
        <v>156.09829999999999</v>
      </c>
      <c r="AL67" s="63">
        <v>199.4273</v>
      </c>
      <c r="AM67" s="64">
        <v>223.63120000000001</v>
      </c>
      <c r="AN67" s="2"/>
      <c r="AO67" s="2"/>
      <c r="AP67" s="2"/>
    </row>
    <row r="68" spans="1:42">
      <c r="A68" s="23">
        <v>94</v>
      </c>
      <c r="B68" s="24">
        <v>608</v>
      </c>
      <c r="C68" s="24">
        <v>37</v>
      </c>
      <c r="D68" s="24">
        <v>1</v>
      </c>
      <c r="E68" s="25" t="s">
        <v>41</v>
      </c>
      <c r="F68" s="11">
        <v>339.16999999999996</v>
      </c>
      <c r="G68" s="16">
        <v>16.843999862670898</v>
      </c>
      <c r="H68" s="16">
        <v>2.7333333333333329</v>
      </c>
      <c r="I68" s="11">
        <v>-20.46</v>
      </c>
      <c r="J68" s="12">
        <f t="shared" ref="J68:J90" si="21">((I68+1000)/((-4.2/1000)+1))-1000</f>
        <v>-16.328580036151948</v>
      </c>
      <c r="K68" s="2"/>
      <c r="L68" s="59">
        <v>32.6</v>
      </c>
      <c r="M68" s="11">
        <f t="shared" si="4"/>
        <v>8.0680000000000014</v>
      </c>
      <c r="N68" s="11">
        <f t="shared" si="5"/>
        <v>-5.2919710442813539</v>
      </c>
      <c r="O68" s="11">
        <f t="shared" si="6"/>
        <v>-1.0299509403107114</v>
      </c>
      <c r="P68" s="11">
        <f t="shared" si="7"/>
        <v>-6.3164715140388807</v>
      </c>
      <c r="Q68" s="11">
        <f t="shared" si="8"/>
        <v>10.17830580305068</v>
      </c>
      <c r="R68" s="21">
        <f t="shared" si="9"/>
        <v>2.4415289599999977E-2</v>
      </c>
      <c r="S68" s="11">
        <f t="shared" si="10"/>
        <v>7.6711878203102</v>
      </c>
      <c r="T68" s="18">
        <f t="shared" ref="T68:T77" si="22">S68/R68</f>
        <v>314.19606099246135</v>
      </c>
      <c r="U68" s="18">
        <v>251.91730000000001</v>
      </c>
      <c r="V68" s="18">
        <v>279.79750000000001</v>
      </c>
      <c r="W68" s="18">
        <v>360.6866</v>
      </c>
      <c r="X68" s="19">
        <v>433.37729999999999</v>
      </c>
      <c r="Y68" s="18"/>
      <c r="Z68" s="58"/>
      <c r="AA68" s="62">
        <v>13.817641999999999</v>
      </c>
      <c r="AB68" s="11">
        <f t="shared" si="11"/>
        <v>10.32188296</v>
      </c>
      <c r="AC68" s="11">
        <f t="shared" ref="AC68:AC90" si="23">(H68+1000)/((AB68/1000)+1)-1000</f>
        <v>-7.5110217393629455</v>
      </c>
      <c r="AD68" s="11">
        <f t="shared" si="12"/>
        <v>-1.1097981145205218</v>
      </c>
      <c r="AE68" s="11">
        <f t="shared" si="13"/>
        <v>-8.612484136118951</v>
      </c>
      <c r="AF68" s="11">
        <f t="shared" ref="AF68:AF90" si="24">((AE68+1000)/(J68+1000)-1)*1000</f>
        <v>7.8441802246491665</v>
      </c>
      <c r="AG68" s="21">
        <f t="shared" si="14"/>
        <v>3.8814035467818392E-2</v>
      </c>
      <c r="AH68" s="11">
        <f t="shared" si="15"/>
        <v>6.6274886008864495</v>
      </c>
      <c r="AI68" s="18">
        <f t="shared" si="16"/>
        <v>170.74979504209122</v>
      </c>
      <c r="AJ68" s="63">
        <v>133.1661</v>
      </c>
      <c r="AK68" s="63">
        <v>150.9693</v>
      </c>
      <c r="AL68" s="63">
        <v>192.22659999999999</v>
      </c>
      <c r="AM68" s="64">
        <v>214.13740000000001</v>
      </c>
      <c r="AN68" s="2"/>
    </row>
    <row r="69" spans="1:42">
      <c r="A69" s="23">
        <v>94</v>
      </c>
      <c r="B69" s="24">
        <v>608</v>
      </c>
      <c r="C69" s="24">
        <v>37</v>
      </c>
      <c r="D69" s="24">
        <v>2</v>
      </c>
      <c r="E69" s="25" t="s">
        <v>43</v>
      </c>
      <c r="F69" s="11">
        <v>341.17999999999995</v>
      </c>
      <c r="G69" s="16">
        <v>17.014549255371094</v>
      </c>
      <c r="H69" s="16">
        <v>2.35</v>
      </c>
      <c r="I69" s="11">
        <v>-17.399999999999999</v>
      </c>
      <c r="J69" s="12">
        <f t="shared" si="21"/>
        <v>-13.25567383008638</v>
      </c>
      <c r="K69" s="2"/>
      <c r="L69" s="59">
        <v>34.5</v>
      </c>
      <c r="M69" s="11">
        <f t="shared" ref="M69:M90" si="25">11.98-0.12*(L69)</f>
        <v>7.8400000000000007</v>
      </c>
      <c r="N69" s="11">
        <f t="shared" ref="N69:N90" si="26">(H69+1000)/((M69/1000)+1)-1000</f>
        <v>-5.4472932211463103</v>
      </c>
      <c r="O69" s="11">
        <f t="shared" ref="O69:O90" si="27">(-373/(L69+273.15))+0.19</f>
        <v>-1.0224167072972534</v>
      </c>
      <c r="P69" s="11">
        <f t="shared" ref="P69:P90" si="28">((O69/1000+1)*(N69+1000)-1000)</f>
        <v>-6.4641405248447654</v>
      </c>
      <c r="Q69" s="11">
        <f t="shared" ref="Q69:Q90" si="29">((P69+1000)/(J69+1000)-1)*1000</f>
        <v>6.8827690467734293</v>
      </c>
      <c r="R69" s="21">
        <f t="shared" ref="R69:R90" si="30">(((-0.00004)*((L69)^3))+(0.0048*((L69)^2))-(0.2313*(L69))+6.2665)/100</f>
        <v>2.3573049999999995E-2</v>
      </c>
      <c r="S69" s="11">
        <f t="shared" ref="S69:S90" si="31">(118.52*0.25 + 84.07)/(25-Q69)</f>
        <v>6.2757934859659494</v>
      </c>
      <c r="T69" s="18">
        <f t="shared" si="22"/>
        <v>266.22747103009374</v>
      </c>
      <c r="U69" s="18">
        <v>216.56219999999999</v>
      </c>
      <c r="V69" s="18">
        <v>238.7107</v>
      </c>
      <c r="W69" s="18">
        <v>306.44099999999997</v>
      </c>
      <c r="X69" s="19">
        <v>370.74590000000001</v>
      </c>
      <c r="Y69" s="18"/>
      <c r="Z69" s="58"/>
      <c r="AA69" s="62">
        <v>12.859503999999999</v>
      </c>
      <c r="AB69" s="11">
        <f t="shared" ref="AB69:AB90" si="32">11.98-0.12*(AA69)</f>
        <v>10.436859520000001</v>
      </c>
      <c r="AC69" s="11">
        <f t="shared" si="23"/>
        <v>-8.003329890243208</v>
      </c>
      <c r="AD69" s="11">
        <f t="shared" ref="AD69:AD90" si="33">(-373/(AA69+273.15))+0.19</f>
        <v>-1.1141524662061582</v>
      </c>
      <c r="AE69" s="11">
        <f t="shared" ref="AE69:AE90" si="34">((AD69/1000+1)*(AC69+1000)-1000)</f>
        <v>-9.1085654267143354</v>
      </c>
      <c r="AF69" s="11">
        <f t="shared" si="24"/>
        <v>4.2028196092793735</v>
      </c>
      <c r="AG69" s="21">
        <f t="shared" ref="AG69:AG90" si="35">(((-0.00004)*((AA69)^3))+(0.0048*((AA69)^2))-(0.2313*(AA69))+6.2665)/100</f>
        <v>4.0007961485790222E-2</v>
      </c>
      <c r="AH69" s="11">
        <f t="shared" ref="AH69:AH90" si="36">(118.52*0.25 + 84.07)/(25-AF69)</f>
        <v>5.4670872620180342</v>
      </c>
      <c r="AI69" s="18">
        <f t="shared" ref="AI69:AI90" si="37">AH69/AG69</f>
        <v>136.64998312797817</v>
      </c>
      <c r="AJ69" s="63">
        <v>107.28489999999999</v>
      </c>
      <c r="AK69" s="63">
        <v>120.9802</v>
      </c>
      <c r="AL69" s="63">
        <v>153.44900000000001</v>
      </c>
      <c r="AM69" s="64">
        <v>170.58179999999999</v>
      </c>
      <c r="AN69" s="2"/>
      <c r="AO69" s="2"/>
      <c r="AP69" s="2"/>
    </row>
    <row r="70" spans="1:42">
      <c r="A70" s="23">
        <v>94</v>
      </c>
      <c r="B70" s="24">
        <v>608</v>
      </c>
      <c r="C70" s="24">
        <v>37</v>
      </c>
      <c r="D70" s="24">
        <v>5</v>
      </c>
      <c r="E70" s="25" t="s">
        <v>42</v>
      </c>
      <c r="F70" s="11">
        <v>345.96999999999997</v>
      </c>
      <c r="G70" s="16">
        <v>17.376127243041992</v>
      </c>
      <c r="H70" s="16">
        <v>2.2999999999999998</v>
      </c>
      <c r="I70" s="11">
        <v>-18.349999999999998</v>
      </c>
      <c r="J70" s="12">
        <f t="shared" si="21"/>
        <v>-14.209680658766842</v>
      </c>
      <c r="K70" s="2"/>
      <c r="L70" s="60">
        <v>32.6</v>
      </c>
      <c r="M70" s="48">
        <f t="shared" si="25"/>
        <v>8.0680000000000014</v>
      </c>
      <c r="N70" s="48">
        <f t="shared" si="26"/>
        <v>-5.7218362253339592</v>
      </c>
      <c r="O70" s="48">
        <f t="shared" si="27"/>
        <v>-1.0299509403107114</v>
      </c>
      <c r="P70" s="48">
        <f t="shared" si="28"/>
        <v>-6.7458939550440391</v>
      </c>
      <c r="Q70" s="48">
        <f t="shared" si="29"/>
        <v>7.5713735033537954</v>
      </c>
      <c r="R70" s="49">
        <f t="shared" si="30"/>
        <v>2.4415289599999977E-2</v>
      </c>
      <c r="S70" s="48">
        <f t="shared" si="31"/>
        <v>6.5237498790784993</v>
      </c>
      <c r="T70" s="50">
        <f t="shared" si="22"/>
        <v>267.19936506829333</v>
      </c>
      <c r="U70" s="50">
        <v>215.71100000000001</v>
      </c>
      <c r="V70" s="50">
        <v>239.71510000000001</v>
      </c>
      <c r="W70" s="50">
        <v>305.0419</v>
      </c>
      <c r="X70" s="51">
        <v>363.29379999999998</v>
      </c>
      <c r="Y70" s="18"/>
      <c r="Z70" s="58"/>
      <c r="AA70" s="62">
        <v>13.16217</v>
      </c>
      <c r="AB70" s="11">
        <f t="shared" si="32"/>
        <v>10.4005396</v>
      </c>
      <c r="AC70" s="11">
        <f t="shared" si="23"/>
        <v>-8.0171568427773536</v>
      </c>
      <c r="AD70" s="11">
        <f t="shared" si="33"/>
        <v>-1.1127738220139229</v>
      </c>
      <c r="AE70" s="11">
        <f t="shared" si="34"/>
        <v>-9.1210093825296781</v>
      </c>
      <c r="AF70" s="11">
        <f t="shared" si="24"/>
        <v>5.1620219598400574</v>
      </c>
      <c r="AG70" s="21">
        <f t="shared" si="35"/>
        <v>3.9624451259157756E-2</v>
      </c>
      <c r="AH70" s="11">
        <f t="shared" si="36"/>
        <v>5.7314308832193506</v>
      </c>
      <c r="AI70" s="18">
        <f t="shared" si="37"/>
        <v>144.64379192872073</v>
      </c>
      <c r="AJ70" s="63">
        <v>113.5287</v>
      </c>
      <c r="AK70" s="63">
        <v>128.03460000000001</v>
      </c>
      <c r="AL70" s="63">
        <v>162.27789999999999</v>
      </c>
      <c r="AM70" s="64">
        <v>180.9265</v>
      </c>
      <c r="AN70" s="2"/>
    </row>
    <row r="71" spans="1:42">
      <c r="A71" s="23">
        <v>94</v>
      </c>
      <c r="B71" s="24">
        <v>608</v>
      </c>
      <c r="C71" s="24">
        <v>37</v>
      </c>
      <c r="D71" s="24">
        <v>6</v>
      </c>
      <c r="E71" s="25" t="s">
        <v>45</v>
      </c>
      <c r="F71" s="11">
        <v>347.10999999999996</v>
      </c>
      <c r="G71" s="16">
        <v>17.484004974365234</v>
      </c>
      <c r="H71" s="16">
        <v>2.8</v>
      </c>
      <c r="I71" s="11">
        <v>-19.97</v>
      </c>
      <c r="J71" s="12">
        <f t="shared" si="21"/>
        <v>-15.836513356095679</v>
      </c>
      <c r="K71" s="2"/>
      <c r="L71" s="60">
        <v>32</v>
      </c>
      <c r="M71" s="48">
        <f t="shared" si="25"/>
        <v>8.14</v>
      </c>
      <c r="N71" s="48">
        <f t="shared" si="26"/>
        <v>-5.2968833693734041</v>
      </c>
      <c r="O71" s="48">
        <f t="shared" si="27"/>
        <v>-1.0323496640996233</v>
      </c>
      <c r="P71" s="48">
        <f t="shared" si="28"/>
        <v>-6.3237647977058487</v>
      </c>
      <c r="Q71" s="48">
        <f t="shared" si="29"/>
        <v>9.6658214691842659</v>
      </c>
      <c r="R71" s="49">
        <f t="shared" si="30"/>
        <v>2.4693799999999991E-2</v>
      </c>
      <c r="S71" s="48">
        <f t="shared" si="31"/>
        <v>7.4148086753722877</v>
      </c>
      <c r="T71" s="50">
        <f t="shared" si="22"/>
        <v>300.27005464417346</v>
      </c>
      <c r="U71" s="50">
        <v>239.67339999999999</v>
      </c>
      <c r="V71" s="50">
        <v>267.31459999999998</v>
      </c>
      <c r="W71" s="50">
        <v>342.51670000000001</v>
      </c>
      <c r="X71" s="51">
        <v>407.8098</v>
      </c>
      <c r="Y71" s="50"/>
      <c r="Z71" s="58"/>
      <c r="AA71" s="62">
        <v>13.282219</v>
      </c>
      <c r="AB71" s="11">
        <f t="shared" si="32"/>
        <v>10.38613372</v>
      </c>
      <c r="AC71" s="11">
        <f t="shared" si="23"/>
        <v>-7.508153038551427</v>
      </c>
      <c r="AD71" s="11">
        <f t="shared" si="33"/>
        <v>-1.1122278055947332</v>
      </c>
      <c r="AE71" s="11">
        <f t="shared" si="34"/>
        <v>-8.6120300675679573</v>
      </c>
      <c r="AF71" s="11">
        <f t="shared" si="24"/>
        <v>7.3407349353753482</v>
      </c>
      <c r="AG71" s="21">
        <f t="shared" si="35"/>
        <v>3.9473974341649988E-2</v>
      </c>
      <c r="AH71" s="11">
        <f t="shared" si="36"/>
        <v>6.4385465410882707</v>
      </c>
      <c r="AI71" s="18">
        <f t="shared" si="37"/>
        <v>163.10864686089633</v>
      </c>
      <c r="AJ71" s="63">
        <v>127.5655</v>
      </c>
      <c r="AK71" s="63">
        <v>143.9528</v>
      </c>
      <c r="AL71" s="63">
        <v>183.6285</v>
      </c>
      <c r="AM71" s="64">
        <v>205.01240000000001</v>
      </c>
      <c r="AN71" s="2"/>
    </row>
    <row r="72" spans="1:42">
      <c r="A72" s="23">
        <v>94</v>
      </c>
      <c r="B72" s="24">
        <v>608</v>
      </c>
      <c r="C72" s="24">
        <v>38</v>
      </c>
      <c r="D72" s="24">
        <v>2</v>
      </c>
      <c r="E72" s="25" t="s">
        <v>45</v>
      </c>
      <c r="F72" s="11">
        <v>350.78</v>
      </c>
      <c r="G72" s="16">
        <v>17.796297073364258</v>
      </c>
      <c r="H72" s="16">
        <v>2.1266666666666665</v>
      </c>
      <c r="I72" s="11">
        <v>-21.369999999999997</v>
      </c>
      <c r="J72" s="12">
        <f t="shared" si="21"/>
        <v>-17.242418156256349</v>
      </c>
      <c r="K72" s="2"/>
      <c r="L72" s="59">
        <v>31.3</v>
      </c>
      <c r="M72" s="11">
        <f t="shared" si="25"/>
        <v>8.2240000000000002</v>
      </c>
      <c r="N72" s="11">
        <f t="shared" si="26"/>
        <v>-6.047597888299947</v>
      </c>
      <c r="O72" s="11">
        <f t="shared" si="27"/>
        <v>-1.0351601248152407</v>
      </c>
      <c r="P72" s="11">
        <f t="shared" si="28"/>
        <v>-7.0764977809302536</v>
      </c>
      <c r="Q72" s="11">
        <f t="shared" si="29"/>
        <v>10.344280790237192</v>
      </c>
      <c r="R72" s="21">
        <f t="shared" si="30"/>
        <v>2.5027501199999986E-2</v>
      </c>
      <c r="S72" s="11">
        <f t="shared" si="31"/>
        <v>7.7580634817470786</v>
      </c>
      <c r="T72" s="18">
        <f t="shared" si="22"/>
        <v>309.98154469160841</v>
      </c>
      <c r="U72" s="18">
        <v>246.959</v>
      </c>
      <c r="V72" s="18">
        <v>275.81990000000002</v>
      </c>
      <c r="W72" s="18">
        <v>354.74880000000002</v>
      </c>
      <c r="X72" s="19">
        <v>420.51100000000002</v>
      </c>
      <c r="Y72" s="18"/>
      <c r="Z72" s="58"/>
      <c r="AA72" s="62">
        <v>12.952813000000001</v>
      </c>
      <c r="AB72" s="11">
        <f t="shared" si="32"/>
        <v>10.42566244</v>
      </c>
      <c r="AC72" s="11">
        <f t="shared" si="23"/>
        <v>-8.2133659920045829</v>
      </c>
      <c r="AD72" s="11">
        <f t="shared" si="33"/>
        <v>-1.1137271325256073</v>
      </c>
      <c r="AE72" s="11">
        <f t="shared" si="34"/>
        <v>-9.3179456759754657</v>
      </c>
      <c r="AF72" s="11">
        <f t="shared" si="24"/>
        <v>8.0635068369696583</v>
      </c>
      <c r="AG72" s="21">
        <f t="shared" si="35"/>
        <v>3.988909586288706E-2</v>
      </c>
      <c r="AH72" s="11">
        <f t="shared" si="36"/>
        <v>6.7133141970729175</v>
      </c>
      <c r="AI72" s="18">
        <f t="shared" si="37"/>
        <v>168.29948264931735</v>
      </c>
      <c r="AJ72" s="63">
        <v>130.91730000000001</v>
      </c>
      <c r="AK72" s="63">
        <v>148.59569999999999</v>
      </c>
      <c r="AL72" s="63">
        <v>189.678</v>
      </c>
      <c r="AM72" s="64">
        <v>212.37110000000001</v>
      </c>
      <c r="AN72" s="2"/>
    </row>
    <row r="73" spans="1:42">
      <c r="A73" s="23">
        <v>94</v>
      </c>
      <c r="B73" s="24">
        <v>608</v>
      </c>
      <c r="C73" s="24">
        <v>38</v>
      </c>
      <c r="D73" s="24">
        <v>3</v>
      </c>
      <c r="E73" s="25" t="s">
        <v>46</v>
      </c>
      <c r="F73" s="11">
        <v>352.21999999999997</v>
      </c>
      <c r="G73" s="16">
        <v>17.901451110839844</v>
      </c>
      <c r="H73" s="16">
        <v>2.1524999999999999</v>
      </c>
      <c r="I73" s="11">
        <v>-21.68</v>
      </c>
      <c r="J73" s="12">
        <f t="shared" si="21"/>
        <v>-17.553725647720398</v>
      </c>
      <c r="K73" s="2"/>
      <c r="L73" s="59">
        <v>32.6</v>
      </c>
      <c r="M73" s="11">
        <f t="shared" si="25"/>
        <v>8.0680000000000014</v>
      </c>
      <c r="N73" s="11">
        <f t="shared" si="26"/>
        <v>-5.8681557196537142</v>
      </c>
      <c r="O73" s="11">
        <f t="shared" si="27"/>
        <v>-1.0299509403107114</v>
      </c>
      <c r="P73" s="11">
        <f t="shared" si="28"/>
        <v>-6.892062747463001</v>
      </c>
      <c r="Q73" s="11">
        <f t="shared" si="29"/>
        <v>10.852158717062244</v>
      </c>
      <c r="R73" s="21">
        <f t="shared" si="30"/>
        <v>2.4415289599999977E-2</v>
      </c>
      <c r="S73" s="11">
        <f t="shared" si="31"/>
        <v>8.0365617429651088</v>
      </c>
      <c r="T73" s="18">
        <f t="shared" si="22"/>
        <v>329.16102469516136</v>
      </c>
      <c r="U73" s="18">
        <v>262.67020000000002</v>
      </c>
      <c r="V73" s="18">
        <v>293.06479999999999</v>
      </c>
      <c r="W73" s="18">
        <v>379.32119999999998</v>
      </c>
      <c r="X73" s="19">
        <v>457.41629999999998</v>
      </c>
      <c r="Y73" s="18"/>
      <c r="Z73" s="58"/>
      <c r="AA73" s="62">
        <v>14.017185</v>
      </c>
      <c r="AB73" s="11">
        <f t="shared" si="32"/>
        <v>10.2979378</v>
      </c>
      <c r="AC73" s="11">
        <f t="shared" si="23"/>
        <v>-8.0624115869595698</v>
      </c>
      <c r="AD73" s="11">
        <f t="shared" si="33"/>
        <v>-1.1088949277056153</v>
      </c>
      <c r="AE73" s="11">
        <f t="shared" si="34"/>
        <v>-9.1623661473513494</v>
      </c>
      <c r="AF73" s="11">
        <f t="shared" si="24"/>
        <v>8.5412909788897817</v>
      </c>
      <c r="AG73" s="21">
        <f t="shared" si="35"/>
        <v>3.8572715035085761E-2</v>
      </c>
      <c r="AH73" s="11">
        <f t="shared" si="36"/>
        <v>6.9081967397422517</v>
      </c>
      <c r="AI73" s="18">
        <f t="shared" si="37"/>
        <v>179.09542362933365</v>
      </c>
      <c r="AJ73" s="63">
        <v>139.4708</v>
      </c>
      <c r="AK73" s="63">
        <v>157.9983</v>
      </c>
      <c r="AL73" s="63">
        <v>201.744</v>
      </c>
      <c r="AM73" s="64">
        <v>225.00479999999999</v>
      </c>
      <c r="AN73" s="2"/>
    </row>
    <row r="74" spans="1:42">
      <c r="A74" s="23">
        <v>94</v>
      </c>
      <c r="B74" s="24">
        <v>608</v>
      </c>
      <c r="C74" s="24">
        <v>39</v>
      </c>
      <c r="D74" s="24">
        <v>1</v>
      </c>
      <c r="E74" s="25" t="s">
        <v>59</v>
      </c>
      <c r="F74" s="11">
        <v>359.39</v>
      </c>
      <c r="G74" s="16">
        <v>18.435007095336914</v>
      </c>
      <c r="H74" s="16">
        <v>2.0499999999999998</v>
      </c>
      <c r="I74" s="11">
        <v>-28.18</v>
      </c>
      <c r="J74" s="12">
        <f t="shared" si="21"/>
        <v>-24.081140791323492</v>
      </c>
      <c r="K74" s="2"/>
      <c r="L74" s="59">
        <v>30.6</v>
      </c>
      <c r="M74" s="11">
        <f t="shared" si="25"/>
        <v>8.3079999999999998</v>
      </c>
      <c r="N74" s="11">
        <f t="shared" si="26"/>
        <v>-6.20643692205158</v>
      </c>
      <c r="O74" s="11">
        <f t="shared" si="27"/>
        <v>-1.0379835390946504</v>
      </c>
      <c r="P74" s="11">
        <f t="shared" si="28"/>
        <v>-7.2379782817847627</v>
      </c>
      <c r="Q74" s="11">
        <f t="shared" si="29"/>
        <v>17.258773463191488</v>
      </c>
      <c r="R74" s="21">
        <f t="shared" si="30"/>
        <v>2.5371433599999986E-2</v>
      </c>
      <c r="S74" s="11">
        <f t="shared" si="31"/>
        <v>14.687594977278016</v>
      </c>
      <c r="T74" s="18">
        <f t="shared" si="22"/>
        <v>578.90284044800774</v>
      </c>
      <c r="U74" s="18">
        <v>434.5378</v>
      </c>
      <c r="V74" s="18">
        <v>499.71640000000002</v>
      </c>
      <c r="W74" s="18">
        <v>692.41719999999998</v>
      </c>
      <c r="X74" s="19">
        <v>865.37350000000004</v>
      </c>
      <c r="Y74" s="18"/>
      <c r="Z74" s="58"/>
      <c r="AA74" s="62">
        <v>12.360690999999999</v>
      </c>
      <c r="AB74" s="11">
        <f t="shared" si="32"/>
        <v>10.49671708</v>
      </c>
      <c r="AC74" s="11">
        <f t="shared" si="23"/>
        <v>-8.3589752813926452</v>
      </c>
      <c r="AD74" s="11">
        <f t="shared" si="33"/>
        <v>-1.1164309385178157</v>
      </c>
      <c r="AE74" s="11">
        <f t="shared" si="34"/>
        <v>-9.466074001291986</v>
      </c>
      <c r="AF74" s="11">
        <f t="shared" si="24"/>
        <v>14.975698698846962</v>
      </c>
      <c r="AG74" s="21">
        <f t="shared" si="35"/>
        <v>4.0653062866844634E-2</v>
      </c>
      <c r="AH74" s="11">
        <f t="shared" si="36"/>
        <v>11.342436403714414</v>
      </c>
      <c r="AI74" s="18">
        <f t="shared" si="37"/>
        <v>279.00570347837061</v>
      </c>
      <c r="AJ74" s="63">
        <v>209.88409999999999</v>
      </c>
      <c r="AK74" s="63">
        <v>241.4786</v>
      </c>
      <c r="AL74" s="63">
        <v>320.51459999999997</v>
      </c>
      <c r="AM74" s="64">
        <v>365.85199999999998</v>
      </c>
      <c r="AN74" s="2"/>
    </row>
    <row r="75" spans="1:42">
      <c r="A75" s="23">
        <v>94</v>
      </c>
      <c r="B75" s="24">
        <v>608</v>
      </c>
      <c r="C75" s="24">
        <v>39</v>
      </c>
      <c r="D75" s="24">
        <v>2</v>
      </c>
      <c r="E75" s="25" t="s">
        <v>47</v>
      </c>
      <c r="F75" s="11">
        <v>360.4</v>
      </c>
      <c r="G75" s="16">
        <v>18.517311096191406</v>
      </c>
      <c r="H75" s="16">
        <v>1.9</v>
      </c>
      <c r="I75" s="11">
        <v>-22.99</v>
      </c>
      <c r="J75" s="12">
        <f t="shared" si="21"/>
        <v>-18.869250853585072</v>
      </c>
      <c r="K75" s="2"/>
      <c r="L75" s="59">
        <v>31.3</v>
      </c>
      <c r="M75" s="11">
        <f t="shared" si="25"/>
        <v>8.2240000000000002</v>
      </c>
      <c r="N75" s="11">
        <f t="shared" si="26"/>
        <v>-6.272415653664325</v>
      </c>
      <c r="O75" s="11">
        <f t="shared" si="27"/>
        <v>-1.0351601248152407</v>
      </c>
      <c r="P75" s="11">
        <f t="shared" si="28"/>
        <v>-7.3010828239085868</v>
      </c>
      <c r="Q75" s="11">
        <f t="shared" si="29"/>
        <v>11.790648738448706</v>
      </c>
      <c r="R75" s="21">
        <f t="shared" si="30"/>
        <v>2.5027501199999986E-2</v>
      </c>
      <c r="S75" s="11">
        <f t="shared" si="31"/>
        <v>8.6075385345341449</v>
      </c>
      <c r="T75" s="18">
        <f t="shared" si="22"/>
        <v>343.9232093427749</v>
      </c>
      <c r="U75" s="18">
        <v>272.09129999999999</v>
      </c>
      <c r="V75" s="18">
        <v>305.27620000000002</v>
      </c>
      <c r="W75" s="18">
        <v>395.62290000000002</v>
      </c>
      <c r="X75" s="19">
        <v>474.3</v>
      </c>
      <c r="Y75" s="18"/>
      <c r="Z75" s="58"/>
      <c r="AA75" s="62">
        <v>14.824135</v>
      </c>
      <c r="AB75" s="11">
        <f t="shared" si="32"/>
        <v>10.2011038</v>
      </c>
      <c r="AC75" s="11">
        <f t="shared" si="23"/>
        <v>-8.2172784891785113</v>
      </c>
      <c r="AD75" s="11">
        <f t="shared" si="33"/>
        <v>-1.1052552145004273</v>
      </c>
      <c r="AE75" s="11">
        <f t="shared" si="34"/>
        <v>-9.3134515137797962</v>
      </c>
      <c r="AF75" s="11">
        <f t="shared" si="24"/>
        <v>9.7395778779931774</v>
      </c>
      <c r="AG75" s="21">
        <f t="shared" si="35"/>
        <v>3.7621943725642884E-2</v>
      </c>
      <c r="AH75" s="11">
        <f t="shared" si="36"/>
        <v>7.4506458006843044</v>
      </c>
      <c r="AI75" s="18">
        <f t="shared" si="37"/>
        <v>198.03989541364368</v>
      </c>
      <c r="AJ75" s="63">
        <v>154.5284</v>
      </c>
      <c r="AK75" s="63">
        <v>174.90649999999999</v>
      </c>
      <c r="AL75" s="63">
        <v>222.73849999999999</v>
      </c>
      <c r="AM75" s="64">
        <v>248.81309999999999</v>
      </c>
      <c r="AN75" s="2"/>
      <c r="AO75" s="2"/>
      <c r="AP75" s="2"/>
    </row>
    <row r="76" spans="1:42">
      <c r="A76" s="23">
        <v>94</v>
      </c>
      <c r="B76" s="24">
        <v>608</v>
      </c>
      <c r="C76" s="24">
        <v>39</v>
      </c>
      <c r="D76" s="24">
        <v>3</v>
      </c>
      <c r="E76" s="25" t="s">
        <v>48</v>
      </c>
      <c r="F76" s="11">
        <v>361.34</v>
      </c>
      <c r="G76" s="16">
        <v>18.593912124633789</v>
      </c>
      <c r="H76" s="16">
        <v>1.8</v>
      </c>
      <c r="I76" s="11">
        <v>-23.074999999999999</v>
      </c>
      <c r="J76" s="12">
        <f t="shared" si="21"/>
        <v>-18.954609359309188</v>
      </c>
      <c r="K76" s="2"/>
      <c r="L76" s="59">
        <v>28.1</v>
      </c>
      <c r="M76" s="11">
        <f t="shared" si="25"/>
        <v>8.6080000000000005</v>
      </c>
      <c r="N76" s="11">
        <f t="shared" si="26"/>
        <v>-6.7498968875916034</v>
      </c>
      <c r="O76" s="11">
        <f t="shared" si="27"/>
        <v>-1.0481742738589213</v>
      </c>
      <c r="P76" s="11">
        <f t="shared" si="28"/>
        <v>-7.790996093181775</v>
      </c>
      <c r="Q76" s="11">
        <f t="shared" si="29"/>
        <v>11.379303519113204</v>
      </c>
      <c r="R76" s="21">
        <f t="shared" si="30"/>
        <v>2.6695763599999988E-2</v>
      </c>
      <c r="S76" s="11">
        <f t="shared" si="31"/>
        <v>8.3475907534940816</v>
      </c>
      <c r="T76" s="18">
        <f t="shared" si="22"/>
        <v>312.69346247485072</v>
      </c>
      <c r="U76" s="18">
        <v>243.9957</v>
      </c>
      <c r="V76" s="18">
        <v>276.53820000000002</v>
      </c>
      <c r="W76" s="18">
        <v>356.62779999999998</v>
      </c>
      <c r="X76" s="19">
        <v>416.3254</v>
      </c>
      <c r="Y76" s="18"/>
      <c r="Z76" s="58"/>
      <c r="AA76" s="62">
        <v>11.848478999999999</v>
      </c>
      <c r="AB76" s="11">
        <f t="shared" si="32"/>
        <v>10.558182520000001</v>
      </c>
      <c r="AC76" s="11">
        <f t="shared" si="23"/>
        <v>-8.6666781502476624</v>
      </c>
      <c r="AD76" s="11">
        <f t="shared" si="33"/>
        <v>-1.1187789145709794</v>
      </c>
      <c r="AE76" s="11">
        <f t="shared" si="34"/>
        <v>-9.7757609680447786</v>
      </c>
      <c r="AF76" s="11">
        <f t="shared" si="24"/>
        <v>9.3561913432669286</v>
      </c>
      <c r="AG76" s="21">
        <f t="shared" si="35"/>
        <v>4.1332671510696438E-2</v>
      </c>
      <c r="AH76" s="11">
        <f t="shared" si="36"/>
        <v>7.2680510542465422</v>
      </c>
      <c r="AI76" s="18">
        <f t="shared" si="37"/>
        <v>175.84276042659499</v>
      </c>
      <c r="AJ76" s="63">
        <v>135.26990000000001</v>
      </c>
      <c r="AK76" s="63">
        <v>154.43</v>
      </c>
      <c r="AL76" s="63">
        <v>198.9605</v>
      </c>
      <c r="AM76" s="64">
        <v>223.10310000000001</v>
      </c>
      <c r="AN76" s="2"/>
    </row>
    <row r="77" spans="1:42">
      <c r="A77" s="23">
        <v>94</v>
      </c>
      <c r="B77" s="24">
        <v>608</v>
      </c>
      <c r="C77" s="24">
        <v>39</v>
      </c>
      <c r="D77" s="24">
        <v>3</v>
      </c>
      <c r="E77" s="25" t="s">
        <v>40</v>
      </c>
      <c r="F77" s="11">
        <v>362.38</v>
      </c>
      <c r="G77" s="16">
        <v>18.678665161132813</v>
      </c>
      <c r="H77" s="16">
        <v>1.5049999999999999</v>
      </c>
      <c r="I77" s="11">
        <v>-23.119999999999997</v>
      </c>
      <c r="J77" s="12">
        <f t="shared" si="21"/>
        <v>-18.999799156457129</v>
      </c>
      <c r="K77" s="2"/>
      <c r="L77" s="59">
        <v>28.7</v>
      </c>
      <c r="M77" s="11">
        <f t="shared" si="25"/>
        <v>8.5360000000000014</v>
      </c>
      <c r="N77" s="11">
        <f t="shared" si="26"/>
        <v>-6.9714913498378337</v>
      </c>
      <c r="O77" s="11">
        <f t="shared" si="27"/>
        <v>-1.0457131025343716</v>
      </c>
      <c r="P77" s="11">
        <f t="shared" si="28"/>
        <v>-8.0099142725234742</v>
      </c>
      <c r="Q77" s="11">
        <f t="shared" si="29"/>
        <v>11.202734591168939</v>
      </c>
      <c r="R77" s="21">
        <f t="shared" si="30"/>
        <v>2.6363058799999992E-2</v>
      </c>
      <c r="S77" s="11">
        <f t="shared" si="31"/>
        <v>8.2407634144100257</v>
      </c>
      <c r="T77" s="18">
        <f t="shared" si="22"/>
        <v>312.58752927448722</v>
      </c>
      <c r="U77" s="18">
        <v>245.23349999999999</v>
      </c>
      <c r="V77" s="18">
        <v>277.03089999999997</v>
      </c>
      <c r="W77" s="18">
        <v>356.71859999999998</v>
      </c>
      <c r="X77" s="19">
        <v>416.64030000000002</v>
      </c>
      <c r="Y77" s="18"/>
      <c r="Z77" s="58"/>
      <c r="AA77" s="62">
        <v>11.245498</v>
      </c>
      <c r="AB77" s="11">
        <f t="shared" si="32"/>
        <v>10.63054024</v>
      </c>
      <c r="AC77" s="11">
        <f t="shared" si="23"/>
        <v>-9.0295512322761624</v>
      </c>
      <c r="AD77" s="11">
        <f t="shared" si="33"/>
        <v>-1.1215538136964462</v>
      </c>
      <c r="AE77" s="11">
        <f t="shared" si="34"/>
        <v>-10.140977918352178</v>
      </c>
      <c r="AF77" s="11">
        <f t="shared" si="24"/>
        <v>9.0303969667768769</v>
      </c>
      <c r="AG77" s="21">
        <f t="shared" si="35"/>
        <v>4.2155454156532636E-2</v>
      </c>
      <c r="AH77" s="11">
        <f t="shared" si="36"/>
        <v>7.1197762250857952</v>
      </c>
      <c r="AI77" s="18">
        <f t="shared" si="37"/>
        <v>168.89335834571898</v>
      </c>
      <c r="AJ77" s="63">
        <v>130.5505</v>
      </c>
      <c r="AK77" s="63">
        <v>148.2294</v>
      </c>
      <c r="AL77" s="63">
        <v>191.2166</v>
      </c>
      <c r="AM77" s="64">
        <v>214.69229999999999</v>
      </c>
      <c r="AN77" s="2"/>
      <c r="AO77" s="2"/>
      <c r="AP77" s="2"/>
    </row>
    <row r="78" spans="1:42">
      <c r="A78" s="23">
        <v>94</v>
      </c>
      <c r="B78" s="24">
        <v>608</v>
      </c>
      <c r="C78" s="24">
        <v>39</v>
      </c>
      <c r="D78" s="24">
        <v>4</v>
      </c>
      <c r="E78" s="25" t="s">
        <v>47</v>
      </c>
      <c r="F78" s="11">
        <v>363.36999999999995</v>
      </c>
      <c r="G78" s="16">
        <v>18.773593902587891</v>
      </c>
      <c r="H78" s="16">
        <v>2.1</v>
      </c>
      <c r="I78" s="11">
        <v>-28.55</v>
      </c>
      <c r="J78" s="12">
        <f t="shared" si="21"/>
        <v>-24.45270134565169</v>
      </c>
      <c r="K78" s="2"/>
      <c r="L78" s="82" t="s">
        <v>161</v>
      </c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4"/>
      <c r="Y78" s="57"/>
      <c r="Z78" s="58"/>
      <c r="AA78" s="62">
        <v>14.37796</v>
      </c>
      <c r="AB78" s="11">
        <f t="shared" si="32"/>
        <v>10.254644800000001</v>
      </c>
      <c r="AC78" s="11">
        <f t="shared" si="23"/>
        <v>-8.0718706337790991</v>
      </c>
      <c r="AD78" s="11">
        <f t="shared" si="33"/>
        <v>-1.1072651424925772</v>
      </c>
      <c r="AE78" s="11">
        <f t="shared" si="34"/>
        <v>-9.1701980752842474</v>
      </c>
      <c r="AF78" s="11">
        <f t="shared" si="24"/>
        <v>15.665568744281044</v>
      </c>
      <c r="AG78" s="21">
        <f t="shared" si="35"/>
        <v>3.8142696008158825E-2</v>
      </c>
      <c r="AH78" s="11">
        <f t="shared" si="36"/>
        <v>12.18070998491087</v>
      </c>
      <c r="AI78" s="18">
        <f t="shared" si="37"/>
        <v>319.34580561125995</v>
      </c>
      <c r="AJ78" s="63">
        <v>240.72749999999999</v>
      </c>
      <c r="AK78" s="63">
        <v>276.80919999999998</v>
      </c>
      <c r="AL78" s="63">
        <v>367.44740000000002</v>
      </c>
      <c r="AM78" s="64">
        <v>420.31659999999999</v>
      </c>
      <c r="AN78" s="2"/>
      <c r="AO78" s="2"/>
      <c r="AP78" s="2"/>
    </row>
    <row r="79" spans="1:42">
      <c r="A79" s="23">
        <v>94</v>
      </c>
      <c r="B79" s="24">
        <v>608</v>
      </c>
      <c r="C79" s="24">
        <v>40</v>
      </c>
      <c r="D79" s="24">
        <v>1</v>
      </c>
      <c r="E79" s="25" t="s">
        <v>49</v>
      </c>
      <c r="F79" s="11">
        <v>367.97999999999996</v>
      </c>
      <c r="G79" s="16">
        <v>19.146539688110352</v>
      </c>
      <c r="H79" s="16">
        <v>1.9</v>
      </c>
      <c r="I79" s="11">
        <v>-22.704999999999998</v>
      </c>
      <c r="J79" s="12">
        <f t="shared" si="21"/>
        <v>-18.58304880498099</v>
      </c>
      <c r="K79" s="2"/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4"/>
      <c r="Y79" s="57"/>
      <c r="Z79" s="58"/>
      <c r="AA79" s="62">
        <v>11.348826000000001</v>
      </c>
      <c r="AB79" s="11">
        <f t="shared" si="32"/>
        <v>10.61814088</v>
      </c>
      <c r="AC79" s="11">
        <f t="shared" si="23"/>
        <v>-8.6265430307915949</v>
      </c>
      <c r="AD79" s="11">
        <f t="shared" si="33"/>
        <v>-1.1210774664497212</v>
      </c>
      <c r="AE79" s="11">
        <f t="shared" si="34"/>
        <v>-9.7379494742361885</v>
      </c>
      <c r="AF79" s="11">
        <f t="shared" si="24"/>
        <v>9.0125805550582694</v>
      </c>
      <c r="AG79" s="21">
        <f t="shared" si="35"/>
        <v>4.2012693654123773E-2</v>
      </c>
      <c r="AH79" s="11">
        <f t="shared" si="36"/>
        <v>7.1118419324372955</v>
      </c>
      <c r="AI79" s="18">
        <f t="shared" si="37"/>
        <v>169.27840883011865</v>
      </c>
      <c r="AJ79" s="63">
        <v>131.0615</v>
      </c>
      <c r="AK79" s="63">
        <v>148.80539999999999</v>
      </c>
      <c r="AL79" s="63">
        <v>191.74780000000001</v>
      </c>
      <c r="AM79" s="64">
        <v>215.68440000000001</v>
      </c>
      <c r="AN79" s="2"/>
      <c r="AO79" s="2"/>
      <c r="AP79" s="2"/>
    </row>
    <row r="80" spans="1:42">
      <c r="A80" s="23">
        <v>94</v>
      </c>
      <c r="B80" s="24">
        <v>608</v>
      </c>
      <c r="C80" s="24">
        <v>40</v>
      </c>
      <c r="D80" s="24">
        <v>1</v>
      </c>
      <c r="E80" s="25" t="s">
        <v>45</v>
      </c>
      <c r="F80" s="11">
        <v>369.05999999999995</v>
      </c>
      <c r="G80" s="16">
        <v>19.22633171081543</v>
      </c>
      <c r="H80" s="16">
        <v>1.9</v>
      </c>
      <c r="I80" s="11">
        <v>-22.945</v>
      </c>
      <c r="J80" s="12">
        <f t="shared" si="21"/>
        <v>-18.824061056437131</v>
      </c>
      <c r="K80" s="2"/>
      <c r="L80" s="60">
        <v>35.200000000000003</v>
      </c>
      <c r="M80" s="48">
        <f t="shared" si="25"/>
        <v>7.7560000000000002</v>
      </c>
      <c r="N80" s="48">
        <f t="shared" si="26"/>
        <v>-5.8109304236344315</v>
      </c>
      <c r="O80" s="48">
        <f t="shared" si="27"/>
        <v>-1.019664342467975</v>
      </c>
      <c r="P80" s="48">
        <f t="shared" si="28"/>
        <v>-6.8246695675529736</v>
      </c>
      <c r="Q80" s="48">
        <f t="shared" si="29"/>
        <v>12.229602268685857</v>
      </c>
      <c r="R80" s="49">
        <f t="shared" si="30"/>
        <v>2.3275636799999982E-2</v>
      </c>
      <c r="S80" s="48">
        <f t="shared" si="31"/>
        <v>8.9034031979440673</v>
      </c>
      <c r="T80" s="50">
        <f t="shared" ref="T80:T90" si="38">S80/R80</f>
        <v>382.52028395390988</v>
      </c>
      <c r="U80" s="50">
        <v>303.38979999999998</v>
      </c>
      <c r="V80" s="50">
        <v>338.15539999999999</v>
      </c>
      <c r="W80" s="50">
        <v>449.81330000000003</v>
      </c>
      <c r="X80" s="51">
        <v>569.57180000000005</v>
      </c>
      <c r="Y80" s="50"/>
      <c r="Z80" s="58"/>
      <c r="AA80" s="62">
        <v>12.403848999999999</v>
      </c>
      <c r="AB80" s="11">
        <f t="shared" si="32"/>
        <v>10.491538120000001</v>
      </c>
      <c r="AC80" s="11">
        <f t="shared" si="23"/>
        <v>-8.5023355425462341</v>
      </c>
      <c r="AD80" s="11">
        <f t="shared" si="33"/>
        <v>-1.1162334873307909</v>
      </c>
      <c r="AE80" s="11">
        <f t="shared" si="34"/>
        <v>-9.6090784382239463</v>
      </c>
      <c r="AF80" s="11">
        <f t="shared" si="24"/>
        <v>9.3917739443702963</v>
      </c>
      <c r="AG80" s="21">
        <f t="shared" si="35"/>
        <v>4.0596599816555397E-2</v>
      </c>
      <c r="AH80" s="11">
        <f t="shared" si="36"/>
        <v>7.2846202761773649</v>
      </c>
      <c r="AI80" s="18">
        <f t="shared" si="37"/>
        <v>179.43917246997316</v>
      </c>
      <c r="AJ80" s="63">
        <v>138.57390000000001</v>
      </c>
      <c r="AK80" s="63">
        <v>157.80080000000001</v>
      </c>
      <c r="AL80" s="63">
        <v>203.12209999999999</v>
      </c>
      <c r="AM80" s="64">
        <v>228.18559999999999</v>
      </c>
      <c r="AN80" s="2"/>
      <c r="AO80" s="2"/>
      <c r="AP80" s="2"/>
    </row>
    <row r="81" spans="1:43">
      <c r="A81" s="23">
        <v>94</v>
      </c>
      <c r="B81" s="24">
        <v>608</v>
      </c>
      <c r="C81" s="24">
        <v>40</v>
      </c>
      <c r="D81" s="24">
        <v>2</v>
      </c>
      <c r="E81" s="25" t="s">
        <v>50</v>
      </c>
      <c r="F81" s="11">
        <v>370.01</v>
      </c>
      <c r="G81" s="16">
        <v>19.296518325805664</v>
      </c>
      <c r="H81" s="16">
        <v>1.7</v>
      </c>
      <c r="I81" s="11">
        <v>-25.62</v>
      </c>
      <c r="J81" s="12">
        <f t="shared" si="21"/>
        <v>-21.510343442458293</v>
      </c>
      <c r="K81" s="2"/>
      <c r="L81" s="59">
        <v>35.200000000000003</v>
      </c>
      <c r="M81" s="11">
        <f t="shared" si="25"/>
        <v>7.7560000000000002</v>
      </c>
      <c r="N81" s="11">
        <f t="shared" si="26"/>
        <v>-6.0093911621464713</v>
      </c>
      <c r="O81" s="11">
        <f t="shared" si="27"/>
        <v>-1.019664342467975</v>
      </c>
      <c r="P81" s="11">
        <f t="shared" si="28"/>
        <v>-7.0229279427264828</v>
      </c>
      <c r="Q81" s="11">
        <f t="shared" si="29"/>
        <v>14.80589539464372</v>
      </c>
      <c r="R81" s="21">
        <f t="shared" si="30"/>
        <v>2.3275636799999982E-2</v>
      </c>
      <c r="S81" s="11">
        <f t="shared" si="31"/>
        <v>11.15350532505412</v>
      </c>
      <c r="T81" s="18">
        <f t="shared" si="38"/>
        <v>479.19227391682483</v>
      </c>
      <c r="U81" s="18">
        <v>372.2586</v>
      </c>
      <c r="V81" s="18">
        <v>418.6397</v>
      </c>
      <c r="W81" s="18">
        <v>573.66229999999996</v>
      </c>
      <c r="X81" s="19">
        <v>739.63779999999997</v>
      </c>
      <c r="Y81" s="18"/>
      <c r="Z81" s="58"/>
      <c r="AA81" s="62">
        <v>12.111594999999999</v>
      </c>
      <c r="AB81" s="11">
        <f t="shared" si="32"/>
        <v>10.526608600000001</v>
      </c>
      <c r="AC81" s="11">
        <f t="shared" si="23"/>
        <v>-8.7346622294572853</v>
      </c>
      <c r="AD81" s="11">
        <f t="shared" si="33"/>
        <v>-1.1175717395466431</v>
      </c>
      <c r="AE81" s="11">
        <f t="shared" si="34"/>
        <v>-9.8424723573417623</v>
      </c>
      <c r="AF81" s="11">
        <f t="shared" si="24"/>
        <v>11.924368343519953</v>
      </c>
      <c r="AG81" s="21">
        <f t="shared" si="35"/>
        <v>4.0981372468822407E-2</v>
      </c>
      <c r="AH81" s="11">
        <f t="shared" si="36"/>
        <v>8.6955646187580022</v>
      </c>
      <c r="AI81" s="18">
        <f t="shared" si="37"/>
        <v>212.18334318533056</v>
      </c>
      <c r="AJ81" s="63">
        <v>162.94319999999999</v>
      </c>
      <c r="AK81" s="63">
        <v>185.52269999999999</v>
      </c>
      <c r="AL81" s="63">
        <v>241.27969999999999</v>
      </c>
      <c r="AM81" s="64">
        <v>272.64019999999999</v>
      </c>
      <c r="AN81" s="2"/>
      <c r="AO81" s="2"/>
      <c r="AP81" s="2"/>
    </row>
    <row r="82" spans="1:43">
      <c r="A82" s="23">
        <v>94</v>
      </c>
      <c r="B82" s="24">
        <v>608</v>
      </c>
      <c r="C82" s="24">
        <v>41</v>
      </c>
      <c r="D82" s="24">
        <v>3</v>
      </c>
      <c r="E82" s="25" t="s">
        <v>51</v>
      </c>
      <c r="F82" s="11">
        <v>380.58</v>
      </c>
      <c r="G82" s="16">
        <v>19.815879821777344</v>
      </c>
      <c r="H82" s="16">
        <v>2</v>
      </c>
      <c r="I82" s="11">
        <v>-24.31</v>
      </c>
      <c r="J82" s="12">
        <f t="shared" si="21"/>
        <v>-20.194818236593619</v>
      </c>
      <c r="K82" s="2"/>
      <c r="L82" s="59">
        <v>29.3</v>
      </c>
      <c r="M82" s="11">
        <f t="shared" si="25"/>
        <v>8.4640000000000004</v>
      </c>
      <c r="N82" s="11">
        <f t="shared" si="26"/>
        <v>-6.4097478938266477</v>
      </c>
      <c r="O82" s="11">
        <f t="shared" si="27"/>
        <v>-1.0432616961481238</v>
      </c>
      <c r="P82" s="11">
        <f t="shared" si="28"/>
        <v>-7.4463225455151587</v>
      </c>
      <c r="Q82" s="11">
        <f t="shared" si="29"/>
        <v>13.011255633629482</v>
      </c>
      <c r="R82" s="21">
        <f t="shared" si="30"/>
        <v>2.604011719999999E-2</v>
      </c>
      <c r="S82" s="11">
        <f t="shared" si="31"/>
        <v>9.4838956045253973</v>
      </c>
      <c r="T82" s="18">
        <f t="shared" si="38"/>
        <v>364.20326113299524</v>
      </c>
      <c r="U82" s="18">
        <v>284.5376</v>
      </c>
      <c r="V82" s="18">
        <v>321.78789999999998</v>
      </c>
      <c r="W82" s="18">
        <v>419.62950000000001</v>
      </c>
      <c r="X82" s="19">
        <v>496.36290000000002</v>
      </c>
      <c r="Y82" s="18"/>
      <c r="Z82" s="58"/>
      <c r="AA82" s="62">
        <v>13.114554</v>
      </c>
      <c r="AB82" s="11">
        <f t="shared" si="32"/>
        <v>10.40625352</v>
      </c>
      <c r="AC82" s="11">
        <f t="shared" si="23"/>
        <v>-8.319676853458418</v>
      </c>
      <c r="AD82" s="11">
        <f t="shared" si="33"/>
        <v>-1.1129905197413998</v>
      </c>
      <c r="AE82" s="11">
        <f t="shared" si="34"/>
        <v>-9.4234076517346921</v>
      </c>
      <c r="AF82" s="11">
        <f t="shared" si="24"/>
        <v>10.993420718058422</v>
      </c>
      <c r="AG82" s="21">
        <f t="shared" si="35"/>
        <v>3.968439301035348E-2</v>
      </c>
      <c r="AH82" s="11">
        <f t="shared" si="36"/>
        <v>8.1176137093366751</v>
      </c>
      <c r="AI82" s="18">
        <f t="shared" si="37"/>
        <v>204.55431199914852</v>
      </c>
      <c r="AJ82" s="63">
        <v>157.1874</v>
      </c>
      <c r="AK82" s="63">
        <v>179.49600000000001</v>
      </c>
      <c r="AL82" s="63">
        <v>231.68960000000001</v>
      </c>
      <c r="AM82" s="64">
        <v>260.37869999999998</v>
      </c>
      <c r="AN82" s="2"/>
    </row>
    <row r="83" spans="1:43">
      <c r="A83" s="23">
        <v>94</v>
      </c>
      <c r="B83" s="24">
        <v>608</v>
      </c>
      <c r="C83" s="24">
        <v>41</v>
      </c>
      <c r="D83" s="24">
        <v>6</v>
      </c>
      <c r="E83" s="25" t="s">
        <v>49</v>
      </c>
      <c r="F83" s="11">
        <v>385.59</v>
      </c>
      <c r="G83" s="16">
        <v>19.93353271484375</v>
      </c>
      <c r="H83" s="16">
        <v>1.8</v>
      </c>
      <c r="I83" s="11">
        <v>-28.310000000000002</v>
      </c>
      <c r="J83" s="12">
        <f t="shared" si="21"/>
        <v>-24.211689094195549</v>
      </c>
      <c r="K83" s="2"/>
      <c r="L83" s="59">
        <v>24.8</v>
      </c>
      <c r="M83" s="11">
        <f t="shared" si="25"/>
        <v>9.0040000000000013</v>
      </c>
      <c r="N83" s="11">
        <f t="shared" si="26"/>
        <v>-7.1397140150089626</v>
      </c>
      <c r="O83" s="11">
        <f t="shared" si="27"/>
        <v>-1.0618879006544724</v>
      </c>
      <c r="P83" s="11">
        <f t="shared" si="28"/>
        <v>-8.1940203397367668</v>
      </c>
      <c r="Q83" s="11">
        <f t="shared" si="29"/>
        <v>16.415106202276597</v>
      </c>
      <c r="R83" s="21">
        <f t="shared" si="30"/>
        <v>2.8723323199999991E-2</v>
      </c>
      <c r="S83" s="11">
        <f t="shared" si="31"/>
        <v>13.244194125051575</v>
      </c>
      <c r="T83" s="18">
        <f t="shared" si="38"/>
        <v>461.09546701238173</v>
      </c>
      <c r="U83" s="18">
        <v>337.60109999999997</v>
      </c>
      <c r="V83" s="18">
        <v>396.10309999999998</v>
      </c>
      <c r="W83" s="18">
        <v>536.97289999999998</v>
      </c>
      <c r="X83" s="19">
        <v>638.31410000000005</v>
      </c>
      <c r="Y83" s="18"/>
      <c r="Z83" s="58"/>
      <c r="AA83" s="62">
        <v>12.663212</v>
      </c>
      <c r="AB83" s="11">
        <f t="shared" si="32"/>
        <v>10.46041456</v>
      </c>
      <c r="AC83" s="11">
        <f t="shared" si="23"/>
        <v>-8.5707608484308366</v>
      </c>
      <c r="AD83" s="11">
        <f t="shared" si="33"/>
        <v>-1.1150481375227681</v>
      </c>
      <c r="AE83" s="11">
        <f t="shared" si="34"/>
        <v>-9.6762521750323458</v>
      </c>
      <c r="AF83" s="11">
        <f t="shared" si="24"/>
        <v>14.896096578232543</v>
      </c>
      <c r="AG83" s="21">
        <f t="shared" si="35"/>
        <v>4.0259870114112403E-2</v>
      </c>
      <c r="AH83" s="11">
        <f t="shared" si="36"/>
        <v>11.253076682725323</v>
      </c>
      <c r="AI83" s="18">
        <f t="shared" si="37"/>
        <v>279.51100316095534</v>
      </c>
      <c r="AJ83" s="63">
        <v>209.82900000000001</v>
      </c>
      <c r="AK83" s="63">
        <v>242.4408</v>
      </c>
      <c r="AL83" s="63">
        <v>321.4932</v>
      </c>
      <c r="AM83" s="64">
        <v>366.40949999999998</v>
      </c>
      <c r="AN83" s="2"/>
    </row>
    <row r="84" spans="1:43">
      <c r="A84" s="23">
        <v>94</v>
      </c>
      <c r="B84" s="24">
        <v>608</v>
      </c>
      <c r="C84" s="24">
        <v>42</v>
      </c>
      <c r="D84" s="24">
        <v>5</v>
      </c>
      <c r="E84" s="25" t="s">
        <v>47</v>
      </c>
      <c r="F84" s="11">
        <v>393.19</v>
      </c>
      <c r="G84" s="16">
        <v>20.87578010559082</v>
      </c>
      <c r="H84" s="16">
        <v>1.6</v>
      </c>
      <c r="I84" s="11">
        <v>-24.6</v>
      </c>
      <c r="J84" s="12">
        <f t="shared" si="21"/>
        <v>-20.486041373769922</v>
      </c>
      <c r="K84" s="2"/>
      <c r="L84" s="59">
        <v>31.9</v>
      </c>
      <c r="M84" s="11">
        <f t="shared" si="25"/>
        <v>8.152000000000001</v>
      </c>
      <c r="N84" s="11">
        <f t="shared" si="26"/>
        <v>-6.4990199890492022</v>
      </c>
      <c r="O84" s="11">
        <f t="shared" si="27"/>
        <v>-1.0327503687920014</v>
      </c>
      <c r="P84" s="11">
        <f t="shared" si="28"/>
        <v>-7.5250584925507837</v>
      </c>
      <c r="Q84" s="11">
        <f t="shared" si="29"/>
        <v>13.232055313838531</v>
      </c>
      <c r="R84" s="21">
        <f t="shared" si="30"/>
        <v>2.4740876399999986E-2</v>
      </c>
      <c r="S84" s="11">
        <f t="shared" si="31"/>
        <v>9.6618401116131736</v>
      </c>
      <c r="T84" s="18">
        <f t="shared" si="38"/>
        <v>390.52133624551709</v>
      </c>
      <c r="U84" s="18">
        <v>307.274</v>
      </c>
      <c r="V84" s="18">
        <v>344.98050000000001</v>
      </c>
      <c r="W84" s="18">
        <v>454.46440000000001</v>
      </c>
      <c r="X84" s="19">
        <v>550.15800000000002</v>
      </c>
      <c r="Y84" s="18"/>
      <c r="Z84" s="58"/>
      <c r="AA84" s="62">
        <v>14.094443</v>
      </c>
      <c r="AB84" s="11">
        <f t="shared" si="32"/>
        <v>10.288666840000001</v>
      </c>
      <c r="AC84" s="11">
        <f t="shared" si="23"/>
        <v>-8.6001824282326425</v>
      </c>
      <c r="AD84" s="11">
        <f t="shared" si="33"/>
        <v>-1.1085455736040124</v>
      </c>
      <c r="AE84" s="11">
        <f t="shared" si="34"/>
        <v>-9.6991943076735652</v>
      </c>
      <c r="AF84" s="11">
        <f t="shared" si="24"/>
        <v>11.012448542565778</v>
      </c>
      <c r="AG84" s="21">
        <f t="shared" si="35"/>
        <v>3.8479949690230775E-2</v>
      </c>
      <c r="AH84" s="11">
        <f t="shared" si="36"/>
        <v>8.1286564232490992</v>
      </c>
      <c r="AI84" s="18">
        <f t="shared" si="37"/>
        <v>211.24394622877557</v>
      </c>
      <c r="AJ84" s="63">
        <v>162.82550000000001</v>
      </c>
      <c r="AK84" s="63">
        <v>185.61150000000001</v>
      </c>
      <c r="AL84" s="63">
        <v>238.90690000000001</v>
      </c>
      <c r="AM84" s="64">
        <v>267.79790000000003</v>
      </c>
      <c r="AN84" s="2"/>
      <c r="AO84" s="2"/>
      <c r="AP84" s="2"/>
      <c r="AQ84" s="2"/>
    </row>
    <row r="85" spans="1:43">
      <c r="A85" s="23">
        <v>94</v>
      </c>
      <c r="B85" s="24">
        <v>608</v>
      </c>
      <c r="C85" s="24">
        <v>43</v>
      </c>
      <c r="D85" s="24">
        <v>1</v>
      </c>
      <c r="E85" s="25" t="s">
        <v>52</v>
      </c>
      <c r="F85" s="11">
        <v>397.78</v>
      </c>
      <c r="G85" s="16">
        <v>21.280605316162109</v>
      </c>
      <c r="H85" s="16">
        <v>2.2999999999999998</v>
      </c>
      <c r="I85" s="11">
        <v>-24.3</v>
      </c>
      <c r="J85" s="12">
        <f t="shared" si="21"/>
        <v>-20.184776059449632</v>
      </c>
      <c r="K85" s="2"/>
      <c r="L85" s="59">
        <v>29.4</v>
      </c>
      <c r="M85" s="11">
        <f t="shared" si="25"/>
        <v>8.4520000000000017</v>
      </c>
      <c r="N85" s="11">
        <f t="shared" si="26"/>
        <v>-6.1004390888211901</v>
      </c>
      <c r="O85" s="11">
        <f t="shared" si="27"/>
        <v>-1.0428540737068255</v>
      </c>
      <c r="P85" s="11">
        <f t="shared" si="28"/>
        <v>-7.1369312947729213</v>
      </c>
      <c r="Q85" s="11">
        <f t="shared" si="29"/>
        <v>13.316638123055391</v>
      </c>
      <c r="R85" s="21">
        <f t="shared" si="30"/>
        <v>2.598720639999999E-2</v>
      </c>
      <c r="S85" s="11">
        <f t="shared" si="31"/>
        <v>9.7317879217941687</v>
      </c>
      <c r="T85" s="18">
        <f t="shared" si="38"/>
        <v>374.48380453060827</v>
      </c>
      <c r="U85" s="18">
        <v>291.10610000000003</v>
      </c>
      <c r="V85" s="18">
        <v>329.45339999999999</v>
      </c>
      <c r="W85" s="18">
        <v>431.10149999999999</v>
      </c>
      <c r="X85" s="19">
        <v>511.166</v>
      </c>
      <c r="Y85" s="18"/>
      <c r="Z85" s="58"/>
      <c r="AA85" s="62">
        <v>13.166416999999999</v>
      </c>
      <c r="AB85" s="11">
        <f t="shared" si="32"/>
        <v>10.400029960000001</v>
      </c>
      <c r="AC85" s="11">
        <f t="shared" si="23"/>
        <v>-8.016656492301081</v>
      </c>
      <c r="AD85" s="11">
        <f t="shared" si="33"/>
        <v>-1.1127544976577435</v>
      </c>
      <c r="AE85" s="11">
        <f t="shared" si="34"/>
        <v>-9.120490419390876</v>
      </c>
      <c r="AF85" s="11">
        <f t="shared" si="24"/>
        <v>11.292216501353369</v>
      </c>
      <c r="AG85" s="21">
        <f t="shared" si="35"/>
        <v>3.9619111989477512E-2</v>
      </c>
      <c r="AH85" s="11">
        <f t="shared" si="36"/>
        <v>8.2945576147468039</v>
      </c>
      <c r="AI85" s="18">
        <f t="shared" si="37"/>
        <v>209.35748426036821</v>
      </c>
      <c r="AJ85" s="63">
        <v>161.4607</v>
      </c>
      <c r="AK85" s="63">
        <v>183.3596</v>
      </c>
      <c r="AL85" s="63">
        <v>237.4136</v>
      </c>
      <c r="AM85" s="64">
        <v>267.38529999999997</v>
      </c>
      <c r="AN85" s="2"/>
    </row>
    <row r="86" spans="1:43">
      <c r="A86" s="23">
        <v>94</v>
      </c>
      <c r="B86" s="24">
        <v>608</v>
      </c>
      <c r="C86" s="24">
        <v>43</v>
      </c>
      <c r="D86" s="24">
        <v>2</v>
      </c>
      <c r="E86" s="25" t="s">
        <v>53</v>
      </c>
      <c r="F86" s="11">
        <v>398.73999999999995</v>
      </c>
      <c r="G86" s="16">
        <v>21.326482772827148</v>
      </c>
      <c r="H86" s="16">
        <v>2.1</v>
      </c>
      <c r="I86" s="11">
        <v>-25.484999999999999</v>
      </c>
      <c r="J86" s="12">
        <f t="shared" si="21"/>
        <v>-21.374774051014242</v>
      </c>
      <c r="K86" s="2"/>
      <c r="L86" s="59">
        <v>30</v>
      </c>
      <c r="M86" s="11">
        <f t="shared" si="25"/>
        <v>8.3800000000000008</v>
      </c>
      <c r="N86" s="11">
        <f t="shared" si="26"/>
        <v>-6.2278109442869436</v>
      </c>
      <c r="O86" s="11">
        <f t="shared" si="27"/>
        <v>-1.0404139864753423</v>
      </c>
      <c r="P86" s="11">
        <f t="shared" si="28"/>
        <v>-7.2617454291507784</v>
      </c>
      <c r="Q86" s="11">
        <f t="shared" si="29"/>
        <v>14.421280228269051</v>
      </c>
      <c r="R86" s="21">
        <f t="shared" si="30"/>
        <v>2.5674999999999989E-2</v>
      </c>
      <c r="S86" s="11">
        <f t="shared" si="31"/>
        <v>10.747992427574793</v>
      </c>
      <c r="T86" s="18">
        <f t="shared" si="38"/>
        <v>418.61703710125795</v>
      </c>
      <c r="U86" s="18">
        <v>324.04199999999997</v>
      </c>
      <c r="V86" s="18">
        <v>367.76900000000001</v>
      </c>
      <c r="W86" s="18">
        <v>487.0197</v>
      </c>
      <c r="X86" s="19">
        <v>583.59040000000005</v>
      </c>
      <c r="Y86" s="18"/>
      <c r="Z86" s="58"/>
      <c r="AA86" s="62">
        <v>11.199005</v>
      </c>
      <c r="AB86" s="11">
        <f t="shared" si="32"/>
        <v>10.6361194</v>
      </c>
      <c r="AC86" s="11">
        <f t="shared" si="23"/>
        <v>-8.4462837178901964</v>
      </c>
      <c r="AD86" s="11">
        <f t="shared" si="33"/>
        <v>-1.1217682616825055</v>
      </c>
      <c r="AE86" s="11">
        <f t="shared" si="34"/>
        <v>-9.5585772065688843</v>
      </c>
      <c r="AF86" s="11">
        <f t="shared" si="24"/>
        <v>12.074281891708782</v>
      </c>
      <c r="AG86" s="21">
        <f t="shared" si="35"/>
        <v>4.2219930220575658E-2</v>
      </c>
      <c r="AH86" s="11">
        <f t="shared" si="36"/>
        <v>8.7964164967412515</v>
      </c>
      <c r="AI86" s="18">
        <f t="shared" si="37"/>
        <v>208.34749017312123</v>
      </c>
      <c r="AJ86" s="63">
        <v>159.4564</v>
      </c>
      <c r="AK86" s="63">
        <v>182.0248</v>
      </c>
      <c r="AL86" s="63">
        <v>238.07249999999999</v>
      </c>
      <c r="AM86" s="64">
        <v>269.10579999999999</v>
      </c>
      <c r="AN86" s="2"/>
      <c r="AO86" s="2"/>
      <c r="AP86" s="2"/>
    </row>
    <row r="87" spans="1:43">
      <c r="A87" s="23">
        <v>94</v>
      </c>
      <c r="B87" s="24">
        <v>608</v>
      </c>
      <c r="C87" s="24">
        <v>43</v>
      </c>
      <c r="D87" s="24">
        <v>4</v>
      </c>
      <c r="E87" s="25" t="s">
        <v>54</v>
      </c>
      <c r="F87" s="11">
        <v>401.69</v>
      </c>
      <c r="G87" s="16">
        <v>21.467460632324219</v>
      </c>
      <c r="H87" s="16">
        <v>2</v>
      </c>
      <c r="I87" s="11">
        <v>-24.015000000000001</v>
      </c>
      <c r="J87" s="12">
        <f t="shared" si="21"/>
        <v>-19.89857401084555</v>
      </c>
      <c r="K87" s="2"/>
      <c r="L87" s="59">
        <v>28</v>
      </c>
      <c r="M87" s="11">
        <f t="shared" si="25"/>
        <v>8.620000000000001</v>
      </c>
      <c r="N87" s="11">
        <f t="shared" si="26"/>
        <v>-6.5634232912296966</v>
      </c>
      <c r="O87" s="11">
        <f t="shared" si="27"/>
        <v>-1.0485854225469038</v>
      </c>
      <c r="P87" s="11">
        <f t="shared" si="28"/>
        <v>-7.6051264037914734</v>
      </c>
      <c r="Q87" s="11">
        <f t="shared" si="29"/>
        <v>12.543036140006736</v>
      </c>
      <c r="R87" s="21">
        <f t="shared" si="30"/>
        <v>2.6752199999999993E-2</v>
      </c>
      <c r="S87" s="11">
        <f t="shared" si="31"/>
        <v>9.1274247302874869</v>
      </c>
      <c r="T87" s="18">
        <f t="shared" si="38"/>
        <v>341.18407945094197</v>
      </c>
      <c r="U87" s="18">
        <v>264.6293</v>
      </c>
      <c r="V87" s="18">
        <v>301.3553</v>
      </c>
      <c r="W87" s="18">
        <v>390.9538</v>
      </c>
      <c r="X87" s="19">
        <v>456.98340000000002</v>
      </c>
      <c r="Y87" s="18"/>
      <c r="Z87" s="58"/>
      <c r="AA87" s="62">
        <v>8.9833990000000004</v>
      </c>
      <c r="AB87" s="11">
        <f t="shared" si="32"/>
        <v>10.901992120000001</v>
      </c>
      <c r="AC87" s="11">
        <f t="shared" si="23"/>
        <v>-8.8059892941067801</v>
      </c>
      <c r="AD87" s="11">
        <f t="shared" si="33"/>
        <v>-1.1320696355768924</v>
      </c>
      <c r="AE87" s="11">
        <f t="shared" si="34"/>
        <v>-9.9280899365926416</v>
      </c>
      <c r="AF87" s="11">
        <f t="shared" si="24"/>
        <v>10.172910486473619</v>
      </c>
      <c r="AG87" s="21">
        <f t="shared" si="35"/>
        <v>4.5470078720097125E-2</v>
      </c>
      <c r="AH87" s="11">
        <f t="shared" si="36"/>
        <v>7.6683964102512725</v>
      </c>
      <c r="AI87" s="18">
        <f t="shared" si="37"/>
        <v>168.64708894515178</v>
      </c>
      <c r="AJ87" s="63">
        <v>129.5932</v>
      </c>
      <c r="AK87" s="63">
        <v>147.7473</v>
      </c>
      <c r="AL87" s="63">
        <v>192.18940000000001</v>
      </c>
      <c r="AM87" s="64">
        <v>217.99350000000001</v>
      </c>
      <c r="AN87" s="2"/>
    </row>
    <row r="88" spans="1:43">
      <c r="A88" s="23">
        <v>94</v>
      </c>
      <c r="B88" s="24">
        <v>608</v>
      </c>
      <c r="C88" s="24">
        <v>44</v>
      </c>
      <c r="D88" s="24">
        <v>2</v>
      </c>
      <c r="E88" s="25" t="s">
        <v>55</v>
      </c>
      <c r="F88" s="11">
        <v>407.70499999999998</v>
      </c>
      <c r="G88" s="16">
        <v>21.754909515380859</v>
      </c>
      <c r="H88" s="16">
        <v>2.5</v>
      </c>
      <c r="I88" s="11">
        <v>-25.885000000000002</v>
      </c>
      <c r="J88" s="12">
        <f t="shared" si="21"/>
        <v>-21.776461136774515</v>
      </c>
      <c r="K88" s="2"/>
      <c r="L88" s="59">
        <v>27.4</v>
      </c>
      <c r="M88" s="11">
        <f t="shared" si="25"/>
        <v>8.6920000000000002</v>
      </c>
      <c r="N88" s="11">
        <f t="shared" si="26"/>
        <v>-6.1386429157760176</v>
      </c>
      <c r="O88" s="11">
        <f t="shared" si="27"/>
        <v>-1.0510580602229249</v>
      </c>
      <c r="P88" s="11">
        <f t="shared" si="28"/>
        <v>-7.1832489058834881</v>
      </c>
      <c r="Q88" s="11">
        <f t="shared" si="29"/>
        <v>14.918075113843132</v>
      </c>
      <c r="R88" s="21">
        <f t="shared" si="30"/>
        <v>2.709695039999999E-2</v>
      </c>
      <c r="S88" s="11">
        <f t="shared" si="31"/>
        <v>11.277608322208135</v>
      </c>
      <c r="T88" s="18">
        <f t="shared" si="38"/>
        <v>416.19474353129198</v>
      </c>
      <c r="U88" s="18">
        <v>317.54689999999999</v>
      </c>
      <c r="V88" s="18">
        <v>363.76479999999998</v>
      </c>
      <c r="W88" s="18">
        <v>482.52510000000001</v>
      </c>
      <c r="X88" s="19">
        <v>576.63530000000003</v>
      </c>
      <c r="Y88" s="18"/>
      <c r="Z88" s="58"/>
      <c r="AA88" s="62">
        <v>12.686144000000001</v>
      </c>
      <c r="AB88" s="11">
        <f t="shared" si="32"/>
        <v>10.45766272</v>
      </c>
      <c r="AC88" s="11">
        <f t="shared" si="23"/>
        <v>-7.8753054319753346</v>
      </c>
      <c r="AD88" s="11">
        <f t="shared" si="33"/>
        <v>-1.1149434364045998</v>
      </c>
      <c r="AE88" s="11">
        <f t="shared" si="34"/>
        <v>-8.9814683482788951</v>
      </c>
      <c r="AF88" s="11">
        <f t="shared" si="24"/>
        <v>13.079825091271591</v>
      </c>
      <c r="AG88" s="21">
        <f t="shared" si="35"/>
        <v>4.0230310584503062E-2</v>
      </c>
      <c r="AH88" s="11">
        <f t="shared" si="36"/>
        <v>9.5384506410845109</v>
      </c>
      <c r="AI88" s="18">
        <f t="shared" si="37"/>
        <v>237.0961223639863</v>
      </c>
      <c r="AJ88" s="63">
        <v>181.23920000000001</v>
      </c>
      <c r="AK88" s="63">
        <v>207.06450000000001</v>
      </c>
      <c r="AL88" s="63">
        <v>270.64420000000001</v>
      </c>
      <c r="AM88" s="64">
        <v>306.48540000000003</v>
      </c>
      <c r="AN88" s="2"/>
    </row>
    <row r="89" spans="1:43">
      <c r="A89" s="23">
        <v>94</v>
      </c>
      <c r="B89" s="24">
        <v>608</v>
      </c>
      <c r="C89" s="24">
        <v>44</v>
      </c>
      <c r="D89" s="24">
        <v>4</v>
      </c>
      <c r="E89" s="25" t="s">
        <v>44</v>
      </c>
      <c r="F89" s="11">
        <v>411.25</v>
      </c>
      <c r="G89" s="16">
        <v>23.084491729736328</v>
      </c>
      <c r="H89" s="16">
        <v>2.2000000000000002</v>
      </c>
      <c r="I89" s="11">
        <v>-28.29</v>
      </c>
      <c r="J89" s="12">
        <f t="shared" si="21"/>
        <v>-24.191604739907575</v>
      </c>
      <c r="K89" s="2"/>
      <c r="L89" s="59">
        <v>28.7</v>
      </c>
      <c r="M89" s="11">
        <f t="shared" si="25"/>
        <v>8.5360000000000014</v>
      </c>
      <c r="N89" s="11">
        <f t="shared" si="26"/>
        <v>-6.2823736584515473</v>
      </c>
      <c r="O89" s="11">
        <f t="shared" si="27"/>
        <v>-1.0457131025343716</v>
      </c>
      <c r="P89" s="11">
        <f t="shared" si="28"/>
        <v>-7.3215172005361637</v>
      </c>
      <c r="Q89" s="11">
        <f t="shared" si="29"/>
        <v>17.288319737067681</v>
      </c>
      <c r="R89" s="21">
        <f t="shared" si="30"/>
        <v>2.6363058799999992E-2</v>
      </c>
      <c r="S89" s="11">
        <f t="shared" si="31"/>
        <v>14.743868537511988</v>
      </c>
      <c r="T89" s="18">
        <f t="shared" si="38"/>
        <v>559.2624379957</v>
      </c>
      <c r="U89" s="18">
        <v>413.74270000000001</v>
      </c>
      <c r="V89" s="18">
        <v>481.28800000000001</v>
      </c>
      <c r="W89" s="18">
        <v>663.13699999999994</v>
      </c>
      <c r="X89" s="19">
        <v>816.61159999999995</v>
      </c>
      <c r="Y89" s="18"/>
      <c r="Z89" s="58"/>
      <c r="AA89" s="62">
        <v>12.263686</v>
      </c>
      <c r="AB89" s="11">
        <f t="shared" si="32"/>
        <v>10.50835768</v>
      </c>
      <c r="AC89" s="11">
        <f t="shared" si="23"/>
        <v>-8.2219584002995134</v>
      </c>
      <c r="AD89" s="11">
        <f t="shared" si="33"/>
        <v>-1.1168749618404776</v>
      </c>
      <c r="AE89" s="11">
        <f t="shared" si="34"/>
        <v>-9.3296504626653132</v>
      </c>
      <c r="AF89" s="11">
        <f t="shared" si="24"/>
        <v>15.23040214598792</v>
      </c>
      <c r="AG89" s="21">
        <f t="shared" si="35"/>
        <v>4.0780424497834249E-2</v>
      </c>
      <c r="AH89" s="11">
        <f t="shared" si="36"/>
        <v>11.638145366782608</v>
      </c>
      <c r="AI89" s="18">
        <f t="shared" si="37"/>
        <v>285.3855865919366</v>
      </c>
      <c r="AJ89" s="63">
        <v>213.91419999999999</v>
      </c>
      <c r="AK89" s="63">
        <v>246.40090000000001</v>
      </c>
      <c r="AL89" s="63">
        <v>328.8664</v>
      </c>
      <c r="AM89" s="64">
        <v>375.93610000000001</v>
      </c>
      <c r="AN89" s="2"/>
      <c r="AQ89" s="2"/>
    </row>
    <row r="90" spans="1:43">
      <c r="A90" s="27">
        <v>94</v>
      </c>
      <c r="B90" s="28">
        <v>608</v>
      </c>
      <c r="C90" s="28">
        <v>45</v>
      </c>
      <c r="D90" s="28">
        <v>1</v>
      </c>
      <c r="E90" s="29" t="s">
        <v>56</v>
      </c>
      <c r="F90" s="14">
        <v>416.47999999999996</v>
      </c>
      <c r="G90" s="17">
        <v>23.568431854248047</v>
      </c>
      <c r="H90" s="17">
        <v>2.1</v>
      </c>
      <c r="I90" s="14">
        <v>-24.52</v>
      </c>
      <c r="J90" s="15">
        <f t="shared" si="21"/>
        <v>-20.405703956617799</v>
      </c>
      <c r="K90" s="2"/>
      <c r="L90" s="61">
        <v>29.4</v>
      </c>
      <c r="M90" s="52">
        <f t="shared" si="25"/>
        <v>8.4520000000000017</v>
      </c>
      <c r="N90" s="52">
        <f t="shared" si="26"/>
        <v>-6.2987628563381577</v>
      </c>
      <c r="O90" s="52">
        <f t="shared" si="27"/>
        <v>-1.0428540737068255</v>
      </c>
      <c r="P90" s="52">
        <f t="shared" si="28"/>
        <v>-7.3350482395409244</v>
      </c>
      <c r="Q90" s="52">
        <f t="shared" si="29"/>
        <v>13.342927546505567</v>
      </c>
      <c r="R90" s="53">
        <f t="shared" si="30"/>
        <v>2.598720639999999E-2</v>
      </c>
      <c r="S90" s="52">
        <f t="shared" si="31"/>
        <v>9.7537353785526335</v>
      </c>
      <c r="T90" s="54">
        <f t="shared" si="38"/>
        <v>375.32835305270203</v>
      </c>
      <c r="U90" s="54">
        <v>291.63150000000002</v>
      </c>
      <c r="V90" s="54">
        <v>330.36419999999998</v>
      </c>
      <c r="W90" s="54">
        <v>430.92939999999999</v>
      </c>
      <c r="X90" s="55">
        <v>511.02730000000003</v>
      </c>
      <c r="Y90" s="50"/>
      <c r="Z90" s="58"/>
      <c r="AA90" s="65">
        <v>12.262086999999999</v>
      </c>
      <c r="AB90" s="14">
        <f t="shared" si="32"/>
        <v>10.508549560000001</v>
      </c>
      <c r="AC90" s="14">
        <f t="shared" si="23"/>
        <v>-8.3211067968313728</v>
      </c>
      <c r="AD90" s="14">
        <f t="shared" si="33"/>
        <v>-1.1168822835102987</v>
      </c>
      <c r="AE90" s="14">
        <f t="shared" si="34"/>
        <v>-9.4286953835810436</v>
      </c>
      <c r="AF90" s="14">
        <f t="shared" si="24"/>
        <v>11.205668119315559</v>
      </c>
      <c r="AG90" s="22">
        <f t="shared" si="35"/>
        <v>4.0782529128751098E-2</v>
      </c>
      <c r="AH90" s="14">
        <f t="shared" si="36"/>
        <v>8.2425159104087378</v>
      </c>
      <c r="AI90" s="20">
        <f t="shared" si="37"/>
        <v>202.1089933973193</v>
      </c>
      <c r="AJ90" s="66">
        <v>155.5078</v>
      </c>
      <c r="AK90" s="66">
        <v>177.26580000000001</v>
      </c>
      <c r="AL90" s="66">
        <v>229.2884</v>
      </c>
      <c r="AM90" s="67">
        <v>258.63069999999999</v>
      </c>
      <c r="AN90" s="2"/>
      <c r="AO90" s="2"/>
      <c r="AP90" s="2"/>
    </row>
    <row r="91" spans="1:43">
      <c r="U91" s="18"/>
      <c r="V91" s="18"/>
      <c r="W91" s="18"/>
      <c r="X91" s="18"/>
      <c r="Y91" s="18"/>
      <c r="AE91" s="1"/>
    </row>
    <row r="92" spans="1:43" ht="18.75">
      <c r="A92" s="40" t="s">
        <v>162</v>
      </c>
      <c r="T92" s="71"/>
      <c r="U92" s="50"/>
      <c r="V92" s="50"/>
      <c r="W92" s="50"/>
      <c r="X92" s="50"/>
      <c r="Y92" s="50"/>
      <c r="AE92" s="1"/>
    </row>
    <row r="93" spans="1:43">
      <c r="F93" s="31"/>
      <c r="G93" s="32"/>
      <c r="H93" s="31"/>
      <c r="I93" s="32"/>
      <c r="J93" s="31"/>
      <c r="K93" s="31"/>
      <c r="L93" s="31"/>
      <c r="M93" s="31"/>
      <c r="N93" s="32"/>
      <c r="V93" s="71"/>
      <c r="AE93" s="1"/>
      <c r="AK93" s="71"/>
      <c r="AN93" s="2"/>
    </row>
    <row r="94" spans="1:43">
      <c r="F94" s="31"/>
      <c r="G94" s="32"/>
      <c r="H94" s="31"/>
      <c r="I94" s="32"/>
      <c r="J94" s="31"/>
      <c r="K94" s="31"/>
      <c r="L94" s="31"/>
      <c r="M94" s="31"/>
      <c r="N94" s="32"/>
      <c r="AE94" s="1"/>
      <c r="AN94" s="2"/>
    </row>
    <row r="95" spans="1:43">
      <c r="F95" s="31"/>
      <c r="G95" s="32"/>
      <c r="H95" s="31"/>
      <c r="I95" s="32"/>
      <c r="J95" s="31"/>
      <c r="M95" s="57"/>
      <c r="N95" s="32"/>
      <c r="AE95" s="1"/>
      <c r="AN95" s="2"/>
    </row>
    <row r="96" spans="1:43">
      <c r="F96" s="31"/>
      <c r="G96" s="32"/>
      <c r="H96" s="31"/>
      <c r="I96" s="32"/>
      <c r="J96" s="31"/>
      <c r="M96" s="57"/>
      <c r="N96" s="32"/>
      <c r="AE96" s="1"/>
      <c r="AN96" s="2"/>
    </row>
    <row r="97" spans="6:40">
      <c r="F97" s="31"/>
      <c r="G97" s="32"/>
      <c r="H97" s="31"/>
      <c r="I97" s="32"/>
      <c r="J97" s="31"/>
      <c r="K97" s="31"/>
      <c r="L97" s="31"/>
      <c r="M97" s="31"/>
      <c r="N97" s="32"/>
      <c r="AE97" s="1"/>
      <c r="AN97" s="2"/>
    </row>
    <row r="98" spans="6:40">
      <c r="F98" s="31"/>
      <c r="G98" s="32"/>
      <c r="H98" s="31"/>
      <c r="I98" s="32"/>
      <c r="J98" s="31"/>
      <c r="K98" s="31"/>
      <c r="L98" s="31"/>
      <c r="M98" s="31"/>
      <c r="N98" s="32"/>
      <c r="AE98" s="1"/>
    </row>
    <row r="99" spans="6:40">
      <c r="AE99" s="1"/>
    </row>
    <row r="100" spans="6:40">
      <c r="AE100" s="1"/>
    </row>
    <row r="101" spans="6:40">
      <c r="AE101" s="1"/>
    </row>
    <row r="102" spans="6:40">
      <c r="AE102" s="1"/>
    </row>
    <row r="103" spans="6:40">
      <c r="AE103" s="1"/>
    </row>
    <row r="104" spans="6:40">
      <c r="AE104" s="1"/>
    </row>
    <row r="105" spans="6:40">
      <c r="AE105" s="1"/>
    </row>
    <row r="106" spans="6:40">
      <c r="AE106" s="1"/>
    </row>
    <row r="107" spans="6:40">
      <c r="AE107" s="1"/>
    </row>
    <row r="108" spans="6:40">
      <c r="AE108" s="1"/>
    </row>
    <row r="109" spans="6:40">
      <c r="AE109" s="1"/>
    </row>
    <row r="110" spans="6:40">
      <c r="AE110" s="1"/>
    </row>
    <row r="111" spans="6:40">
      <c r="AE111" s="1"/>
    </row>
    <row r="112" spans="6:40">
      <c r="AE112" s="1"/>
    </row>
    <row r="113" spans="31:31">
      <c r="AE113" s="1"/>
    </row>
    <row r="114" spans="31:31">
      <c r="AE114" s="1"/>
    </row>
    <row r="115" spans="31:31">
      <c r="AE115" s="1"/>
    </row>
    <row r="116" spans="31:31">
      <c r="AE116" s="1"/>
    </row>
    <row r="117" spans="31:31">
      <c r="AE117" s="1"/>
    </row>
    <row r="118" spans="31:31">
      <c r="AE118" s="1"/>
    </row>
    <row r="119" spans="31:31">
      <c r="AE119" s="1"/>
    </row>
    <row r="120" spans="31:31">
      <c r="AE120" s="1"/>
    </row>
    <row r="121" spans="31:31">
      <c r="AE121" s="1"/>
    </row>
    <row r="122" spans="31:31">
      <c r="AE122" s="1"/>
    </row>
    <row r="123" spans="31:31">
      <c r="AE123" s="1"/>
    </row>
    <row r="124" spans="31:31">
      <c r="AE124" s="1"/>
    </row>
    <row r="125" spans="31:31">
      <c r="AE125" s="1"/>
    </row>
    <row r="126" spans="31:31">
      <c r="AE126" s="1"/>
    </row>
    <row r="127" spans="31:31">
      <c r="AE127" s="1"/>
    </row>
    <row r="128" spans="31:31">
      <c r="AE128" s="1"/>
    </row>
    <row r="129" spans="31:31">
      <c r="AE129" s="1"/>
    </row>
    <row r="130" spans="31:31">
      <c r="AE130" s="1"/>
    </row>
    <row r="131" spans="31:31">
      <c r="AE131" s="1"/>
    </row>
    <row r="132" spans="31:31">
      <c r="AE132" s="1"/>
    </row>
    <row r="133" spans="31:31">
      <c r="AE133" s="1"/>
    </row>
    <row r="134" spans="31:31">
      <c r="AE134" s="1"/>
    </row>
    <row r="135" spans="31:31">
      <c r="AE135" s="1"/>
    </row>
    <row r="136" spans="31:31">
      <c r="AE136" s="1"/>
    </row>
    <row r="137" spans="31:31">
      <c r="AE137" s="1"/>
    </row>
    <row r="138" spans="31:31">
      <c r="AE138" s="1"/>
    </row>
    <row r="139" spans="31:31">
      <c r="AE139" s="1"/>
    </row>
    <row r="140" spans="31:31">
      <c r="AE140" s="1"/>
    </row>
    <row r="141" spans="31:31">
      <c r="AE141" s="1"/>
    </row>
    <row r="142" spans="31:31">
      <c r="AE142" s="1"/>
    </row>
    <row r="143" spans="31:31">
      <c r="AE143" s="1"/>
    </row>
    <row r="144" spans="31:31">
      <c r="AE144" s="1"/>
    </row>
    <row r="145" spans="31:31">
      <c r="AE145" s="1"/>
    </row>
    <row r="146" spans="31:31">
      <c r="AE146" s="1"/>
    </row>
    <row r="147" spans="31:31">
      <c r="AE147" s="1"/>
    </row>
    <row r="148" spans="31:31">
      <c r="AE148" s="1"/>
    </row>
    <row r="149" spans="31:31">
      <c r="AE149" s="1"/>
    </row>
    <row r="150" spans="31:31">
      <c r="AE150" s="1"/>
    </row>
    <row r="151" spans="31:31">
      <c r="AE151" s="1"/>
    </row>
    <row r="152" spans="31:31">
      <c r="AE152" s="1"/>
    </row>
    <row r="153" spans="31:31">
      <c r="AE153" s="1"/>
    </row>
    <row r="154" spans="31:31">
      <c r="AE154" s="1"/>
    </row>
    <row r="155" spans="31:31">
      <c r="AE155" s="1"/>
    </row>
    <row r="156" spans="31:31">
      <c r="AE156" s="1"/>
    </row>
    <row r="157" spans="31:31">
      <c r="AE157" s="1"/>
    </row>
    <row r="158" spans="31:31">
      <c r="AE158" s="1"/>
    </row>
    <row r="159" spans="31:31">
      <c r="AE159" s="1"/>
    </row>
    <row r="160" spans="31:31">
      <c r="AE160" s="1"/>
    </row>
    <row r="161" spans="31:31">
      <c r="AE161" s="1"/>
    </row>
    <row r="162" spans="31:31">
      <c r="AE162" s="1"/>
    </row>
    <row r="163" spans="31:31">
      <c r="AE163" s="1"/>
    </row>
    <row r="164" spans="31:31">
      <c r="AE164" s="1"/>
    </row>
    <row r="165" spans="31:31">
      <c r="AE165" s="1"/>
    </row>
    <row r="166" spans="31:31">
      <c r="AE166" s="1"/>
    </row>
    <row r="167" spans="31:31">
      <c r="AE167" s="1"/>
    </row>
    <row r="168" spans="31:31">
      <c r="AE168" s="1"/>
    </row>
    <row r="169" spans="31:31">
      <c r="AE169" s="1"/>
    </row>
    <row r="170" spans="31:31">
      <c r="AE170" s="1"/>
    </row>
    <row r="171" spans="31:31">
      <c r="AE171" s="1"/>
    </row>
    <row r="172" spans="31:31">
      <c r="AE172" s="1"/>
    </row>
    <row r="173" spans="31:31">
      <c r="AE173" s="1"/>
    </row>
    <row r="174" spans="31:31">
      <c r="AE174" s="1"/>
    </row>
    <row r="175" spans="31:31">
      <c r="AE175" s="1"/>
    </row>
    <row r="176" spans="31:31">
      <c r="AE176" s="1"/>
    </row>
    <row r="177" spans="31:31">
      <c r="AE177" s="1"/>
    </row>
    <row r="178" spans="31:31">
      <c r="AE178" s="1"/>
    </row>
    <row r="179" spans="31:31">
      <c r="AE179" s="1"/>
    </row>
    <row r="180" spans="31:31">
      <c r="AE180" s="1"/>
    </row>
    <row r="181" spans="31:31">
      <c r="AE181" s="1"/>
    </row>
    <row r="182" spans="31:31">
      <c r="AE182" s="1"/>
    </row>
    <row r="183" spans="31:31">
      <c r="AE183" s="1"/>
    </row>
    <row r="184" spans="31:31">
      <c r="AE184" s="1"/>
    </row>
    <row r="185" spans="31:31">
      <c r="AE185" s="1"/>
    </row>
    <row r="186" spans="31:31">
      <c r="AE186" s="1"/>
    </row>
    <row r="187" spans="31:31">
      <c r="AE187" s="1"/>
    </row>
    <row r="188" spans="31:31">
      <c r="AE188" s="1"/>
    </row>
    <row r="189" spans="31:31">
      <c r="AE189" s="1"/>
    </row>
    <row r="190" spans="31:31">
      <c r="AE190" s="1"/>
    </row>
    <row r="191" spans="31:31">
      <c r="AE191" s="1"/>
    </row>
    <row r="192" spans="31:31">
      <c r="AE192" s="1"/>
    </row>
    <row r="193" spans="31:31">
      <c r="AE193" s="1"/>
    </row>
    <row r="194" spans="31:31">
      <c r="AE194" s="1"/>
    </row>
    <row r="195" spans="31:31">
      <c r="AE195" s="1"/>
    </row>
    <row r="196" spans="31:31">
      <c r="AE196" s="1"/>
    </row>
    <row r="197" spans="31:31">
      <c r="AE197" s="1"/>
    </row>
    <row r="198" spans="31:31">
      <c r="AE198" s="1"/>
    </row>
    <row r="199" spans="31:31">
      <c r="AE199" s="1"/>
    </row>
    <row r="200" spans="31:31">
      <c r="AE200" s="1"/>
    </row>
    <row r="201" spans="31:31">
      <c r="AE201" s="1"/>
    </row>
    <row r="202" spans="31:31">
      <c r="AE202" s="1"/>
    </row>
    <row r="203" spans="31:31">
      <c r="AE203" s="1"/>
    </row>
    <row r="204" spans="31:31">
      <c r="AE204" s="1"/>
    </row>
    <row r="205" spans="31:31">
      <c r="AE205" s="1"/>
    </row>
    <row r="206" spans="31:31">
      <c r="AE206" s="1"/>
    </row>
    <row r="207" spans="31:31">
      <c r="AE207" s="1"/>
    </row>
    <row r="208" spans="31:31">
      <c r="AE208" s="1"/>
    </row>
    <row r="209" spans="31:31">
      <c r="AE209" s="1"/>
    </row>
    <row r="210" spans="31:31">
      <c r="AE210" s="1"/>
    </row>
    <row r="211" spans="31:31">
      <c r="AE211" s="1"/>
    </row>
    <row r="212" spans="31:31">
      <c r="AE212" s="1"/>
    </row>
    <row r="213" spans="31:31">
      <c r="AE213" s="1"/>
    </row>
    <row r="214" spans="31:31">
      <c r="AE214" s="1"/>
    </row>
    <row r="215" spans="31:31">
      <c r="AE215" s="1"/>
    </row>
    <row r="216" spans="31:31">
      <c r="AE216" s="1"/>
    </row>
    <row r="217" spans="31:31">
      <c r="AE217" s="1"/>
    </row>
    <row r="218" spans="31:31">
      <c r="AE218" s="1"/>
    </row>
    <row r="219" spans="31:31">
      <c r="AE219" s="1"/>
    </row>
    <row r="220" spans="31:31">
      <c r="AE220" s="1"/>
    </row>
    <row r="221" spans="31:31">
      <c r="AE221" s="1"/>
    </row>
    <row r="222" spans="31:31">
      <c r="AE222" s="1"/>
    </row>
    <row r="223" spans="31:31">
      <c r="AE223" s="1"/>
    </row>
    <row r="224" spans="31:31">
      <c r="AE224" s="1"/>
    </row>
    <row r="225" spans="31:31">
      <c r="AE225" s="1"/>
    </row>
    <row r="226" spans="31:31">
      <c r="AE226" s="1"/>
    </row>
    <row r="227" spans="31:31">
      <c r="AE227" s="1"/>
    </row>
    <row r="228" spans="31:31">
      <c r="AE228" s="1"/>
    </row>
    <row r="229" spans="31:31">
      <c r="AE229" s="1"/>
    </row>
    <row r="230" spans="31:31">
      <c r="AE230" s="1"/>
    </row>
    <row r="231" spans="31:31">
      <c r="AE231" s="1"/>
    </row>
    <row r="232" spans="31:31">
      <c r="AE232" s="1"/>
    </row>
    <row r="233" spans="31:31">
      <c r="AE233" s="1"/>
    </row>
    <row r="234" spans="31:31">
      <c r="AE234" s="1"/>
    </row>
    <row r="235" spans="31:31">
      <c r="AE235" s="1"/>
    </row>
    <row r="236" spans="31:31">
      <c r="AE236" s="1"/>
    </row>
    <row r="237" spans="31:31">
      <c r="AE237" s="1"/>
    </row>
    <row r="238" spans="31:31">
      <c r="AE238" s="1"/>
    </row>
    <row r="239" spans="31:31">
      <c r="AE239" s="1"/>
    </row>
    <row r="240" spans="31:31">
      <c r="AE240" s="1"/>
    </row>
    <row r="241" spans="31:31">
      <c r="AE241" s="1"/>
    </row>
    <row r="242" spans="31:31">
      <c r="AE242" s="1"/>
    </row>
  </sheetData>
  <sortState ref="A3:AH89">
    <sortCondition ref="F3:F89"/>
  </sortState>
  <mergeCells count="3">
    <mergeCell ref="AA2:AM2"/>
    <mergeCell ref="L78:X79"/>
    <mergeCell ref="L2:X2"/>
  </mergeCells>
  <conditionalFormatting sqref="N93:N98">
    <cfRule type="cellIs" dxfId="0" priority="1" operator="greaterThan">
      <formula>0.5</formula>
    </cfRule>
  </conditionalFormatting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DR11. GDGT Fractional Abundance</vt:lpstr>
      <vt:lpstr>DR12. GDGT Indices</vt:lpstr>
      <vt:lpstr>DR13. pCO2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Olivarez</cp:lastModifiedBy>
  <dcterms:created xsi:type="dcterms:W3CDTF">2017-07-31T16:45:43Z</dcterms:created>
  <dcterms:modified xsi:type="dcterms:W3CDTF">2018-04-17T21:03:19Z</dcterms:modified>
</cp:coreProperties>
</file>