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5320" yWindow="1300" windowWidth="31840" windowHeight="23400" tabRatio="500"/>
  </bookViews>
  <sheets>
    <sheet name="St 1 raw counts and conc." sheetId="4" r:id="rId1"/>
    <sheet name="St 2 raw counts and conc." sheetId="5" r:id="rId2"/>
    <sheet name="St 3 raw counts and conc.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6" l="1"/>
  <c r="J32" i="6"/>
  <c r="I32" i="6"/>
  <c r="K33" i="5"/>
  <c r="J33" i="5"/>
  <c r="I33" i="5"/>
  <c r="H29" i="4"/>
  <c r="H30" i="4"/>
  <c r="H31" i="4"/>
  <c r="H32" i="4"/>
  <c r="H34" i="4"/>
  <c r="H35" i="4"/>
  <c r="H36" i="4"/>
  <c r="H38" i="4"/>
  <c r="H41" i="4"/>
  <c r="H43" i="4"/>
  <c r="H45" i="4"/>
  <c r="H47" i="4"/>
  <c r="J29" i="4"/>
  <c r="K29" i="4"/>
  <c r="I29" i="4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46" i="4"/>
  <c r="H44" i="4"/>
  <c r="H42" i="4"/>
  <c r="H40" i="4"/>
  <c r="H39" i="4"/>
  <c r="H37" i="4"/>
  <c r="H33" i="4"/>
  <c r="H28" i="4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N22" i="5"/>
  <c r="BN21" i="5"/>
  <c r="BN20" i="5"/>
  <c r="BN19" i="5"/>
  <c r="BN18" i="5"/>
  <c r="BN17" i="5"/>
  <c r="BN16" i="5"/>
  <c r="BN15" i="5"/>
  <c r="BN14" i="5"/>
  <c r="BN13" i="5"/>
  <c r="BN12" i="5"/>
  <c r="BN11" i="5"/>
  <c r="BN10" i="5"/>
  <c r="BN9" i="5"/>
  <c r="BN8" i="5"/>
  <c r="BN7" i="5"/>
  <c r="BN6" i="5"/>
  <c r="BN5" i="5"/>
  <c r="BN4" i="5"/>
  <c r="BN3" i="5"/>
  <c r="BC22" i="4"/>
  <c r="BC21" i="4"/>
  <c r="BC20" i="4"/>
  <c r="BC19" i="4"/>
  <c r="BC18" i="4"/>
  <c r="BC17" i="4"/>
  <c r="BC16" i="4"/>
  <c r="BC15" i="4"/>
  <c r="BC14" i="4"/>
  <c r="BC13" i="4"/>
  <c r="BC12" i="4"/>
  <c r="BC11" i="4"/>
  <c r="BC10" i="4"/>
  <c r="BC9" i="4"/>
  <c r="BC8" i="4"/>
  <c r="BC7" i="4"/>
  <c r="BC6" i="4"/>
  <c r="BC5" i="4"/>
  <c r="BC4" i="4"/>
  <c r="BC3" i="4"/>
</calcChain>
</file>

<file path=xl/sharedStrings.xml><?xml version="1.0" encoding="utf-8"?>
<sst xmlns="http://schemas.openxmlformats.org/spreadsheetml/2006/main" count="451" uniqueCount="145">
  <si>
    <t xml:space="preserve">Classification </t>
  </si>
  <si>
    <t>Caloneis bacillum</t>
  </si>
  <si>
    <t>High marsh (FW&amp;B)</t>
  </si>
  <si>
    <t>Cosmioneis pusilla</t>
  </si>
  <si>
    <t>Denticula subtilis</t>
  </si>
  <si>
    <t>Diploneis ovalis</t>
  </si>
  <si>
    <t>Diploneis pseudovalis</t>
  </si>
  <si>
    <t>Frustulia vulgaris</t>
  </si>
  <si>
    <t>Luticola mutica</t>
  </si>
  <si>
    <t>Navicula cryptotenella</t>
  </si>
  <si>
    <t>Navicula cincta</t>
  </si>
  <si>
    <t>Nitzschia commutata</t>
  </si>
  <si>
    <t>Nitzschia brevissima</t>
  </si>
  <si>
    <t>Pinnularia lagerstedtii</t>
  </si>
  <si>
    <t>Pinnularia intermedia</t>
  </si>
  <si>
    <t>Caloneis westii</t>
  </si>
  <si>
    <t>Low marsh (B)</t>
  </si>
  <si>
    <t>Diploneis smithii rhombica</t>
  </si>
  <si>
    <t>Fallacia forcipata</t>
  </si>
  <si>
    <t>Navicula peregrina</t>
  </si>
  <si>
    <t>Navicula gregaria</t>
  </si>
  <si>
    <t>Nitzschia scapelliformis</t>
  </si>
  <si>
    <t>Nitzschia dubia</t>
  </si>
  <si>
    <t>Planothidium lanceolatum</t>
  </si>
  <si>
    <t>Rhopalodia musculus</t>
  </si>
  <si>
    <t>Surirella brebissonii</t>
  </si>
  <si>
    <t>Surirella ovalis</t>
  </si>
  <si>
    <t>Tryblionella debilis</t>
  </si>
  <si>
    <t>Actinoclyclus normanii</t>
  </si>
  <si>
    <t>Planktonic (M&amp;B)</t>
  </si>
  <si>
    <t>Actinoptychus senarius</t>
  </si>
  <si>
    <t>Achnanthes brevipes</t>
  </si>
  <si>
    <t>Tidal flat (M&amp;B)</t>
  </si>
  <si>
    <t xml:space="preserve">   </t>
  </si>
  <si>
    <t>Actinocyclus ochotensis</t>
  </si>
  <si>
    <t>Bacillaria paradoxa</t>
  </si>
  <si>
    <t>Cocconeis scutellum</t>
  </si>
  <si>
    <t>Delphineis kippae</t>
  </si>
  <si>
    <t>Delphineis surirella</t>
  </si>
  <si>
    <t>Gyrosigma eximium</t>
  </si>
  <si>
    <t>Gyrosigma acuminatum</t>
  </si>
  <si>
    <t>Hyalodiscus scoticus</t>
  </si>
  <si>
    <t>Mastogloia exigua</t>
  </si>
  <si>
    <t>Melosira moniliformis</t>
  </si>
  <si>
    <t>Melosira nummuloides</t>
  </si>
  <si>
    <t>Nitzschia sigma</t>
  </si>
  <si>
    <t>Odontella aurita</t>
  </si>
  <si>
    <t>Opephora marina</t>
  </si>
  <si>
    <t>Petroneis marina</t>
  </si>
  <si>
    <t>Planothidium delicatulum</t>
  </si>
  <si>
    <t>Planothidium sp</t>
  </si>
  <si>
    <t>Rhaphoneis psammicola</t>
  </si>
  <si>
    <t>Synedra fasciculata</t>
  </si>
  <si>
    <t xml:space="preserve"> </t>
  </si>
  <si>
    <t>Thalassiosira antiqua</t>
  </si>
  <si>
    <t>Thalassiosira pacifica</t>
  </si>
  <si>
    <t>Tryblionella granulata</t>
  </si>
  <si>
    <t>Tryblionella levidensis</t>
  </si>
  <si>
    <t>Paralia sulcata</t>
  </si>
  <si>
    <t>STATION 1</t>
  </si>
  <si>
    <t>Epithemia sp1</t>
    <phoneticPr fontId="1" type="noConversion"/>
  </si>
  <si>
    <t>Eunotia pectinales</t>
    <phoneticPr fontId="1" type="noConversion"/>
  </si>
  <si>
    <t>Fragilaria sp1 (vaucherie?)</t>
    <phoneticPr fontId="1" type="noConversion"/>
  </si>
  <si>
    <t>Gomphonema parvulum</t>
  </si>
  <si>
    <t>Pinnularia microstauron</t>
    <phoneticPr fontId="1" type="noConversion"/>
  </si>
  <si>
    <t>Pinnularia viridis</t>
    <phoneticPr fontId="1" type="noConversion"/>
  </si>
  <si>
    <t>Cavinula lapidosa</t>
    <phoneticPr fontId="1" type="noConversion"/>
  </si>
  <si>
    <t>Stauroneis anceps</t>
  </si>
  <si>
    <t>Achnanthes brevipes</t>
    <phoneticPr fontId="1" type="noConversion"/>
  </si>
  <si>
    <t>Navicula salinarium</t>
  </si>
  <si>
    <t xml:space="preserve">Unknown centric </t>
  </si>
  <si>
    <t>STATION 2</t>
  </si>
  <si>
    <t>TOTAL</t>
  </si>
  <si>
    <t>NM/11/St 1 081711</t>
  </si>
  <si>
    <t>NM/11/St 1 090211</t>
  </si>
  <si>
    <t>NM/11/St 1 091411</t>
  </si>
  <si>
    <t>NM/11/St 1 092811</t>
  </si>
  <si>
    <t>NM/11/St 1 110711</t>
  </si>
  <si>
    <t>NM/11/St 1 121411</t>
  </si>
  <si>
    <t>NM/11/St 1 011212</t>
  </si>
  <si>
    <t>NM/11/St 1 020912</t>
  </si>
  <si>
    <t>NM/11/St 1 030912</t>
  </si>
  <si>
    <t>NM/11/St 1 051612</t>
  </si>
  <si>
    <t>NM/11/St 1 061912</t>
  </si>
  <si>
    <t>NM/11/St 1 072412</t>
  </si>
  <si>
    <t>NM/11/St 1 082912</t>
  </si>
  <si>
    <r>
      <t xml:space="preserve">NM/11/St 1 </t>
    </r>
    <r>
      <rPr>
        <b/>
        <sz val="12"/>
        <color indexed="8"/>
        <rFont val="Calibri"/>
        <family val="2"/>
      </rPr>
      <t>1011</t>
    </r>
    <r>
      <rPr>
        <b/>
        <sz val="12"/>
        <color theme="1"/>
        <rFont val="Calibri"/>
        <family val="2"/>
        <scheme val="minor"/>
      </rPr>
      <t>12</t>
    </r>
  </si>
  <si>
    <r>
      <t xml:space="preserve">NM/11/St 1 </t>
    </r>
    <r>
      <rPr>
        <b/>
        <sz val="12"/>
        <color indexed="8"/>
        <rFont val="Calibri"/>
        <family val="2"/>
      </rPr>
      <t>1208</t>
    </r>
    <r>
      <rPr>
        <b/>
        <sz val="12"/>
        <color theme="1"/>
        <rFont val="Calibri"/>
        <family val="2"/>
        <scheme val="minor"/>
      </rPr>
      <t>12</t>
    </r>
  </si>
  <si>
    <r>
      <t xml:space="preserve">NM/11/St 1 </t>
    </r>
    <r>
      <rPr>
        <b/>
        <sz val="12"/>
        <color indexed="8"/>
        <rFont val="Calibri"/>
        <family val="2"/>
      </rPr>
      <t>022713</t>
    </r>
  </si>
  <si>
    <r>
      <t xml:space="preserve">NM/11/St 1 </t>
    </r>
    <r>
      <rPr>
        <b/>
        <sz val="12"/>
        <color indexed="8"/>
        <rFont val="Calibri"/>
        <family val="2"/>
      </rPr>
      <t>053113</t>
    </r>
  </si>
  <si>
    <t>NM/11/St 1 092413</t>
  </si>
  <si>
    <t>NM/11/St 1 031214</t>
  </si>
  <si>
    <t>NM/11/St. 1 031015</t>
  </si>
  <si>
    <t>NM/11/St 2 081711</t>
  </si>
  <si>
    <t>NM/11/St 2 090211</t>
  </si>
  <si>
    <t>NM/11/St 2 091411</t>
  </si>
  <si>
    <t>NM/11/St 2 092811</t>
  </si>
  <si>
    <t>NM/11/St 2 110711</t>
  </si>
  <si>
    <t>NM/11/St 2 121411</t>
  </si>
  <si>
    <t>NM/11/St 2 011212</t>
  </si>
  <si>
    <t>NM/11/St 2 020912</t>
  </si>
  <si>
    <t>NM/11/St 2 030912</t>
  </si>
  <si>
    <t>NM/11/St 2 051612</t>
  </si>
  <si>
    <t>NM/11/St 2 061912</t>
  </si>
  <si>
    <t>NM/11/St 2 072412</t>
  </si>
  <si>
    <t>NM/11/St 2 082912</t>
  </si>
  <si>
    <r>
      <t>NM/11/St</t>
    </r>
    <r>
      <rPr>
        <b/>
        <sz val="12"/>
        <color indexed="8"/>
        <rFont val="Calibri"/>
        <family val="2"/>
      </rPr>
      <t xml:space="preserve"> 2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1011</t>
    </r>
    <r>
      <rPr>
        <b/>
        <sz val="12"/>
        <color theme="1"/>
        <rFont val="Calibri"/>
        <family val="2"/>
        <scheme val="minor"/>
      </rPr>
      <t>12</t>
    </r>
  </si>
  <si>
    <r>
      <t xml:space="preserve">NM/11/St </t>
    </r>
    <r>
      <rPr>
        <b/>
        <sz val="12"/>
        <color indexed="8"/>
        <rFont val="Calibri"/>
        <family val="2"/>
      </rPr>
      <t>2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1208</t>
    </r>
    <r>
      <rPr>
        <b/>
        <sz val="12"/>
        <color theme="1"/>
        <rFont val="Calibri"/>
        <family val="2"/>
        <scheme val="minor"/>
      </rPr>
      <t>12</t>
    </r>
  </si>
  <si>
    <r>
      <t xml:space="preserve">NM/11/St </t>
    </r>
    <r>
      <rPr>
        <b/>
        <sz val="12"/>
        <color indexed="8"/>
        <rFont val="Calibri"/>
        <family val="2"/>
      </rPr>
      <t>2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022713</t>
    </r>
  </si>
  <si>
    <r>
      <t xml:space="preserve">NM/11/St </t>
    </r>
    <r>
      <rPr>
        <b/>
        <sz val="12"/>
        <color indexed="8"/>
        <rFont val="Calibri"/>
        <family val="2"/>
      </rPr>
      <t>2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053113</t>
    </r>
  </si>
  <si>
    <t>NM/11/St 2 092413</t>
  </si>
  <si>
    <t>NM/11/St 2 031214</t>
  </si>
  <si>
    <t>NM/11/St 2 090414</t>
  </si>
  <si>
    <t>STATION 3</t>
  </si>
  <si>
    <t>NM/11/St 3 081711</t>
  </si>
  <si>
    <t>NM/11/St 3 090211</t>
  </si>
  <si>
    <t>NM/11/St 3 091411</t>
  </si>
  <si>
    <t>NM/11/St 3 092811</t>
  </si>
  <si>
    <t>NM/11/St 3 110711</t>
  </si>
  <si>
    <t>NM/11/St 3 121411</t>
  </si>
  <si>
    <t>NM/11/St 3 011212</t>
  </si>
  <si>
    <t>NM/11/St 3 020912</t>
  </si>
  <si>
    <t>NM/11/St 3 030912</t>
  </si>
  <si>
    <t>NM/11/St 3 051612</t>
  </si>
  <si>
    <t>NM/11/St 3 061912</t>
  </si>
  <si>
    <t>NM/11/St 3 072412</t>
  </si>
  <si>
    <t>NM/11/St 3 082912</t>
  </si>
  <si>
    <r>
      <t>NM/11/St</t>
    </r>
    <r>
      <rPr>
        <b/>
        <sz val="12"/>
        <color indexed="8"/>
        <rFont val="Calibri"/>
        <family val="2"/>
      </rPr>
      <t xml:space="preserve"> 3 1011</t>
    </r>
    <r>
      <rPr>
        <b/>
        <sz val="12"/>
        <color theme="1"/>
        <rFont val="Calibri"/>
        <family val="2"/>
        <scheme val="minor"/>
      </rPr>
      <t>12</t>
    </r>
  </si>
  <si>
    <r>
      <t xml:space="preserve">NM/11/St </t>
    </r>
    <r>
      <rPr>
        <b/>
        <sz val="12"/>
        <color indexed="8"/>
        <rFont val="Calibri"/>
        <family val="2"/>
      </rPr>
      <t>3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1208</t>
    </r>
    <r>
      <rPr>
        <b/>
        <sz val="12"/>
        <color theme="1"/>
        <rFont val="Calibri"/>
        <family val="2"/>
        <scheme val="minor"/>
      </rPr>
      <t>12</t>
    </r>
  </si>
  <si>
    <r>
      <t xml:space="preserve">NM/11/St </t>
    </r>
    <r>
      <rPr>
        <b/>
        <sz val="12"/>
        <color indexed="8"/>
        <rFont val="Calibri"/>
        <family val="2"/>
      </rPr>
      <t>3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022713</t>
    </r>
  </si>
  <si>
    <r>
      <t xml:space="preserve">NM/11/St </t>
    </r>
    <r>
      <rPr>
        <b/>
        <sz val="12"/>
        <color indexed="8"/>
        <rFont val="Calibri"/>
        <family val="2"/>
      </rPr>
      <t>3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053113</t>
    </r>
  </si>
  <si>
    <t>NM/11/St 3 092413</t>
  </si>
  <si>
    <t>NM/11/St 3 031214</t>
  </si>
  <si>
    <t>NM/11/St 3 090414</t>
  </si>
  <si>
    <t>Sample date</t>
  </si>
  <si>
    <t>total valves</t>
  </si>
  <si>
    <t xml:space="preserve">no. of transects counted </t>
  </si>
  <si>
    <t>total transects on slide</t>
  </si>
  <si>
    <t>dripped volume (ml)</t>
  </si>
  <si>
    <t>subsample volume (ml)</t>
  </si>
  <si>
    <t>sediment weight (gram)</t>
  </si>
  <si>
    <t>valve/grams</t>
  </si>
  <si>
    <t>Mean post-restoration</t>
  </si>
  <si>
    <t>1 SD</t>
  </si>
  <si>
    <t>2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</si>
</sst>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8000"/>
      <name val="Calibri"/>
      <scheme val="minor"/>
    </font>
    <font>
      <sz val="11"/>
      <color rgb="FFF79646"/>
      <name val="Calibri"/>
      <scheme val="minor"/>
    </font>
    <font>
      <b/>
      <sz val="12"/>
      <color rgb="FFFF0000"/>
      <name val="Calibri"/>
      <family val="2"/>
      <scheme val="minor"/>
    </font>
    <font>
      <sz val="11"/>
      <color rgb="FF0000FF"/>
      <name val="Calibri"/>
      <scheme val="minor"/>
    </font>
    <font>
      <sz val="12"/>
      <name val="Calibri"/>
      <family val="2"/>
      <scheme val="minor"/>
    </font>
    <font>
      <i/>
      <sz val="12"/>
      <color rgb="FF000000"/>
      <name val="Calibri"/>
      <scheme val="minor"/>
    </font>
    <font>
      <i/>
      <sz val="12"/>
      <name val="Calibri"/>
      <scheme val="minor"/>
    </font>
    <font>
      <sz val="11"/>
      <color indexed="17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name val="Calibri"/>
    </font>
    <font>
      <sz val="12"/>
      <name val="Calibri"/>
    </font>
    <font>
      <sz val="11"/>
      <name val="Calibri"/>
      <scheme val="minor"/>
    </font>
    <font>
      <sz val="12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2" xfId="0" applyFont="1" applyBorder="1"/>
    <xf numFmtId="0" fontId="3" fillId="2" borderId="3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3" fillId="0" borderId="0" xfId="0" applyFont="1" applyBorder="1"/>
    <xf numFmtId="0" fontId="10" fillId="0" borderId="1" xfId="0" applyFont="1" applyBorder="1"/>
    <xf numFmtId="0" fontId="11" fillId="0" borderId="1" xfId="0" applyFont="1" applyBorder="1"/>
    <xf numFmtId="0" fontId="11" fillId="0" borderId="4" xfId="0" applyFont="1" applyBorder="1"/>
    <xf numFmtId="0" fontId="3" fillId="0" borderId="3" xfId="0" applyFont="1" applyFill="1" applyBorder="1"/>
    <xf numFmtId="0" fontId="9" fillId="0" borderId="3" xfId="0" applyFont="1" applyFill="1" applyBorder="1"/>
    <xf numFmtId="0" fontId="3" fillId="3" borderId="3" xfId="0" applyFont="1" applyFill="1" applyBorder="1"/>
    <xf numFmtId="0" fontId="3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5" xfId="0" applyFont="1" applyBorder="1"/>
    <xf numFmtId="0" fontId="0" fillId="0" borderId="1" xfId="0" applyFill="1" applyBorder="1"/>
    <xf numFmtId="0" fontId="0" fillId="0" borderId="1" xfId="0" applyBorder="1"/>
    <xf numFmtId="0" fontId="5" fillId="0" borderId="1" xfId="0" applyFont="1" applyBorder="1"/>
    <xf numFmtId="0" fontId="0" fillId="4" borderId="1" xfId="0" applyFill="1" applyBorder="1"/>
    <xf numFmtId="0" fontId="12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9" fillId="0" borderId="1" xfId="0" applyFont="1" applyFill="1" applyBorder="1"/>
    <xf numFmtId="0" fontId="7" fillId="0" borderId="1" xfId="0" applyFont="1" applyFill="1" applyBorder="1"/>
    <xf numFmtId="0" fontId="0" fillId="0" borderId="0" xfId="0" applyBorder="1"/>
    <xf numFmtId="0" fontId="0" fillId="0" borderId="0" xfId="0" applyFill="1" applyBorder="1"/>
    <xf numFmtId="0" fontId="15" fillId="0" borderId="1" xfId="0" applyFont="1" applyBorder="1"/>
    <xf numFmtId="0" fontId="16" fillId="0" borderId="1" xfId="0" applyFont="1" applyBorder="1"/>
    <xf numFmtId="0" fontId="3" fillId="0" borderId="1" xfId="0" applyFont="1" applyFill="1" applyBorder="1"/>
    <xf numFmtId="0" fontId="0" fillId="0" borderId="0" xfId="0" applyFill="1"/>
    <xf numFmtId="0" fontId="17" fillId="0" borderId="6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4" borderId="1" xfId="0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18" fillId="0" borderId="0" xfId="0" applyFont="1"/>
    <xf numFmtId="0" fontId="19" fillId="0" borderId="1" xfId="0" applyFont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/>
    <xf numFmtId="0" fontId="21" fillId="4" borderId="1" xfId="0" applyFont="1" applyFill="1" applyBorder="1"/>
    <xf numFmtId="11" fontId="20" fillId="4" borderId="1" xfId="0" applyNumberFormat="1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/>
    <xf numFmtId="0" fontId="21" fillId="0" borderId="1" xfId="0" applyFont="1" applyFill="1" applyBorder="1"/>
    <xf numFmtId="11" fontId="20" fillId="0" borderId="1" xfId="0" applyNumberFormat="1" applyFont="1" applyFill="1" applyBorder="1"/>
    <xf numFmtId="11" fontId="18" fillId="0" borderId="0" xfId="0" applyNumberFormat="1" applyFont="1"/>
    <xf numFmtId="11" fontId="20" fillId="0" borderId="1" xfId="0" applyNumberFormat="1" applyFont="1" applyBorder="1"/>
    <xf numFmtId="14" fontId="0" fillId="0" borderId="1" xfId="0" applyNumberFormat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0" fillId="0" borderId="1" xfId="0" applyFont="1" applyBorder="1" applyAlignment="1">
      <alignment horizontal="center"/>
    </xf>
    <xf numFmtId="11" fontId="0" fillId="0" borderId="1" xfId="0" applyNumberFormat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"/>
  <sheetViews>
    <sheetView tabSelected="1" workbookViewId="0">
      <selection activeCell="G48" sqref="G48"/>
    </sheetView>
  </sheetViews>
  <sheetFormatPr baseColWidth="10" defaultColWidth="18.5" defaultRowHeight="15" x14ac:dyDescent="0"/>
  <cols>
    <col min="1" max="1" width="21.33203125" customWidth="1"/>
    <col min="9" max="9" width="19.5" customWidth="1"/>
  </cols>
  <sheetData>
    <row r="1" spans="1:55">
      <c r="A1" s="1" t="s">
        <v>59</v>
      </c>
      <c r="B1" s="15" t="s">
        <v>1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30</v>
      </c>
      <c r="AC1" s="16" t="s">
        <v>31</v>
      </c>
      <c r="AD1" s="16" t="s">
        <v>34</v>
      </c>
      <c r="AE1" s="16" t="s">
        <v>35</v>
      </c>
      <c r="AF1" s="16" t="s">
        <v>36</v>
      </c>
      <c r="AG1" s="16" t="s">
        <v>37</v>
      </c>
      <c r="AH1" s="16" t="s">
        <v>38</v>
      </c>
      <c r="AI1" s="16" t="s">
        <v>39</v>
      </c>
      <c r="AJ1" s="16" t="s">
        <v>40</v>
      </c>
      <c r="AK1" s="16" t="s">
        <v>41</v>
      </c>
      <c r="AL1" s="16" t="s">
        <v>42</v>
      </c>
      <c r="AM1" s="16" t="s">
        <v>43</v>
      </c>
      <c r="AN1" s="16" t="s">
        <v>44</v>
      </c>
      <c r="AO1" s="16" t="s">
        <v>45</v>
      </c>
      <c r="AP1" s="16" t="s">
        <v>46</v>
      </c>
      <c r="AQ1" s="16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54</v>
      </c>
      <c r="AX1" s="16" t="s">
        <v>55</v>
      </c>
      <c r="AY1" s="16" t="s">
        <v>56</v>
      </c>
      <c r="AZ1" s="16" t="s">
        <v>57</v>
      </c>
      <c r="BA1" s="16" t="s">
        <v>58</v>
      </c>
      <c r="BB1" s="7"/>
      <c r="BC1" s="13"/>
    </row>
    <row r="2" spans="1:55">
      <c r="A2" s="2" t="s">
        <v>0</v>
      </c>
      <c r="B2" s="4" t="s">
        <v>2</v>
      </c>
      <c r="C2" s="8" t="s">
        <v>2</v>
      </c>
      <c r="D2" s="8" t="s">
        <v>2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  <c r="M2" s="8" t="s">
        <v>2</v>
      </c>
      <c r="N2" s="8" t="s">
        <v>2</v>
      </c>
      <c r="O2" s="9" t="s">
        <v>16</v>
      </c>
      <c r="P2" s="9" t="s">
        <v>16</v>
      </c>
      <c r="Q2" s="9" t="s">
        <v>16</v>
      </c>
      <c r="R2" s="9" t="s">
        <v>16</v>
      </c>
      <c r="S2" s="9" t="s">
        <v>16</v>
      </c>
      <c r="T2" s="9" t="s">
        <v>16</v>
      </c>
      <c r="U2" s="9" t="s">
        <v>16</v>
      </c>
      <c r="V2" s="9" t="s">
        <v>16</v>
      </c>
      <c r="W2" s="9" t="s">
        <v>16</v>
      </c>
      <c r="X2" s="9" t="s">
        <v>16</v>
      </c>
      <c r="Y2" s="9" t="s">
        <v>16</v>
      </c>
      <c r="Z2" s="9" t="s">
        <v>16</v>
      </c>
      <c r="AA2" s="11" t="s">
        <v>29</v>
      </c>
      <c r="AB2" s="11" t="s">
        <v>29</v>
      </c>
      <c r="AC2" s="11" t="s">
        <v>32</v>
      </c>
      <c r="AD2" s="11" t="s">
        <v>32</v>
      </c>
      <c r="AE2" s="11" t="s">
        <v>32</v>
      </c>
      <c r="AF2" s="11" t="s">
        <v>32</v>
      </c>
      <c r="AG2" s="11" t="s">
        <v>32</v>
      </c>
      <c r="AH2" s="11" t="s">
        <v>32</v>
      </c>
      <c r="AI2" s="11" t="s">
        <v>32</v>
      </c>
      <c r="AJ2" s="11" t="s">
        <v>32</v>
      </c>
      <c r="AK2" s="11" t="s">
        <v>32</v>
      </c>
      <c r="AL2" s="11" t="s">
        <v>32</v>
      </c>
      <c r="AM2" s="11" t="s">
        <v>32</v>
      </c>
      <c r="AN2" s="11" t="s">
        <v>32</v>
      </c>
      <c r="AO2" s="11" t="s">
        <v>32</v>
      </c>
      <c r="AP2" s="11" t="s">
        <v>32</v>
      </c>
      <c r="AQ2" s="11" t="s">
        <v>32</v>
      </c>
      <c r="AR2" s="11" t="s">
        <v>32</v>
      </c>
      <c r="AS2" s="11" t="s">
        <v>32</v>
      </c>
      <c r="AT2" s="11" t="s">
        <v>32</v>
      </c>
      <c r="AU2" s="11" t="s">
        <v>32</v>
      </c>
      <c r="AV2" s="11" t="s">
        <v>32</v>
      </c>
      <c r="AW2" s="11" t="s">
        <v>32</v>
      </c>
      <c r="AX2" s="11" t="s">
        <v>32</v>
      </c>
      <c r="AY2" s="11" t="s">
        <v>32</v>
      </c>
      <c r="AZ2" s="11" t="s">
        <v>32</v>
      </c>
      <c r="BA2" s="11" t="s">
        <v>29</v>
      </c>
      <c r="BB2" s="6"/>
      <c r="BC2" s="39" t="s">
        <v>72</v>
      </c>
    </row>
    <row r="3" spans="1:55">
      <c r="A3" s="40" t="s">
        <v>73</v>
      </c>
      <c r="B3" s="5"/>
      <c r="C3" s="5">
        <v>18</v>
      </c>
      <c r="D3" s="5">
        <v>106</v>
      </c>
      <c r="E3" s="5">
        <v>11</v>
      </c>
      <c r="F3" s="5">
        <v>8</v>
      </c>
      <c r="G3" s="5"/>
      <c r="H3" s="5">
        <v>41</v>
      </c>
      <c r="I3" s="5">
        <v>69</v>
      </c>
      <c r="J3" s="5">
        <v>34</v>
      </c>
      <c r="K3" s="5">
        <v>13</v>
      </c>
      <c r="L3" s="5">
        <v>5</v>
      </c>
      <c r="M3" s="5">
        <v>25</v>
      </c>
      <c r="N3" s="5"/>
      <c r="O3" s="5"/>
      <c r="P3" s="5"/>
      <c r="Q3" s="5"/>
      <c r="R3" s="5">
        <v>8</v>
      </c>
      <c r="S3" s="5"/>
      <c r="T3" s="5">
        <v>1</v>
      </c>
      <c r="U3" s="5">
        <v>0</v>
      </c>
      <c r="V3" s="5">
        <v>22</v>
      </c>
      <c r="W3" s="5">
        <v>2</v>
      </c>
      <c r="X3" s="5">
        <v>1</v>
      </c>
      <c r="Y3" s="5"/>
      <c r="Z3" s="5">
        <v>40</v>
      </c>
      <c r="AA3" s="5"/>
      <c r="AB3" s="5"/>
      <c r="AC3" s="5"/>
      <c r="AD3" s="5"/>
      <c r="AE3" s="5"/>
      <c r="AF3" s="5">
        <v>5</v>
      </c>
      <c r="AG3" s="5"/>
      <c r="AH3" s="5"/>
      <c r="AI3" s="5"/>
      <c r="AJ3" s="5"/>
      <c r="AK3" s="5"/>
      <c r="AL3" s="5"/>
      <c r="AM3" s="5">
        <v>3</v>
      </c>
      <c r="AN3" s="5"/>
      <c r="AO3" s="5"/>
      <c r="AP3" s="5"/>
      <c r="AQ3" s="5"/>
      <c r="AR3" s="5"/>
      <c r="AS3" s="5"/>
      <c r="AT3" s="5"/>
      <c r="AU3" s="5"/>
      <c r="AV3" s="5"/>
      <c r="AW3" s="5">
        <v>6</v>
      </c>
      <c r="AX3" s="5"/>
      <c r="AY3" s="5">
        <v>3</v>
      </c>
      <c r="AZ3" s="19"/>
      <c r="BA3" s="5">
        <v>6</v>
      </c>
      <c r="BB3" s="5"/>
      <c r="BC3" s="20">
        <f t="shared" ref="BC3:BC22" si="0">SUM(B3:BA3)</f>
        <v>427</v>
      </c>
    </row>
    <row r="4" spans="1:55">
      <c r="A4" s="41" t="s">
        <v>74</v>
      </c>
      <c r="B4" s="6"/>
      <c r="C4" s="6">
        <v>13</v>
      </c>
      <c r="D4" s="6">
        <v>51</v>
      </c>
      <c r="E4" s="6">
        <v>5</v>
      </c>
      <c r="F4" s="6">
        <v>12</v>
      </c>
      <c r="G4" s="6"/>
      <c r="H4" s="6">
        <v>11</v>
      </c>
      <c r="I4" s="6">
        <v>19</v>
      </c>
      <c r="J4" s="6">
        <v>9</v>
      </c>
      <c r="K4" s="6">
        <v>7</v>
      </c>
      <c r="L4" s="6"/>
      <c r="M4" s="6">
        <v>16</v>
      </c>
      <c r="N4" s="6"/>
      <c r="O4" s="6"/>
      <c r="P4" s="6">
        <v>4</v>
      </c>
      <c r="Q4" s="6"/>
      <c r="R4" s="6">
        <v>31</v>
      </c>
      <c r="S4" s="6"/>
      <c r="T4" s="6">
        <v>10</v>
      </c>
      <c r="U4" s="6">
        <v>0</v>
      </c>
      <c r="V4" s="6">
        <v>25</v>
      </c>
      <c r="W4" s="6">
        <v>45</v>
      </c>
      <c r="X4" s="6">
        <v>7</v>
      </c>
      <c r="Y4" s="6"/>
      <c r="Z4" s="6">
        <v>52</v>
      </c>
      <c r="AA4" s="6"/>
      <c r="AB4" s="6"/>
      <c r="AC4" s="6"/>
      <c r="AD4" s="6"/>
      <c r="AE4" s="6"/>
      <c r="AF4" s="6">
        <v>3</v>
      </c>
      <c r="AG4" s="6"/>
      <c r="AH4" s="6"/>
      <c r="AI4" s="6">
        <v>9</v>
      </c>
      <c r="AJ4" s="6"/>
      <c r="AK4" s="6"/>
      <c r="AL4" s="6"/>
      <c r="AM4" s="6">
        <v>69</v>
      </c>
      <c r="AN4" s="6"/>
      <c r="AO4" s="6"/>
      <c r="AP4" s="6"/>
      <c r="AQ4" s="6"/>
      <c r="AR4" s="6"/>
      <c r="AS4" s="6">
        <v>35</v>
      </c>
      <c r="AT4" s="6"/>
      <c r="AU4" s="6"/>
      <c r="AV4" s="6"/>
      <c r="AW4" s="6">
        <v>13</v>
      </c>
      <c r="AX4" s="6">
        <v>10</v>
      </c>
      <c r="AY4" s="6"/>
      <c r="AZ4" s="6"/>
      <c r="BA4" s="6">
        <v>21</v>
      </c>
      <c r="BB4" s="6"/>
      <c r="BC4" s="20">
        <f t="shared" si="0"/>
        <v>477</v>
      </c>
    </row>
    <row r="5" spans="1:55">
      <c r="A5" s="41" t="s">
        <v>75</v>
      </c>
      <c r="B5" s="6"/>
      <c r="C5" s="6">
        <v>15</v>
      </c>
      <c r="D5" s="6">
        <v>61</v>
      </c>
      <c r="E5" s="6">
        <v>1</v>
      </c>
      <c r="F5" s="6">
        <v>6</v>
      </c>
      <c r="G5" s="6"/>
      <c r="H5" s="6">
        <v>36</v>
      </c>
      <c r="I5" s="6">
        <v>4</v>
      </c>
      <c r="J5" s="6">
        <v>5</v>
      </c>
      <c r="K5" s="6">
        <v>8</v>
      </c>
      <c r="L5" s="6">
        <v>2</v>
      </c>
      <c r="M5" s="6">
        <v>26</v>
      </c>
      <c r="N5" s="6">
        <v>6</v>
      </c>
      <c r="O5" s="6"/>
      <c r="P5" s="6"/>
      <c r="Q5" s="6"/>
      <c r="R5" s="6">
        <v>23</v>
      </c>
      <c r="S5" s="6"/>
      <c r="T5" s="6">
        <v>2</v>
      </c>
      <c r="U5" s="6">
        <v>0</v>
      </c>
      <c r="V5" s="6">
        <v>32</v>
      </c>
      <c r="W5" s="6">
        <v>16</v>
      </c>
      <c r="X5" s="6">
        <v>8</v>
      </c>
      <c r="Y5" s="6"/>
      <c r="Z5" s="6">
        <v>55</v>
      </c>
      <c r="AA5" s="6"/>
      <c r="AB5" s="6">
        <v>5</v>
      </c>
      <c r="AC5" s="6"/>
      <c r="AD5" s="6">
        <v>1</v>
      </c>
      <c r="AE5" s="6">
        <v>5</v>
      </c>
      <c r="AF5" s="6">
        <v>5</v>
      </c>
      <c r="AG5" s="6">
        <v>2</v>
      </c>
      <c r="AH5" s="6"/>
      <c r="AI5" s="6">
        <v>6</v>
      </c>
      <c r="AJ5" s="6"/>
      <c r="AK5" s="6"/>
      <c r="AL5" s="6"/>
      <c r="AM5" s="6">
        <v>27</v>
      </c>
      <c r="AN5" s="6"/>
      <c r="AO5" s="6"/>
      <c r="AP5" s="6"/>
      <c r="AQ5" s="6"/>
      <c r="AR5" s="6"/>
      <c r="AS5" s="6">
        <v>16</v>
      </c>
      <c r="AT5" s="6"/>
      <c r="AU5" s="6"/>
      <c r="AV5" s="6"/>
      <c r="AW5" s="6">
        <v>26</v>
      </c>
      <c r="AX5" s="6">
        <v>28</v>
      </c>
      <c r="AY5" s="6"/>
      <c r="AZ5" s="6"/>
      <c r="BA5" s="6">
        <v>16</v>
      </c>
      <c r="BB5" s="6"/>
      <c r="BC5" s="20">
        <f t="shared" si="0"/>
        <v>443</v>
      </c>
    </row>
    <row r="6" spans="1:55">
      <c r="A6" s="41" t="s">
        <v>76</v>
      </c>
      <c r="B6" s="6">
        <v>2</v>
      </c>
      <c r="C6" s="6">
        <v>13</v>
      </c>
      <c r="D6" s="6">
        <v>72</v>
      </c>
      <c r="E6" s="6">
        <v>9</v>
      </c>
      <c r="F6" s="6">
        <v>11</v>
      </c>
      <c r="G6" s="6">
        <v>2</v>
      </c>
      <c r="H6" s="6">
        <v>37</v>
      </c>
      <c r="I6" s="6">
        <v>32</v>
      </c>
      <c r="J6" s="6">
        <v>6</v>
      </c>
      <c r="K6" s="6">
        <v>6</v>
      </c>
      <c r="L6" s="6">
        <v>3</v>
      </c>
      <c r="M6" s="6">
        <v>16</v>
      </c>
      <c r="N6" s="6">
        <v>2</v>
      </c>
      <c r="O6" s="6"/>
      <c r="P6" s="6"/>
      <c r="Q6" s="6"/>
      <c r="R6" s="6">
        <v>18</v>
      </c>
      <c r="S6" s="6"/>
      <c r="T6" s="6">
        <v>3</v>
      </c>
      <c r="U6" s="6">
        <v>5</v>
      </c>
      <c r="V6" s="6">
        <v>21</v>
      </c>
      <c r="W6" s="6">
        <v>34</v>
      </c>
      <c r="X6" s="6">
        <v>18</v>
      </c>
      <c r="Y6" s="6"/>
      <c r="Z6" s="6">
        <v>50</v>
      </c>
      <c r="AA6" s="6">
        <v>2</v>
      </c>
      <c r="AB6" s="6">
        <v>1</v>
      </c>
      <c r="AC6" s="6"/>
      <c r="AD6" s="6">
        <v>3</v>
      </c>
      <c r="AE6" s="6">
        <v>4</v>
      </c>
      <c r="AF6" s="6">
        <v>11</v>
      </c>
      <c r="AG6" s="6">
        <v>4</v>
      </c>
      <c r="AH6" s="6"/>
      <c r="AI6" s="6">
        <v>8</v>
      </c>
      <c r="AJ6" s="6"/>
      <c r="AK6" s="6"/>
      <c r="AL6" s="6"/>
      <c r="AM6" s="6">
        <v>38</v>
      </c>
      <c r="AN6" s="6"/>
      <c r="AO6" s="6">
        <v>8</v>
      </c>
      <c r="AP6" s="6"/>
      <c r="AQ6" s="6"/>
      <c r="AR6" s="6"/>
      <c r="AS6" s="6">
        <v>26</v>
      </c>
      <c r="AT6" s="6">
        <v>7</v>
      </c>
      <c r="AU6" s="6"/>
      <c r="AV6" s="6"/>
      <c r="AW6" s="6">
        <v>33</v>
      </c>
      <c r="AX6" s="6">
        <v>31</v>
      </c>
      <c r="AY6" s="6"/>
      <c r="AZ6" s="6"/>
      <c r="BA6" s="6">
        <v>23</v>
      </c>
      <c r="BB6" s="6"/>
      <c r="BC6" s="20">
        <f t="shared" si="0"/>
        <v>559</v>
      </c>
    </row>
    <row r="7" spans="1:55">
      <c r="A7" s="41" t="s">
        <v>77</v>
      </c>
      <c r="B7" s="6">
        <v>6</v>
      </c>
      <c r="C7" s="6">
        <v>10</v>
      </c>
      <c r="D7" s="6">
        <v>64</v>
      </c>
      <c r="E7" s="6">
        <v>14</v>
      </c>
      <c r="F7" s="6">
        <v>28</v>
      </c>
      <c r="G7" s="6">
        <v>4</v>
      </c>
      <c r="H7" s="6">
        <v>33</v>
      </c>
      <c r="I7" s="6">
        <v>31</v>
      </c>
      <c r="J7" s="6">
        <v>11</v>
      </c>
      <c r="K7" s="6">
        <v>5</v>
      </c>
      <c r="L7" s="6">
        <v>4</v>
      </c>
      <c r="M7" s="6">
        <v>8</v>
      </c>
      <c r="N7" s="6"/>
      <c r="O7" s="6"/>
      <c r="P7" s="6"/>
      <c r="Q7" s="6">
        <v>5</v>
      </c>
      <c r="R7" s="6">
        <v>24</v>
      </c>
      <c r="S7" s="6"/>
      <c r="T7" s="6">
        <v>7</v>
      </c>
      <c r="U7" s="6">
        <v>4</v>
      </c>
      <c r="V7" s="6">
        <v>17</v>
      </c>
      <c r="W7" s="6">
        <v>21</v>
      </c>
      <c r="X7" s="6">
        <v>11</v>
      </c>
      <c r="Y7" s="6"/>
      <c r="Z7" s="6">
        <v>47</v>
      </c>
      <c r="AA7" s="6">
        <v>6</v>
      </c>
      <c r="AB7" s="6">
        <v>2</v>
      </c>
      <c r="AC7" s="6"/>
      <c r="AD7" s="6">
        <v>2</v>
      </c>
      <c r="AE7" s="6">
        <v>11</v>
      </c>
      <c r="AF7" s="6">
        <v>4</v>
      </c>
      <c r="AG7" s="6">
        <v>3</v>
      </c>
      <c r="AH7" s="6"/>
      <c r="AI7" s="6">
        <v>23</v>
      </c>
      <c r="AJ7" s="6"/>
      <c r="AK7" s="6"/>
      <c r="AL7" s="6"/>
      <c r="AM7" s="6">
        <v>42</v>
      </c>
      <c r="AN7" s="6"/>
      <c r="AO7" s="6">
        <v>12</v>
      </c>
      <c r="AP7" s="6"/>
      <c r="AQ7" s="6"/>
      <c r="AR7" s="6"/>
      <c r="AS7" s="6">
        <v>21</v>
      </c>
      <c r="AT7" s="6">
        <v>11</v>
      </c>
      <c r="AU7" s="6"/>
      <c r="AV7" s="6">
        <v>4</v>
      </c>
      <c r="AW7" s="6">
        <v>28</v>
      </c>
      <c r="AX7" s="6">
        <v>23</v>
      </c>
      <c r="AY7" s="6"/>
      <c r="AZ7" s="6"/>
      <c r="BA7" s="6">
        <v>11</v>
      </c>
      <c r="BB7" s="6"/>
      <c r="BC7" s="20">
        <f t="shared" si="0"/>
        <v>557</v>
      </c>
    </row>
    <row r="8" spans="1:55">
      <c r="A8" s="41" t="s">
        <v>78</v>
      </c>
      <c r="B8" s="6">
        <v>6</v>
      </c>
      <c r="C8" s="6">
        <v>13</v>
      </c>
      <c r="D8" s="6">
        <v>69</v>
      </c>
      <c r="E8" s="6">
        <v>8</v>
      </c>
      <c r="F8" s="6">
        <v>15</v>
      </c>
      <c r="G8" s="6"/>
      <c r="H8" s="6">
        <v>25</v>
      </c>
      <c r="I8" s="6">
        <v>18</v>
      </c>
      <c r="J8" s="6">
        <v>4</v>
      </c>
      <c r="K8" s="6">
        <v>14</v>
      </c>
      <c r="L8" s="6">
        <v>7</v>
      </c>
      <c r="M8" s="6">
        <v>21</v>
      </c>
      <c r="N8" s="6"/>
      <c r="O8" s="6"/>
      <c r="P8" s="6"/>
      <c r="Q8" s="6">
        <v>2</v>
      </c>
      <c r="R8" s="6">
        <v>26</v>
      </c>
      <c r="S8" s="6"/>
      <c r="T8" s="6">
        <v>8</v>
      </c>
      <c r="U8" s="6">
        <v>3</v>
      </c>
      <c r="V8" s="6">
        <v>15</v>
      </c>
      <c r="W8" s="6">
        <v>23</v>
      </c>
      <c r="X8" s="6">
        <v>10</v>
      </c>
      <c r="Y8" s="6"/>
      <c r="Z8" s="6">
        <v>42</v>
      </c>
      <c r="AA8" s="6">
        <v>9</v>
      </c>
      <c r="AB8" s="6">
        <v>5</v>
      </c>
      <c r="AC8" s="6"/>
      <c r="AD8" s="6">
        <v>5</v>
      </c>
      <c r="AE8" s="6">
        <v>4</v>
      </c>
      <c r="AF8" s="6">
        <v>12</v>
      </c>
      <c r="AG8" s="6"/>
      <c r="AH8" s="6">
        <v>2</v>
      </c>
      <c r="AI8" s="6">
        <v>11</v>
      </c>
      <c r="AJ8" s="6"/>
      <c r="AK8" s="6"/>
      <c r="AL8" s="6"/>
      <c r="AM8" s="6">
        <v>23</v>
      </c>
      <c r="AN8" s="6"/>
      <c r="AO8" s="6">
        <v>3</v>
      </c>
      <c r="AP8" s="6"/>
      <c r="AQ8" s="6"/>
      <c r="AR8" s="6"/>
      <c r="AS8" s="6">
        <v>17</v>
      </c>
      <c r="AT8" s="6">
        <v>8</v>
      </c>
      <c r="AU8" s="6"/>
      <c r="AV8" s="6">
        <v>3</v>
      </c>
      <c r="AW8" s="6">
        <v>32</v>
      </c>
      <c r="AX8" s="6">
        <v>22</v>
      </c>
      <c r="AY8" s="6">
        <v>4</v>
      </c>
      <c r="AZ8" s="6"/>
      <c r="BA8" s="6">
        <v>15</v>
      </c>
      <c r="BB8" s="6"/>
      <c r="BC8" s="20">
        <f t="shared" si="0"/>
        <v>504</v>
      </c>
    </row>
    <row r="9" spans="1:55">
      <c r="A9" s="41" t="s">
        <v>79</v>
      </c>
      <c r="B9" s="6">
        <v>4</v>
      </c>
      <c r="C9" s="6">
        <v>11</v>
      </c>
      <c r="D9" s="6">
        <v>61</v>
      </c>
      <c r="E9" s="6">
        <v>10</v>
      </c>
      <c r="F9" s="6">
        <v>4</v>
      </c>
      <c r="G9" s="6"/>
      <c r="H9" s="6">
        <v>18</v>
      </c>
      <c r="I9" s="6">
        <v>11</v>
      </c>
      <c r="J9" s="6">
        <v>11</v>
      </c>
      <c r="K9" s="6">
        <v>20</v>
      </c>
      <c r="L9" s="6"/>
      <c r="M9" s="6">
        <v>20</v>
      </c>
      <c r="N9" s="6"/>
      <c r="O9" s="6"/>
      <c r="P9" s="6">
        <v>5</v>
      </c>
      <c r="Q9" s="6">
        <v>7</v>
      </c>
      <c r="R9" s="6">
        <v>19</v>
      </c>
      <c r="S9" s="6">
        <v>16</v>
      </c>
      <c r="T9" s="6"/>
      <c r="U9" s="6">
        <v>5</v>
      </c>
      <c r="V9" s="6">
        <v>26</v>
      </c>
      <c r="W9" s="6">
        <v>13</v>
      </c>
      <c r="X9" s="6">
        <v>15</v>
      </c>
      <c r="Y9" s="6"/>
      <c r="Z9" s="6">
        <v>35</v>
      </c>
      <c r="AA9" s="6">
        <v>2</v>
      </c>
      <c r="AB9" s="6">
        <v>4</v>
      </c>
      <c r="AC9" s="6" t="s">
        <v>33</v>
      </c>
      <c r="AD9" s="6">
        <v>2</v>
      </c>
      <c r="AE9" s="6">
        <v>8</v>
      </c>
      <c r="AF9" s="6">
        <v>21</v>
      </c>
      <c r="AG9" s="6"/>
      <c r="AH9" s="6">
        <v>16</v>
      </c>
      <c r="AI9" s="6">
        <v>3</v>
      </c>
      <c r="AJ9" s="6"/>
      <c r="AK9" s="6"/>
      <c r="AL9" s="6"/>
      <c r="AM9" s="6">
        <v>16</v>
      </c>
      <c r="AN9" s="6"/>
      <c r="AO9" s="6">
        <v>2</v>
      </c>
      <c r="AP9" s="6">
        <v>6</v>
      </c>
      <c r="AQ9" s="6">
        <v>7</v>
      </c>
      <c r="AR9" s="6"/>
      <c r="AS9" s="6">
        <v>19</v>
      </c>
      <c r="AT9" s="6">
        <v>22</v>
      </c>
      <c r="AU9" s="6"/>
      <c r="AV9" s="6">
        <v>2</v>
      </c>
      <c r="AW9" s="6">
        <v>32</v>
      </c>
      <c r="AX9" s="6">
        <v>14</v>
      </c>
      <c r="AY9" s="6"/>
      <c r="AZ9" s="6"/>
      <c r="BA9" s="6">
        <v>18</v>
      </c>
      <c r="BB9" s="6"/>
      <c r="BC9" s="20">
        <f t="shared" si="0"/>
        <v>505</v>
      </c>
    </row>
    <row r="10" spans="1:55">
      <c r="A10" s="41" t="s">
        <v>80</v>
      </c>
      <c r="B10" s="6">
        <v>1</v>
      </c>
      <c r="C10" s="6">
        <v>16</v>
      </c>
      <c r="D10" s="6">
        <v>41</v>
      </c>
      <c r="E10" s="6">
        <v>13</v>
      </c>
      <c r="F10" s="6">
        <v>20</v>
      </c>
      <c r="G10" s="6"/>
      <c r="H10" s="6">
        <v>27</v>
      </c>
      <c r="I10" s="6">
        <v>33</v>
      </c>
      <c r="J10" s="6">
        <v>8</v>
      </c>
      <c r="K10" s="6">
        <v>24</v>
      </c>
      <c r="L10" s="6"/>
      <c r="M10" s="6">
        <v>18</v>
      </c>
      <c r="N10" s="6"/>
      <c r="O10" s="6"/>
      <c r="P10" s="6"/>
      <c r="Q10" s="6"/>
      <c r="R10" s="6">
        <v>13</v>
      </c>
      <c r="S10" s="6">
        <v>20</v>
      </c>
      <c r="T10" s="6"/>
      <c r="U10" s="6">
        <v>12</v>
      </c>
      <c r="V10" s="6">
        <v>11</v>
      </c>
      <c r="W10" s="6">
        <v>9</v>
      </c>
      <c r="X10" s="6">
        <v>12</v>
      </c>
      <c r="Y10" s="6">
        <v>4</v>
      </c>
      <c r="Z10" s="6">
        <v>37</v>
      </c>
      <c r="AA10" s="6">
        <v>2</v>
      </c>
      <c r="AB10" s="6">
        <v>3</v>
      </c>
      <c r="AC10" s="6"/>
      <c r="AD10" s="6">
        <v>3</v>
      </c>
      <c r="AE10" s="6">
        <v>11</v>
      </c>
      <c r="AF10" s="6">
        <v>23</v>
      </c>
      <c r="AG10" s="6"/>
      <c r="AH10" s="6">
        <v>11</v>
      </c>
      <c r="AI10" s="6"/>
      <c r="AJ10" s="6"/>
      <c r="AK10" s="6"/>
      <c r="AL10" s="6"/>
      <c r="AM10" s="6"/>
      <c r="AN10" s="6"/>
      <c r="AO10" s="6"/>
      <c r="AP10" s="6">
        <v>3</v>
      </c>
      <c r="AQ10" s="6"/>
      <c r="AR10" s="6"/>
      <c r="AS10" s="6">
        <v>14</v>
      </c>
      <c r="AT10" s="6">
        <v>7</v>
      </c>
      <c r="AU10" s="6"/>
      <c r="AV10" s="6">
        <v>4</v>
      </c>
      <c r="AW10" s="6">
        <v>27</v>
      </c>
      <c r="AX10" s="6">
        <v>22</v>
      </c>
      <c r="AY10" s="6"/>
      <c r="AZ10" s="6"/>
      <c r="BA10" s="6">
        <v>20</v>
      </c>
      <c r="BB10" s="6"/>
      <c r="BC10" s="20">
        <f t="shared" si="0"/>
        <v>469</v>
      </c>
    </row>
    <row r="11" spans="1:55">
      <c r="A11" s="41" t="s">
        <v>81</v>
      </c>
      <c r="B11" s="6">
        <v>6</v>
      </c>
      <c r="C11" s="6">
        <v>13</v>
      </c>
      <c r="D11" s="6">
        <v>33</v>
      </c>
      <c r="E11" s="6">
        <v>5</v>
      </c>
      <c r="F11" s="6">
        <v>26</v>
      </c>
      <c r="G11" s="6">
        <v>13</v>
      </c>
      <c r="H11" s="6">
        <v>31</v>
      </c>
      <c r="I11" s="6">
        <v>13</v>
      </c>
      <c r="J11" s="6">
        <v>5</v>
      </c>
      <c r="K11" s="6">
        <v>4</v>
      </c>
      <c r="L11" s="6"/>
      <c r="M11" s="6">
        <v>3</v>
      </c>
      <c r="N11" s="6"/>
      <c r="O11" s="6"/>
      <c r="P11" s="6"/>
      <c r="Q11" s="6"/>
      <c r="R11" s="6">
        <v>31</v>
      </c>
      <c r="S11" s="6">
        <v>9</v>
      </c>
      <c r="T11" s="6"/>
      <c r="U11" s="6">
        <v>4</v>
      </c>
      <c r="V11" s="6">
        <v>19</v>
      </c>
      <c r="W11" s="6">
        <v>11</v>
      </c>
      <c r="X11" s="6">
        <v>9</v>
      </c>
      <c r="Y11" s="6"/>
      <c r="Z11" s="6">
        <v>32</v>
      </c>
      <c r="AA11" s="6">
        <v>6</v>
      </c>
      <c r="AB11" s="6">
        <v>5</v>
      </c>
      <c r="AC11" s="6"/>
      <c r="AD11" s="6">
        <v>3</v>
      </c>
      <c r="AE11" s="6">
        <v>13</v>
      </c>
      <c r="AF11" s="6">
        <v>15</v>
      </c>
      <c r="AG11" s="6"/>
      <c r="AH11" s="6">
        <v>3</v>
      </c>
      <c r="AI11" s="10">
        <v>3</v>
      </c>
      <c r="AJ11" s="6"/>
      <c r="AK11" s="6"/>
      <c r="AL11" s="6"/>
      <c r="AM11" s="6">
        <v>15</v>
      </c>
      <c r="AN11" s="6"/>
      <c r="AO11" s="6">
        <v>11</v>
      </c>
      <c r="AP11" s="6">
        <v>4</v>
      </c>
      <c r="AQ11" s="6"/>
      <c r="AR11" s="6"/>
      <c r="AS11" s="6">
        <v>23</v>
      </c>
      <c r="AT11" s="6">
        <v>11</v>
      </c>
      <c r="AU11" s="6"/>
      <c r="AV11" s="6">
        <v>6</v>
      </c>
      <c r="AW11" s="6">
        <v>39</v>
      </c>
      <c r="AX11" s="6">
        <v>27</v>
      </c>
      <c r="AY11" s="6"/>
      <c r="AZ11" s="6"/>
      <c r="BA11" s="6"/>
      <c r="BB11" s="6"/>
      <c r="BC11" s="20">
        <f t="shared" si="0"/>
        <v>451</v>
      </c>
    </row>
    <row r="12" spans="1:55">
      <c r="A12" s="41" t="s">
        <v>82</v>
      </c>
      <c r="B12" s="6"/>
      <c r="C12" s="6">
        <v>23</v>
      </c>
      <c r="D12" s="6">
        <v>16</v>
      </c>
      <c r="E12" s="6">
        <v>9</v>
      </c>
      <c r="F12" s="6">
        <v>10</v>
      </c>
      <c r="G12" s="6">
        <v>7</v>
      </c>
      <c r="H12" s="6">
        <v>29</v>
      </c>
      <c r="I12" s="6">
        <v>8</v>
      </c>
      <c r="J12" s="6">
        <v>5</v>
      </c>
      <c r="K12" s="6"/>
      <c r="L12" s="6">
        <v>9</v>
      </c>
      <c r="M12" s="6">
        <v>16</v>
      </c>
      <c r="N12" s="6"/>
      <c r="O12" s="6"/>
      <c r="P12" s="6"/>
      <c r="Q12" s="6"/>
      <c r="R12" s="10">
        <v>14</v>
      </c>
      <c r="S12" s="6">
        <v>20</v>
      </c>
      <c r="T12" s="6"/>
      <c r="U12" s="6">
        <v>16</v>
      </c>
      <c r="V12" s="6">
        <v>14</v>
      </c>
      <c r="W12" s="6">
        <v>8</v>
      </c>
      <c r="X12" s="6">
        <v>31</v>
      </c>
      <c r="Y12" s="6">
        <v>10</v>
      </c>
      <c r="Z12" s="6">
        <v>12</v>
      </c>
      <c r="AA12" s="6">
        <v>2</v>
      </c>
      <c r="AB12" s="6">
        <v>4</v>
      </c>
      <c r="AC12" s="6"/>
      <c r="AD12" s="6">
        <v>1</v>
      </c>
      <c r="AE12" s="6">
        <v>19</v>
      </c>
      <c r="AF12" s="6">
        <v>21</v>
      </c>
      <c r="AG12" s="6"/>
      <c r="AH12" s="6">
        <v>9</v>
      </c>
      <c r="AI12" s="6"/>
      <c r="AJ12" s="6"/>
      <c r="AK12" s="6"/>
      <c r="AL12" s="6"/>
      <c r="AM12" s="6">
        <v>18</v>
      </c>
      <c r="AN12" s="6">
        <v>5</v>
      </c>
      <c r="AO12" s="6">
        <v>14</v>
      </c>
      <c r="AP12" s="6"/>
      <c r="AQ12" s="6"/>
      <c r="AR12" s="6"/>
      <c r="AS12" s="6">
        <v>13</v>
      </c>
      <c r="AT12" s="6">
        <v>9</v>
      </c>
      <c r="AU12" s="6">
        <v>2</v>
      </c>
      <c r="AV12" s="6">
        <v>11</v>
      </c>
      <c r="AW12" s="6">
        <v>22</v>
      </c>
      <c r="AX12" s="6">
        <v>20</v>
      </c>
      <c r="AY12" s="6"/>
      <c r="AZ12" s="6">
        <v>18</v>
      </c>
      <c r="BA12" s="6">
        <v>15</v>
      </c>
      <c r="BB12" s="6"/>
      <c r="BC12" s="20">
        <f t="shared" si="0"/>
        <v>460</v>
      </c>
    </row>
    <row r="13" spans="1:55">
      <c r="A13" s="41" t="s">
        <v>83</v>
      </c>
      <c r="B13" s="6"/>
      <c r="C13" s="6">
        <v>18</v>
      </c>
      <c r="D13" s="6">
        <v>3</v>
      </c>
      <c r="E13" s="6">
        <v>5</v>
      </c>
      <c r="F13" s="6">
        <v>12</v>
      </c>
      <c r="G13" s="6">
        <v>2</v>
      </c>
      <c r="H13" s="6">
        <v>45</v>
      </c>
      <c r="I13" s="6">
        <v>13</v>
      </c>
      <c r="J13" s="6"/>
      <c r="K13" s="6"/>
      <c r="L13" s="6"/>
      <c r="M13" s="6">
        <v>20</v>
      </c>
      <c r="N13" s="6"/>
      <c r="O13" s="6"/>
      <c r="P13" s="6"/>
      <c r="Q13" s="6"/>
      <c r="R13" s="6">
        <v>26</v>
      </c>
      <c r="S13" s="6">
        <v>11</v>
      </c>
      <c r="T13" s="6"/>
      <c r="U13" s="6">
        <v>10</v>
      </c>
      <c r="V13" s="6">
        <v>11</v>
      </c>
      <c r="W13" s="6">
        <v>5</v>
      </c>
      <c r="X13" s="6">
        <v>42</v>
      </c>
      <c r="Y13" s="6"/>
      <c r="Z13" s="6">
        <v>13</v>
      </c>
      <c r="AA13" s="6"/>
      <c r="AB13" s="6">
        <v>5</v>
      </c>
      <c r="AC13" s="6"/>
      <c r="AD13" s="6"/>
      <c r="AE13" s="6">
        <v>11</v>
      </c>
      <c r="AF13" s="6">
        <v>18</v>
      </c>
      <c r="AG13" s="6"/>
      <c r="AH13" s="6">
        <v>8</v>
      </c>
      <c r="AI13" s="6">
        <v>3</v>
      </c>
      <c r="AJ13" s="6"/>
      <c r="AK13" s="6"/>
      <c r="AL13" s="6"/>
      <c r="AM13" s="6">
        <v>41</v>
      </c>
      <c r="AN13" s="6">
        <v>30</v>
      </c>
      <c r="AO13" s="6">
        <v>2</v>
      </c>
      <c r="AP13" s="6"/>
      <c r="AQ13" s="6"/>
      <c r="AR13" s="6"/>
      <c r="AS13" s="6">
        <v>14</v>
      </c>
      <c r="AT13" s="6">
        <v>13</v>
      </c>
      <c r="AU13" s="6"/>
      <c r="AV13" s="6">
        <v>5</v>
      </c>
      <c r="AW13" s="6">
        <v>29</v>
      </c>
      <c r="AX13" s="6">
        <v>25</v>
      </c>
      <c r="AY13" s="6"/>
      <c r="AZ13" s="6">
        <v>16</v>
      </c>
      <c r="BA13" s="6">
        <v>17</v>
      </c>
      <c r="BB13" s="6"/>
      <c r="BC13" s="20">
        <f t="shared" si="0"/>
        <v>473</v>
      </c>
    </row>
    <row r="14" spans="1:55">
      <c r="A14" s="41" t="s">
        <v>84</v>
      </c>
      <c r="B14" s="6"/>
      <c r="C14" s="6">
        <v>16</v>
      </c>
      <c r="D14" s="6">
        <v>6</v>
      </c>
      <c r="E14" s="6">
        <v>4</v>
      </c>
      <c r="F14" s="6">
        <v>6</v>
      </c>
      <c r="G14" s="6"/>
      <c r="H14" s="6">
        <v>11</v>
      </c>
      <c r="I14" s="6">
        <v>10</v>
      </c>
      <c r="J14" s="6"/>
      <c r="K14" s="6"/>
      <c r="L14" s="6">
        <v>5</v>
      </c>
      <c r="M14" s="6">
        <v>8</v>
      </c>
      <c r="N14" s="6"/>
      <c r="O14" s="6"/>
      <c r="P14" s="6"/>
      <c r="Q14" s="6"/>
      <c r="R14" s="6">
        <v>18</v>
      </c>
      <c r="S14" s="6">
        <v>21</v>
      </c>
      <c r="T14" s="6">
        <v>3</v>
      </c>
      <c r="U14" s="6">
        <v>37</v>
      </c>
      <c r="V14" s="6">
        <v>2</v>
      </c>
      <c r="W14" s="6">
        <v>10</v>
      </c>
      <c r="X14" s="6">
        <v>34</v>
      </c>
      <c r="Y14" s="6">
        <v>11</v>
      </c>
      <c r="Z14" s="6">
        <v>9</v>
      </c>
      <c r="AA14" s="6"/>
      <c r="AB14" s="6">
        <v>6</v>
      </c>
      <c r="AC14" s="6"/>
      <c r="AD14" s="6">
        <v>2</v>
      </c>
      <c r="AE14" s="6">
        <v>12</v>
      </c>
      <c r="AF14" s="6">
        <v>11</v>
      </c>
      <c r="AG14" s="6"/>
      <c r="AH14" s="6">
        <v>11</v>
      </c>
      <c r="AI14" s="6">
        <v>2</v>
      </c>
      <c r="AJ14" s="6">
        <v>22</v>
      </c>
      <c r="AK14" s="6">
        <v>1</v>
      </c>
      <c r="AL14" s="6"/>
      <c r="AM14" s="6">
        <v>90</v>
      </c>
      <c r="AN14" s="6">
        <v>46</v>
      </c>
      <c r="AO14" s="6">
        <v>2</v>
      </c>
      <c r="AP14" s="6"/>
      <c r="AQ14" s="6"/>
      <c r="AR14" s="6"/>
      <c r="AS14" s="6">
        <v>18</v>
      </c>
      <c r="AT14" s="6">
        <v>15</v>
      </c>
      <c r="AU14" s="6"/>
      <c r="AV14" s="6">
        <v>7</v>
      </c>
      <c r="AW14" s="6">
        <v>22</v>
      </c>
      <c r="AX14" s="6">
        <v>18</v>
      </c>
      <c r="AY14" s="6"/>
      <c r="AZ14" s="6">
        <v>21</v>
      </c>
      <c r="BA14" s="6">
        <v>21</v>
      </c>
      <c r="BB14" s="6"/>
      <c r="BC14" s="20">
        <f t="shared" si="0"/>
        <v>538</v>
      </c>
    </row>
    <row r="15" spans="1:55">
      <c r="A15" s="41" t="s">
        <v>85</v>
      </c>
      <c r="B15" s="6"/>
      <c r="C15" s="6">
        <v>14</v>
      </c>
      <c r="D15" s="6">
        <v>5</v>
      </c>
      <c r="E15" s="6">
        <v>7</v>
      </c>
      <c r="F15" s="6">
        <v>8</v>
      </c>
      <c r="G15" s="6"/>
      <c r="H15" s="6">
        <v>16</v>
      </c>
      <c r="I15" s="6">
        <v>6</v>
      </c>
      <c r="J15" s="6"/>
      <c r="K15" s="6"/>
      <c r="L15" s="6">
        <v>2</v>
      </c>
      <c r="M15" s="6">
        <v>12</v>
      </c>
      <c r="N15" s="6"/>
      <c r="O15" s="6"/>
      <c r="P15" s="6"/>
      <c r="Q15" s="6"/>
      <c r="R15" s="6">
        <v>21</v>
      </c>
      <c r="S15" s="6">
        <v>17</v>
      </c>
      <c r="T15" s="6"/>
      <c r="U15" s="6">
        <v>35</v>
      </c>
      <c r="V15" s="6">
        <v>18</v>
      </c>
      <c r="W15" s="6">
        <v>8</v>
      </c>
      <c r="X15" s="6">
        <v>37</v>
      </c>
      <c r="Y15" s="6">
        <v>12</v>
      </c>
      <c r="Z15" s="6">
        <v>16</v>
      </c>
      <c r="AA15" s="6"/>
      <c r="AB15" s="6">
        <v>4</v>
      </c>
      <c r="AC15" s="6"/>
      <c r="AD15" s="6"/>
      <c r="AE15" s="6">
        <v>26</v>
      </c>
      <c r="AF15" s="6">
        <v>34</v>
      </c>
      <c r="AG15" s="6"/>
      <c r="AH15" s="12">
        <v>9</v>
      </c>
      <c r="AI15" s="6">
        <v>2</v>
      </c>
      <c r="AJ15" s="6">
        <v>17</v>
      </c>
      <c r="AK15" s="6">
        <v>2</v>
      </c>
      <c r="AL15" s="6"/>
      <c r="AM15" s="6">
        <v>86</v>
      </c>
      <c r="AN15" s="6">
        <v>39</v>
      </c>
      <c r="AO15" s="6">
        <v>3</v>
      </c>
      <c r="AP15" s="6"/>
      <c r="AQ15" s="6"/>
      <c r="AR15" s="6"/>
      <c r="AS15" s="6">
        <v>34</v>
      </c>
      <c r="AT15" s="6">
        <v>8</v>
      </c>
      <c r="AU15" s="6"/>
      <c r="AV15" s="6">
        <v>15</v>
      </c>
      <c r="AW15" s="6">
        <v>23</v>
      </c>
      <c r="AX15" s="6">
        <v>21</v>
      </c>
      <c r="AY15" s="6"/>
      <c r="AZ15" s="6">
        <v>15</v>
      </c>
      <c r="BA15" s="6">
        <v>13</v>
      </c>
      <c r="BB15" s="6"/>
      <c r="BC15" s="20">
        <f t="shared" si="0"/>
        <v>585</v>
      </c>
    </row>
    <row r="16" spans="1:55">
      <c r="A16" s="22" t="s">
        <v>86</v>
      </c>
      <c r="B16" s="17"/>
      <c r="C16" s="17">
        <v>12</v>
      </c>
      <c r="D16" s="17">
        <v>7</v>
      </c>
      <c r="E16" s="17">
        <v>3</v>
      </c>
      <c r="F16" s="17">
        <v>4</v>
      </c>
      <c r="G16" s="17"/>
      <c r="H16" s="17">
        <v>10</v>
      </c>
      <c r="I16" s="17"/>
      <c r="J16" s="17">
        <v>13</v>
      </c>
      <c r="K16" s="17">
        <v>3</v>
      </c>
      <c r="L16" s="17"/>
      <c r="M16" s="17"/>
      <c r="N16" s="17">
        <v>11</v>
      </c>
      <c r="O16" s="17"/>
      <c r="P16" s="17"/>
      <c r="Q16" s="17"/>
      <c r="R16" s="17">
        <v>11</v>
      </c>
      <c r="S16" s="17">
        <v>26</v>
      </c>
      <c r="T16" s="17">
        <v>24</v>
      </c>
      <c r="U16" s="17"/>
      <c r="V16" s="17">
        <v>16</v>
      </c>
      <c r="W16" s="17">
        <v>7</v>
      </c>
      <c r="X16" s="17">
        <v>25</v>
      </c>
      <c r="Y16" s="17">
        <v>10</v>
      </c>
      <c r="Z16" s="17">
        <v>13</v>
      </c>
      <c r="AA16" s="17"/>
      <c r="AB16" s="17">
        <v>5</v>
      </c>
      <c r="AC16" s="17"/>
      <c r="AD16" s="17"/>
      <c r="AE16" s="17">
        <v>19</v>
      </c>
      <c r="AF16" s="17">
        <v>30</v>
      </c>
      <c r="AG16" s="17"/>
      <c r="AH16" s="18">
        <v>10</v>
      </c>
      <c r="AI16" s="17">
        <v>21</v>
      </c>
      <c r="AJ16" s="17">
        <v>16</v>
      </c>
      <c r="AK16" s="17">
        <v>3</v>
      </c>
      <c r="AL16" s="17"/>
      <c r="AM16" s="17">
        <v>68</v>
      </c>
      <c r="AN16" s="17">
        <v>44</v>
      </c>
      <c r="AO16" s="17">
        <v>4</v>
      </c>
      <c r="AP16" s="17"/>
      <c r="AQ16" s="17"/>
      <c r="AR16" s="17"/>
      <c r="AS16" s="17">
        <v>33</v>
      </c>
      <c r="AT16" s="17">
        <v>9</v>
      </c>
      <c r="AU16" s="17"/>
      <c r="AV16" s="17">
        <v>11</v>
      </c>
      <c r="AW16" s="17">
        <v>26</v>
      </c>
      <c r="AX16" s="17">
        <v>22</v>
      </c>
      <c r="AY16" s="17"/>
      <c r="AZ16" s="17">
        <v>16</v>
      </c>
      <c r="BA16" s="17">
        <v>15</v>
      </c>
      <c r="BB16" s="6"/>
      <c r="BC16" s="20">
        <f t="shared" si="0"/>
        <v>547</v>
      </c>
    </row>
    <row r="17" spans="1:55">
      <c r="A17" s="22" t="s">
        <v>87</v>
      </c>
      <c r="B17" s="17"/>
      <c r="C17" s="17">
        <v>9</v>
      </c>
      <c r="D17" s="17">
        <v>3</v>
      </c>
      <c r="E17" s="17">
        <v>2</v>
      </c>
      <c r="F17" s="17">
        <v>1</v>
      </c>
      <c r="G17" s="17"/>
      <c r="H17" s="17">
        <v>8</v>
      </c>
      <c r="I17" s="17"/>
      <c r="J17" s="17">
        <v>11</v>
      </c>
      <c r="K17" s="17">
        <v>4</v>
      </c>
      <c r="L17" s="17"/>
      <c r="M17" s="17"/>
      <c r="N17" s="17">
        <v>5</v>
      </c>
      <c r="O17" s="17"/>
      <c r="P17" s="17"/>
      <c r="Q17" s="17"/>
      <c r="R17" s="17">
        <v>10</v>
      </c>
      <c r="S17" s="17">
        <v>29</v>
      </c>
      <c r="T17" s="17">
        <v>17</v>
      </c>
      <c r="U17" s="17"/>
      <c r="V17" s="17">
        <v>10</v>
      </c>
      <c r="W17" s="17">
        <v>17</v>
      </c>
      <c r="X17" s="17">
        <v>24</v>
      </c>
      <c r="Y17" s="17">
        <v>14</v>
      </c>
      <c r="Z17" s="17">
        <v>9</v>
      </c>
      <c r="AA17" s="17"/>
      <c r="AB17" s="17">
        <v>4</v>
      </c>
      <c r="AC17" s="17"/>
      <c r="AD17" s="17"/>
      <c r="AE17" s="17">
        <v>22</v>
      </c>
      <c r="AF17" s="17">
        <v>37</v>
      </c>
      <c r="AG17" s="17"/>
      <c r="AH17" s="18">
        <v>13</v>
      </c>
      <c r="AI17" s="17">
        <v>22</v>
      </c>
      <c r="AJ17" s="17">
        <v>15</v>
      </c>
      <c r="AK17" s="17">
        <v>4</v>
      </c>
      <c r="AL17" s="17"/>
      <c r="AM17" s="17">
        <v>66</v>
      </c>
      <c r="AN17" s="17">
        <v>46</v>
      </c>
      <c r="AO17" s="17">
        <v>5</v>
      </c>
      <c r="AP17" s="17"/>
      <c r="AQ17" s="17"/>
      <c r="AR17" s="17"/>
      <c r="AS17" s="17">
        <v>25</v>
      </c>
      <c r="AT17" s="17">
        <v>10</v>
      </c>
      <c r="AU17" s="17"/>
      <c r="AV17" s="17">
        <v>5</v>
      </c>
      <c r="AW17" s="17">
        <v>23</v>
      </c>
      <c r="AX17" s="17">
        <v>19</v>
      </c>
      <c r="AY17" s="17"/>
      <c r="AZ17" s="17">
        <v>18</v>
      </c>
      <c r="BA17" s="17">
        <v>13</v>
      </c>
      <c r="BB17" s="6"/>
      <c r="BC17" s="20">
        <f t="shared" si="0"/>
        <v>520</v>
      </c>
    </row>
    <row r="18" spans="1:55">
      <c r="A18" s="22" t="s">
        <v>88</v>
      </c>
      <c r="B18" s="17"/>
      <c r="C18" s="17">
        <v>6</v>
      </c>
      <c r="D18" s="17">
        <v>2</v>
      </c>
      <c r="E18" s="17">
        <v>2</v>
      </c>
      <c r="F18" s="17">
        <v>1</v>
      </c>
      <c r="G18" s="17"/>
      <c r="H18" s="17">
        <v>6</v>
      </c>
      <c r="I18" s="17"/>
      <c r="J18" s="17">
        <v>10</v>
      </c>
      <c r="K18" s="17">
        <v>3</v>
      </c>
      <c r="L18" s="17"/>
      <c r="M18" s="17"/>
      <c r="N18" s="17">
        <v>4</v>
      </c>
      <c r="O18" s="17"/>
      <c r="P18" s="17"/>
      <c r="Q18" s="17"/>
      <c r="R18" s="17">
        <v>37</v>
      </c>
      <c r="S18" s="17">
        <v>32</v>
      </c>
      <c r="T18" s="17">
        <v>13</v>
      </c>
      <c r="U18" s="17"/>
      <c r="V18" s="17">
        <v>12</v>
      </c>
      <c r="W18" s="17">
        <v>15</v>
      </c>
      <c r="X18" s="17">
        <v>26</v>
      </c>
      <c r="Y18" s="17">
        <v>15</v>
      </c>
      <c r="Z18" s="17">
        <v>13</v>
      </c>
      <c r="AA18" s="17"/>
      <c r="AB18" s="17">
        <v>7</v>
      </c>
      <c r="AC18" s="17"/>
      <c r="AD18" s="17"/>
      <c r="AE18" s="17">
        <v>18</v>
      </c>
      <c r="AF18" s="17">
        <v>34</v>
      </c>
      <c r="AG18" s="17"/>
      <c r="AH18" s="18">
        <v>15</v>
      </c>
      <c r="AI18" s="17">
        <v>16</v>
      </c>
      <c r="AJ18" s="17">
        <v>13</v>
      </c>
      <c r="AK18" s="17">
        <v>3</v>
      </c>
      <c r="AL18" s="17">
        <v>14</v>
      </c>
      <c r="AM18" s="17">
        <v>39</v>
      </c>
      <c r="AN18" s="17">
        <v>26</v>
      </c>
      <c r="AO18" s="17">
        <v>9</v>
      </c>
      <c r="AP18" s="17"/>
      <c r="AQ18" s="17"/>
      <c r="AR18" s="17"/>
      <c r="AS18" s="17">
        <v>21</v>
      </c>
      <c r="AT18" s="17">
        <v>11</v>
      </c>
      <c r="AU18" s="17"/>
      <c r="AV18" s="17">
        <v>4</v>
      </c>
      <c r="AW18" s="17">
        <v>25</v>
      </c>
      <c r="AX18" s="17">
        <v>21</v>
      </c>
      <c r="AY18" s="17"/>
      <c r="AZ18" s="17">
        <v>19</v>
      </c>
      <c r="BA18" s="17">
        <v>15</v>
      </c>
      <c r="BB18" s="6"/>
      <c r="BC18" s="20">
        <f t="shared" si="0"/>
        <v>507</v>
      </c>
    </row>
    <row r="19" spans="1:55">
      <c r="A19" s="22" t="s">
        <v>89</v>
      </c>
      <c r="B19" s="17"/>
      <c r="C19" s="17">
        <v>5</v>
      </c>
      <c r="D19" s="17">
        <v>9</v>
      </c>
      <c r="E19" s="17">
        <v>3</v>
      </c>
      <c r="F19" s="17">
        <v>2</v>
      </c>
      <c r="G19" s="17"/>
      <c r="H19" s="17">
        <v>7</v>
      </c>
      <c r="I19" s="17"/>
      <c r="J19" s="17">
        <v>9</v>
      </c>
      <c r="K19" s="17">
        <v>2</v>
      </c>
      <c r="L19" s="17"/>
      <c r="M19" s="17"/>
      <c r="N19" s="17">
        <v>6</v>
      </c>
      <c r="O19" s="17"/>
      <c r="P19" s="17"/>
      <c r="Q19" s="17"/>
      <c r="R19" s="17">
        <v>24</v>
      </c>
      <c r="S19" s="17">
        <v>24</v>
      </c>
      <c r="T19" s="17">
        <v>12</v>
      </c>
      <c r="U19" s="17"/>
      <c r="V19" s="17">
        <v>5</v>
      </c>
      <c r="W19" s="17">
        <v>35</v>
      </c>
      <c r="X19" s="17">
        <v>22</v>
      </c>
      <c r="Y19" s="17">
        <v>13</v>
      </c>
      <c r="Z19" s="17">
        <v>11</v>
      </c>
      <c r="AA19" s="17"/>
      <c r="AB19" s="17">
        <v>3</v>
      </c>
      <c r="AC19" s="17"/>
      <c r="AD19" s="17"/>
      <c r="AE19" s="17">
        <v>14</v>
      </c>
      <c r="AF19" s="17">
        <v>25</v>
      </c>
      <c r="AG19" s="17"/>
      <c r="AH19" s="18">
        <v>13</v>
      </c>
      <c r="AI19" s="17">
        <v>21</v>
      </c>
      <c r="AJ19" s="17">
        <v>16</v>
      </c>
      <c r="AK19" s="17">
        <v>4</v>
      </c>
      <c r="AL19" s="17">
        <v>10</v>
      </c>
      <c r="AM19" s="17">
        <v>21</v>
      </c>
      <c r="AN19" s="17">
        <v>24</v>
      </c>
      <c r="AO19" s="17">
        <v>11</v>
      </c>
      <c r="AP19" s="17">
        <v>3</v>
      </c>
      <c r="AQ19" s="17"/>
      <c r="AR19" s="17"/>
      <c r="AS19" s="17">
        <v>25</v>
      </c>
      <c r="AT19" s="17">
        <v>13</v>
      </c>
      <c r="AU19" s="17"/>
      <c r="AV19" s="17"/>
      <c r="AW19" s="17">
        <v>23</v>
      </c>
      <c r="AX19" s="17">
        <v>25</v>
      </c>
      <c r="AY19" s="17"/>
      <c r="AZ19" s="17">
        <v>21</v>
      </c>
      <c r="BA19" s="17">
        <v>13</v>
      </c>
      <c r="BB19" s="6"/>
      <c r="BC19" s="20">
        <f t="shared" si="0"/>
        <v>474</v>
      </c>
    </row>
    <row r="20" spans="1:55">
      <c r="A20" s="41" t="s">
        <v>90</v>
      </c>
      <c r="B20" s="6"/>
      <c r="C20" s="6">
        <v>5</v>
      </c>
      <c r="D20" s="6">
        <v>2</v>
      </c>
      <c r="E20" s="6">
        <v>4</v>
      </c>
      <c r="F20" s="6">
        <v>2</v>
      </c>
      <c r="G20" s="6"/>
      <c r="H20" s="6">
        <v>2</v>
      </c>
      <c r="I20" s="6">
        <v>12</v>
      </c>
      <c r="J20" s="6"/>
      <c r="K20" s="6"/>
      <c r="L20" s="6">
        <v>3</v>
      </c>
      <c r="M20" s="6">
        <v>2</v>
      </c>
      <c r="N20" s="6"/>
      <c r="O20" s="6"/>
      <c r="P20" s="6"/>
      <c r="Q20" s="6"/>
      <c r="R20" s="6">
        <v>36</v>
      </c>
      <c r="S20" s="6">
        <v>16</v>
      </c>
      <c r="T20" s="6">
        <v>1</v>
      </c>
      <c r="U20" s="6">
        <v>12</v>
      </c>
      <c r="V20" s="6">
        <v>7</v>
      </c>
      <c r="W20" s="6">
        <v>52</v>
      </c>
      <c r="X20" s="6">
        <v>25</v>
      </c>
      <c r="Y20" s="6">
        <v>6</v>
      </c>
      <c r="Z20" s="6"/>
      <c r="AA20" s="6"/>
      <c r="AB20" s="6">
        <v>2</v>
      </c>
      <c r="AC20" s="6">
        <v>3</v>
      </c>
      <c r="AD20" s="6">
        <v>4</v>
      </c>
      <c r="AE20" s="6">
        <v>10</v>
      </c>
      <c r="AF20" s="6">
        <v>26</v>
      </c>
      <c r="AG20" s="6">
        <v>5</v>
      </c>
      <c r="AH20" s="6">
        <v>16</v>
      </c>
      <c r="AI20" s="6">
        <v>11</v>
      </c>
      <c r="AJ20" s="6">
        <v>12</v>
      </c>
      <c r="AK20" s="6">
        <v>3</v>
      </c>
      <c r="AL20" s="6">
        <v>48</v>
      </c>
      <c r="AM20" s="6">
        <v>23</v>
      </c>
      <c r="AN20" s="6">
        <v>22</v>
      </c>
      <c r="AO20" s="6"/>
      <c r="AP20" s="6">
        <v>4</v>
      </c>
      <c r="AQ20" s="6"/>
      <c r="AR20" s="6"/>
      <c r="AS20" s="6">
        <v>26</v>
      </c>
      <c r="AT20" s="6">
        <v>11</v>
      </c>
      <c r="AU20" s="6">
        <v>2</v>
      </c>
      <c r="AV20" s="6" t="s">
        <v>53</v>
      </c>
      <c r="AW20" s="6">
        <v>29</v>
      </c>
      <c r="AX20" s="6">
        <v>24</v>
      </c>
      <c r="AY20" s="6"/>
      <c r="AZ20" s="6">
        <v>11</v>
      </c>
      <c r="BA20" s="6">
        <v>16</v>
      </c>
      <c r="BB20" s="6"/>
      <c r="BC20" s="20">
        <f t="shared" si="0"/>
        <v>495</v>
      </c>
    </row>
    <row r="21" spans="1:55">
      <c r="A21" s="41" t="s">
        <v>91</v>
      </c>
      <c r="B21" s="6"/>
      <c r="C21" s="6">
        <v>3</v>
      </c>
      <c r="D21" s="6"/>
      <c r="E21" s="6"/>
      <c r="F21" s="6"/>
      <c r="G21" s="6"/>
      <c r="H21" s="6"/>
      <c r="I21" s="6">
        <v>8</v>
      </c>
      <c r="J21" s="6"/>
      <c r="K21" s="6"/>
      <c r="L21" s="6"/>
      <c r="M21" s="6"/>
      <c r="N21" s="6"/>
      <c r="O21" s="6"/>
      <c r="P21" s="6"/>
      <c r="Q21" s="6"/>
      <c r="R21" s="6">
        <v>38</v>
      </c>
      <c r="S21" s="6">
        <v>7</v>
      </c>
      <c r="T21" s="6"/>
      <c r="U21" s="6">
        <v>14</v>
      </c>
      <c r="V21" s="6">
        <v>5</v>
      </c>
      <c r="W21" s="6">
        <v>18</v>
      </c>
      <c r="X21" s="6">
        <v>15</v>
      </c>
      <c r="Y21" s="6">
        <v>12</v>
      </c>
      <c r="Z21" s="6"/>
      <c r="AA21" s="6"/>
      <c r="AB21" s="6">
        <v>14</v>
      </c>
      <c r="AC21" s="6"/>
      <c r="AD21" s="6">
        <v>5</v>
      </c>
      <c r="AE21" s="6">
        <v>15</v>
      </c>
      <c r="AF21" s="6">
        <v>21</v>
      </c>
      <c r="AG21" s="6">
        <v>7</v>
      </c>
      <c r="AH21" s="6">
        <v>16</v>
      </c>
      <c r="AI21" s="6">
        <v>12</v>
      </c>
      <c r="AJ21" s="6">
        <v>16</v>
      </c>
      <c r="AK21" s="6">
        <v>4</v>
      </c>
      <c r="AL21" s="6">
        <v>13</v>
      </c>
      <c r="AM21" s="6">
        <v>13</v>
      </c>
      <c r="AN21" s="6">
        <v>10</v>
      </c>
      <c r="AO21" s="6">
        <v>13</v>
      </c>
      <c r="AP21" s="6">
        <v>7</v>
      </c>
      <c r="AQ21" s="6"/>
      <c r="AR21" s="6">
        <v>3</v>
      </c>
      <c r="AS21" s="6">
        <v>12</v>
      </c>
      <c r="AT21" s="6">
        <v>9</v>
      </c>
      <c r="AU21" s="6">
        <v>4</v>
      </c>
      <c r="AV21" s="6">
        <v>7</v>
      </c>
      <c r="AW21" s="6">
        <v>19</v>
      </c>
      <c r="AX21" s="6">
        <v>21</v>
      </c>
      <c r="AY21" s="6"/>
      <c r="AZ21" s="6">
        <v>21</v>
      </c>
      <c r="BA21" s="6">
        <v>23</v>
      </c>
      <c r="BB21" s="6"/>
      <c r="BC21" s="20">
        <f t="shared" si="0"/>
        <v>405</v>
      </c>
    </row>
    <row r="22" spans="1:55">
      <c r="A22" s="41" t="s">
        <v>92</v>
      </c>
      <c r="B22" s="6"/>
      <c r="C22" s="6"/>
      <c r="D22" s="6">
        <v>3</v>
      </c>
      <c r="E22" s="6">
        <v>1</v>
      </c>
      <c r="F22" s="6"/>
      <c r="G22" s="6"/>
      <c r="H22" s="6">
        <v>3</v>
      </c>
      <c r="I22" s="6">
        <v>8</v>
      </c>
      <c r="J22" s="6"/>
      <c r="K22" s="6"/>
      <c r="L22" s="6"/>
      <c r="M22" s="6">
        <v>5</v>
      </c>
      <c r="N22" s="6"/>
      <c r="O22" s="6">
        <v>11</v>
      </c>
      <c r="P22" s="6"/>
      <c r="Q22" s="6"/>
      <c r="R22" s="6">
        <v>27</v>
      </c>
      <c r="S22" s="6">
        <v>5</v>
      </c>
      <c r="T22" s="6"/>
      <c r="U22" s="6">
        <v>22</v>
      </c>
      <c r="V22" s="6">
        <v>13</v>
      </c>
      <c r="W22" s="6">
        <v>4</v>
      </c>
      <c r="X22" s="6">
        <v>26</v>
      </c>
      <c r="Y22" s="6">
        <v>17</v>
      </c>
      <c r="Z22" s="6">
        <v>3</v>
      </c>
      <c r="AA22" s="6"/>
      <c r="AB22" s="6">
        <v>12</v>
      </c>
      <c r="AC22" s="6"/>
      <c r="AD22" s="6">
        <v>4</v>
      </c>
      <c r="AE22" s="6">
        <v>28</v>
      </c>
      <c r="AF22" s="6">
        <v>37</v>
      </c>
      <c r="AG22" s="6">
        <v>5</v>
      </c>
      <c r="AH22" s="6">
        <v>12</v>
      </c>
      <c r="AI22" s="6">
        <v>3</v>
      </c>
      <c r="AJ22" s="6">
        <v>23</v>
      </c>
      <c r="AK22" s="6">
        <v>5</v>
      </c>
      <c r="AL22" s="6"/>
      <c r="AM22" s="6">
        <v>12</v>
      </c>
      <c r="AN22" s="6">
        <v>5</v>
      </c>
      <c r="AO22" s="6">
        <v>16</v>
      </c>
      <c r="AP22" s="6">
        <v>4</v>
      </c>
      <c r="AQ22" s="6"/>
      <c r="AR22" s="6"/>
      <c r="AS22" s="6">
        <v>22</v>
      </c>
      <c r="AT22" s="6">
        <v>8</v>
      </c>
      <c r="AU22" s="6"/>
      <c r="AV22" s="10">
        <v>3</v>
      </c>
      <c r="AW22" s="6">
        <v>25</v>
      </c>
      <c r="AX22" s="6">
        <v>19</v>
      </c>
      <c r="AY22" s="6"/>
      <c r="AZ22" s="6">
        <v>26</v>
      </c>
      <c r="BA22" s="6">
        <v>22</v>
      </c>
      <c r="BB22" s="6"/>
      <c r="BC22" s="20">
        <f t="shared" si="0"/>
        <v>439</v>
      </c>
    </row>
    <row r="26" spans="1:55">
      <c r="A26" s="1" t="s">
        <v>59</v>
      </c>
      <c r="B26" s="45"/>
      <c r="C26" s="45"/>
      <c r="D26" s="45"/>
      <c r="E26" s="45"/>
      <c r="F26" s="45"/>
      <c r="G26" s="45"/>
      <c r="H26" s="45"/>
    </row>
    <row r="27" spans="1:55" ht="27">
      <c r="A27" s="46" t="s">
        <v>134</v>
      </c>
      <c r="B27" s="47" t="s">
        <v>135</v>
      </c>
      <c r="C27" s="48" t="s">
        <v>136</v>
      </c>
      <c r="D27" s="48" t="s">
        <v>137</v>
      </c>
      <c r="E27" s="47" t="s">
        <v>138</v>
      </c>
      <c r="F27" s="47" t="s">
        <v>139</v>
      </c>
      <c r="G27" s="47" t="s">
        <v>140</v>
      </c>
      <c r="H27" s="47" t="s">
        <v>141</v>
      </c>
      <c r="I27" s="54" t="s">
        <v>142</v>
      </c>
      <c r="J27" s="54" t="s">
        <v>143</v>
      </c>
      <c r="K27" s="54" t="s">
        <v>144</v>
      </c>
    </row>
    <row r="28" spans="1:55">
      <c r="A28" s="49">
        <v>40772</v>
      </c>
      <c r="B28" s="19">
        <v>421</v>
      </c>
      <c r="C28" s="50">
        <v>1</v>
      </c>
      <c r="D28" s="50">
        <v>78</v>
      </c>
      <c r="E28" s="51">
        <v>0.5</v>
      </c>
      <c r="F28" s="50">
        <v>1</v>
      </c>
      <c r="G28" s="51">
        <v>0.875</v>
      </c>
      <c r="H28" s="52">
        <f>((B28*D28*F28)/(C28*E28))/G28</f>
        <v>75058.28571428571</v>
      </c>
      <c r="I28" s="25"/>
      <c r="J28" s="25"/>
      <c r="K28" s="25"/>
    </row>
    <row r="29" spans="1:55">
      <c r="A29" s="53">
        <v>40788</v>
      </c>
      <c r="B29" s="6">
        <v>456</v>
      </c>
      <c r="C29" s="54">
        <v>1</v>
      </c>
      <c r="D29" s="54">
        <v>78</v>
      </c>
      <c r="E29" s="55">
        <v>0.5</v>
      </c>
      <c r="F29" s="54">
        <v>1</v>
      </c>
      <c r="G29" s="55">
        <v>0.95199999999999996</v>
      </c>
      <c r="H29" s="56">
        <f t="shared" ref="H29:H47" si="1">((B29*D29*F29)/(C29*E29))/G29</f>
        <v>74722.68907563026</v>
      </c>
      <c r="I29" s="64">
        <f>AVERAGE(H29:H47)</f>
        <v>76872.86900918922</v>
      </c>
      <c r="J29" s="64">
        <f>_xlfn.STDEV.P(H29:H47)</f>
        <v>5228.4421516017537</v>
      </c>
      <c r="K29" s="64">
        <f>J29*2</f>
        <v>10456.884303203507</v>
      </c>
    </row>
    <row r="30" spans="1:55">
      <c r="A30" s="53">
        <v>40800</v>
      </c>
      <c r="B30" s="6">
        <v>427</v>
      </c>
      <c r="C30" s="54">
        <v>1</v>
      </c>
      <c r="D30" s="54">
        <v>78</v>
      </c>
      <c r="E30" s="55">
        <v>0.5</v>
      </c>
      <c r="F30" s="54">
        <v>1</v>
      </c>
      <c r="G30" s="55">
        <v>0.92800000000000005</v>
      </c>
      <c r="H30" s="56">
        <f t="shared" si="1"/>
        <v>71780.172413793101</v>
      </c>
    </row>
    <row r="31" spans="1:55">
      <c r="A31" s="53">
        <v>40814</v>
      </c>
      <c r="B31" s="6">
        <v>536</v>
      </c>
      <c r="C31" s="54">
        <v>1</v>
      </c>
      <c r="D31" s="54">
        <v>78</v>
      </c>
      <c r="E31" s="55">
        <v>0.5</v>
      </c>
      <c r="F31" s="54">
        <v>1</v>
      </c>
      <c r="G31" s="55">
        <v>1.1200000000000001</v>
      </c>
      <c r="H31" s="56">
        <f t="shared" si="1"/>
        <v>74657.142857142855</v>
      </c>
    </row>
    <row r="32" spans="1:55">
      <c r="A32" s="53">
        <v>40854</v>
      </c>
      <c r="B32" s="6">
        <v>546</v>
      </c>
      <c r="C32" s="54">
        <v>1</v>
      </c>
      <c r="D32" s="54">
        <v>78</v>
      </c>
      <c r="E32" s="55">
        <v>0.5</v>
      </c>
      <c r="F32" s="54">
        <v>1</v>
      </c>
      <c r="G32" s="55">
        <v>1.0589999999999999</v>
      </c>
      <c r="H32" s="56">
        <f t="shared" si="1"/>
        <v>80430.594900849857</v>
      </c>
    </row>
    <row r="33" spans="1:8">
      <c r="A33" s="53">
        <v>40891</v>
      </c>
      <c r="B33" s="6">
        <v>489</v>
      </c>
      <c r="C33" s="54">
        <v>1</v>
      </c>
      <c r="D33" s="54">
        <v>78</v>
      </c>
      <c r="E33" s="55">
        <v>0.5</v>
      </c>
      <c r="F33" s="54">
        <v>1</v>
      </c>
      <c r="G33" s="55">
        <v>1.0129999999999999</v>
      </c>
      <c r="H33" s="56">
        <f t="shared" si="1"/>
        <v>75305.034550839104</v>
      </c>
    </row>
    <row r="34" spans="1:8">
      <c r="A34" s="53">
        <v>40920</v>
      </c>
      <c r="B34" s="6">
        <v>487</v>
      </c>
      <c r="C34" s="54">
        <v>1</v>
      </c>
      <c r="D34" s="54">
        <v>78</v>
      </c>
      <c r="E34" s="55">
        <v>0.5</v>
      </c>
      <c r="F34" s="54">
        <v>1</v>
      </c>
      <c r="G34" s="55">
        <v>0.92700000000000005</v>
      </c>
      <c r="H34" s="56">
        <f t="shared" si="1"/>
        <v>81954.692556634298</v>
      </c>
    </row>
    <row r="35" spans="1:8">
      <c r="A35" s="53">
        <v>40948</v>
      </c>
      <c r="B35" s="6">
        <v>449</v>
      </c>
      <c r="C35" s="54">
        <v>1</v>
      </c>
      <c r="D35" s="54">
        <v>78</v>
      </c>
      <c r="E35" s="55">
        <v>0.5</v>
      </c>
      <c r="F35" s="54">
        <v>1</v>
      </c>
      <c r="G35" s="55">
        <v>0.94199999999999995</v>
      </c>
      <c r="H35" s="56">
        <f>((B35*D35*F35)/(C35*E35))/G35</f>
        <v>74356.687898089178</v>
      </c>
    </row>
    <row r="36" spans="1:8">
      <c r="A36" s="53">
        <v>40977</v>
      </c>
      <c r="B36" s="6">
        <v>451</v>
      </c>
      <c r="C36" s="54">
        <v>1</v>
      </c>
      <c r="D36" s="54">
        <v>78</v>
      </c>
      <c r="E36" s="55">
        <v>0.5</v>
      </c>
      <c r="F36" s="54">
        <v>1</v>
      </c>
      <c r="G36" s="55">
        <v>0.89600000000000002</v>
      </c>
      <c r="H36" s="56">
        <f t="shared" si="1"/>
        <v>78522.32142857142</v>
      </c>
    </row>
    <row r="37" spans="1:8">
      <c r="A37" s="53">
        <v>41045</v>
      </c>
      <c r="B37" s="6">
        <v>445</v>
      </c>
      <c r="C37" s="54">
        <v>1</v>
      </c>
      <c r="D37" s="54">
        <v>78</v>
      </c>
      <c r="E37" s="55">
        <v>0.5</v>
      </c>
      <c r="F37" s="54">
        <v>1</v>
      </c>
      <c r="G37" s="55">
        <v>0.92400000000000004</v>
      </c>
      <c r="H37" s="56">
        <f>((B37*D37*F37)/(C37*E37))/G37</f>
        <v>75129.87012987012</v>
      </c>
    </row>
    <row r="38" spans="1:8">
      <c r="A38" s="53">
        <v>41079</v>
      </c>
      <c r="B38" s="6">
        <v>456</v>
      </c>
      <c r="C38" s="54">
        <v>1</v>
      </c>
      <c r="D38" s="54">
        <v>78</v>
      </c>
      <c r="E38" s="55">
        <v>0.5</v>
      </c>
      <c r="F38" s="54">
        <v>1</v>
      </c>
      <c r="G38" s="55">
        <v>1.024</v>
      </c>
      <c r="H38" s="56">
        <f t="shared" si="1"/>
        <v>69468.75</v>
      </c>
    </row>
    <row r="39" spans="1:8">
      <c r="A39" s="53">
        <v>41114</v>
      </c>
      <c r="B39" s="6">
        <v>517</v>
      </c>
      <c r="C39" s="54">
        <v>1</v>
      </c>
      <c r="D39" s="54">
        <v>78</v>
      </c>
      <c r="E39" s="55">
        <v>0.5</v>
      </c>
      <c r="F39" s="54">
        <v>1</v>
      </c>
      <c r="G39" s="55">
        <v>1.0680000000000001</v>
      </c>
      <c r="H39" s="56">
        <f t="shared" si="1"/>
        <v>75516.853932584272</v>
      </c>
    </row>
    <row r="40" spans="1:8">
      <c r="A40" s="53">
        <v>41150</v>
      </c>
      <c r="B40" s="6">
        <v>572</v>
      </c>
      <c r="C40" s="54">
        <v>1</v>
      </c>
      <c r="D40" s="54">
        <v>78</v>
      </c>
      <c r="E40" s="55">
        <v>0.5</v>
      </c>
      <c r="F40" s="54">
        <v>1</v>
      </c>
      <c r="G40" s="55">
        <v>1.1870000000000001</v>
      </c>
      <c r="H40" s="56">
        <f t="shared" si="1"/>
        <v>75174.389216512209</v>
      </c>
    </row>
    <row r="41" spans="1:8">
      <c r="A41" s="53">
        <v>41193</v>
      </c>
      <c r="B41" s="6">
        <v>532</v>
      </c>
      <c r="C41" s="54">
        <v>1</v>
      </c>
      <c r="D41" s="54">
        <v>78</v>
      </c>
      <c r="E41" s="55">
        <v>0.5</v>
      </c>
      <c r="F41" s="54">
        <v>1</v>
      </c>
      <c r="G41" s="55">
        <v>0.93899999999999995</v>
      </c>
      <c r="H41" s="56">
        <f t="shared" si="1"/>
        <v>88383.386581469647</v>
      </c>
    </row>
    <row r="42" spans="1:8">
      <c r="A42" s="53">
        <v>41251</v>
      </c>
      <c r="B42" s="6">
        <v>507</v>
      </c>
      <c r="C42" s="54">
        <v>1</v>
      </c>
      <c r="D42" s="54">
        <v>78</v>
      </c>
      <c r="E42" s="55">
        <v>0.5</v>
      </c>
      <c r="F42" s="54">
        <v>1</v>
      </c>
      <c r="G42" s="55">
        <v>1.048</v>
      </c>
      <c r="H42" s="56">
        <f t="shared" si="1"/>
        <v>75469.465648854952</v>
      </c>
    </row>
    <row r="43" spans="1:8">
      <c r="A43" s="53">
        <v>41332</v>
      </c>
      <c r="B43" s="6">
        <v>492</v>
      </c>
      <c r="C43" s="54">
        <v>1</v>
      </c>
      <c r="D43" s="54">
        <v>78</v>
      </c>
      <c r="E43" s="55">
        <v>0.5</v>
      </c>
      <c r="F43" s="54">
        <v>1</v>
      </c>
      <c r="G43" s="55">
        <v>0.91600000000000004</v>
      </c>
      <c r="H43" s="56">
        <f t="shared" si="1"/>
        <v>83790.393013100431</v>
      </c>
    </row>
    <row r="44" spans="1:8">
      <c r="A44" s="53">
        <v>41425</v>
      </c>
      <c r="B44" s="6">
        <v>461</v>
      </c>
      <c r="C44" s="54">
        <v>1</v>
      </c>
      <c r="D44" s="54">
        <v>78</v>
      </c>
      <c r="E44" s="55">
        <v>0.5</v>
      </c>
      <c r="F44" s="54">
        <v>1</v>
      </c>
      <c r="G44" s="55">
        <v>0.95799999999999996</v>
      </c>
      <c r="H44" s="56">
        <f t="shared" si="1"/>
        <v>75068.893528183718</v>
      </c>
    </row>
    <row r="45" spans="1:8">
      <c r="A45" s="53">
        <v>41541</v>
      </c>
      <c r="B45" s="6">
        <v>479</v>
      </c>
      <c r="C45" s="54">
        <v>1</v>
      </c>
      <c r="D45" s="54">
        <v>78</v>
      </c>
      <c r="E45" s="55">
        <v>0.5</v>
      </c>
      <c r="F45" s="54">
        <v>1</v>
      </c>
      <c r="G45" s="55">
        <v>0.85499999999999998</v>
      </c>
      <c r="H45" s="56">
        <f t="shared" si="1"/>
        <v>87396.491228070183</v>
      </c>
    </row>
    <row r="46" spans="1:8">
      <c r="A46" s="53">
        <v>41710</v>
      </c>
      <c r="B46" s="6">
        <v>382</v>
      </c>
      <c r="C46" s="54">
        <v>1</v>
      </c>
      <c r="D46" s="54">
        <v>78</v>
      </c>
      <c r="E46" s="55">
        <v>0.5</v>
      </c>
      <c r="F46" s="54">
        <v>1</v>
      </c>
      <c r="G46" s="55">
        <v>0.79400000000000004</v>
      </c>
      <c r="H46" s="56">
        <f t="shared" si="1"/>
        <v>75052.896725440805</v>
      </c>
    </row>
    <row r="47" spans="1:8">
      <c r="A47" s="53">
        <v>42073</v>
      </c>
      <c r="B47" s="6">
        <v>417</v>
      </c>
      <c r="C47" s="54">
        <v>1</v>
      </c>
      <c r="D47" s="54">
        <v>78</v>
      </c>
      <c r="E47" s="55">
        <v>0.5</v>
      </c>
      <c r="F47" s="54">
        <v>1</v>
      </c>
      <c r="G47" s="55">
        <v>0.95099999999999996</v>
      </c>
      <c r="H47" s="56">
        <f t="shared" si="1"/>
        <v>68403.785488958994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workbookViewId="0">
      <selection activeCell="I35" sqref="I35"/>
    </sheetView>
  </sheetViews>
  <sheetFormatPr baseColWidth="10" defaultColWidth="24.5" defaultRowHeight="15" x14ac:dyDescent="0"/>
  <sheetData>
    <row r="1" spans="1:66">
      <c r="A1" s="1" t="s">
        <v>71</v>
      </c>
      <c r="B1" s="14" t="s">
        <v>1</v>
      </c>
      <c r="C1" s="35" t="s">
        <v>3</v>
      </c>
      <c r="D1" s="35" t="s">
        <v>4</v>
      </c>
      <c r="E1" s="35" t="s">
        <v>5</v>
      </c>
      <c r="F1" s="35" t="s">
        <v>6</v>
      </c>
      <c r="G1" s="35" t="s">
        <v>60</v>
      </c>
      <c r="H1" s="35" t="s">
        <v>61</v>
      </c>
      <c r="I1" s="35" t="s">
        <v>62</v>
      </c>
      <c r="J1" s="35" t="s">
        <v>7</v>
      </c>
      <c r="K1" s="35" t="s">
        <v>63</v>
      </c>
      <c r="L1" s="35" t="s">
        <v>8</v>
      </c>
      <c r="M1" s="35" t="s">
        <v>10</v>
      </c>
      <c r="N1" s="35" t="s">
        <v>9</v>
      </c>
      <c r="O1" s="35" t="s">
        <v>12</v>
      </c>
      <c r="P1" s="35" t="s">
        <v>11</v>
      </c>
      <c r="Q1" s="35" t="s">
        <v>14</v>
      </c>
      <c r="R1" s="35" t="s">
        <v>13</v>
      </c>
      <c r="S1" s="35" t="s">
        <v>64</v>
      </c>
      <c r="T1" s="35" t="s">
        <v>65</v>
      </c>
      <c r="U1" s="35" t="s">
        <v>66</v>
      </c>
      <c r="V1" s="35" t="s">
        <v>67</v>
      </c>
      <c r="W1" s="35" t="s">
        <v>15</v>
      </c>
      <c r="X1" s="35" t="s">
        <v>17</v>
      </c>
      <c r="Y1" s="35" t="s">
        <v>18</v>
      </c>
      <c r="Z1" s="35" t="s">
        <v>20</v>
      </c>
      <c r="AA1" s="35" t="s">
        <v>19</v>
      </c>
      <c r="AB1" s="35" t="s">
        <v>22</v>
      </c>
      <c r="AC1" s="35" t="s">
        <v>21</v>
      </c>
      <c r="AD1" s="35" t="s">
        <v>23</v>
      </c>
      <c r="AE1" s="35" t="s">
        <v>24</v>
      </c>
      <c r="AF1" s="35" t="s">
        <v>25</v>
      </c>
      <c r="AG1" s="35" t="s">
        <v>26</v>
      </c>
      <c r="AH1" s="35" t="s">
        <v>27</v>
      </c>
      <c r="AI1" s="35" t="s">
        <v>69</v>
      </c>
      <c r="AJ1" s="35" t="s">
        <v>28</v>
      </c>
      <c r="AK1" s="35" t="s">
        <v>30</v>
      </c>
      <c r="AL1" s="35" t="s">
        <v>68</v>
      </c>
      <c r="AM1" s="35" t="s">
        <v>34</v>
      </c>
      <c r="AN1" s="35" t="s">
        <v>35</v>
      </c>
      <c r="AO1" s="35" t="s">
        <v>36</v>
      </c>
      <c r="AP1" s="35" t="s">
        <v>37</v>
      </c>
      <c r="AQ1" s="35" t="s">
        <v>38</v>
      </c>
      <c r="AR1" s="35" t="s">
        <v>40</v>
      </c>
      <c r="AS1" s="35" t="s">
        <v>39</v>
      </c>
      <c r="AT1" s="35" t="s">
        <v>41</v>
      </c>
      <c r="AU1" s="35" t="s">
        <v>42</v>
      </c>
      <c r="AV1" s="35" t="s">
        <v>43</v>
      </c>
      <c r="AW1" s="35" t="s">
        <v>44</v>
      </c>
      <c r="AX1" s="35" t="s">
        <v>45</v>
      </c>
      <c r="AY1" s="35" t="s">
        <v>46</v>
      </c>
      <c r="AZ1" s="35" t="s">
        <v>47</v>
      </c>
      <c r="BA1" s="35" t="s">
        <v>48</v>
      </c>
      <c r="BB1" s="35" t="s">
        <v>49</v>
      </c>
      <c r="BC1" s="35" t="s">
        <v>50</v>
      </c>
      <c r="BD1" s="35" t="s">
        <v>51</v>
      </c>
      <c r="BE1" s="35" t="s">
        <v>52</v>
      </c>
      <c r="BF1" s="35" t="s">
        <v>54</v>
      </c>
      <c r="BG1" s="35" t="s">
        <v>55</v>
      </c>
      <c r="BH1" s="35" t="s">
        <v>56</v>
      </c>
      <c r="BI1" s="35" t="s">
        <v>57</v>
      </c>
      <c r="BJ1" s="36" t="s">
        <v>70</v>
      </c>
      <c r="BK1" s="35" t="s">
        <v>58</v>
      </c>
      <c r="BL1" s="3"/>
      <c r="BM1" s="3"/>
      <c r="BN1" s="33"/>
    </row>
    <row r="2" spans="1:66">
      <c r="A2" s="23" t="s">
        <v>0</v>
      </c>
      <c r="B2" s="26" t="s">
        <v>2</v>
      </c>
      <c r="C2" s="26" t="s">
        <v>2</v>
      </c>
      <c r="D2" s="26" t="s">
        <v>2</v>
      </c>
      <c r="E2" s="26" t="s">
        <v>2</v>
      </c>
      <c r="F2" s="26" t="s">
        <v>2</v>
      </c>
      <c r="G2" s="26" t="s">
        <v>2</v>
      </c>
      <c r="H2" s="26" t="s">
        <v>2</v>
      </c>
      <c r="I2" s="26" t="s">
        <v>2</v>
      </c>
      <c r="J2" s="26" t="s">
        <v>2</v>
      </c>
      <c r="K2" s="28" t="s">
        <v>2</v>
      </c>
      <c r="L2" s="26" t="s">
        <v>2</v>
      </c>
      <c r="M2" s="26" t="s">
        <v>2</v>
      </c>
      <c r="N2" s="26" t="s">
        <v>2</v>
      </c>
      <c r="O2" s="26" t="s">
        <v>2</v>
      </c>
      <c r="P2" s="26" t="s">
        <v>2</v>
      </c>
      <c r="Q2" s="26" t="s">
        <v>2</v>
      </c>
      <c r="R2" s="26" t="s">
        <v>2</v>
      </c>
      <c r="S2" s="26" t="s">
        <v>2</v>
      </c>
      <c r="T2" s="26" t="s">
        <v>2</v>
      </c>
      <c r="U2" s="26" t="s">
        <v>2</v>
      </c>
      <c r="V2" s="26" t="s">
        <v>2</v>
      </c>
      <c r="W2" s="29" t="s">
        <v>16</v>
      </c>
      <c r="X2" s="29" t="s">
        <v>16</v>
      </c>
      <c r="Y2" s="29" t="s">
        <v>16</v>
      </c>
      <c r="Z2" s="29" t="s">
        <v>16</v>
      </c>
      <c r="AA2" s="29" t="s">
        <v>16</v>
      </c>
      <c r="AB2" s="29" t="s">
        <v>16</v>
      </c>
      <c r="AC2" s="29" t="s">
        <v>16</v>
      </c>
      <c r="AD2" s="29" t="s">
        <v>16</v>
      </c>
      <c r="AE2" s="29" t="s">
        <v>16</v>
      </c>
      <c r="AF2" s="29" t="s">
        <v>16</v>
      </c>
      <c r="AG2" s="29" t="s">
        <v>16</v>
      </c>
      <c r="AH2" s="29" t="s">
        <v>16</v>
      </c>
      <c r="AI2" s="29" t="s">
        <v>16</v>
      </c>
      <c r="AJ2" s="30" t="s">
        <v>29</v>
      </c>
      <c r="AK2" s="30" t="s">
        <v>29</v>
      </c>
      <c r="AL2" s="30" t="s">
        <v>32</v>
      </c>
      <c r="AM2" s="30" t="s">
        <v>32</v>
      </c>
      <c r="AN2" s="30" t="s">
        <v>32</v>
      </c>
      <c r="AO2" s="30" t="s">
        <v>32</v>
      </c>
      <c r="AP2" s="30" t="s">
        <v>32</v>
      </c>
      <c r="AQ2" s="30" t="s">
        <v>32</v>
      </c>
      <c r="AR2" s="30" t="s">
        <v>32</v>
      </c>
      <c r="AS2" s="30" t="s">
        <v>32</v>
      </c>
      <c r="AT2" s="30" t="s">
        <v>32</v>
      </c>
      <c r="AU2" s="30" t="s">
        <v>32</v>
      </c>
      <c r="AV2" s="30" t="s">
        <v>32</v>
      </c>
      <c r="AW2" s="30" t="s">
        <v>32</v>
      </c>
      <c r="AX2" s="30" t="s">
        <v>32</v>
      </c>
      <c r="AY2" s="30" t="s">
        <v>32</v>
      </c>
      <c r="AZ2" s="30" t="s">
        <v>32</v>
      </c>
      <c r="BA2" s="30" t="s">
        <v>32</v>
      </c>
      <c r="BB2" s="30" t="s">
        <v>32</v>
      </c>
      <c r="BC2" s="30" t="s">
        <v>32</v>
      </c>
      <c r="BD2" s="30" t="s">
        <v>32</v>
      </c>
      <c r="BE2" s="30" t="s">
        <v>32</v>
      </c>
      <c r="BF2" s="30" t="s">
        <v>32</v>
      </c>
      <c r="BG2" s="30" t="s">
        <v>32</v>
      </c>
      <c r="BH2" s="30" t="s">
        <v>32</v>
      </c>
      <c r="BI2" s="30" t="s">
        <v>32</v>
      </c>
      <c r="BJ2" s="30" t="s">
        <v>32</v>
      </c>
      <c r="BK2" s="30" t="s">
        <v>29</v>
      </c>
      <c r="BL2" s="25"/>
      <c r="BM2" s="3"/>
      <c r="BN2" s="39" t="s">
        <v>72</v>
      </c>
    </row>
    <row r="3" spans="1:66">
      <c r="A3" s="21" t="s">
        <v>93</v>
      </c>
      <c r="B3" s="42"/>
      <c r="C3" s="42">
        <v>18</v>
      </c>
      <c r="D3" s="27">
        <v>17</v>
      </c>
      <c r="E3" s="27">
        <v>12</v>
      </c>
      <c r="F3" s="27"/>
      <c r="G3" s="27">
        <v>8</v>
      </c>
      <c r="H3" s="27">
        <v>9</v>
      </c>
      <c r="I3" s="27"/>
      <c r="J3" s="27">
        <v>3</v>
      </c>
      <c r="K3" s="27">
        <v>24</v>
      </c>
      <c r="L3" s="27">
        <v>20</v>
      </c>
      <c r="M3" s="27"/>
      <c r="N3" s="27">
        <v>7</v>
      </c>
      <c r="O3" s="27">
        <v>12</v>
      </c>
      <c r="P3" s="27">
        <v>15</v>
      </c>
      <c r="Q3" s="27">
        <v>23</v>
      </c>
      <c r="R3" s="27">
        <v>13</v>
      </c>
      <c r="S3" s="27">
        <v>36</v>
      </c>
      <c r="T3" s="27">
        <v>29</v>
      </c>
      <c r="U3" s="27">
        <v>3</v>
      </c>
      <c r="V3" s="27">
        <v>11</v>
      </c>
      <c r="W3" s="27">
        <v>5</v>
      </c>
      <c r="X3" s="27"/>
      <c r="Y3" s="27"/>
      <c r="Z3" s="27"/>
      <c r="AA3" s="27"/>
      <c r="AB3" s="27">
        <v>2</v>
      </c>
      <c r="AC3" s="27">
        <v>6</v>
      </c>
      <c r="AD3" s="27"/>
      <c r="AE3" s="27">
        <v>2</v>
      </c>
      <c r="AF3" s="27">
        <v>2</v>
      </c>
      <c r="AG3" s="27"/>
      <c r="AH3" s="27"/>
      <c r="AI3" s="27"/>
      <c r="AJ3" s="27">
        <v>2</v>
      </c>
      <c r="AK3" s="27"/>
      <c r="AL3" s="27"/>
      <c r="AM3" s="27">
        <v>2</v>
      </c>
      <c r="AN3" s="27"/>
      <c r="AO3" s="27">
        <v>3</v>
      </c>
      <c r="AP3" s="27">
        <v>5</v>
      </c>
      <c r="AQ3" s="27">
        <v>5</v>
      </c>
      <c r="AR3" s="27"/>
      <c r="AS3" s="27"/>
      <c r="AT3" s="27"/>
      <c r="AU3" s="27"/>
      <c r="AV3" s="27"/>
      <c r="AW3" s="27"/>
      <c r="AX3" s="27">
        <v>2</v>
      </c>
      <c r="AY3" s="27"/>
      <c r="AZ3" s="27"/>
      <c r="BA3" s="27"/>
      <c r="BB3" s="27"/>
      <c r="BC3" s="27"/>
      <c r="BD3" s="27"/>
      <c r="BE3" s="27"/>
      <c r="BF3" s="27"/>
      <c r="BG3" s="27"/>
      <c r="BH3" s="27">
        <v>8</v>
      </c>
      <c r="BI3" s="27">
        <v>3</v>
      </c>
      <c r="BJ3" s="27"/>
      <c r="BK3" s="27">
        <v>37</v>
      </c>
      <c r="BL3" s="27"/>
      <c r="BM3" s="27"/>
      <c r="BN3" s="34">
        <f t="shared" ref="BN3:BN22" si="0">SUM(B3:BL3)</f>
        <v>344</v>
      </c>
    </row>
    <row r="4" spans="1:66">
      <c r="A4" s="22" t="s">
        <v>94</v>
      </c>
      <c r="B4" s="43"/>
      <c r="C4" s="43">
        <v>13</v>
      </c>
      <c r="D4" s="24">
        <v>2</v>
      </c>
      <c r="E4" s="24"/>
      <c r="F4" s="24"/>
      <c r="G4" s="24"/>
      <c r="H4" s="24"/>
      <c r="I4" s="24"/>
      <c r="J4" s="24"/>
      <c r="K4" s="24"/>
      <c r="L4" s="24">
        <v>3</v>
      </c>
      <c r="M4" s="24"/>
      <c r="N4" s="24"/>
      <c r="O4" s="24">
        <v>15</v>
      </c>
      <c r="P4" s="24">
        <v>14</v>
      </c>
      <c r="Q4" s="24">
        <v>21</v>
      </c>
      <c r="R4" s="24">
        <v>11</v>
      </c>
      <c r="S4" s="24">
        <v>27</v>
      </c>
      <c r="T4" s="24">
        <v>31</v>
      </c>
      <c r="U4" s="24">
        <v>4</v>
      </c>
      <c r="V4" s="24">
        <v>59</v>
      </c>
      <c r="W4" s="24">
        <v>9</v>
      </c>
      <c r="X4" s="24"/>
      <c r="Y4" s="24"/>
      <c r="Z4" s="24"/>
      <c r="AA4" s="24">
        <v>14</v>
      </c>
      <c r="AB4" s="24">
        <v>24</v>
      </c>
      <c r="AC4" s="24">
        <v>16</v>
      </c>
      <c r="AD4" s="24">
        <v>4</v>
      </c>
      <c r="AE4" s="24">
        <v>5</v>
      </c>
      <c r="AF4" s="24">
        <v>23</v>
      </c>
      <c r="AG4" s="24">
        <v>18</v>
      </c>
      <c r="AH4" s="24"/>
      <c r="AI4" s="24"/>
      <c r="AJ4" s="24">
        <v>6</v>
      </c>
      <c r="AK4" s="24">
        <v>4</v>
      </c>
      <c r="AL4" s="24"/>
      <c r="AM4" s="24"/>
      <c r="AN4" s="24"/>
      <c r="AO4" s="24">
        <v>8</v>
      </c>
      <c r="AP4" s="24">
        <v>8</v>
      </c>
      <c r="AQ4" s="24">
        <v>10</v>
      </c>
      <c r="AR4" s="24"/>
      <c r="AS4" s="24"/>
      <c r="AT4" s="24">
        <v>4</v>
      </c>
      <c r="AU4" s="24"/>
      <c r="AV4" s="24"/>
      <c r="AW4" s="24"/>
      <c r="AX4" s="24">
        <v>13</v>
      </c>
      <c r="AY4" s="24">
        <v>2</v>
      </c>
      <c r="AZ4" s="24"/>
      <c r="BA4" s="24"/>
      <c r="BB4" s="24"/>
      <c r="BC4" s="24"/>
      <c r="BD4" s="24"/>
      <c r="BE4" s="24"/>
      <c r="BF4" s="24"/>
      <c r="BG4" s="24"/>
      <c r="BH4" s="24">
        <v>6</v>
      </c>
      <c r="BI4" s="24">
        <v>8</v>
      </c>
      <c r="BJ4" s="24"/>
      <c r="BK4" s="24">
        <v>26</v>
      </c>
      <c r="BL4" s="24"/>
      <c r="BM4" s="24"/>
      <c r="BN4" s="34">
        <f t="shared" si="0"/>
        <v>408</v>
      </c>
    </row>
    <row r="5" spans="1:66">
      <c r="A5" s="22" t="s">
        <v>95</v>
      </c>
      <c r="B5" s="43"/>
      <c r="C5" s="43">
        <v>9</v>
      </c>
      <c r="D5" s="24">
        <v>3</v>
      </c>
      <c r="E5" s="24"/>
      <c r="F5" s="24"/>
      <c r="G5" s="24"/>
      <c r="H5" s="24"/>
      <c r="I5" s="24"/>
      <c r="J5" s="24"/>
      <c r="K5" s="24"/>
      <c r="L5" s="24">
        <v>4</v>
      </c>
      <c r="M5" s="24"/>
      <c r="N5" s="24">
        <v>9</v>
      </c>
      <c r="O5" s="24">
        <v>16</v>
      </c>
      <c r="P5" s="24">
        <v>26</v>
      </c>
      <c r="Q5" s="24">
        <v>17</v>
      </c>
      <c r="R5" s="24">
        <v>14</v>
      </c>
      <c r="S5" s="24">
        <v>20</v>
      </c>
      <c r="T5" s="24">
        <v>23</v>
      </c>
      <c r="U5" s="24">
        <v>6</v>
      </c>
      <c r="V5" s="24">
        <v>42</v>
      </c>
      <c r="W5" s="24">
        <v>8</v>
      </c>
      <c r="X5" s="24"/>
      <c r="Y5" s="24"/>
      <c r="Z5" s="24">
        <v>15</v>
      </c>
      <c r="AA5" s="24">
        <v>22</v>
      </c>
      <c r="AB5" s="24">
        <v>28</v>
      </c>
      <c r="AC5" s="24">
        <v>12</v>
      </c>
      <c r="AD5" s="24">
        <v>25</v>
      </c>
      <c r="AE5" s="24">
        <v>8</v>
      </c>
      <c r="AF5" s="24">
        <v>21</v>
      </c>
      <c r="AG5" s="24">
        <v>11</v>
      </c>
      <c r="AH5" s="24"/>
      <c r="AI5" s="24"/>
      <c r="AJ5" s="24">
        <v>2</v>
      </c>
      <c r="AK5" s="24">
        <v>1</v>
      </c>
      <c r="AL5" s="24"/>
      <c r="AM5" s="24"/>
      <c r="AN5" s="24"/>
      <c r="AO5" s="24">
        <v>11</v>
      </c>
      <c r="AP5" s="24">
        <v>11</v>
      </c>
      <c r="AQ5" s="24">
        <v>3</v>
      </c>
      <c r="AR5" s="24"/>
      <c r="AS5" s="24"/>
      <c r="AT5" s="24"/>
      <c r="AU5" s="24"/>
      <c r="AV5" s="24"/>
      <c r="AW5" s="24"/>
      <c r="AX5" s="24">
        <v>21</v>
      </c>
      <c r="AY5" s="24">
        <v>5</v>
      </c>
      <c r="AZ5" s="24"/>
      <c r="BA5" s="24">
        <v>5</v>
      </c>
      <c r="BB5" s="24"/>
      <c r="BC5" s="24"/>
      <c r="BD5" s="24"/>
      <c r="BE5" s="24"/>
      <c r="BF5" s="24">
        <v>4</v>
      </c>
      <c r="BG5" s="24">
        <v>2</v>
      </c>
      <c r="BH5" s="24">
        <v>9</v>
      </c>
      <c r="BI5" s="24">
        <v>3</v>
      </c>
      <c r="BJ5" s="24">
        <v>5</v>
      </c>
      <c r="BK5" s="24">
        <v>25</v>
      </c>
      <c r="BL5" s="24"/>
      <c r="BM5" s="24"/>
      <c r="BN5" s="34">
        <f t="shared" si="0"/>
        <v>446</v>
      </c>
    </row>
    <row r="6" spans="1:66">
      <c r="A6" s="22" t="s">
        <v>96</v>
      </c>
      <c r="B6" s="43"/>
      <c r="C6" s="43">
        <v>12</v>
      </c>
      <c r="D6" s="24"/>
      <c r="E6" s="24"/>
      <c r="F6" s="24"/>
      <c r="G6" s="24"/>
      <c r="H6" s="24"/>
      <c r="I6" s="24"/>
      <c r="J6" s="24"/>
      <c r="K6" s="24">
        <v>4</v>
      </c>
      <c r="L6" s="24"/>
      <c r="M6" s="24"/>
      <c r="N6" s="24">
        <v>11</v>
      </c>
      <c r="O6" s="24">
        <v>18</v>
      </c>
      <c r="P6" s="24">
        <v>30</v>
      </c>
      <c r="Q6" s="24">
        <v>10</v>
      </c>
      <c r="R6" s="24">
        <v>6</v>
      </c>
      <c r="S6" s="24">
        <v>13</v>
      </c>
      <c r="T6" s="24">
        <v>12</v>
      </c>
      <c r="U6" s="24">
        <v>8</v>
      </c>
      <c r="V6" s="24">
        <v>38</v>
      </c>
      <c r="W6" s="24">
        <v>7</v>
      </c>
      <c r="X6" s="24"/>
      <c r="Y6" s="24"/>
      <c r="Z6" s="24">
        <v>13</v>
      </c>
      <c r="AA6" s="24">
        <v>20</v>
      </c>
      <c r="AB6" s="24">
        <v>10</v>
      </c>
      <c r="AC6" s="24">
        <v>10</v>
      </c>
      <c r="AD6" s="24">
        <v>18</v>
      </c>
      <c r="AE6" s="24">
        <v>13</v>
      </c>
      <c r="AF6" s="24">
        <v>31</v>
      </c>
      <c r="AG6" s="24">
        <v>10</v>
      </c>
      <c r="AH6" s="24"/>
      <c r="AI6" s="24"/>
      <c r="AJ6" s="24">
        <v>2</v>
      </c>
      <c r="AK6" s="24">
        <v>4</v>
      </c>
      <c r="AL6" s="24"/>
      <c r="AM6" s="24"/>
      <c r="AN6" s="24"/>
      <c r="AO6" s="24">
        <v>5</v>
      </c>
      <c r="AP6" s="24">
        <v>9</v>
      </c>
      <c r="AQ6" s="24">
        <v>13</v>
      </c>
      <c r="AR6" s="24"/>
      <c r="AS6" s="24"/>
      <c r="AT6" s="24">
        <v>5</v>
      </c>
      <c r="AU6" s="24"/>
      <c r="AV6" s="24"/>
      <c r="AW6" s="24"/>
      <c r="AX6" s="24">
        <v>22</v>
      </c>
      <c r="AY6" s="24">
        <v>6</v>
      </c>
      <c r="AZ6" s="24"/>
      <c r="BA6" s="24">
        <v>7</v>
      </c>
      <c r="BB6" s="24">
        <v>8</v>
      </c>
      <c r="BC6" s="24"/>
      <c r="BD6" s="24"/>
      <c r="BE6" s="24"/>
      <c r="BF6" s="24">
        <v>3</v>
      </c>
      <c r="BG6" s="24">
        <v>8</v>
      </c>
      <c r="BH6" s="24">
        <v>9</v>
      </c>
      <c r="BI6" s="24">
        <v>2</v>
      </c>
      <c r="BJ6" s="24">
        <v>6</v>
      </c>
      <c r="BK6" s="24">
        <v>27</v>
      </c>
      <c r="BL6" s="24"/>
      <c r="BM6" s="24"/>
      <c r="BN6" s="34">
        <f t="shared" si="0"/>
        <v>430</v>
      </c>
    </row>
    <row r="7" spans="1:66">
      <c r="A7" s="22" t="s">
        <v>97</v>
      </c>
      <c r="B7" s="43"/>
      <c r="C7" s="43">
        <v>10</v>
      </c>
      <c r="D7" s="24"/>
      <c r="E7" s="24"/>
      <c r="F7" s="24"/>
      <c r="G7" s="24"/>
      <c r="H7" s="24">
        <v>14</v>
      </c>
      <c r="I7" s="24"/>
      <c r="J7" s="24"/>
      <c r="K7" s="24">
        <v>6</v>
      </c>
      <c r="L7" s="24"/>
      <c r="M7" s="24"/>
      <c r="N7" s="24">
        <v>3</v>
      </c>
      <c r="O7" s="24">
        <v>13</v>
      </c>
      <c r="P7" s="24">
        <v>38</v>
      </c>
      <c r="Q7" s="24">
        <v>21</v>
      </c>
      <c r="R7" s="24">
        <v>9</v>
      </c>
      <c r="S7" s="24">
        <v>22</v>
      </c>
      <c r="T7" s="24">
        <v>21</v>
      </c>
      <c r="U7" s="24">
        <v>7</v>
      </c>
      <c r="V7" s="24">
        <v>29</v>
      </c>
      <c r="W7" s="24">
        <v>8</v>
      </c>
      <c r="X7" s="24"/>
      <c r="Y7" s="24"/>
      <c r="Z7" s="24">
        <v>6</v>
      </c>
      <c r="AA7" s="24">
        <v>19</v>
      </c>
      <c r="AB7" s="24">
        <v>14</v>
      </c>
      <c r="AC7" s="24">
        <v>9</v>
      </c>
      <c r="AD7" s="24">
        <v>24</v>
      </c>
      <c r="AE7" s="24">
        <v>11</v>
      </c>
      <c r="AF7" s="24">
        <v>18</v>
      </c>
      <c r="AG7" s="24">
        <v>8</v>
      </c>
      <c r="AH7" s="24"/>
      <c r="AI7" s="24"/>
      <c r="AJ7" s="24">
        <v>3</v>
      </c>
      <c r="AK7" s="24">
        <v>3</v>
      </c>
      <c r="AL7" s="24"/>
      <c r="AM7" s="24"/>
      <c r="AN7" s="24"/>
      <c r="AO7" s="24">
        <v>4</v>
      </c>
      <c r="AP7" s="24">
        <v>6</v>
      </c>
      <c r="AQ7" s="24">
        <v>17</v>
      </c>
      <c r="AR7" s="24"/>
      <c r="AS7" s="24"/>
      <c r="AT7" s="24"/>
      <c r="AU7" s="24"/>
      <c r="AV7" s="24"/>
      <c r="AW7" s="24"/>
      <c r="AX7" s="24">
        <v>13</v>
      </c>
      <c r="AY7" s="24">
        <v>7</v>
      </c>
      <c r="AZ7" s="24">
        <v>3</v>
      </c>
      <c r="BA7" s="24"/>
      <c r="BB7" s="24">
        <v>3</v>
      </c>
      <c r="BC7" s="24"/>
      <c r="BD7" s="24"/>
      <c r="BE7" s="24"/>
      <c r="BF7" s="24"/>
      <c r="BG7" s="24">
        <v>8</v>
      </c>
      <c r="BH7" s="24">
        <v>8</v>
      </c>
      <c r="BI7" s="24">
        <v>1</v>
      </c>
      <c r="BJ7" s="24">
        <v>2</v>
      </c>
      <c r="BK7" s="24">
        <v>26</v>
      </c>
      <c r="BL7" s="24"/>
      <c r="BM7" s="24"/>
      <c r="BN7" s="34">
        <f t="shared" si="0"/>
        <v>414</v>
      </c>
    </row>
    <row r="8" spans="1:66">
      <c r="A8" s="22" t="s">
        <v>98</v>
      </c>
      <c r="B8" s="43"/>
      <c r="C8" s="43">
        <v>4</v>
      </c>
      <c r="D8" s="24"/>
      <c r="E8" s="24"/>
      <c r="F8" s="24"/>
      <c r="G8" s="24"/>
      <c r="H8" s="24"/>
      <c r="I8" s="24"/>
      <c r="J8" s="24">
        <v>4</v>
      </c>
      <c r="K8" s="24"/>
      <c r="L8" s="24"/>
      <c r="M8" s="24"/>
      <c r="N8" s="24">
        <v>7</v>
      </c>
      <c r="O8" s="24">
        <v>9</v>
      </c>
      <c r="P8" s="24">
        <v>33</v>
      </c>
      <c r="Q8" s="24">
        <v>8</v>
      </c>
      <c r="R8" s="24">
        <v>2</v>
      </c>
      <c r="S8" s="24">
        <v>15</v>
      </c>
      <c r="T8" s="24">
        <v>13</v>
      </c>
      <c r="U8" s="24">
        <v>4</v>
      </c>
      <c r="V8" s="24">
        <v>25</v>
      </c>
      <c r="W8" s="24">
        <v>8</v>
      </c>
      <c r="X8" s="24"/>
      <c r="Y8" s="24"/>
      <c r="Z8" s="24">
        <v>8</v>
      </c>
      <c r="AA8" s="24">
        <v>11</v>
      </c>
      <c r="AB8" s="24">
        <v>27</v>
      </c>
      <c r="AC8" s="24">
        <v>4</v>
      </c>
      <c r="AD8" s="24">
        <v>20</v>
      </c>
      <c r="AE8" s="24">
        <v>6</v>
      </c>
      <c r="AF8" s="24">
        <v>24</v>
      </c>
      <c r="AG8" s="24">
        <v>7</v>
      </c>
      <c r="AH8" s="24">
        <v>3</v>
      </c>
      <c r="AI8" s="24"/>
      <c r="AJ8" s="24">
        <v>5</v>
      </c>
      <c r="AK8" s="24">
        <v>2</v>
      </c>
      <c r="AL8" s="24"/>
      <c r="AM8" s="24"/>
      <c r="AN8" s="24"/>
      <c r="AO8" s="24">
        <v>9</v>
      </c>
      <c r="AP8" s="24">
        <v>9</v>
      </c>
      <c r="AQ8" s="24">
        <v>12</v>
      </c>
      <c r="AR8" s="24"/>
      <c r="AS8" s="24"/>
      <c r="AT8" s="24">
        <v>3</v>
      </c>
      <c r="AU8" s="24"/>
      <c r="AV8" s="24">
        <v>3</v>
      </c>
      <c r="AW8" s="24"/>
      <c r="AX8" s="24">
        <v>8</v>
      </c>
      <c r="AY8" s="24">
        <v>10</v>
      </c>
      <c r="AZ8" s="24"/>
      <c r="BA8" s="24"/>
      <c r="BB8" s="24">
        <v>7</v>
      </c>
      <c r="BC8" s="24"/>
      <c r="BD8" s="24"/>
      <c r="BE8" s="24"/>
      <c r="BF8" s="24">
        <v>7</v>
      </c>
      <c r="BG8" s="24">
        <v>10</v>
      </c>
      <c r="BH8" s="24">
        <v>11</v>
      </c>
      <c r="BI8" s="24">
        <v>9</v>
      </c>
      <c r="BJ8" s="24">
        <v>5</v>
      </c>
      <c r="BK8" s="24">
        <v>23</v>
      </c>
      <c r="BL8" s="24"/>
      <c r="BM8" s="24"/>
      <c r="BN8" s="34">
        <f t="shared" si="0"/>
        <v>375</v>
      </c>
    </row>
    <row r="9" spans="1:66">
      <c r="A9" s="22" t="s">
        <v>99</v>
      </c>
      <c r="B9" s="43"/>
      <c r="C9" s="43">
        <v>5</v>
      </c>
      <c r="D9" s="24"/>
      <c r="E9" s="24"/>
      <c r="F9" s="24"/>
      <c r="G9" s="24"/>
      <c r="H9" s="24"/>
      <c r="I9" s="24"/>
      <c r="J9" s="24">
        <v>8</v>
      </c>
      <c r="K9" s="24"/>
      <c r="L9" s="24"/>
      <c r="M9" s="24"/>
      <c r="N9" s="24">
        <v>5</v>
      </c>
      <c r="O9" s="24">
        <v>14</v>
      </c>
      <c r="P9" s="24">
        <v>31</v>
      </c>
      <c r="Q9" s="24">
        <v>14</v>
      </c>
      <c r="R9" s="24">
        <v>9</v>
      </c>
      <c r="S9" s="24">
        <v>18</v>
      </c>
      <c r="T9" s="24">
        <v>15</v>
      </c>
      <c r="U9" s="24">
        <v>14</v>
      </c>
      <c r="V9" s="24">
        <v>33</v>
      </c>
      <c r="W9" s="24">
        <v>5</v>
      </c>
      <c r="X9" s="24"/>
      <c r="Y9" s="24"/>
      <c r="Z9" s="24">
        <v>18</v>
      </c>
      <c r="AA9" s="24">
        <v>10</v>
      </c>
      <c r="AB9" s="24">
        <v>31</v>
      </c>
      <c r="AC9" s="24">
        <v>27</v>
      </c>
      <c r="AD9" s="24">
        <v>21</v>
      </c>
      <c r="AE9" s="24">
        <v>8</v>
      </c>
      <c r="AF9" s="24">
        <v>19</v>
      </c>
      <c r="AG9" s="24">
        <v>4</v>
      </c>
      <c r="AH9" s="24">
        <v>4</v>
      </c>
      <c r="AI9" s="24"/>
      <c r="AJ9" s="24">
        <v>4</v>
      </c>
      <c r="AK9" s="24">
        <v>3</v>
      </c>
      <c r="AL9" s="24"/>
      <c r="AM9" s="24">
        <v>3</v>
      </c>
      <c r="AN9" s="24"/>
      <c r="AO9" s="24">
        <v>5</v>
      </c>
      <c r="AP9" s="24">
        <v>8</v>
      </c>
      <c r="AQ9" s="24">
        <v>10</v>
      </c>
      <c r="AR9" s="24">
        <v>3</v>
      </c>
      <c r="AS9" s="24"/>
      <c r="AT9" s="24"/>
      <c r="AU9" s="24"/>
      <c r="AV9" s="24"/>
      <c r="AW9" s="24"/>
      <c r="AX9" s="24">
        <v>5</v>
      </c>
      <c r="AY9" s="24">
        <v>7</v>
      </c>
      <c r="AZ9" s="24"/>
      <c r="BA9" s="24"/>
      <c r="BB9" s="24">
        <v>9</v>
      </c>
      <c r="BC9" s="24"/>
      <c r="BD9" s="24"/>
      <c r="BE9" s="24"/>
      <c r="BF9" s="24">
        <v>10</v>
      </c>
      <c r="BG9" s="24">
        <v>8</v>
      </c>
      <c r="BH9" s="24">
        <v>13</v>
      </c>
      <c r="BI9" s="24">
        <v>6</v>
      </c>
      <c r="BJ9" s="24">
        <v>2</v>
      </c>
      <c r="BK9" s="24">
        <v>22</v>
      </c>
      <c r="BL9" s="24"/>
      <c r="BM9" s="24"/>
      <c r="BN9" s="34">
        <f t="shared" si="0"/>
        <v>431</v>
      </c>
    </row>
    <row r="10" spans="1:66">
      <c r="A10" s="22" t="s">
        <v>100</v>
      </c>
      <c r="B10" s="43"/>
      <c r="C10" s="43">
        <v>8</v>
      </c>
      <c r="D10" s="24"/>
      <c r="E10" s="24"/>
      <c r="F10" s="24"/>
      <c r="G10" s="24"/>
      <c r="H10" s="24"/>
      <c r="I10" s="24"/>
      <c r="J10" s="24"/>
      <c r="K10" s="24"/>
      <c r="L10" s="24">
        <v>3</v>
      </c>
      <c r="M10" s="24"/>
      <c r="N10" s="24">
        <v>6</v>
      </c>
      <c r="O10" s="24">
        <v>13</v>
      </c>
      <c r="P10" s="24">
        <v>35</v>
      </c>
      <c r="Q10" s="24">
        <v>13</v>
      </c>
      <c r="R10" s="24">
        <v>4</v>
      </c>
      <c r="S10" s="24">
        <v>16</v>
      </c>
      <c r="T10" s="24">
        <v>13</v>
      </c>
      <c r="U10" s="24">
        <v>11</v>
      </c>
      <c r="V10" s="24">
        <v>14</v>
      </c>
      <c r="W10" s="24">
        <v>3</v>
      </c>
      <c r="X10" s="24"/>
      <c r="Y10" s="24"/>
      <c r="Z10" s="24">
        <v>14</v>
      </c>
      <c r="AA10" s="24">
        <v>13</v>
      </c>
      <c r="AB10" s="24">
        <v>13</v>
      </c>
      <c r="AC10" s="24">
        <v>23</v>
      </c>
      <c r="AD10" s="24">
        <v>23</v>
      </c>
      <c r="AE10" s="24">
        <v>3</v>
      </c>
      <c r="AF10" s="24">
        <v>11</v>
      </c>
      <c r="AG10" s="24">
        <v>2</v>
      </c>
      <c r="AH10" s="24">
        <v>6</v>
      </c>
      <c r="AI10" s="24"/>
      <c r="AJ10" s="24">
        <v>7</v>
      </c>
      <c r="AK10" s="24">
        <v>6</v>
      </c>
      <c r="AL10" s="24"/>
      <c r="AM10" s="24"/>
      <c r="AN10" s="24"/>
      <c r="AO10" s="24">
        <v>4</v>
      </c>
      <c r="AP10" s="24">
        <v>10</v>
      </c>
      <c r="AQ10" s="24">
        <v>13</v>
      </c>
      <c r="AR10" s="24">
        <v>2</v>
      </c>
      <c r="AS10" s="24"/>
      <c r="AT10" s="24">
        <v>3</v>
      </c>
      <c r="AU10" s="24"/>
      <c r="AV10" s="24">
        <v>16</v>
      </c>
      <c r="AW10" s="24">
        <v>9</v>
      </c>
      <c r="AX10" s="24">
        <v>4</v>
      </c>
      <c r="AY10" s="24">
        <v>8</v>
      </c>
      <c r="AZ10" s="24"/>
      <c r="BA10" s="24"/>
      <c r="BB10" s="24">
        <v>11</v>
      </c>
      <c r="BC10" s="24"/>
      <c r="BD10" s="24"/>
      <c r="BE10" s="24"/>
      <c r="BF10" s="24">
        <v>11</v>
      </c>
      <c r="BG10" s="24">
        <v>14</v>
      </c>
      <c r="BH10" s="24">
        <v>10</v>
      </c>
      <c r="BI10" s="24">
        <v>7</v>
      </c>
      <c r="BJ10" s="24">
        <v>4</v>
      </c>
      <c r="BK10" s="24">
        <v>24</v>
      </c>
      <c r="BL10" s="24"/>
      <c r="BM10" s="24"/>
      <c r="BN10" s="34">
        <f t="shared" si="0"/>
        <v>410</v>
      </c>
    </row>
    <row r="11" spans="1:66">
      <c r="A11" s="22" t="s">
        <v>101</v>
      </c>
      <c r="B11" s="43"/>
      <c r="C11" s="43">
        <v>10</v>
      </c>
      <c r="D11" s="24"/>
      <c r="E11" s="24"/>
      <c r="F11" s="24"/>
      <c r="G11" s="24"/>
      <c r="H11" s="24"/>
      <c r="I11" s="24"/>
      <c r="J11" s="24"/>
      <c r="K11" s="24"/>
      <c r="L11" s="24">
        <v>7</v>
      </c>
      <c r="M11" s="24"/>
      <c r="N11" s="24">
        <v>3</v>
      </c>
      <c r="O11" s="24">
        <v>16</v>
      </c>
      <c r="P11" s="24">
        <v>36</v>
      </c>
      <c r="Q11" s="24">
        <v>15</v>
      </c>
      <c r="R11" s="24">
        <v>8</v>
      </c>
      <c r="S11" s="24">
        <v>20</v>
      </c>
      <c r="T11" s="24">
        <v>5</v>
      </c>
      <c r="U11" s="24">
        <v>13</v>
      </c>
      <c r="V11" s="24">
        <v>24</v>
      </c>
      <c r="W11" s="24">
        <v>3</v>
      </c>
      <c r="X11" s="24"/>
      <c r="Y11" s="24"/>
      <c r="Z11" s="24">
        <v>28</v>
      </c>
      <c r="AA11" s="24">
        <v>14</v>
      </c>
      <c r="AB11" s="24">
        <v>33</v>
      </c>
      <c r="AC11" s="24">
        <v>22</v>
      </c>
      <c r="AD11" s="24">
        <v>18</v>
      </c>
      <c r="AE11" s="24">
        <v>1</v>
      </c>
      <c r="AF11" s="24">
        <v>17</v>
      </c>
      <c r="AG11" s="24"/>
      <c r="AH11" s="24">
        <v>10</v>
      </c>
      <c r="AI11" s="24"/>
      <c r="AJ11" s="24">
        <v>6</v>
      </c>
      <c r="AK11" s="24">
        <v>5</v>
      </c>
      <c r="AL11" s="24"/>
      <c r="AM11" s="24"/>
      <c r="AN11" s="24">
        <v>2</v>
      </c>
      <c r="AO11" s="24">
        <v>10</v>
      </c>
      <c r="AP11" s="24">
        <v>11</v>
      </c>
      <c r="AQ11" s="24">
        <v>12</v>
      </c>
      <c r="AR11" s="24"/>
      <c r="AS11" s="24"/>
      <c r="AT11" s="24">
        <v>7</v>
      </c>
      <c r="AU11" s="24"/>
      <c r="AV11" s="24">
        <v>20</v>
      </c>
      <c r="AW11" s="24">
        <v>12</v>
      </c>
      <c r="AX11" s="24">
        <v>7</v>
      </c>
      <c r="AY11" s="24">
        <v>6</v>
      </c>
      <c r="AZ11" s="24"/>
      <c r="BA11" s="24"/>
      <c r="BB11" s="24">
        <v>14</v>
      </c>
      <c r="BC11" s="24"/>
      <c r="BD11" s="24"/>
      <c r="BE11" s="24"/>
      <c r="BF11" s="24">
        <v>17</v>
      </c>
      <c r="BG11" s="24">
        <v>19</v>
      </c>
      <c r="BH11" s="24">
        <v>11</v>
      </c>
      <c r="BI11" s="24">
        <v>8</v>
      </c>
      <c r="BJ11" s="24">
        <v>2</v>
      </c>
      <c r="BK11" s="24">
        <v>26</v>
      </c>
      <c r="BL11" s="24"/>
      <c r="BM11" s="32"/>
      <c r="BN11" s="34">
        <f t="shared" si="0"/>
        <v>498</v>
      </c>
    </row>
    <row r="12" spans="1:66">
      <c r="A12" s="22" t="s">
        <v>102</v>
      </c>
      <c r="B12" s="43"/>
      <c r="C12" s="43">
        <v>11</v>
      </c>
      <c r="D12" s="24"/>
      <c r="E12" s="24"/>
      <c r="F12" s="24"/>
      <c r="G12" s="24"/>
      <c r="H12" s="24"/>
      <c r="I12" s="24"/>
      <c r="J12" s="24"/>
      <c r="K12" s="24"/>
      <c r="L12" s="24">
        <v>15</v>
      </c>
      <c r="M12" s="24"/>
      <c r="N12" s="24"/>
      <c r="O12" s="24">
        <v>11</v>
      </c>
      <c r="P12" s="24">
        <v>37</v>
      </c>
      <c r="Q12" s="24">
        <v>11</v>
      </c>
      <c r="R12" s="24">
        <v>4</v>
      </c>
      <c r="S12" s="24">
        <v>13</v>
      </c>
      <c r="T12" s="24">
        <v>15</v>
      </c>
      <c r="U12" s="24">
        <v>14</v>
      </c>
      <c r="V12" s="24">
        <v>21</v>
      </c>
      <c r="W12" s="24">
        <v>7</v>
      </c>
      <c r="X12" s="24">
        <v>5</v>
      </c>
      <c r="Y12" s="24"/>
      <c r="Z12" s="24">
        <v>8</v>
      </c>
      <c r="AA12" s="24">
        <v>11</v>
      </c>
      <c r="AB12" s="24">
        <v>17</v>
      </c>
      <c r="AC12" s="24">
        <v>20</v>
      </c>
      <c r="AD12" s="24">
        <v>20</v>
      </c>
      <c r="AE12" s="24"/>
      <c r="AF12" s="24">
        <v>16</v>
      </c>
      <c r="AG12" s="24"/>
      <c r="AH12" s="24">
        <v>8</v>
      </c>
      <c r="AI12" s="24"/>
      <c r="AJ12" s="24">
        <v>9</v>
      </c>
      <c r="AK12" s="24">
        <v>5</v>
      </c>
      <c r="AL12" s="24"/>
      <c r="AM12" s="24"/>
      <c r="AN12" s="24">
        <v>6</v>
      </c>
      <c r="AO12" s="24">
        <v>12</v>
      </c>
      <c r="AP12" s="24">
        <v>8</v>
      </c>
      <c r="AQ12" s="24">
        <v>9</v>
      </c>
      <c r="AR12" s="24"/>
      <c r="AS12" s="24"/>
      <c r="AT12" s="24">
        <v>4</v>
      </c>
      <c r="AU12" s="24"/>
      <c r="AV12" s="24">
        <v>31</v>
      </c>
      <c r="AW12" s="24">
        <v>22</v>
      </c>
      <c r="AX12" s="24">
        <v>6</v>
      </c>
      <c r="AY12" s="24">
        <v>4</v>
      </c>
      <c r="AZ12" s="24"/>
      <c r="BA12" s="24"/>
      <c r="BB12" s="24">
        <v>13</v>
      </c>
      <c r="BC12" s="24"/>
      <c r="BD12" s="24"/>
      <c r="BE12" s="24"/>
      <c r="BF12" s="24">
        <v>13</v>
      </c>
      <c r="BG12" s="24">
        <v>15</v>
      </c>
      <c r="BH12" s="24">
        <v>8</v>
      </c>
      <c r="BI12" s="24">
        <v>7</v>
      </c>
      <c r="BJ12" s="24">
        <v>2</v>
      </c>
      <c r="BK12" s="24">
        <v>25</v>
      </c>
      <c r="BL12" s="24"/>
      <c r="BM12" s="24"/>
      <c r="BN12" s="34">
        <f t="shared" si="0"/>
        <v>463</v>
      </c>
    </row>
    <row r="13" spans="1:66">
      <c r="A13" s="22" t="s">
        <v>103</v>
      </c>
      <c r="B13" s="43"/>
      <c r="C13" s="43">
        <v>12</v>
      </c>
      <c r="D13" s="24"/>
      <c r="E13" s="24"/>
      <c r="F13" s="24"/>
      <c r="G13" s="24"/>
      <c r="H13" s="24"/>
      <c r="I13" s="24"/>
      <c r="J13" s="24"/>
      <c r="K13" s="24"/>
      <c r="L13" s="24">
        <v>7</v>
      </c>
      <c r="M13" s="24"/>
      <c r="N13" s="24"/>
      <c r="O13" s="24">
        <v>6</v>
      </c>
      <c r="P13" s="24">
        <v>24</v>
      </c>
      <c r="Q13" s="24">
        <v>17</v>
      </c>
      <c r="R13" s="24">
        <v>14</v>
      </c>
      <c r="S13" s="24">
        <v>19</v>
      </c>
      <c r="T13" s="24">
        <v>15</v>
      </c>
      <c r="U13" s="24">
        <v>13</v>
      </c>
      <c r="V13" s="24">
        <v>19</v>
      </c>
      <c r="W13" s="24">
        <v>5</v>
      </c>
      <c r="X13" s="24">
        <v>9</v>
      </c>
      <c r="Y13" s="24"/>
      <c r="Z13" s="24">
        <v>5</v>
      </c>
      <c r="AA13" s="24">
        <v>5</v>
      </c>
      <c r="AB13" s="24">
        <v>4</v>
      </c>
      <c r="AC13" s="24">
        <v>8</v>
      </c>
      <c r="AD13" s="24">
        <v>5</v>
      </c>
      <c r="AE13" s="24"/>
      <c r="AF13" s="24">
        <v>8</v>
      </c>
      <c r="AG13" s="24">
        <v>1</v>
      </c>
      <c r="AH13" s="24">
        <v>10</v>
      </c>
      <c r="AI13" s="24"/>
      <c r="AJ13" s="24">
        <v>8</v>
      </c>
      <c r="AK13" s="24">
        <v>7</v>
      </c>
      <c r="AL13" s="24"/>
      <c r="AM13" s="24"/>
      <c r="AN13" s="24">
        <v>12</v>
      </c>
      <c r="AO13" s="24">
        <v>17</v>
      </c>
      <c r="AP13" s="24">
        <v>9</v>
      </c>
      <c r="AQ13" s="24">
        <v>12</v>
      </c>
      <c r="AR13" s="24"/>
      <c r="AS13" s="24"/>
      <c r="AT13" s="24">
        <v>6</v>
      </c>
      <c r="AU13" s="24"/>
      <c r="AV13" s="24">
        <v>10</v>
      </c>
      <c r="AW13" s="24">
        <v>8</v>
      </c>
      <c r="AX13" s="24">
        <v>5</v>
      </c>
      <c r="AY13" s="24">
        <v>9</v>
      </c>
      <c r="AZ13" s="24"/>
      <c r="BA13" s="24"/>
      <c r="BB13" s="24">
        <v>6</v>
      </c>
      <c r="BC13" s="24"/>
      <c r="BD13" s="24"/>
      <c r="BE13" s="24"/>
      <c r="BF13" s="24">
        <v>12</v>
      </c>
      <c r="BG13" s="24">
        <v>16</v>
      </c>
      <c r="BH13" s="24">
        <v>6</v>
      </c>
      <c r="BI13" s="24">
        <v>5</v>
      </c>
      <c r="BJ13" s="24">
        <v>3</v>
      </c>
      <c r="BK13" s="24">
        <v>28</v>
      </c>
      <c r="BL13" s="24"/>
      <c r="BM13" s="24"/>
      <c r="BN13" s="34">
        <f t="shared" si="0"/>
        <v>385</v>
      </c>
    </row>
    <row r="14" spans="1:66">
      <c r="A14" s="22" t="s">
        <v>104</v>
      </c>
      <c r="B14" s="43"/>
      <c r="C14" s="43">
        <v>15</v>
      </c>
      <c r="D14" s="24"/>
      <c r="E14" s="24"/>
      <c r="F14" s="24"/>
      <c r="G14" s="24"/>
      <c r="H14" s="24"/>
      <c r="I14" s="24"/>
      <c r="J14" s="24"/>
      <c r="K14" s="24"/>
      <c r="L14" s="24">
        <v>10</v>
      </c>
      <c r="M14" s="24"/>
      <c r="N14" s="24"/>
      <c r="O14" s="24">
        <v>9</v>
      </c>
      <c r="P14" s="24">
        <v>36</v>
      </c>
      <c r="Q14" s="24">
        <v>21</v>
      </c>
      <c r="R14" s="24">
        <v>9</v>
      </c>
      <c r="S14" s="24">
        <v>14</v>
      </c>
      <c r="T14" s="24">
        <v>17</v>
      </c>
      <c r="U14" s="24">
        <v>14</v>
      </c>
      <c r="V14" s="24">
        <v>20</v>
      </c>
      <c r="W14" s="24">
        <v>9</v>
      </c>
      <c r="X14" s="24">
        <v>6</v>
      </c>
      <c r="Y14" s="24"/>
      <c r="Z14" s="24">
        <v>6</v>
      </c>
      <c r="AA14" s="24">
        <v>13</v>
      </c>
      <c r="AB14" s="24">
        <v>3</v>
      </c>
      <c r="AC14" s="24">
        <v>11</v>
      </c>
      <c r="AD14" s="24">
        <v>3</v>
      </c>
      <c r="AE14" s="24"/>
      <c r="AF14" s="24">
        <v>11</v>
      </c>
      <c r="AG14" s="24">
        <v>3</v>
      </c>
      <c r="AH14" s="24">
        <v>8</v>
      </c>
      <c r="AI14" s="24"/>
      <c r="AJ14" s="24">
        <v>6</v>
      </c>
      <c r="AK14" s="24">
        <v>5</v>
      </c>
      <c r="AL14" s="24"/>
      <c r="AM14" s="24"/>
      <c r="AN14" s="24">
        <v>8</v>
      </c>
      <c r="AO14" s="24">
        <v>15</v>
      </c>
      <c r="AP14" s="24">
        <v>8</v>
      </c>
      <c r="AQ14" s="24">
        <v>7</v>
      </c>
      <c r="AR14" s="24"/>
      <c r="AS14" s="24"/>
      <c r="AT14" s="24">
        <v>7</v>
      </c>
      <c r="AU14" s="24"/>
      <c r="AV14" s="24">
        <v>8</v>
      </c>
      <c r="AW14" s="24">
        <v>5</v>
      </c>
      <c r="AX14" s="24">
        <v>4</v>
      </c>
      <c r="AY14" s="24">
        <v>4</v>
      </c>
      <c r="AZ14" s="24"/>
      <c r="BA14" s="24"/>
      <c r="BB14" s="24">
        <v>5</v>
      </c>
      <c r="BC14" s="24"/>
      <c r="BD14" s="24"/>
      <c r="BE14" s="24">
        <v>3</v>
      </c>
      <c r="BF14" s="24">
        <v>9</v>
      </c>
      <c r="BG14" s="24">
        <v>11</v>
      </c>
      <c r="BH14" s="24">
        <v>9</v>
      </c>
      <c r="BI14" s="24">
        <v>6</v>
      </c>
      <c r="BJ14" s="24"/>
      <c r="BK14" s="24">
        <v>18</v>
      </c>
      <c r="BL14" s="24"/>
      <c r="BM14" s="24"/>
      <c r="BN14" s="34">
        <f t="shared" si="0"/>
        <v>376</v>
      </c>
    </row>
    <row r="15" spans="1:66">
      <c r="A15" s="22" t="s">
        <v>105</v>
      </c>
      <c r="B15" s="43"/>
      <c r="C15" s="43">
        <v>18</v>
      </c>
      <c r="D15" s="24"/>
      <c r="E15" s="24"/>
      <c r="F15" s="24"/>
      <c r="G15" s="24"/>
      <c r="H15" s="24"/>
      <c r="I15" s="24">
        <v>22</v>
      </c>
      <c r="J15" s="24"/>
      <c r="K15" s="24"/>
      <c r="L15" s="24">
        <v>18</v>
      </c>
      <c r="M15" s="24"/>
      <c r="N15" s="24"/>
      <c r="O15" s="24">
        <v>26</v>
      </c>
      <c r="P15" s="24">
        <v>20</v>
      </c>
      <c r="Q15" s="24">
        <v>6</v>
      </c>
      <c r="R15" s="24">
        <v>17</v>
      </c>
      <c r="S15" s="24">
        <v>13</v>
      </c>
      <c r="T15" s="24">
        <v>14</v>
      </c>
      <c r="U15" s="24">
        <v>8</v>
      </c>
      <c r="V15" s="24">
        <v>14</v>
      </c>
      <c r="W15" s="24">
        <v>2</v>
      </c>
      <c r="X15" s="24">
        <v>2</v>
      </c>
      <c r="Y15" s="24">
        <v>3</v>
      </c>
      <c r="Z15" s="24">
        <v>33</v>
      </c>
      <c r="AA15" s="24">
        <v>23</v>
      </c>
      <c r="AB15" s="24">
        <v>2</v>
      </c>
      <c r="AC15" s="24">
        <v>24</v>
      </c>
      <c r="AD15" s="24">
        <v>21</v>
      </c>
      <c r="AE15" s="24"/>
      <c r="AF15" s="24">
        <v>31</v>
      </c>
      <c r="AG15" s="24">
        <v>6</v>
      </c>
      <c r="AH15" s="24">
        <v>4</v>
      </c>
      <c r="AI15" s="24"/>
      <c r="AJ15" s="24">
        <v>9</v>
      </c>
      <c r="AK15" s="24"/>
      <c r="AL15" s="24"/>
      <c r="AM15" s="24"/>
      <c r="AN15" s="24">
        <v>10</v>
      </c>
      <c r="AO15" s="31">
        <v>22</v>
      </c>
      <c r="AP15" s="24">
        <v>2</v>
      </c>
      <c r="AQ15" s="24">
        <v>3</v>
      </c>
      <c r="AR15" s="24"/>
      <c r="AS15" s="24"/>
      <c r="AT15" s="24"/>
      <c r="AU15" s="24"/>
      <c r="AV15" s="24">
        <v>32</v>
      </c>
      <c r="AW15" s="24">
        <v>17</v>
      </c>
      <c r="AX15" s="24">
        <v>9</v>
      </c>
      <c r="AY15" s="24"/>
      <c r="AZ15" s="24">
        <v>8</v>
      </c>
      <c r="BA15" s="24"/>
      <c r="BB15" s="24">
        <v>24</v>
      </c>
      <c r="BC15" s="24"/>
      <c r="BD15" s="24"/>
      <c r="BE15" s="24">
        <v>9</v>
      </c>
      <c r="BF15" s="24">
        <v>10</v>
      </c>
      <c r="BG15" s="24">
        <v>8</v>
      </c>
      <c r="BH15" s="24">
        <v>8</v>
      </c>
      <c r="BI15" s="24">
        <v>14</v>
      </c>
      <c r="BJ15" s="24"/>
      <c r="BK15" s="24">
        <v>16</v>
      </c>
      <c r="BL15" s="24"/>
      <c r="BM15" s="24"/>
      <c r="BN15" s="34">
        <f t="shared" si="0"/>
        <v>528</v>
      </c>
    </row>
    <row r="16" spans="1:66">
      <c r="A16" s="22" t="s">
        <v>106</v>
      </c>
      <c r="B16" s="44"/>
      <c r="C16" s="44">
        <v>22</v>
      </c>
      <c r="D16" s="17"/>
      <c r="E16" s="17"/>
      <c r="F16" s="17"/>
      <c r="G16" s="17"/>
      <c r="H16" s="17"/>
      <c r="I16" s="17">
        <v>11</v>
      </c>
      <c r="J16" s="17"/>
      <c r="K16" s="17">
        <v>7</v>
      </c>
      <c r="L16" s="17">
        <v>25</v>
      </c>
      <c r="M16" s="17"/>
      <c r="N16" s="17"/>
      <c r="O16" s="17">
        <v>22</v>
      </c>
      <c r="P16" s="17">
        <v>13</v>
      </c>
      <c r="Q16" s="17">
        <v>13</v>
      </c>
      <c r="R16" s="17">
        <v>16</v>
      </c>
      <c r="S16" s="17">
        <v>16</v>
      </c>
      <c r="T16" s="17">
        <v>12</v>
      </c>
      <c r="U16" s="17">
        <v>7</v>
      </c>
      <c r="V16" s="17">
        <v>10</v>
      </c>
      <c r="W16" s="17">
        <v>3</v>
      </c>
      <c r="X16" s="17"/>
      <c r="Y16" s="17">
        <v>6</v>
      </c>
      <c r="Z16" s="17">
        <v>31</v>
      </c>
      <c r="AA16" s="17">
        <v>17</v>
      </c>
      <c r="AB16" s="17">
        <v>4</v>
      </c>
      <c r="AC16" s="17">
        <v>15</v>
      </c>
      <c r="AD16" s="17">
        <v>18</v>
      </c>
      <c r="AE16" s="17"/>
      <c r="AF16" s="17">
        <v>21</v>
      </c>
      <c r="AG16" s="18">
        <v>4</v>
      </c>
      <c r="AH16" s="17">
        <v>5</v>
      </c>
      <c r="AI16" s="17"/>
      <c r="AJ16" s="17">
        <v>5</v>
      </c>
      <c r="AK16" s="17"/>
      <c r="AL16" s="17"/>
      <c r="AM16" s="17"/>
      <c r="AN16" s="17">
        <v>13</v>
      </c>
      <c r="AO16" s="17">
        <v>19</v>
      </c>
      <c r="AP16" s="17">
        <v>4</v>
      </c>
      <c r="AQ16" s="17">
        <v>5</v>
      </c>
      <c r="AR16" s="17">
        <v>1</v>
      </c>
      <c r="AS16" s="17">
        <v>1</v>
      </c>
      <c r="AT16" s="17"/>
      <c r="AU16" s="17"/>
      <c r="AV16" s="17">
        <v>9</v>
      </c>
      <c r="AW16" s="17">
        <v>8</v>
      </c>
      <c r="AX16" s="17">
        <v>4</v>
      </c>
      <c r="AY16" s="17"/>
      <c r="AZ16" s="17">
        <v>7</v>
      </c>
      <c r="BA16" s="17"/>
      <c r="BB16" s="17">
        <v>26</v>
      </c>
      <c r="BC16" s="17"/>
      <c r="BD16" s="17"/>
      <c r="BE16" s="17">
        <v>6</v>
      </c>
      <c r="BF16" s="17">
        <v>16</v>
      </c>
      <c r="BG16" s="17">
        <v>11</v>
      </c>
      <c r="BH16" s="17">
        <v>6</v>
      </c>
      <c r="BI16" s="17">
        <v>13</v>
      </c>
      <c r="BJ16" s="17"/>
      <c r="BK16" s="17">
        <v>17</v>
      </c>
      <c r="BL16" s="17"/>
      <c r="BM16" s="17"/>
      <c r="BN16" s="34">
        <f t="shared" si="0"/>
        <v>469</v>
      </c>
    </row>
    <row r="17" spans="1:66">
      <c r="A17" s="22" t="s">
        <v>107</v>
      </c>
      <c r="B17" s="44"/>
      <c r="C17" s="44">
        <v>24</v>
      </c>
      <c r="D17" s="17"/>
      <c r="E17" s="17"/>
      <c r="F17" s="17"/>
      <c r="G17" s="17"/>
      <c r="H17" s="17"/>
      <c r="I17" s="17">
        <v>7</v>
      </c>
      <c r="J17" s="17"/>
      <c r="K17" s="17">
        <v>8</v>
      </c>
      <c r="L17" s="17">
        <v>26</v>
      </c>
      <c r="M17" s="17"/>
      <c r="N17" s="17"/>
      <c r="O17" s="17">
        <v>13</v>
      </c>
      <c r="P17" s="17">
        <v>9</v>
      </c>
      <c r="Q17" s="17">
        <v>9</v>
      </c>
      <c r="R17" s="17">
        <v>13</v>
      </c>
      <c r="S17" s="17">
        <v>11</v>
      </c>
      <c r="T17" s="17">
        <v>10</v>
      </c>
      <c r="U17" s="17">
        <v>6</v>
      </c>
      <c r="V17" s="17">
        <v>8</v>
      </c>
      <c r="W17" s="17">
        <v>2</v>
      </c>
      <c r="X17" s="17"/>
      <c r="Y17" s="17">
        <v>8</v>
      </c>
      <c r="Z17" s="17">
        <v>33</v>
      </c>
      <c r="AA17" s="17">
        <v>18</v>
      </c>
      <c r="AB17" s="17">
        <v>6</v>
      </c>
      <c r="AC17" s="17">
        <v>9</v>
      </c>
      <c r="AD17" s="17">
        <v>15</v>
      </c>
      <c r="AE17" s="17"/>
      <c r="AF17" s="17">
        <v>25</v>
      </c>
      <c r="AG17" s="18">
        <v>9</v>
      </c>
      <c r="AH17" s="17">
        <v>6</v>
      </c>
      <c r="AI17" s="17"/>
      <c r="AJ17" s="17">
        <v>6</v>
      </c>
      <c r="AK17" s="17"/>
      <c r="AL17" s="17"/>
      <c r="AM17" s="17"/>
      <c r="AN17" s="17">
        <v>21</v>
      </c>
      <c r="AO17" s="17">
        <v>23</v>
      </c>
      <c r="AP17" s="17">
        <v>5</v>
      </c>
      <c r="AQ17" s="17">
        <v>6</v>
      </c>
      <c r="AR17" s="17">
        <v>3</v>
      </c>
      <c r="AS17" s="17">
        <v>4</v>
      </c>
      <c r="AT17" s="17"/>
      <c r="AU17" s="17"/>
      <c r="AV17" s="17">
        <v>17</v>
      </c>
      <c r="AW17" s="17">
        <v>14</v>
      </c>
      <c r="AX17" s="17">
        <v>5</v>
      </c>
      <c r="AY17" s="17"/>
      <c r="AZ17" s="17">
        <v>5</v>
      </c>
      <c r="BA17" s="17"/>
      <c r="BB17" s="17">
        <v>31</v>
      </c>
      <c r="BC17" s="17"/>
      <c r="BD17" s="17"/>
      <c r="BE17" s="17">
        <v>8</v>
      </c>
      <c r="BF17" s="17">
        <v>15</v>
      </c>
      <c r="BG17" s="17">
        <v>17</v>
      </c>
      <c r="BH17" s="17">
        <v>7</v>
      </c>
      <c r="BI17" s="17">
        <v>12</v>
      </c>
      <c r="BJ17" s="17"/>
      <c r="BK17" s="17">
        <v>14</v>
      </c>
      <c r="BL17" s="17"/>
      <c r="BM17" s="17"/>
      <c r="BN17" s="34">
        <f t="shared" si="0"/>
        <v>488</v>
      </c>
    </row>
    <row r="18" spans="1:66">
      <c r="A18" s="22" t="s">
        <v>108</v>
      </c>
      <c r="B18" s="44"/>
      <c r="C18" s="44">
        <v>14</v>
      </c>
      <c r="D18" s="17"/>
      <c r="E18" s="17"/>
      <c r="F18" s="17"/>
      <c r="G18" s="17"/>
      <c r="H18" s="17"/>
      <c r="I18" s="17">
        <v>5</v>
      </c>
      <c r="J18" s="17"/>
      <c r="K18" s="17">
        <v>4</v>
      </c>
      <c r="L18" s="17">
        <v>22</v>
      </c>
      <c r="M18" s="17"/>
      <c r="N18" s="17"/>
      <c r="O18" s="17">
        <v>9</v>
      </c>
      <c r="P18" s="17">
        <v>5</v>
      </c>
      <c r="Q18" s="17">
        <v>8</v>
      </c>
      <c r="R18" s="17">
        <v>10</v>
      </c>
      <c r="S18" s="17">
        <v>8</v>
      </c>
      <c r="T18" s="17">
        <v>6</v>
      </c>
      <c r="U18" s="17">
        <v>3</v>
      </c>
      <c r="V18" s="17">
        <v>6</v>
      </c>
      <c r="W18" s="17">
        <v>1</v>
      </c>
      <c r="X18" s="17"/>
      <c r="Y18" s="17">
        <v>6</v>
      </c>
      <c r="Z18" s="17">
        <v>31</v>
      </c>
      <c r="AA18" s="17">
        <v>39</v>
      </c>
      <c r="AB18" s="17">
        <v>7</v>
      </c>
      <c r="AC18" s="17">
        <v>8</v>
      </c>
      <c r="AD18" s="17">
        <v>14</v>
      </c>
      <c r="AE18" s="17"/>
      <c r="AF18" s="17">
        <v>28</v>
      </c>
      <c r="AG18" s="18">
        <v>11</v>
      </c>
      <c r="AH18" s="17">
        <v>7</v>
      </c>
      <c r="AI18" s="17"/>
      <c r="AJ18" s="17">
        <v>5</v>
      </c>
      <c r="AK18" s="17"/>
      <c r="AL18" s="17"/>
      <c r="AM18" s="17"/>
      <c r="AN18" s="17">
        <v>17</v>
      </c>
      <c r="AO18" s="17">
        <v>30</v>
      </c>
      <c r="AP18" s="17">
        <v>7</v>
      </c>
      <c r="AQ18" s="17">
        <v>8</v>
      </c>
      <c r="AR18" s="17">
        <v>9</v>
      </c>
      <c r="AS18" s="17">
        <v>9</v>
      </c>
      <c r="AT18" s="17"/>
      <c r="AU18" s="17"/>
      <c r="AV18" s="17">
        <v>16</v>
      </c>
      <c r="AW18" s="17">
        <v>13</v>
      </c>
      <c r="AX18" s="17">
        <v>4</v>
      </c>
      <c r="AY18" s="17"/>
      <c r="AZ18" s="17">
        <v>9</v>
      </c>
      <c r="BA18" s="17"/>
      <c r="BB18" s="17">
        <v>30</v>
      </c>
      <c r="BC18" s="17"/>
      <c r="BD18" s="17"/>
      <c r="BE18" s="17">
        <v>12</v>
      </c>
      <c r="BF18" s="17">
        <v>17</v>
      </c>
      <c r="BG18" s="17">
        <v>16</v>
      </c>
      <c r="BH18" s="17">
        <v>8</v>
      </c>
      <c r="BI18" s="17">
        <v>11</v>
      </c>
      <c r="BJ18" s="17"/>
      <c r="BK18" s="17">
        <v>15</v>
      </c>
      <c r="BL18" s="17"/>
      <c r="BM18" s="17"/>
      <c r="BN18" s="34">
        <f t="shared" si="0"/>
        <v>488</v>
      </c>
    </row>
    <row r="19" spans="1:66">
      <c r="A19" s="22" t="s">
        <v>109</v>
      </c>
      <c r="B19" s="44"/>
      <c r="C19" s="44">
        <v>16</v>
      </c>
      <c r="D19" s="17"/>
      <c r="E19" s="17"/>
      <c r="F19" s="17"/>
      <c r="G19" s="17"/>
      <c r="H19" s="17"/>
      <c r="I19" s="17">
        <v>3</v>
      </c>
      <c r="J19" s="17"/>
      <c r="K19" s="17">
        <v>5</v>
      </c>
      <c r="L19" s="17">
        <v>18</v>
      </c>
      <c r="M19" s="17"/>
      <c r="N19" s="17"/>
      <c r="O19" s="17">
        <v>5</v>
      </c>
      <c r="P19" s="17">
        <v>4</v>
      </c>
      <c r="Q19" s="17">
        <v>6</v>
      </c>
      <c r="R19" s="17">
        <v>9</v>
      </c>
      <c r="S19" s="17">
        <v>9</v>
      </c>
      <c r="T19" s="17">
        <v>8</v>
      </c>
      <c r="U19" s="17">
        <v>1</v>
      </c>
      <c r="V19" s="17">
        <v>7</v>
      </c>
      <c r="W19" s="17">
        <v>3</v>
      </c>
      <c r="X19" s="17"/>
      <c r="Y19" s="17">
        <v>7</v>
      </c>
      <c r="Z19" s="17">
        <v>32</v>
      </c>
      <c r="AA19" s="17">
        <v>48</v>
      </c>
      <c r="AB19" s="17">
        <v>5</v>
      </c>
      <c r="AC19" s="17">
        <v>3</v>
      </c>
      <c r="AD19" s="17">
        <v>13</v>
      </c>
      <c r="AE19" s="17"/>
      <c r="AF19" s="17">
        <v>24</v>
      </c>
      <c r="AG19" s="18">
        <v>8</v>
      </c>
      <c r="AH19" s="17">
        <v>9</v>
      </c>
      <c r="AI19" s="17"/>
      <c r="AJ19" s="17">
        <v>2</v>
      </c>
      <c r="AK19" s="17"/>
      <c r="AL19" s="17"/>
      <c r="AM19" s="17"/>
      <c r="AN19" s="17">
        <v>18</v>
      </c>
      <c r="AO19" s="17">
        <v>26</v>
      </c>
      <c r="AP19" s="17">
        <v>6</v>
      </c>
      <c r="AQ19" s="17">
        <v>10</v>
      </c>
      <c r="AR19" s="17">
        <v>10</v>
      </c>
      <c r="AS19" s="17">
        <v>7</v>
      </c>
      <c r="AT19" s="17"/>
      <c r="AU19" s="17"/>
      <c r="AV19" s="17">
        <v>18</v>
      </c>
      <c r="AW19" s="17">
        <v>17</v>
      </c>
      <c r="AX19" s="17">
        <v>4</v>
      </c>
      <c r="AY19" s="17"/>
      <c r="AZ19" s="17">
        <v>6</v>
      </c>
      <c r="BA19" s="17"/>
      <c r="BB19" s="17">
        <v>35</v>
      </c>
      <c r="BC19" s="17"/>
      <c r="BD19" s="17"/>
      <c r="BE19" s="17">
        <v>13</v>
      </c>
      <c r="BF19" s="17">
        <v>16</v>
      </c>
      <c r="BG19" s="17">
        <v>15</v>
      </c>
      <c r="BH19" s="17">
        <v>6</v>
      </c>
      <c r="BI19" s="17">
        <v>10</v>
      </c>
      <c r="BJ19" s="17"/>
      <c r="BK19" s="17">
        <v>16</v>
      </c>
      <c r="BL19" s="17"/>
      <c r="BM19" s="17"/>
      <c r="BN19" s="34">
        <f t="shared" si="0"/>
        <v>478</v>
      </c>
    </row>
    <row r="20" spans="1:66">
      <c r="A20" s="22" t="s">
        <v>110</v>
      </c>
      <c r="B20" s="43"/>
      <c r="C20" s="43">
        <v>21</v>
      </c>
      <c r="D20" s="24"/>
      <c r="E20" s="24"/>
      <c r="F20" s="24"/>
      <c r="G20" s="24"/>
      <c r="H20" s="24"/>
      <c r="I20" s="24">
        <v>4</v>
      </c>
      <c r="J20" s="24"/>
      <c r="K20" s="24"/>
      <c r="L20" s="24">
        <v>23</v>
      </c>
      <c r="M20" s="24"/>
      <c r="N20" s="24"/>
      <c r="O20" s="24">
        <v>4</v>
      </c>
      <c r="P20" s="24">
        <v>3</v>
      </c>
      <c r="Q20" s="24">
        <v>3</v>
      </c>
      <c r="R20" s="24">
        <v>14</v>
      </c>
      <c r="S20" s="24">
        <v>4</v>
      </c>
      <c r="T20" s="24">
        <v>2</v>
      </c>
      <c r="U20" s="24">
        <v>3</v>
      </c>
      <c r="V20" s="24">
        <v>9</v>
      </c>
      <c r="W20" s="24">
        <v>3</v>
      </c>
      <c r="X20" s="24"/>
      <c r="Y20" s="24">
        <v>13</v>
      </c>
      <c r="Z20" s="24">
        <v>31</v>
      </c>
      <c r="AA20" s="24">
        <v>56</v>
      </c>
      <c r="AB20" s="24">
        <v>5</v>
      </c>
      <c r="AC20" s="24">
        <v>4</v>
      </c>
      <c r="AD20" s="24">
        <v>16</v>
      </c>
      <c r="AE20" s="24"/>
      <c r="AF20" s="24">
        <v>27</v>
      </c>
      <c r="AG20" s="24">
        <v>4</v>
      </c>
      <c r="AH20" s="24">
        <v>10</v>
      </c>
      <c r="AI20" s="24">
        <v>13</v>
      </c>
      <c r="AJ20" s="24">
        <v>2</v>
      </c>
      <c r="AK20" s="24"/>
      <c r="AL20" s="24">
        <v>11</v>
      </c>
      <c r="AM20" s="24"/>
      <c r="AN20" s="24">
        <v>16</v>
      </c>
      <c r="AO20" s="24">
        <v>29</v>
      </c>
      <c r="AP20" s="24">
        <v>4</v>
      </c>
      <c r="AQ20" s="24">
        <v>11</v>
      </c>
      <c r="AR20" s="24">
        <v>9</v>
      </c>
      <c r="AS20" s="24">
        <v>8</v>
      </c>
      <c r="AT20" s="24"/>
      <c r="AU20" s="24"/>
      <c r="AV20" s="24">
        <v>16</v>
      </c>
      <c r="AW20" s="24">
        <v>9</v>
      </c>
      <c r="AX20" s="24">
        <v>3</v>
      </c>
      <c r="AY20" s="24">
        <v>3</v>
      </c>
      <c r="AZ20" s="24">
        <v>4</v>
      </c>
      <c r="BA20" s="24"/>
      <c r="BB20" s="24">
        <v>37</v>
      </c>
      <c r="BC20" s="24"/>
      <c r="BD20" s="24"/>
      <c r="BE20" s="24">
        <v>14</v>
      </c>
      <c r="BF20" s="24">
        <v>13</v>
      </c>
      <c r="BG20" s="24">
        <v>19</v>
      </c>
      <c r="BH20" s="24">
        <v>5</v>
      </c>
      <c r="BI20" s="24">
        <v>9</v>
      </c>
      <c r="BJ20" s="24"/>
      <c r="BK20" s="24">
        <v>15</v>
      </c>
      <c r="BL20" s="24"/>
      <c r="BM20" s="24"/>
      <c r="BN20" s="34">
        <f t="shared" si="0"/>
        <v>509</v>
      </c>
    </row>
    <row r="21" spans="1:66">
      <c r="A21" s="22" t="s">
        <v>111</v>
      </c>
      <c r="B21" s="43"/>
      <c r="C21" s="43">
        <v>16</v>
      </c>
      <c r="D21" s="24"/>
      <c r="E21" s="24"/>
      <c r="F21" s="24"/>
      <c r="G21" s="24"/>
      <c r="H21" s="24"/>
      <c r="I21" s="24">
        <v>6</v>
      </c>
      <c r="J21" s="24"/>
      <c r="K21" s="24"/>
      <c r="L21" s="24">
        <v>20</v>
      </c>
      <c r="M21" s="24"/>
      <c r="N21" s="24"/>
      <c r="O21" s="24">
        <v>2</v>
      </c>
      <c r="P21" s="24">
        <v>4</v>
      </c>
      <c r="Q21" s="24">
        <v>2</v>
      </c>
      <c r="R21" s="24">
        <v>1</v>
      </c>
      <c r="S21" s="24">
        <v>2</v>
      </c>
      <c r="T21" s="24">
        <v>3</v>
      </c>
      <c r="U21" s="24">
        <v>4</v>
      </c>
      <c r="V21" s="24">
        <v>11</v>
      </c>
      <c r="W21" s="24">
        <v>4</v>
      </c>
      <c r="X21" s="24"/>
      <c r="Y21" s="24">
        <v>9</v>
      </c>
      <c r="Z21" s="24">
        <v>29</v>
      </c>
      <c r="AA21" s="24">
        <v>53</v>
      </c>
      <c r="AB21" s="24">
        <v>3</v>
      </c>
      <c r="AC21" s="24">
        <v>5</v>
      </c>
      <c r="AD21" s="24">
        <v>14</v>
      </c>
      <c r="AE21" s="24"/>
      <c r="AF21" s="24">
        <v>21</v>
      </c>
      <c r="AG21" s="24">
        <v>3</v>
      </c>
      <c r="AH21" s="24">
        <v>6</v>
      </c>
      <c r="AI21" s="24">
        <v>15</v>
      </c>
      <c r="AJ21" s="24">
        <v>3</v>
      </c>
      <c r="AK21" s="24"/>
      <c r="AL21" s="24">
        <v>9</v>
      </c>
      <c r="AM21" s="24"/>
      <c r="AN21" s="24">
        <v>15</v>
      </c>
      <c r="AO21" s="24">
        <v>23</v>
      </c>
      <c r="AP21" s="24">
        <v>5</v>
      </c>
      <c r="AQ21" s="24">
        <v>8</v>
      </c>
      <c r="AR21" s="24">
        <v>6</v>
      </c>
      <c r="AS21" s="24">
        <v>7</v>
      </c>
      <c r="AT21" s="24"/>
      <c r="AU21" s="24"/>
      <c r="AV21" s="24">
        <v>13</v>
      </c>
      <c r="AW21" s="24">
        <v>11</v>
      </c>
      <c r="AX21" s="24">
        <v>1</v>
      </c>
      <c r="AY21" s="24">
        <v>4</v>
      </c>
      <c r="AZ21" s="24">
        <v>6</v>
      </c>
      <c r="BA21" s="24"/>
      <c r="BB21" s="24">
        <v>32</v>
      </c>
      <c r="BC21" s="24"/>
      <c r="BD21" s="24"/>
      <c r="BE21" s="24">
        <v>11</v>
      </c>
      <c r="BF21" s="24">
        <v>14</v>
      </c>
      <c r="BG21" s="24">
        <v>13</v>
      </c>
      <c r="BH21" s="24">
        <v>4</v>
      </c>
      <c r="BI21" s="24">
        <v>7</v>
      </c>
      <c r="BJ21" s="24"/>
      <c r="BK21" s="24">
        <v>13</v>
      </c>
      <c r="BL21" s="24"/>
      <c r="BM21" s="24"/>
      <c r="BN21" s="34">
        <f t="shared" si="0"/>
        <v>438</v>
      </c>
    </row>
    <row r="22" spans="1:66">
      <c r="A22" s="22" t="s">
        <v>112</v>
      </c>
      <c r="B22" s="43"/>
      <c r="C22" s="43">
        <v>10</v>
      </c>
      <c r="D22" s="24"/>
      <c r="E22" s="24"/>
      <c r="F22" s="24"/>
      <c r="G22" s="24"/>
      <c r="H22" s="24"/>
      <c r="I22" s="24">
        <v>8</v>
      </c>
      <c r="J22" s="24">
        <v>3</v>
      </c>
      <c r="K22" s="24"/>
      <c r="L22" s="24">
        <v>11</v>
      </c>
      <c r="M22" s="24"/>
      <c r="N22" s="24"/>
      <c r="O22" s="24">
        <v>3</v>
      </c>
      <c r="P22" s="24">
        <v>4</v>
      </c>
      <c r="Q22" s="24">
        <v>1</v>
      </c>
      <c r="R22" s="24">
        <v>3</v>
      </c>
      <c r="S22" s="24">
        <v>1</v>
      </c>
      <c r="T22" s="24">
        <v>2</v>
      </c>
      <c r="U22" s="24">
        <v>2</v>
      </c>
      <c r="V22" s="24">
        <v>7</v>
      </c>
      <c r="W22" s="24">
        <v>3</v>
      </c>
      <c r="X22" s="24"/>
      <c r="Y22" s="24">
        <v>7</v>
      </c>
      <c r="Z22" s="24">
        <v>21</v>
      </c>
      <c r="AA22" s="24">
        <v>49</v>
      </c>
      <c r="AB22" s="24">
        <v>1</v>
      </c>
      <c r="AC22" s="24">
        <v>3</v>
      </c>
      <c r="AD22" s="24">
        <v>16</v>
      </c>
      <c r="AE22" s="24"/>
      <c r="AF22" s="24">
        <v>23</v>
      </c>
      <c r="AG22" s="24">
        <v>5</v>
      </c>
      <c r="AH22" s="24">
        <v>7</v>
      </c>
      <c r="AI22" s="24">
        <v>17</v>
      </c>
      <c r="AJ22" s="24">
        <v>3</v>
      </c>
      <c r="AK22" s="24"/>
      <c r="AL22" s="24">
        <v>12</v>
      </c>
      <c r="AM22" s="24"/>
      <c r="AN22" s="24">
        <v>14</v>
      </c>
      <c r="AO22" s="24">
        <v>26</v>
      </c>
      <c r="AP22" s="24">
        <v>7</v>
      </c>
      <c r="AQ22" s="24">
        <v>8</v>
      </c>
      <c r="AR22" s="24">
        <v>21</v>
      </c>
      <c r="AS22" s="24">
        <v>10</v>
      </c>
      <c r="AT22" s="24"/>
      <c r="AU22" s="24"/>
      <c r="AV22" s="24">
        <v>14</v>
      </c>
      <c r="AW22" s="24">
        <v>7</v>
      </c>
      <c r="AX22" s="24">
        <v>1</v>
      </c>
      <c r="AY22" s="24">
        <v>2</v>
      </c>
      <c r="AZ22" s="24">
        <v>5</v>
      </c>
      <c r="BA22" s="24"/>
      <c r="BB22" s="24">
        <v>33</v>
      </c>
      <c r="BC22" s="24"/>
      <c r="BD22" s="24"/>
      <c r="BE22" s="24">
        <v>8</v>
      </c>
      <c r="BF22" s="24">
        <v>9</v>
      </c>
      <c r="BG22" s="24">
        <v>11</v>
      </c>
      <c r="BH22" s="24">
        <v>3</v>
      </c>
      <c r="BI22" s="24">
        <v>6</v>
      </c>
      <c r="BJ22" s="24"/>
      <c r="BK22" s="24">
        <v>9</v>
      </c>
      <c r="BL22" s="24"/>
      <c r="BM22" s="24"/>
      <c r="BN22" s="34">
        <f t="shared" si="0"/>
        <v>416</v>
      </c>
    </row>
    <row r="30" spans="1:66">
      <c r="A30" s="1" t="s">
        <v>71</v>
      </c>
      <c r="B30" s="45"/>
      <c r="C30" s="45"/>
      <c r="D30" s="45"/>
      <c r="E30" s="45"/>
      <c r="F30" s="45"/>
      <c r="G30" s="45"/>
      <c r="H30" s="57"/>
    </row>
    <row r="31" spans="1:66">
      <c r="A31" s="46" t="s">
        <v>134</v>
      </c>
      <c r="B31" s="47" t="s">
        <v>135</v>
      </c>
      <c r="C31" s="48" t="s">
        <v>136</v>
      </c>
      <c r="D31" s="48" t="s">
        <v>137</v>
      </c>
      <c r="E31" s="47" t="s">
        <v>138</v>
      </c>
      <c r="F31" s="47" t="s">
        <v>139</v>
      </c>
      <c r="G31" s="47" t="s">
        <v>140</v>
      </c>
      <c r="H31" s="58" t="s">
        <v>141</v>
      </c>
      <c r="I31" s="54" t="s">
        <v>142</v>
      </c>
      <c r="J31" s="54" t="s">
        <v>143</v>
      </c>
      <c r="K31" s="54" t="s">
        <v>144</v>
      </c>
    </row>
    <row r="32" spans="1:66">
      <c r="A32" s="49">
        <v>40772</v>
      </c>
      <c r="B32" s="27">
        <v>307</v>
      </c>
      <c r="C32" s="50">
        <v>1</v>
      </c>
      <c r="D32" s="50">
        <v>78</v>
      </c>
      <c r="E32" s="50">
        <v>0.5</v>
      </c>
      <c r="F32" s="50">
        <v>1</v>
      </c>
      <c r="G32" s="50">
        <v>0.997</v>
      </c>
      <c r="H32" s="52">
        <f>((B32*D32*F32)/(C32*E32))/G32</f>
        <v>48036.108324974928</v>
      </c>
      <c r="I32" s="25"/>
      <c r="J32" s="25"/>
      <c r="K32" s="25"/>
    </row>
    <row r="33" spans="1:11">
      <c r="A33" s="53">
        <v>40788</v>
      </c>
      <c r="B33" s="25">
        <v>382</v>
      </c>
      <c r="C33" s="54">
        <v>1</v>
      </c>
      <c r="D33" s="54">
        <v>78</v>
      </c>
      <c r="E33" s="54">
        <v>0.5</v>
      </c>
      <c r="F33" s="54">
        <v>1</v>
      </c>
      <c r="G33" s="54">
        <v>1.0149999999999999</v>
      </c>
      <c r="H33" s="56">
        <f t="shared" ref="H33:H51" si="1">((B33*D33*F33)/(C33*E33))/G33</f>
        <v>58711.330049261087</v>
      </c>
      <c r="I33" s="64">
        <f>AVERAGE(H33:H51)</f>
        <v>66753.124003389108</v>
      </c>
      <c r="J33" s="64">
        <f>_xlfn.STDEV.P(H33:H51)</f>
        <v>7360.2619459682182</v>
      </c>
      <c r="K33" s="64">
        <f>J33*2</f>
        <v>14720.523891936436</v>
      </c>
    </row>
    <row r="34" spans="1:11">
      <c r="A34" s="53">
        <v>40800</v>
      </c>
      <c r="B34" s="25">
        <v>421</v>
      </c>
      <c r="C34" s="54">
        <v>1</v>
      </c>
      <c r="D34" s="54">
        <v>78</v>
      </c>
      <c r="E34" s="54">
        <v>0.5</v>
      </c>
      <c r="F34" s="54">
        <v>1</v>
      </c>
      <c r="G34" s="54">
        <v>1.0229999999999999</v>
      </c>
      <c r="H34" s="56">
        <f t="shared" si="1"/>
        <v>64199.413489736078</v>
      </c>
    </row>
    <row r="35" spans="1:11">
      <c r="A35" s="53">
        <v>40814</v>
      </c>
      <c r="B35" s="25">
        <v>403</v>
      </c>
      <c r="C35" s="54">
        <v>1</v>
      </c>
      <c r="D35" s="54">
        <v>78</v>
      </c>
      <c r="E35" s="54">
        <v>0.5</v>
      </c>
      <c r="F35" s="54">
        <v>1</v>
      </c>
      <c r="G35" s="54">
        <v>0.98499999999999999</v>
      </c>
      <c r="H35" s="56">
        <f t="shared" si="1"/>
        <v>63825.380710659898</v>
      </c>
    </row>
    <row r="36" spans="1:11">
      <c r="A36" s="53">
        <v>40854</v>
      </c>
      <c r="B36" s="25">
        <v>388</v>
      </c>
      <c r="C36" s="54">
        <v>1</v>
      </c>
      <c r="D36" s="54">
        <v>78</v>
      </c>
      <c r="E36" s="54">
        <v>0.5</v>
      </c>
      <c r="F36" s="54">
        <v>1</v>
      </c>
      <c r="G36" s="54">
        <v>1.0149999999999999</v>
      </c>
      <c r="H36" s="56">
        <f>((B36*D36*F36)/(C36*E36))/G36</f>
        <v>59633.497536945819</v>
      </c>
    </row>
    <row r="37" spans="1:11">
      <c r="A37" s="53">
        <v>40891</v>
      </c>
      <c r="B37" s="25">
        <v>352</v>
      </c>
      <c r="C37" s="54">
        <v>1</v>
      </c>
      <c r="D37" s="54">
        <v>78</v>
      </c>
      <c r="E37" s="54">
        <v>0.5</v>
      </c>
      <c r="F37" s="54">
        <v>1</v>
      </c>
      <c r="G37" s="54">
        <v>0.89900000000000002</v>
      </c>
      <c r="H37" s="56">
        <f t="shared" ref="H37:H51" si="2">((B37*D37*F37)/(C37*E37))/G37</f>
        <v>61081.201334816462</v>
      </c>
    </row>
    <row r="38" spans="1:11">
      <c r="A38" s="53">
        <v>40920</v>
      </c>
      <c r="B38" s="25">
        <v>409</v>
      </c>
      <c r="C38" s="54">
        <v>1</v>
      </c>
      <c r="D38" s="54">
        <v>78</v>
      </c>
      <c r="E38" s="54">
        <v>0.5</v>
      </c>
      <c r="F38" s="54">
        <v>1</v>
      </c>
      <c r="G38" s="54">
        <v>0.97899999999999998</v>
      </c>
      <c r="H38" s="56">
        <f t="shared" si="2"/>
        <v>65172.625127681305</v>
      </c>
    </row>
    <row r="39" spans="1:11">
      <c r="A39" s="53">
        <v>40948</v>
      </c>
      <c r="B39" s="25">
        <v>386</v>
      </c>
      <c r="C39" s="54">
        <v>1</v>
      </c>
      <c r="D39" s="54">
        <v>78</v>
      </c>
      <c r="E39" s="54">
        <v>0.5</v>
      </c>
      <c r="F39" s="54">
        <v>1</v>
      </c>
      <c r="G39" s="54">
        <v>1.0780000000000001</v>
      </c>
      <c r="H39" s="56">
        <f t="shared" si="2"/>
        <v>55858.99814471243</v>
      </c>
    </row>
    <row r="40" spans="1:11">
      <c r="A40" s="53">
        <v>40977</v>
      </c>
      <c r="B40" s="25">
        <v>472</v>
      </c>
      <c r="C40" s="54">
        <v>1</v>
      </c>
      <c r="D40" s="54">
        <v>78</v>
      </c>
      <c r="E40" s="54">
        <v>0.5</v>
      </c>
      <c r="F40" s="54">
        <v>1</v>
      </c>
      <c r="G40" s="54">
        <v>0.96699999999999997</v>
      </c>
      <c r="H40" s="56">
        <f>((B40*D40*F40)/(C40*E40))/G40</f>
        <v>76144.777662874869</v>
      </c>
    </row>
    <row r="41" spans="1:11">
      <c r="A41" s="53">
        <v>41045</v>
      </c>
      <c r="B41" s="25">
        <v>438</v>
      </c>
      <c r="C41" s="54">
        <v>1</v>
      </c>
      <c r="D41" s="54">
        <v>78</v>
      </c>
      <c r="E41" s="54">
        <v>0.5</v>
      </c>
      <c r="F41" s="54">
        <v>1</v>
      </c>
      <c r="G41" s="54">
        <v>1.1200000000000001</v>
      </c>
      <c r="H41" s="56">
        <f t="shared" si="2"/>
        <v>61007.142857142848</v>
      </c>
    </row>
    <row r="42" spans="1:11">
      <c r="A42" s="53">
        <v>41079</v>
      </c>
      <c r="B42" s="25">
        <v>379</v>
      </c>
      <c r="C42" s="54">
        <v>1</v>
      </c>
      <c r="D42" s="54">
        <v>78</v>
      </c>
      <c r="E42" s="54">
        <v>0.5</v>
      </c>
      <c r="F42" s="54">
        <v>1</v>
      </c>
      <c r="G42" s="54">
        <v>0.89900000000000002</v>
      </c>
      <c r="H42" s="56">
        <f t="shared" si="2"/>
        <v>65766.40711902114</v>
      </c>
    </row>
    <row r="43" spans="1:11">
      <c r="A43" s="53">
        <v>41114</v>
      </c>
      <c r="B43" s="25">
        <v>364</v>
      </c>
      <c r="C43" s="54">
        <v>1</v>
      </c>
      <c r="D43" s="54">
        <v>78</v>
      </c>
      <c r="E43" s="54">
        <v>0.5</v>
      </c>
      <c r="F43" s="54">
        <v>1</v>
      </c>
      <c r="G43" s="54">
        <v>1</v>
      </c>
      <c r="H43" s="56">
        <f t="shared" si="2"/>
        <v>56784</v>
      </c>
    </row>
    <row r="44" spans="1:11">
      <c r="A44" s="53">
        <v>41150</v>
      </c>
      <c r="B44" s="25">
        <v>512</v>
      </c>
      <c r="C44" s="54">
        <v>1</v>
      </c>
      <c r="D44" s="54">
        <v>78</v>
      </c>
      <c r="E44" s="54">
        <v>0.5</v>
      </c>
      <c r="F44" s="54">
        <v>1</v>
      </c>
      <c r="G44" s="54">
        <v>1.093</v>
      </c>
      <c r="H44" s="56">
        <f t="shared" si="2"/>
        <v>73075.937785910341</v>
      </c>
    </row>
    <row r="45" spans="1:11">
      <c r="A45" s="53">
        <v>41193</v>
      </c>
      <c r="B45" s="25">
        <v>452</v>
      </c>
      <c r="C45" s="54">
        <v>1</v>
      </c>
      <c r="D45" s="54">
        <v>78</v>
      </c>
      <c r="E45" s="54">
        <v>0.5</v>
      </c>
      <c r="F45" s="54">
        <v>1</v>
      </c>
      <c r="G45" s="54">
        <v>0.879</v>
      </c>
      <c r="H45" s="56">
        <f t="shared" si="2"/>
        <v>80218.430034129691</v>
      </c>
    </row>
    <row r="46" spans="1:11">
      <c r="A46" s="53">
        <v>41251</v>
      </c>
      <c r="B46" s="25">
        <v>474</v>
      </c>
      <c r="C46" s="54">
        <v>1</v>
      </c>
      <c r="D46" s="54">
        <v>78</v>
      </c>
      <c r="E46" s="54">
        <v>0.5</v>
      </c>
      <c r="F46" s="54">
        <v>1</v>
      </c>
      <c r="G46" s="54">
        <v>0.95299999999999996</v>
      </c>
      <c r="H46" s="56">
        <f t="shared" si="2"/>
        <v>77590.766002098637</v>
      </c>
    </row>
    <row r="47" spans="1:11">
      <c r="A47" s="53">
        <v>41332</v>
      </c>
      <c r="B47" s="25">
        <v>473</v>
      </c>
      <c r="C47" s="54">
        <v>1</v>
      </c>
      <c r="D47" s="54">
        <v>78</v>
      </c>
      <c r="E47" s="54">
        <v>0.5</v>
      </c>
      <c r="F47" s="54">
        <v>1</v>
      </c>
      <c r="G47" s="54">
        <v>1.089</v>
      </c>
      <c r="H47" s="56">
        <f t="shared" si="2"/>
        <v>67757.57575757576</v>
      </c>
    </row>
    <row r="48" spans="1:11">
      <c r="A48" s="53">
        <v>41425</v>
      </c>
      <c r="B48" s="25">
        <v>462</v>
      </c>
      <c r="C48" s="54">
        <v>1</v>
      </c>
      <c r="D48" s="54">
        <v>78</v>
      </c>
      <c r="E48" s="54">
        <v>0.5</v>
      </c>
      <c r="F48" s="54">
        <v>1</v>
      </c>
      <c r="G48" s="54">
        <v>1.0549999999999999</v>
      </c>
      <c r="H48" s="56">
        <f t="shared" si="2"/>
        <v>68314.691943127968</v>
      </c>
    </row>
    <row r="49" spans="1:8">
      <c r="A49" s="53">
        <v>41541</v>
      </c>
      <c r="B49" s="25">
        <v>494</v>
      </c>
      <c r="C49" s="54">
        <v>1</v>
      </c>
      <c r="D49" s="54">
        <v>78</v>
      </c>
      <c r="E49" s="54">
        <v>0.5</v>
      </c>
      <c r="F49" s="54">
        <v>1</v>
      </c>
      <c r="G49" s="54">
        <v>0.97799999999999998</v>
      </c>
      <c r="H49" s="56">
        <f t="shared" si="2"/>
        <v>78797.546012269944</v>
      </c>
    </row>
    <row r="50" spans="1:8">
      <c r="A50" s="53">
        <v>41710</v>
      </c>
      <c r="B50" s="25">
        <v>425</v>
      </c>
      <c r="C50" s="54">
        <v>1</v>
      </c>
      <c r="D50" s="54">
        <v>78</v>
      </c>
      <c r="E50" s="54">
        <v>0.5</v>
      </c>
      <c r="F50" s="54">
        <v>1</v>
      </c>
      <c r="G50" s="54">
        <v>0.92800000000000005</v>
      </c>
      <c r="H50" s="56">
        <f t="shared" si="2"/>
        <v>71443.965517241377</v>
      </c>
    </row>
    <row r="51" spans="1:8">
      <c r="A51" s="59">
        <v>41886</v>
      </c>
      <c r="B51" s="25">
        <v>407</v>
      </c>
      <c r="C51" s="54">
        <v>1</v>
      </c>
      <c r="D51" s="54">
        <v>78</v>
      </c>
      <c r="E51" s="54">
        <v>0.5</v>
      </c>
      <c r="F51" s="54">
        <v>1</v>
      </c>
      <c r="G51" s="54">
        <v>1.0089999999999999</v>
      </c>
      <c r="H51" s="56">
        <f t="shared" si="2"/>
        <v>62925.668979187321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"/>
  <sheetViews>
    <sheetView workbookViewId="0">
      <selection activeCell="I30" sqref="I30:K32"/>
    </sheetView>
  </sheetViews>
  <sheetFormatPr baseColWidth="10" defaultColWidth="23" defaultRowHeight="15" x14ac:dyDescent="0"/>
  <sheetData>
    <row r="1" spans="1:61">
      <c r="A1" s="1" t="s">
        <v>113</v>
      </c>
      <c r="B1" s="35" t="s">
        <v>66</v>
      </c>
      <c r="C1" s="35" t="s">
        <v>3</v>
      </c>
      <c r="D1" s="35" t="s">
        <v>4</v>
      </c>
      <c r="E1" s="35" t="s">
        <v>5</v>
      </c>
      <c r="F1" s="35" t="s">
        <v>6</v>
      </c>
      <c r="G1" s="35" t="s">
        <v>60</v>
      </c>
      <c r="H1" s="35" t="s">
        <v>61</v>
      </c>
      <c r="I1" s="35" t="s">
        <v>7</v>
      </c>
      <c r="J1" s="35" t="s">
        <v>63</v>
      </c>
      <c r="K1" s="35" t="s">
        <v>8</v>
      </c>
      <c r="L1" s="35" t="s">
        <v>10</v>
      </c>
      <c r="M1" s="35" t="s">
        <v>9</v>
      </c>
      <c r="N1" s="35" t="s">
        <v>12</v>
      </c>
      <c r="O1" s="35" t="s">
        <v>11</v>
      </c>
      <c r="P1" s="35" t="s">
        <v>14</v>
      </c>
      <c r="Q1" s="35" t="s">
        <v>13</v>
      </c>
      <c r="R1" s="35" t="s">
        <v>64</v>
      </c>
      <c r="S1" s="35" t="s">
        <v>65</v>
      </c>
      <c r="T1" s="35" t="s">
        <v>15</v>
      </c>
      <c r="U1" s="35" t="s">
        <v>17</v>
      </c>
      <c r="V1" s="35" t="s">
        <v>18</v>
      </c>
      <c r="W1" s="35" t="s">
        <v>19</v>
      </c>
      <c r="X1" s="35" t="s">
        <v>20</v>
      </c>
      <c r="Y1" s="35" t="s">
        <v>22</v>
      </c>
      <c r="Z1" s="35" t="s">
        <v>21</v>
      </c>
      <c r="AA1" s="35" t="s">
        <v>23</v>
      </c>
      <c r="AB1" s="35" t="s">
        <v>24</v>
      </c>
      <c r="AC1" s="35" t="s">
        <v>25</v>
      </c>
      <c r="AD1" s="35" t="s">
        <v>26</v>
      </c>
      <c r="AE1" s="35" t="s">
        <v>27</v>
      </c>
      <c r="AF1" s="35" t="s">
        <v>28</v>
      </c>
      <c r="AG1" s="35" t="s">
        <v>30</v>
      </c>
      <c r="AH1" s="35" t="s">
        <v>58</v>
      </c>
      <c r="AI1" s="35" t="s">
        <v>68</v>
      </c>
      <c r="AJ1" s="35" t="s">
        <v>34</v>
      </c>
      <c r="AK1" s="35" t="s">
        <v>35</v>
      </c>
      <c r="AL1" s="35" t="s">
        <v>36</v>
      </c>
      <c r="AM1" s="35" t="s">
        <v>37</v>
      </c>
      <c r="AN1" s="35" t="s">
        <v>38</v>
      </c>
      <c r="AO1" s="35" t="s">
        <v>40</v>
      </c>
      <c r="AP1" s="35" t="s">
        <v>39</v>
      </c>
      <c r="AQ1" s="35" t="s">
        <v>41</v>
      </c>
      <c r="AR1" s="35" t="s">
        <v>42</v>
      </c>
      <c r="AS1" s="35" t="s">
        <v>43</v>
      </c>
      <c r="AT1" s="35" t="s">
        <v>44</v>
      </c>
      <c r="AU1" s="35" t="s">
        <v>45</v>
      </c>
      <c r="AV1" s="35" t="s">
        <v>46</v>
      </c>
      <c r="AW1" s="35" t="s">
        <v>47</v>
      </c>
      <c r="AX1" s="35" t="s">
        <v>48</v>
      </c>
      <c r="AY1" s="35" t="s">
        <v>49</v>
      </c>
      <c r="AZ1" s="35" t="s">
        <v>50</v>
      </c>
      <c r="BA1" s="35" t="s">
        <v>51</v>
      </c>
      <c r="BB1" s="35" t="s">
        <v>52</v>
      </c>
      <c r="BC1" s="35" t="s">
        <v>54</v>
      </c>
      <c r="BD1" s="35" t="s">
        <v>55</v>
      </c>
      <c r="BE1" s="35" t="s">
        <v>56</v>
      </c>
      <c r="BF1" s="35" t="s">
        <v>57</v>
      </c>
      <c r="BG1" s="36" t="s">
        <v>70</v>
      </c>
    </row>
    <row r="2" spans="1:61">
      <c r="A2" s="23" t="s">
        <v>0</v>
      </c>
      <c r="B2" s="26" t="s">
        <v>2</v>
      </c>
      <c r="C2" s="26" t="s">
        <v>2</v>
      </c>
      <c r="D2" s="26" t="s">
        <v>2</v>
      </c>
      <c r="E2" s="26" t="s">
        <v>2</v>
      </c>
      <c r="F2" s="26" t="s">
        <v>2</v>
      </c>
      <c r="G2" s="26" t="s">
        <v>2</v>
      </c>
      <c r="H2" s="26" t="s">
        <v>2</v>
      </c>
      <c r="I2" s="26" t="s">
        <v>2</v>
      </c>
      <c r="J2" s="28" t="s">
        <v>2</v>
      </c>
      <c r="K2" s="26" t="s">
        <v>2</v>
      </c>
      <c r="L2" s="26" t="s">
        <v>2</v>
      </c>
      <c r="M2" s="26" t="s">
        <v>2</v>
      </c>
      <c r="N2" s="26" t="s">
        <v>2</v>
      </c>
      <c r="O2" s="26" t="s">
        <v>2</v>
      </c>
      <c r="P2" s="26" t="s">
        <v>2</v>
      </c>
      <c r="Q2" s="26" t="s">
        <v>2</v>
      </c>
      <c r="R2" s="26" t="s">
        <v>2</v>
      </c>
      <c r="S2" s="26" t="s">
        <v>2</v>
      </c>
      <c r="T2" s="29" t="s">
        <v>16</v>
      </c>
      <c r="U2" s="29" t="s">
        <v>16</v>
      </c>
      <c r="V2" s="29" t="s">
        <v>16</v>
      </c>
      <c r="W2" s="29" t="s">
        <v>16</v>
      </c>
      <c r="X2" s="29" t="s">
        <v>16</v>
      </c>
      <c r="Y2" s="29" t="s">
        <v>16</v>
      </c>
      <c r="Z2" s="29" t="s">
        <v>16</v>
      </c>
      <c r="AA2" s="29" t="s">
        <v>16</v>
      </c>
      <c r="AB2" s="29" t="s">
        <v>16</v>
      </c>
      <c r="AC2" s="29" t="s">
        <v>16</v>
      </c>
      <c r="AD2" s="29" t="s">
        <v>16</v>
      </c>
      <c r="AE2" s="29" t="s">
        <v>16</v>
      </c>
      <c r="AF2" s="30" t="s">
        <v>29</v>
      </c>
      <c r="AG2" s="30" t="s">
        <v>29</v>
      </c>
      <c r="AH2" s="30" t="s">
        <v>29</v>
      </c>
      <c r="AI2" s="30" t="s">
        <v>32</v>
      </c>
      <c r="AJ2" s="30" t="s">
        <v>32</v>
      </c>
      <c r="AK2" s="30" t="s">
        <v>32</v>
      </c>
      <c r="AL2" s="30" t="s">
        <v>32</v>
      </c>
      <c r="AM2" s="30" t="s">
        <v>32</v>
      </c>
      <c r="AN2" s="30" t="s">
        <v>32</v>
      </c>
      <c r="AO2" s="30" t="s">
        <v>32</v>
      </c>
      <c r="AP2" s="30" t="s">
        <v>32</v>
      </c>
      <c r="AQ2" s="30" t="s">
        <v>32</v>
      </c>
      <c r="AR2" s="30" t="s">
        <v>32</v>
      </c>
      <c r="AS2" s="30" t="s">
        <v>32</v>
      </c>
      <c r="AT2" s="30" t="s">
        <v>32</v>
      </c>
      <c r="AU2" s="30" t="s">
        <v>32</v>
      </c>
      <c r="AV2" s="30" t="s">
        <v>32</v>
      </c>
      <c r="AW2" s="30" t="s">
        <v>32</v>
      </c>
      <c r="AX2" s="30" t="s">
        <v>32</v>
      </c>
      <c r="AY2" s="30" t="s">
        <v>32</v>
      </c>
      <c r="AZ2" s="30" t="s">
        <v>32</v>
      </c>
      <c r="BA2" s="30" t="s">
        <v>32</v>
      </c>
      <c r="BB2" s="30" t="s">
        <v>32</v>
      </c>
      <c r="BC2" s="30" t="s">
        <v>32</v>
      </c>
      <c r="BD2" s="30" t="s">
        <v>32</v>
      </c>
      <c r="BE2" s="30" t="s">
        <v>32</v>
      </c>
      <c r="BF2" s="30" t="s">
        <v>32</v>
      </c>
      <c r="BG2" s="30" t="s">
        <v>32</v>
      </c>
      <c r="BH2" s="39" t="s">
        <v>72</v>
      </c>
    </row>
    <row r="3" spans="1:61">
      <c r="A3" s="21" t="s">
        <v>114</v>
      </c>
      <c r="B3" s="27">
        <v>4</v>
      </c>
      <c r="C3" s="27">
        <v>19</v>
      </c>
      <c r="D3" s="27">
        <v>6</v>
      </c>
      <c r="E3" s="27">
        <v>14</v>
      </c>
      <c r="F3" s="27"/>
      <c r="G3" s="27">
        <v>6</v>
      </c>
      <c r="H3" s="27">
        <v>16</v>
      </c>
      <c r="I3" s="27">
        <v>3</v>
      </c>
      <c r="J3" s="27">
        <v>15</v>
      </c>
      <c r="K3" s="27">
        <v>16</v>
      </c>
      <c r="L3" s="27"/>
      <c r="M3" s="27">
        <v>7</v>
      </c>
      <c r="N3" s="27">
        <v>12</v>
      </c>
      <c r="O3" s="27">
        <v>29</v>
      </c>
      <c r="P3" s="27">
        <v>29</v>
      </c>
      <c r="Q3" s="27">
        <v>17</v>
      </c>
      <c r="R3" s="27">
        <v>34</v>
      </c>
      <c r="S3" s="27">
        <v>26</v>
      </c>
      <c r="T3" s="27">
        <v>8</v>
      </c>
      <c r="U3" s="27"/>
      <c r="V3" s="27"/>
      <c r="W3" s="27"/>
      <c r="X3" s="27"/>
      <c r="Y3" s="27">
        <v>1</v>
      </c>
      <c r="Z3" s="27">
        <v>2</v>
      </c>
      <c r="AA3" s="27"/>
      <c r="AB3" s="27">
        <v>0</v>
      </c>
      <c r="AC3" s="27">
        <v>3</v>
      </c>
      <c r="AD3" s="27"/>
      <c r="AE3" s="27"/>
      <c r="AF3" s="27"/>
      <c r="AG3" s="27"/>
      <c r="AH3" s="27">
        <v>34</v>
      </c>
      <c r="AI3" s="27"/>
      <c r="AJ3" s="27"/>
      <c r="AK3" s="27"/>
      <c r="AL3" s="27"/>
      <c r="AM3" s="27">
        <v>3</v>
      </c>
      <c r="AN3" s="27">
        <v>3</v>
      </c>
      <c r="AO3" s="27"/>
      <c r="AP3" s="27"/>
      <c r="AQ3" s="27"/>
      <c r="AR3" s="27"/>
      <c r="AS3" s="27"/>
      <c r="AT3" s="27"/>
      <c r="AU3" s="27">
        <v>3</v>
      </c>
      <c r="AV3" s="27"/>
      <c r="AW3" s="27"/>
      <c r="AX3" s="27"/>
      <c r="AY3" s="27"/>
      <c r="AZ3" s="27"/>
      <c r="BA3" s="27"/>
      <c r="BB3" s="27"/>
      <c r="BC3" s="27"/>
      <c r="BD3" s="27"/>
      <c r="BE3" s="27">
        <v>8</v>
      </c>
      <c r="BF3" s="27">
        <v>1</v>
      </c>
      <c r="BG3" s="25"/>
      <c r="BH3">
        <f t="shared" ref="BH3:BH22" si="0">SUM(B3:BG3)</f>
        <v>319</v>
      </c>
    </row>
    <row r="4" spans="1:61">
      <c r="A4" s="22" t="s">
        <v>115</v>
      </c>
      <c r="B4" s="24">
        <v>3</v>
      </c>
      <c r="C4" s="24">
        <v>22</v>
      </c>
      <c r="D4" s="24">
        <v>2</v>
      </c>
      <c r="E4" s="24">
        <v>5</v>
      </c>
      <c r="F4" s="24"/>
      <c r="G4" s="24">
        <v>2</v>
      </c>
      <c r="H4" s="24">
        <v>18</v>
      </c>
      <c r="I4" s="24"/>
      <c r="J4" s="24">
        <v>2</v>
      </c>
      <c r="K4" s="24">
        <v>11</v>
      </c>
      <c r="L4" s="24"/>
      <c r="M4" s="24"/>
      <c r="N4" s="24">
        <v>5</v>
      </c>
      <c r="O4" s="24">
        <v>34</v>
      </c>
      <c r="P4" s="24">
        <v>31</v>
      </c>
      <c r="Q4" s="24">
        <v>16</v>
      </c>
      <c r="R4" s="24">
        <v>27</v>
      </c>
      <c r="S4" s="24">
        <v>14</v>
      </c>
      <c r="T4" s="24">
        <v>3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>
        <v>3</v>
      </c>
      <c r="AH4" s="24">
        <v>27</v>
      </c>
      <c r="AI4" s="24"/>
      <c r="AJ4" s="24"/>
      <c r="AK4" s="24"/>
      <c r="AL4" s="24"/>
      <c r="AM4" s="24">
        <v>5</v>
      </c>
      <c r="AN4" s="24">
        <v>2</v>
      </c>
      <c r="AO4" s="24"/>
      <c r="AP4" s="24"/>
      <c r="AQ4" s="24"/>
      <c r="AR4" s="24"/>
      <c r="AS4" s="24"/>
      <c r="AT4" s="24"/>
      <c r="AU4" s="24">
        <v>11</v>
      </c>
      <c r="AV4" s="24">
        <v>4</v>
      </c>
      <c r="AW4" s="24"/>
      <c r="AX4" s="24"/>
      <c r="AY4" s="24"/>
      <c r="AZ4" s="24"/>
      <c r="BA4" s="24"/>
      <c r="BB4" s="24"/>
      <c r="BC4" s="24">
        <v>2</v>
      </c>
      <c r="BD4" s="24">
        <v>4</v>
      </c>
      <c r="BE4" s="24">
        <v>5</v>
      </c>
      <c r="BF4" s="24">
        <v>3</v>
      </c>
      <c r="BG4" s="24"/>
      <c r="BH4">
        <f t="shared" si="0"/>
        <v>261</v>
      </c>
    </row>
    <row r="5" spans="1:61">
      <c r="A5" s="22" t="s">
        <v>116</v>
      </c>
      <c r="B5" s="24">
        <v>4</v>
      </c>
      <c r="C5" s="24">
        <v>16</v>
      </c>
      <c r="D5" s="24">
        <v>1</v>
      </c>
      <c r="E5" s="24">
        <v>11</v>
      </c>
      <c r="F5" s="24"/>
      <c r="G5" s="24">
        <v>1</v>
      </c>
      <c r="H5" s="24">
        <v>9</v>
      </c>
      <c r="I5" s="24"/>
      <c r="J5" s="24">
        <v>1</v>
      </c>
      <c r="K5" s="24">
        <v>8</v>
      </c>
      <c r="L5" s="24"/>
      <c r="M5" s="24"/>
      <c r="N5" s="24"/>
      <c r="O5" s="24">
        <v>36</v>
      </c>
      <c r="P5" s="24">
        <v>27</v>
      </c>
      <c r="Q5" s="24">
        <v>26</v>
      </c>
      <c r="R5" s="24">
        <v>29</v>
      </c>
      <c r="S5" s="24">
        <v>17</v>
      </c>
      <c r="T5" s="24">
        <v>8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>
        <v>2</v>
      </c>
      <c r="AH5" s="24">
        <v>28</v>
      </c>
      <c r="AI5" s="24"/>
      <c r="AJ5" s="24"/>
      <c r="AK5" s="24"/>
      <c r="AL5" s="24"/>
      <c r="AM5" s="24">
        <v>3</v>
      </c>
      <c r="AN5" s="24">
        <v>3</v>
      </c>
      <c r="AO5" s="24"/>
      <c r="AP5" s="24"/>
      <c r="AQ5" s="24"/>
      <c r="AR5" s="24"/>
      <c r="AS5" s="24"/>
      <c r="AT5" s="24"/>
      <c r="AU5" s="24">
        <v>9</v>
      </c>
      <c r="AV5" s="24">
        <v>8</v>
      </c>
      <c r="AW5" s="24">
        <v>3</v>
      </c>
      <c r="AX5" s="24"/>
      <c r="AY5" s="24"/>
      <c r="AZ5" s="24"/>
      <c r="BA5" s="24"/>
      <c r="BB5" s="24"/>
      <c r="BC5" s="24">
        <v>2</v>
      </c>
      <c r="BD5" s="24">
        <v>3</v>
      </c>
      <c r="BE5" s="24">
        <v>4</v>
      </c>
      <c r="BF5" s="24">
        <v>3</v>
      </c>
      <c r="BG5" s="24">
        <v>3</v>
      </c>
      <c r="BH5">
        <f t="shared" si="0"/>
        <v>265</v>
      </c>
    </row>
    <row r="6" spans="1:61">
      <c r="A6" s="22" t="s">
        <v>117</v>
      </c>
      <c r="B6" s="24">
        <v>2</v>
      </c>
      <c r="C6" s="24">
        <v>18</v>
      </c>
      <c r="D6" s="24">
        <v>3</v>
      </c>
      <c r="E6" s="24">
        <v>6</v>
      </c>
      <c r="F6" s="24"/>
      <c r="G6" s="24">
        <v>1</v>
      </c>
      <c r="H6" s="24">
        <v>6</v>
      </c>
      <c r="I6" s="24"/>
      <c r="J6" s="24">
        <v>3</v>
      </c>
      <c r="K6" s="24">
        <v>5</v>
      </c>
      <c r="L6" s="24"/>
      <c r="M6" s="24"/>
      <c r="N6" s="24"/>
      <c r="O6" s="24">
        <v>39</v>
      </c>
      <c r="P6" s="24">
        <v>25</v>
      </c>
      <c r="Q6" s="24">
        <v>32</v>
      </c>
      <c r="R6" s="24">
        <v>36</v>
      </c>
      <c r="S6" s="24">
        <v>13</v>
      </c>
      <c r="T6" s="24">
        <v>9</v>
      </c>
      <c r="U6" s="24">
        <v>4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>
        <v>32</v>
      </c>
      <c r="AI6" s="24"/>
      <c r="AJ6" s="24"/>
      <c r="AK6" s="24"/>
      <c r="AL6" s="24">
        <v>5</v>
      </c>
      <c r="AM6" s="24">
        <v>1</v>
      </c>
      <c r="AN6" s="24">
        <v>2</v>
      </c>
      <c r="AO6" s="24"/>
      <c r="AP6" s="24"/>
      <c r="AQ6" s="24"/>
      <c r="AR6" s="24"/>
      <c r="AS6" s="24"/>
      <c r="AT6" s="24"/>
      <c r="AU6" s="24">
        <v>4</v>
      </c>
      <c r="AV6" s="24">
        <v>7</v>
      </c>
      <c r="AW6" s="24"/>
      <c r="AX6" s="24"/>
      <c r="AY6" s="24"/>
      <c r="AZ6" s="24"/>
      <c r="BA6" s="24"/>
      <c r="BB6" s="24"/>
      <c r="BC6" s="24">
        <v>1</v>
      </c>
      <c r="BD6" s="24">
        <v>2</v>
      </c>
      <c r="BE6" s="24">
        <v>3</v>
      </c>
      <c r="BF6" s="24">
        <v>1</v>
      </c>
      <c r="BG6" s="24">
        <v>2</v>
      </c>
      <c r="BH6">
        <f t="shared" si="0"/>
        <v>262</v>
      </c>
    </row>
    <row r="7" spans="1:61">
      <c r="A7" s="22" t="s">
        <v>118</v>
      </c>
      <c r="B7" s="24">
        <v>5</v>
      </c>
      <c r="C7" s="24">
        <v>22</v>
      </c>
      <c r="D7" s="24">
        <v>1</v>
      </c>
      <c r="E7" s="24">
        <v>5</v>
      </c>
      <c r="F7" s="24"/>
      <c r="G7" s="24">
        <v>3</v>
      </c>
      <c r="H7" s="24">
        <v>5</v>
      </c>
      <c r="I7" s="24"/>
      <c r="J7" s="24">
        <v>2</v>
      </c>
      <c r="K7" s="24">
        <v>3</v>
      </c>
      <c r="L7" s="24"/>
      <c r="M7" s="24"/>
      <c r="N7" s="24"/>
      <c r="O7" s="24">
        <v>37</v>
      </c>
      <c r="P7" s="24">
        <v>29</v>
      </c>
      <c r="Q7" s="24">
        <v>26</v>
      </c>
      <c r="R7" s="24">
        <v>33</v>
      </c>
      <c r="S7" s="24">
        <v>12</v>
      </c>
      <c r="T7" s="24">
        <v>11</v>
      </c>
      <c r="U7" s="24">
        <v>5</v>
      </c>
      <c r="V7" s="24"/>
      <c r="W7" s="24">
        <v>3</v>
      </c>
      <c r="X7" s="24"/>
      <c r="Y7" s="24"/>
      <c r="Z7" s="24"/>
      <c r="AA7" s="24"/>
      <c r="AB7" s="24"/>
      <c r="AC7" s="24"/>
      <c r="AD7" s="24"/>
      <c r="AE7" s="24"/>
      <c r="AF7" s="24"/>
      <c r="AG7" s="24">
        <v>5</v>
      </c>
      <c r="AH7" s="24">
        <v>32</v>
      </c>
      <c r="AI7" s="24"/>
      <c r="AJ7" s="24"/>
      <c r="AK7" s="24"/>
      <c r="AL7" s="24">
        <v>3</v>
      </c>
      <c r="AM7" s="24">
        <v>0</v>
      </c>
      <c r="AN7" s="24">
        <v>2</v>
      </c>
      <c r="AO7" s="24"/>
      <c r="AP7" s="24"/>
      <c r="AQ7" s="24"/>
      <c r="AR7" s="24"/>
      <c r="AS7" s="24"/>
      <c r="AT7" s="24"/>
      <c r="AU7" s="24">
        <v>1</v>
      </c>
      <c r="AV7" s="24">
        <v>3</v>
      </c>
      <c r="AW7" s="24"/>
      <c r="AX7" s="24"/>
      <c r="AY7" s="24"/>
      <c r="AZ7" s="24"/>
      <c r="BA7" s="24"/>
      <c r="BB7" s="24"/>
      <c r="BC7" s="24">
        <v>3</v>
      </c>
      <c r="BD7" s="24">
        <v>2</v>
      </c>
      <c r="BE7" s="24">
        <v>4</v>
      </c>
      <c r="BF7" s="24">
        <v>3</v>
      </c>
      <c r="BG7" s="24">
        <v>3</v>
      </c>
      <c r="BH7">
        <f t="shared" si="0"/>
        <v>263</v>
      </c>
    </row>
    <row r="8" spans="1:61">
      <c r="A8" s="22" t="s">
        <v>119</v>
      </c>
      <c r="B8" s="24">
        <v>3</v>
      </c>
      <c r="C8" s="24">
        <v>25</v>
      </c>
      <c r="D8" s="24">
        <v>2</v>
      </c>
      <c r="E8" s="24">
        <v>6</v>
      </c>
      <c r="F8" s="24"/>
      <c r="G8" s="24">
        <v>4</v>
      </c>
      <c r="H8" s="24">
        <v>3</v>
      </c>
      <c r="I8" s="24"/>
      <c r="J8" s="24">
        <v>2</v>
      </c>
      <c r="K8" s="24">
        <v>1</v>
      </c>
      <c r="L8" s="24"/>
      <c r="M8" s="24"/>
      <c r="N8" s="24"/>
      <c r="O8" s="24">
        <v>41</v>
      </c>
      <c r="P8" s="24">
        <v>33</v>
      </c>
      <c r="Q8" s="24">
        <v>28</v>
      </c>
      <c r="R8" s="24">
        <v>34</v>
      </c>
      <c r="S8" s="24">
        <v>14</v>
      </c>
      <c r="T8" s="24">
        <v>10</v>
      </c>
      <c r="U8" s="24">
        <v>3</v>
      </c>
      <c r="V8" s="24"/>
      <c r="W8" s="24">
        <v>9</v>
      </c>
      <c r="X8" s="24">
        <v>5</v>
      </c>
      <c r="Y8" s="24"/>
      <c r="Z8" s="24"/>
      <c r="AA8" s="24"/>
      <c r="AB8" s="24"/>
      <c r="AC8" s="24"/>
      <c r="AD8" s="24"/>
      <c r="AE8" s="24"/>
      <c r="AF8" s="24"/>
      <c r="AG8" s="24">
        <v>2</v>
      </c>
      <c r="AH8" s="24">
        <v>29</v>
      </c>
      <c r="AI8" s="24"/>
      <c r="AJ8" s="24"/>
      <c r="AK8" s="24"/>
      <c r="AL8" s="24">
        <v>4</v>
      </c>
      <c r="AM8" s="24">
        <v>1</v>
      </c>
      <c r="AN8" s="24">
        <v>4</v>
      </c>
      <c r="AO8" s="24"/>
      <c r="AP8" s="24"/>
      <c r="AQ8" s="24"/>
      <c r="AR8" s="24"/>
      <c r="AS8" s="24"/>
      <c r="AT8" s="24"/>
      <c r="AU8" s="24">
        <v>3</v>
      </c>
      <c r="AV8" s="24">
        <v>5</v>
      </c>
      <c r="AW8" s="24"/>
      <c r="AX8" s="24"/>
      <c r="AY8" s="24"/>
      <c r="AZ8" s="24"/>
      <c r="BA8" s="24"/>
      <c r="BB8" s="24"/>
      <c r="BC8" s="24">
        <v>6</v>
      </c>
      <c r="BD8" s="24">
        <v>4</v>
      </c>
      <c r="BE8" s="24">
        <v>4</v>
      </c>
      <c r="BF8" s="24">
        <v>2</v>
      </c>
      <c r="BG8" s="24">
        <v>3</v>
      </c>
      <c r="BH8">
        <f t="shared" si="0"/>
        <v>290</v>
      </c>
    </row>
    <row r="9" spans="1:61">
      <c r="A9" s="22" t="s">
        <v>120</v>
      </c>
      <c r="B9" s="24">
        <v>2</v>
      </c>
      <c r="C9" s="24">
        <v>21</v>
      </c>
      <c r="D9" s="24">
        <v>1</v>
      </c>
      <c r="E9" s="24">
        <v>4</v>
      </c>
      <c r="F9" s="24"/>
      <c r="G9" s="24">
        <v>3</v>
      </c>
      <c r="H9" s="24">
        <v>2</v>
      </c>
      <c r="I9" s="24"/>
      <c r="J9" s="24"/>
      <c r="K9" s="24">
        <v>2</v>
      </c>
      <c r="L9" s="24"/>
      <c r="M9" s="24"/>
      <c r="N9" s="24"/>
      <c r="O9" s="24">
        <v>42</v>
      </c>
      <c r="P9" s="24">
        <v>28</v>
      </c>
      <c r="Q9" s="24">
        <v>29</v>
      </c>
      <c r="R9" s="24">
        <v>31</v>
      </c>
      <c r="S9" s="24">
        <v>11</v>
      </c>
      <c r="T9" s="24">
        <v>12</v>
      </c>
      <c r="U9" s="24"/>
      <c r="V9" s="24"/>
      <c r="W9" s="24">
        <v>7</v>
      </c>
      <c r="X9" s="24">
        <v>6</v>
      </c>
      <c r="Y9" s="24"/>
      <c r="Z9" s="24"/>
      <c r="AA9" s="24">
        <v>3</v>
      </c>
      <c r="AB9" s="24"/>
      <c r="AC9" s="24"/>
      <c r="AD9" s="24"/>
      <c r="AE9" s="24"/>
      <c r="AF9" s="24"/>
      <c r="AG9" s="24">
        <v>1</v>
      </c>
      <c r="AH9" s="24">
        <v>30</v>
      </c>
      <c r="AI9" s="24"/>
      <c r="AJ9" s="24"/>
      <c r="AK9" s="24"/>
      <c r="AL9" s="24">
        <v>9</v>
      </c>
      <c r="AM9" s="24">
        <v>2</v>
      </c>
      <c r="AN9" s="24">
        <v>6</v>
      </c>
      <c r="AO9" s="24"/>
      <c r="AP9" s="24"/>
      <c r="AQ9" s="24"/>
      <c r="AR9" s="24"/>
      <c r="AS9" s="24"/>
      <c r="AT9" s="24"/>
      <c r="AU9" s="24">
        <v>7</v>
      </c>
      <c r="AV9" s="24">
        <v>4</v>
      </c>
      <c r="AW9" s="24">
        <v>3</v>
      </c>
      <c r="AX9" s="24"/>
      <c r="AY9" s="24"/>
      <c r="AZ9" s="24"/>
      <c r="BA9" s="24"/>
      <c r="BB9" s="24"/>
      <c r="BC9" s="24">
        <v>3</v>
      </c>
      <c r="BD9" s="24">
        <v>2</v>
      </c>
      <c r="BE9" s="24">
        <v>5</v>
      </c>
      <c r="BF9" s="24">
        <v>3</v>
      </c>
      <c r="BG9" s="24">
        <v>2</v>
      </c>
      <c r="BH9">
        <f t="shared" si="0"/>
        <v>281</v>
      </c>
    </row>
    <row r="10" spans="1:61">
      <c r="A10" s="22" t="s">
        <v>121</v>
      </c>
      <c r="B10" s="24">
        <v>2</v>
      </c>
      <c r="C10" s="24">
        <v>18</v>
      </c>
      <c r="D10" s="24">
        <v>4</v>
      </c>
      <c r="E10" s="24">
        <v>3</v>
      </c>
      <c r="F10" s="24"/>
      <c r="G10" s="24">
        <v>2</v>
      </c>
      <c r="H10" s="24">
        <v>2</v>
      </c>
      <c r="I10" s="24"/>
      <c r="J10" s="24"/>
      <c r="K10" s="24">
        <v>3</v>
      </c>
      <c r="L10" s="24"/>
      <c r="M10" s="24"/>
      <c r="N10" s="24"/>
      <c r="O10" s="24">
        <v>46</v>
      </c>
      <c r="P10" s="24">
        <v>31</v>
      </c>
      <c r="Q10" s="24">
        <v>26</v>
      </c>
      <c r="R10" s="24">
        <v>28</v>
      </c>
      <c r="S10" s="24">
        <v>10</v>
      </c>
      <c r="T10" s="24">
        <v>10</v>
      </c>
      <c r="U10" s="24"/>
      <c r="V10" s="24"/>
      <c r="W10" s="24">
        <v>4</v>
      </c>
      <c r="X10" s="24">
        <v>5</v>
      </c>
      <c r="Y10" s="24">
        <v>2</v>
      </c>
      <c r="Z10" s="24"/>
      <c r="AA10" s="24">
        <v>3</v>
      </c>
      <c r="AB10" s="24"/>
      <c r="AC10" s="24"/>
      <c r="AD10" s="24"/>
      <c r="AE10" s="24"/>
      <c r="AF10" s="24"/>
      <c r="AG10" s="24">
        <v>2</v>
      </c>
      <c r="AH10" s="24">
        <v>31</v>
      </c>
      <c r="AI10" s="24"/>
      <c r="AJ10" s="24"/>
      <c r="AK10" s="24"/>
      <c r="AL10" s="24">
        <v>7</v>
      </c>
      <c r="AM10" s="24">
        <v>4</v>
      </c>
      <c r="AN10" s="24">
        <v>5</v>
      </c>
      <c r="AO10" s="24"/>
      <c r="AP10" s="24"/>
      <c r="AQ10" s="24"/>
      <c r="AR10" s="24"/>
      <c r="AS10" s="24"/>
      <c r="AT10" s="24"/>
      <c r="AU10" s="24">
        <v>9</v>
      </c>
      <c r="AV10" s="24">
        <v>4</v>
      </c>
      <c r="AW10" s="24">
        <v>2</v>
      </c>
      <c r="AX10" s="24"/>
      <c r="AY10" s="24"/>
      <c r="AZ10" s="24"/>
      <c r="BA10" s="24"/>
      <c r="BB10" s="24"/>
      <c r="BC10" s="24">
        <v>4</v>
      </c>
      <c r="BD10" s="24">
        <v>3</v>
      </c>
      <c r="BE10" s="24">
        <v>7</v>
      </c>
      <c r="BF10" s="24">
        <v>3</v>
      </c>
      <c r="BG10" s="24">
        <v>1</v>
      </c>
      <c r="BH10">
        <f t="shared" si="0"/>
        <v>281</v>
      </c>
    </row>
    <row r="11" spans="1:61">
      <c r="A11" s="22" t="s">
        <v>122</v>
      </c>
      <c r="B11" s="24">
        <v>4</v>
      </c>
      <c r="C11" s="24">
        <v>19</v>
      </c>
      <c r="D11" s="24">
        <v>3</v>
      </c>
      <c r="E11" s="24">
        <v>3</v>
      </c>
      <c r="F11" s="24"/>
      <c r="G11" s="24">
        <v>1</v>
      </c>
      <c r="H11" s="24">
        <v>5</v>
      </c>
      <c r="I11" s="24"/>
      <c r="J11" s="24"/>
      <c r="K11" s="24">
        <v>7</v>
      </c>
      <c r="L11" s="24"/>
      <c r="M11" s="24"/>
      <c r="N11" s="24"/>
      <c r="O11" s="24">
        <v>43</v>
      </c>
      <c r="P11" s="24">
        <v>27</v>
      </c>
      <c r="Q11" s="24">
        <v>22</v>
      </c>
      <c r="R11" s="24">
        <v>25</v>
      </c>
      <c r="S11" s="24">
        <v>6</v>
      </c>
      <c r="T11" s="24">
        <v>14</v>
      </c>
      <c r="U11" s="24">
        <v>5</v>
      </c>
      <c r="V11" s="24"/>
      <c r="W11" s="24">
        <v>7</v>
      </c>
      <c r="X11" s="24">
        <v>9</v>
      </c>
      <c r="Y11" s="24">
        <v>7</v>
      </c>
      <c r="Z11" s="24"/>
      <c r="AA11" s="24">
        <v>10</v>
      </c>
      <c r="AB11" s="24"/>
      <c r="AC11" s="24">
        <v>4</v>
      </c>
      <c r="AD11" s="24"/>
      <c r="AE11" s="24"/>
      <c r="AF11" s="24"/>
      <c r="AG11" s="24">
        <v>3</v>
      </c>
      <c r="AH11" s="24">
        <v>27</v>
      </c>
      <c r="AI11" s="24"/>
      <c r="AJ11" s="24"/>
      <c r="AK11" s="24"/>
      <c r="AL11" s="24">
        <v>8</v>
      </c>
      <c r="AM11" s="24">
        <v>4</v>
      </c>
      <c r="AN11" s="24">
        <v>6</v>
      </c>
      <c r="AO11" s="24"/>
      <c r="AP11" s="24"/>
      <c r="AQ11" s="24"/>
      <c r="AR11" s="24"/>
      <c r="AS11" s="24"/>
      <c r="AT11" s="24"/>
      <c r="AU11" s="24">
        <v>10</v>
      </c>
      <c r="AV11" s="24">
        <v>6</v>
      </c>
      <c r="AW11" s="24">
        <v>1</v>
      </c>
      <c r="AX11" s="24"/>
      <c r="AY11" s="24"/>
      <c r="AZ11" s="24"/>
      <c r="BA11" s="24"/>
      <c r="BB11" s="24"/>
      <c r="BC11" s="24">
        <v>2</v>
      </c>
      <c r="BD11" s="24">
        <v>1</v>
      </c>
      <c r="BE11" s="24">
        <v>8</v>
      </c>
      <c r="BF11" s="24">
        <v>2</v>
      </c>
      <c r="BG11" s="24">
        <v>2</v>
      </c>
      <c r="BH11">
        <f t="shared" si="0"/>
        <v>301</v>
      </c>
    </row>
    <row r="12" spans="1:61">
      <c r="A12" s="22" t="s">
        <v>123</v>
      </c>
      <c r="B12" s="24">
        <v>3</v>
      </c>
      <c r="C12" s="24">
        <v>21</v>
      </c>
      <c r="D12" s="24">
        <v>1</v>
      </c>
      <c r="E12" s="24">
        <v>4</v>
      </c>
      <c r="F12" s="24"/>
      <c r="G12" s="24">
        <v>5</v>
      </c>
      <c r="H12" s="24">
        <v>4</v>
      </c>
      <c r="I12" s="24"/>
      <c r="J12" s="24"/>
      <c r="K12" s="24">
        <v>19</v>
      </c>
      <c r="L12" s="24"/>
      <c r="M12" s="24"/>
      <c r="N12" s="24"/>
      <c r="O12" s="24">
        <v>40</v>
      </c>
      <c r="P12" s="24">
        <v>35</v>
      </c>
      <c r="Q12" s="24">
        <v>20</v>
      </c>
      <c r="R12" s="24">
        <v>21</v>
      </c>
      <c r="S12" s="24">
        <v>13</v>
      </c>
      <c r="T12" s="24">
        <v>12</v>
      </c>
      <c r="U12" s="24">
        <v>3</v>
      </c>
      <c r="V12" s="24"/>
      <c r="W12" s="24">
        <v>6</v>
      </c>
      <c r="X12" s="24">
        <v>8</v>
      </c>
      <c r="Y12" s="24">
        <v>3</v>
      </c>
      <c r="Z12" s="24">
        <v>6</v>
      </c>
      <c r="AA12" s="24">
        <v>13</v>
      </c>
      <c r="AB12" s="24"/>
      <c r="AC12" s="24">
        <v>2</v>
      </c>
      <c r="AD12" s="24"/>
      <c r="AE12" s="24"/>
      <c r="AF12" s="24"/>
      <c r="AG12" s="24">
        <v>1</v>
      </c>
      <c r="AH12" s="24">
        <v>22</v>
      </c>
      <c r="AI12" s="24"/>
      <c r="AJ12" s="24"/>
      <c r="AK12" s="24"/>
      <c r="AL12" s="24">
        <v>8</v>
      </c>
      <c r="AM12" s="24">
        <v>5</v>
      </c>
      <c r="AN12" s="24">
        <v>4</v>
      </c>
      <c r="AO12" s="24"/>
      <c r="AP12" s="24"/>
      <c r="AQ12" s="24"/>
      <c r="AR12" s="24"/>
      <c r="AS12" s="24"/>
      <c r="AT12" s="24"/>
      <c r="AU12" s="24">
        <v>9</v>
      </c>
      <c r="AV12" s="24">
        <v>5</v>
      </c>
      <c r="AW12" s="24">
        <v>3</v>
      </c>
      <c r="AX12" s="24"/>
      <c r="AY12" s="24"/>
      <c r="AZ12" s="24"/>
      <c r="BA12" s="24"/>
      <c r="BB12" s="24">
        <v>3</v>
      </c>
      <c r="BC12" s="24">
        <v>2</v>
      </c>
      <c r="BD12" s="24">
        <v>3</v>
      </c>
      <c r="BE12" s="24">
        <v>6</v>
      </c>
      <c r="BF12" s="24">
        <v>3</v>
      </c>
      <c r="BG12" s="24">
        <v>1</v>
      </c>
      <c r="BH12">
        <f t="shared" si="0"/>
        <v>314</v>
      </c>
    </row>
    <row r="13" spans="1:61">
      <c r="A13" s="22" t="s">
        <v>124</v>
      </c>
      <c r="B13" s="24">
        <v>5</v>
      </c>
      <c r="C13" s="24">
        <v>26</v>
      </c>
      <c r="D13" s="24">
        <v>4</v>
      </c>
      <c r="E13" s="24">
        <v>6</v>
      </c>
      <c r="F13" s="24"/>
      <c r="G13" s="24">
        <v>3</v>
      </c>
      <c r="H13" s="24">
        <v>5</v>
      </c>
      <c r="I13" s="24"/>
      <c r="J13" s="24"/>
      <c r="K13" s="24">
        <v>24</v>
      </c>
      <c r="L13" s="24"/>
      <c r="M13" s="24"/>
      <c r="N13" s="24"/>
      <c r="O13" s="24">
        <v>41</v>
      </c>
      <c r="P13" s="24">
        <v>31</v>
      </c>
      <c r="Q13" s="24">
        <v>17</v>
      </c>
      <c r="R13" s="24">
        <v>18</v>
      </c>
      <c r="S13" s="24">
        <v>15</v>
      </c>
      <c r="T13" s="24">
        <v>9</v>
      </c>
      <c r="U13" s="24">
        <v>2</v>
      </c>
      <c r="V13" s="24"/>
      <c r="W13" s="24">
        <v>5</v>
      </c>
      <c r="X13" s="24">
        <v>10</v>
      </c>
      <c r="Y13" s="24">
        <v>4</v>
      </c>
      <c r="Z13" s="24">
        <v>8</v>
      </c>
      <c r="AA13" s="24">
        <v>12</v>
      </c>
      <c r="AB13" s="24"/>
      <c r="AC13" s="24">
        <v>4</v>
      </c>
      <c r="AD13" s="24"/>
      <c r="AE13" s="24"/>
      <c r="AF13" s="24"/>
      <c r="AG13" s="24"/>
      <c r="AH13" s="24">
        <v>19</v>
      </c>
      <c r="AI13" s="24"/>
      <c r="AJ13" s="24">
        <v>3</v>
      </c>
      <c r="AK13" s="24"/>
      <c r="AL13" s="24">
        <v>4</v>
      </c>
      <c r="AM13" s="24">
        <v>4</v>
      </c>
      <c r="AN13" s="24">
        <v>5</v>
      </c>
      <c r="AO13" s="24"/>
      <c r="AP13" s="24"/>
      <c r="AQ13" s="24"/>
      <c r="AR13" s="24"/>
      <c r="AS13" s="24"/>
      <c r="AT13" s="24"/>
      <c r="AU13" s="24">
        <v>5</v>
      </c>
      <c r="AV13" s="24">
        <v>8</v>
      </c>
      <c r="AW13" s="24">
        <v>1</v>
      </c>
      <c r="AX13" s="24"/>
      <c r="AY13" s="24"/>
      <c r="AZ13" s="24"/>
      <c r="BA13" s="24"/>
      <c r="BB13" s="24">
        <v>0</v>
      </c>
      <c r="BC13" s="24">
        <v>4</v>
      </c>
      <c r="BD13" s="24">
        <v>3</v>
      </c>
      <c r="BE13" s="24">
        <v>4</v>
      </c>
      <c r="BF13" s="24">
        <v>3</v>
      </c>
      <c r="BG13" s="24">
        <v>2</v>
      </c>
      <c r="BH13">
        <f t="shared" si="0"/>
        <v>314</v>
      </c>
    </row>
    <row r="14" spans="1:61">
      <c r="A14" s="22" t="s">
        <v>125</v>
      </c>
      <c r="B14" s="24">
        <v>4</v>
      </c>
      <c r="C14" s="24">
        <v>25</v>
      </c>
      <c r="D14" s="24">
        <v>3</v>
      </c>
      <c r="E14" s="24">
        <v>3</v>
      </c>
      <c r="F14" s="24"/>
      <c r="G14" s="24">
        <v>3</v>
      </c>
      <c r="H14" s="24">
        <v>3</v>
      </c>
      <c r="I14" s="24"/>
      <c r="J14" s="24"/>
      <c r="K14" s="24">
        <v>25</v>
      </c>
      <c r="L14" s="24"/>
      <c r="M14" s="24"/>
      <c r="N14" s="24"/>
      <c r="O14" s="24">
        <v>39</v>
      </c>
      <c r="P14" s="24">
        <v>30</v>
      </c>
      <c r="Q14" s="24">
        <v>21</v>
      </c>
      <c r="R14" s="24">
        <v>17</v>
      </c>
      <c r="S14" s="24">
        <v>10</v>
      </c>
      <c r="T14" s="24">
        <v>13</v>
      </c>
      <c r="U14" s="24">
        <v>4</v>
      </c>
      <c r="V14" s="24"/>
      <c r="W14" s="24">
        <v>11</v>
      </c>
      <c r="X14" s="24">
        <v>12</v>
      </c>
      <c r="Y14" s="24">
        <v>3</v>
      </c>
      <c r="Z14" s="24">
        <v>7</v>
      </c>
      <c r="AA14" s="24">
        <v>10</v>
      </c>
      <c r="AB14" s="24"/>
      <c r="AC14" s="24">
        <v>2</v>
      </c>
      <c r="AD14" s="24"/>
      <c r="AE14" s="24"/>
      <c r="AF14" s="24"/>
      <c r="AG14" s="24">
        <v>1</v>
      </c>
      <c r="AH14" s="24">
        <v>21</v>
      </c>
      <c r="AI14" s="24"/>
      <c r="AJ14" s="24">
        <v>3</v>
      </c>
      <c r="AK14" s="24"/>
      <c r="AL14" s="24">
        <v>8</v>
      </c>
      <c r="AM14" s="24">
        <v>5</v>
      </c>
      <c r="AN14" s="24">
        <v>6</v>
      </c>
      <c r="AO14" s="24"/>
      <c r="AP14" s="24"/>
      <c r="AQ14" s="24"/>
      <c r="AR14" s="24"/>
      <c r="AS14" s="24"/>
      <c r="AT14" s="24"/>
      <c r="AU14" s="24">
        <v>4</v>
      </c>
      <c r="AV14" s="24">
        <v>9</v>
      </c>
      <c r="AW14" s="24">
        <v>3</v>
      </c>
      <c r="AX14" s="24"/>
      <c r="AY14" s="24"/>
      <c r="AZ14" s="24"/>
      <c r="BA14" s="24"/>
      <c r="BB14" s="24"/>
      <c r="BC14" s="24">
        <v>2</v>
      </c>
      <c r="BD14" s="24">
        <v>4</v>
      </c>
      <c r="BE14" s="24">
        <v>6</v>
      </c>
      <c r="BF14" s="24">
        <v>3</v>
      </c>
      <c r="BG14" s="24">
        <v>3</v>
      </c>
      <c r="BH14">
        <f t="shared" si="0"/>
        <v>323</v>
      </c>
    </row>
    <row r="15" spans="1:61">
      <c r="A15" s="22" t="s">
        <v>126</v>
      </c>
      <c r="B15" s="24">
        <v>5</v>
      </c>
      <c r="C15" s="24">
        <v>24</v>
      </c>
      <c r="D15" s="24">
        <v>4</v>
      </c>
      <c r="E15" s="24">
        <v>2</v>
      </c>
      <c r="F15" s="24"/>
      <c r="G15" s="24">
        <v>1</v>
      </c>
      <c r="H15" s="24">
        <v>4</v>
      </c>
      <c r="I15" s="24"/>
      <c r="J15" s="24"/>
      <c r="K15" s="24">
        <v>22</v>
      </c>
      <c r="L15" s="24"/>
      <c r="M15" s="24"/>
      <c r="N15" s="24"/>
      <c r="O15" s="24">
        <v>37</v>
      </c>
      <c r="P15" s="24">
        <v>29</v>
      </c>
      <c r="Q15" s="24">
        <v>23</v>
      </c>
      <c r="R15" s="24">
        <v>16</v>
      </c>
      <c r="S15" s="24">
        <v>9</v>
      </c>
      <c r="T15" s="24">
        <v>11</v>
      </c>
      <c r="U15" s="24">
        <v>3</v>
      </c>
      <c r="V15" s="24"/>
      <c r="W15" s="24">
        <v>6</v>
      </c>
      <c r="X15" s="24">
        <v>14</v>
      </c>
      <c r="Y15" s="24">
        <v>2</v>
      </c>
      <c r="Z15" s="24">
        <v>9</v>
      </c>
      <c r="AA15" s="24">
        <v>14</v>
      </c>
      <c r="AB15" s="24"/>
      <c r="AC15" s="24">
        <v>3</v>
      </c>
      <c r="AD15" s="24"/>
      <c r="AE15" s="24">
        <v>9</v>
      </c>
      <c r="AF15" s="24"/>
      <c r="AG15" s="24">
        <v>2</v>
      </c>
      <c r="AH15" s="24">
        <v>26</v>
      </c>
      <c r="AI15" s="24"/>
      <c r="AJ15" s="24">
        <v>3</v>
      </c>
      <c r="AK15" s="24"/>
      <c r="AL15" s="31">
        <v>7</v>
      </c>
      <c r="AM15" s="24">
        <v>4</v>
      </c>
      <c r="AN15" s="24">
        <v>5</v>
      </c>
      <c r="AO15" s="24"/>
      <c r="AP15" s="24"/>
      <c r="AQ15" s="24"/>
      <c r="AR15" s="24"/>
      <c r="AS15" s="24"/>
      <c r="AT15" s="24"/>
      <c r="AU15" s="24">
        <v>10</v>
      </c>
      <c r="AV15" s="24">
        <v>7</v>
      </c>
      <c r="AW15" s="24">
        <v>4</v>
      </c>
      <c r="AX15" s="24"/>
      <c r="AY15" s="24"/>
      <c r="AZ15" s="24"/>
      <c r="BA15" s="24"/>
      <c r="BB15" s="24"/>
      <c r="BC15" s="24">
        <v>4</v>
      </c>
      <c r="BD15" s="24">
        <v>5</v>
      </c>
      <c r="BE15" s="24">
        <v>7</v>
      </c>
      <c r="BF15" s="24">
        <v>2</v>
      </c>
      <c r="BG15" s="24">
        <v>2</v>
      </c>
      <c r="BH15">
        <f t="shared" si="0"/>
        <v>335</v>
      </c>
    </row>
    <row r="16" spans="1:61">
      <c r="A16" s="22" t="s">
        <v>127</v>
      </c>
      <c r="B16" s="37">
        <v>6</v>
      </c>
      <c r="C16" s="37">
        <v>30</v>
      </c>
      <c r="D16" s="37">
        <v>4</v>
      </c>
      <c r="E16" s="37">
        <v>3</v>
      </c>
      <c r="F16" s="37"/>
      <c r="G16" s="37">
        <v>2</v>
      </c>
      <c r="H16" s="37">
        <v>3</v>
      </c>
      <c r="I16" s="37"/>
      <c r="J16" s="37"/>
      <c r="K16" s="37">
        <v>31</v>
      </c>
      <c r="L16" s="37"/>
      <c r="M16" s="37"/>
      <c r="N16" s="37"/>
      <c r="O16" s="37">
        <v>27</v>
      </c>
      <c r="P16" s="37">
        <v>25</v>
      </c>
      <c r="Q16" s="37">
        <v>26</v>
      </c>
      <c r="R16" s="37">
        <v>14</v>
      </c>
      <c r="S16" s="37">
        <v>6</v>
      </c>
      <c r="T16" s="37">
        <v>8</v>
      </c>
      <c r="U16" s="37">
        <v>2</v>
      </c>
      <c r="V16" s="37"/>
      <c r="W16" s="37">
        <v>18</v>
      </c>
      <c r="X16" s="37">
        <v>14</v>
      </c>
      <c r="Y16" s="37">
        <v>7</v>
      </c>
      <c r="Z16" s="37">
        <v>13</v>
      </c>
      <c r="AA16" s="37">
        <v>10</v>
      </c>
      <c r="AB16" s="37"/>
      <c r="AC16" s="37">
        <v>5</v>
      </c>
      <c r="AD16" s="37"/>
      <c r="AE16" s="37">
        <v>7</v>
      </c>
      <c r="AF16" s="37"/>
      <c r="AG16" s="37">
        <v>3</v>
      </c>
      <c r="AH16" s="37">
        <v>16</v>
      </c>
      <c r="AI16" s="37"/>
      <c r="AJ16" s="37">
        <v>3</v>
      </c>
      <c r="AK16" s="37"/>
      <c r="AL16" s="37">
        <v>10</v>
      </c>
      <c r="AM16" s="37">
        <v>4</v>
      </c>
      <c r="AN16" s="37">
        <v>6</v>
      </c>
      <c r="AO16" s="37"/>
      <c r="AP16" s="37"/>
      <c r="AQ16" s="37"/>
      <c r="AR16" s="37"/>
      <c r="AS16" s="37"/>
      <c r="AT16" s="37"/>
      <c r="AU16" s="37">
        <v>6</v>
      </c>
      <c r="AV16" s="37">
        <v>5</v>
      </c>
      <c r="AW16" s="37">
        <v>4</v>
      </c>
      <c r="AX16" s="37"/>
      <c r="AY16" s="37"/>
      <c r="AZ16" s="37"/>
      <c r="BA16" s="37"/>
      <c r="BB16" s="37"/>
      <c r="BC16" s="37">
        <v>8</v>
      </c>
      <c r="BD16" s="37">
        <v>6</v>
      </c>
      <c r="BE16" s="37">
        <v>8</v>
      </c>
      <c r="BF16" s="37">
        <v>5</v>
      </c>
      <c r="BG16" s="37"/>
      <c r="BH16" s="38">
        <f t="shared" si="0"/>
        <v>345</v>
      </c>
      <c r="BI16" s="38"/>
    </row>
    <row r="17" spans="1:61">
      <c r="A17" s="22" t="s">
        <v>128</v>
      </c>
      <c r="B17" s="37">
        <v>7</v>
      </c>
      <c r="C17" s="37">
        <v>28</v>
      </c>
      <c r="D17" s="37">
        <v>6</v>
      </c>
      <c r="E17" s="37">
        <v>3</v>
      </c>
      <c r="F17" s="37"/>
      <c r="G17" s="37">
        <v>1</v>
      </c>
      <c r="H17" s="37">
        <v>2</v>
      </c>
      <c r="I17" s="37"/>
      <c r="J17" s="37"/>
      <c r="K17" s="37">
        <v>34</v>
      </c>
      <c r="L17" s="37"/>
      <c r="M17" s="37"/>
      <c r="N17" s="37"/>
      <c r="O17" s="37">
        <v>26</v>
      </c>
      <c r="P17" s="37">
        <v>22</v>
      </c>
      <c r="Q17" s="37">
        <v>25</v>
      </c>
      <c r="R17" s="37">
        <v>16</v>
      </c>
      <c r="S17" s="37">
        <v>8</v>
      </c>
      <c r="T17" s="37">
        <v>9</v>
      </c>
      <c r="U17" s="37">
        <v>2</v>
      </c>
      <c r="V17" s="37"/>
      <c r="W17" s="37">
        <v>23</v>
      </c>
      <c r="X17" s="37">
        <v>20</v>
      </c>
      <c r="Y17" s="37">
        <v>10</v>
      </c>
      <c r="Z17" s="37">
        <v>14</v>
      </c>
      <c r="AA17" s="37">
        <v>9</v>
      </c>
      <c r="AB17" s="37"/>
      <c r="AC17" s="37">
        <v>8</v>
      </c>
      <c r="AD17" s="37"/>
      <c r="AE17" s="37">
        <v>8</v>
      </c>
      <c r="AF17" s="37"/>
      <c r="AG17" s="37">
        <v>2</v>
      </c>
      <c r="AH17" s="37">
        <v>21</v>
      </c>
      <c r="AI17" s="37"/>
      <c r="AJ17" s="37">
        <v>4</v>
      </c>
      <c r="AK17" s="37"/>
      <c r="AL17" s="37">
        <v>13</v>
      </c>
      <c r="AM17" s="37">
        <v>5</v>
      </c>
      <c r="AN17" s="37">
        <v>8</v>
      </c>
      <c r="AO17" s="37"/>
      <c r="AP17" s="37"/>
      <c r="AQ17" s="37"/>
      <c r="AR17" s="37"/>
      <c r="AS17" s="37"/>
      <c r="AT17" s="37"/>
      <c r="AU17" s="37">
        <v>7</v>
      </c>
      <c r="AV17" s="37">
        <v>3</v>
      </c>
      <c r="AW17" s="37">
        <v>6</v>
      </c>
      <c r="AX17" s="37"/>
      <c r="AY17" s="37"/>
      <c r="AZ17" s="37"/>
      <c r="BA17" s="37"/>
      <c r="BB17" s="37"/>
      <c r="BC17" s="37">
        <v>7</v>
      </c>
      <c r="BD17" s="37">
        <v>9</v>
      </c>
      <c r="BE17" s="37">
        <v>7</v>
      </c>
      <c r="BF17" s="37">
        <v>6</v>
      </c>
      <c r="BG17" s="37"/>
      <c r="BH17" s="38">
        <f t="shared" si="0"/>
        <v>379</v>
      </c>
      <c r="BI17" s="38"/>
    </row>
    <row r="18" spans="1:61">
      <c r="A18" s="22" t="s">
        <v>129</v>
      </c>
      <c r="B18" s="37">
        <v>2</v>
      </c>
      <c r="C18" s="37">
        <v>27</v>
      </c>
      <c r="D18" s="37">
        <v>5</v>
      </c>
      <c r="E18" s="37">
        <v>2</v>
      </c>
      <c r="F18" s="37"/>
      <c r="G18" s="37">
        <v>1</v>
      </c>
      <c r="H18" s="37">
        <v>2</v>
      </c>
      <c r="I18" s="37"/>
      <c r="J18" s="37"/>
      <c r="K18" s="37">
        <v>33</v>
      </c>
      <c r="L18" s="37"/>
      <c r="M18" s="37"/>
      <c r="N18" s="37"/>
      <c r="O18" s="37">
        <v>27</v>
      </c>
      <c r="P18" s="37">
        <v>24</v>
      </c>
      <c r="Q18" s="37">
        <v>22</v>
      </c>
      <c r="R18" s="37">
        <v>14</v>
      </c>
      <c r="S18" s="37">
        <v>6</v>
      </c>
      <c r="T18" s="37">
        <v>8</v>
      </c>
      <c r="U18" s="37">
        <v>3</v>
      </c>
      <c r="V18" s="37"/>
      <c r="W18" s="37">
        <v>29</v>
      </c>
      <c r="X18" s="37">
        <v>22</v>
      </c>
      <c r="Y18" s="37">
        <v>11</v>
      </c>
      <c r="Z18" s="37">
        <v>13</v>
      </c>
      <c r="AA18" s="37">
        <v>7</v>
      </c>
      <c r="AB18" s="37"/>
      <c r="AC18" s="37">
        <v>18</v>
      </c>
      <c r="AD18" s="37"/>
      <c r="AE18" s="37">
        <v>13</v>
      </c>
      <c r="AF18" s="37"/>
      <c r="AG18" s="37">
        <v>3</v>
      </c>
      <c r="AH18" s="37">
        <v>18</v>
      </c>
      <c r="AI18" s="37"/>
      <c r="AJ18" s="37">
        <v>3</v>
      </c>
      <c r="AK18" s="37"/>
      <c r="AL18" s="37">
        <v>16</v>
      </c>
      <c r="AM18" s="37">
        <v>4</v>
      </c>
      <c r="AN18" s="37">
        <v>10</v>
      </c>
      <c r="AO18" s="37"/>
      <c r="AP18" s="37"/>
      <c r="AQ18" s="37"/>
      <c r="AR18" s="37"/>
      <c r="AS18" s="37"/>
      <c r="AT18" s="37"/>
      <c r="AU18" s="37">
        <v>6</v>
      </c>
      <c r="AV18" s="37">
        <v>3</v>
      </c>
      <c r="AW18" s="37">
        <v>7</v>
      </c>
      <c r="AX18" s="37"/>
      <c r="AY18" s="37"/>
      <c r="AZ18" s="37">
        <v>8</v>
      </c>
      <c r="BA18" s="37"/>
      <c r="BB18" s="37"/>
      <c r="BC18" s="37">
        <v>10</v>
      </c>
      <c r="BD18" s="37">
        <v>11</v>
      </c>
      <c r="BE18" s="37">
        <v>9</v>
      </c>
      <c r="BF18" s="37">
        <v>7</v>
      </c>
      <c r="BG18" s="37"/>
      <c r="BH18" s="38">
        <f t="shared" si="0"/>
        <v>404</v>
      </c>
      <c r="BI18" s="38"/>
    </row>
    <row r="19" spans="1:61">
      <c r="A19" s="22" t="s">
        <v>130</v>
      </c>
      <c r="B19" s="37">
        <v>3</v>
      </c>
      <c r="C19" s="37">
        <v>30</v>
      </c>
      <c r="D19" s="37">
        <v>4</v>
      </c>
      <c r="E19" s="37">
        <v>3</v>
      </c>
      <c r="F19" s="37"/>
      <c r="G19" s="37">
        <v>1</v>
      </c>
      <c r="H19" s="37">
        <v>1</v>
      </c>
      <c r="I19" s="37"/>
      <c r="J19" s="37"/>
      <c r="K19" s="37">
        <v>31</v>
      </c>
      <c r="L19" s="37"/>
      <c r="M19" s="37"/>
      <c r="N19" s="37"/>
      <c r="O19" s="37">
        <v>24</v>
      </c>
      <c r="P19" s="37">
        <v>28</v>
      </c>
      <c r="Q19" s="37">
        <v>32</v>
      </c>
      <c r="R19" s="37">
        <v>12</v>
      </c>
      <c r="S19" s="37">
        <v>8</v>
      </c>
      <c r="T19" s="37">
        <v>7</v>
      </c>
      <c r="U19" s="37">
        <v>2</v>
      </c>
      <c r="V19" s="37"/>
      <c r="W19" s="37">
        <v>25</v>
      </c>
      <c r="X19" s="37">
        <v>23</v>
      </c>
      <c r="Y19" s="37">
        <v>12</v>
      </c>
      <c r="Z19" s="37">
        <v>10</v>
      </c>
      <c r="AA19" s="37">
        <v>8</v>
      </c>
      <c r="AB19" s="37"/>
      <c r="AC19" s="37">
        <v>17</v>
      </c>
      <c r="AD19" s="37"/>
      <c r="AE19" s="37">
        <v>15</v>
      </c>
      <c r="AF19" s="37"/>
      <c r="AG19" s="37">
        <v>4</v>
      </c>
      <c r="AH19" s="37">
        <v>22</v>
      </c>
      <c r="AI19" s="37"/>
      <c r="AJ19" s="37">
        <v>3</v>
      </c>
      <c r="AK19" s="37"/>
      <c r="AL19" s="37">
        <v>17</v>
      </c>
      <c r="AM19" s="37">
        <v>5</v>
      </c>
      <c r="AN19" s="37">
        <v>11</v>
      </c>
      <c r="AO19" s="37"/>
      <c r="AP19" s="37"/>
      <c r="AQ19" s="37"/>
      <c r="AR19" s="37"/>
      <c r="AS19" s="37">
        <v>4</v>
      </c>
      <c r="AT19" s="37"/>
      <c r="AU19" s="37">
        <v>8</v>
      </c>
      <c r="AV19" s="37">
        <v>2</v>
      </c>
      <c r="AW19" s="37">
        <v>6</v>
      </c>
      <c r="AX19" s="37"/>
      <c r="AY19" s="37"/>
      <c r="AZ19" s="37">
        <v>13</v>
      </c>
      <c r="BA19" s="37"/>
      <c r="BB19" s="37"/>
      <c r="BC19" s="37">
        <v>11</v>
      </c>
      <c r="BD19" s="37">
        <v>12</v>
      </c>
      <c r="BE19" s="37">
        <v>7</v>
      </c>
      <c r="BF19" s="37">
        <v>6</v>
      </c>
      <c r="BG19" s="37"/>
      <c r="BH19" s="38">
        <f t="shared" si="0"/>
        <v>427</v>
      </c>
      <c r="BI19" s="38"/>
    </row>
    <row r="20" spans="1:61">
      <c r="A20" s="22" t="s">
        <v>131</v>
      </c>
      <c r="B20" s="24">
        <v>3</v>
      </c>
      <c r="C20" s="24">
        <v>31</v>
      </c>
      <c r="D20" s="24">
        <v>7</v>
      </c>
      <c r="E20" s="24">
        <v>0</v>
      </c>
      <c r="F20" s="24"/>
      <c r="G20" s="24">
        <v>0</v>
      </c>
      <c r="H20" s="24">
        <v>0</v>
      </c>
      <c r="I20" s="24"/>
      <c r="J20" s="24"/>
      <c r="K20" s="24">
        <v>37</v>
      </c>
      <c r="L20" s="24"/>
      <c r="M20" s="24"/>
      <c r="N20" s="24"/>
      <c r="O20" s="24">
        <v>28</v>
      </c>
      <c r="P20" s="24">
        <v>27</v>
      </c>
      <c r="Q20" s="24">
        <v>29</v>
      </c>
      <c r="R20" s="24">
        <v>15</v>
      </c>
      <c r="S20" s="24">
        <v>11</v>
      </c>
      <c r="T20" s="24">
        <v>9</v>
      </c>
      <c r="U20" s="24">
        <v>2</v>
      </c>
      <c r="V20" s="24"/>
      <c r="W20" s="24">
        <v>21</v>
      </c>
      <c r="X20" s="24">
        <v>26</v>
      </c>
      <c r="Y20" s="24">
        <v>9</v>
      </c>
      <c r="Z20" s="24">
        <v>12</v>
      </c>
      <c r="AA20" s="24">
        <v>8</v>
      </c>
      <c r="AB20" s="24"/>
      <c r="AC20" s="24">
        <v>19</v>
      </c>
      <c r="AD20" s="24"/>
      <c r="AE20" s="24">
        <v>14</v>
      </c>
      <c r="AF20" s="24"/>
      <c r="AG20" s="24">
        <v>3</v>
      </c>
      <c r="AH20" s="24">
        <v>25</v>
      </c>
      <c r="AI20" s="24"/>
      <c r="AJ20" s="24">
        <v>4</v>
      </c>
      <c r="AK20" s="24"/>
      <c r="AL20" s="24">
        <v>15</v>
      </c>
      <c r="AM20" s="24">
        <v>5</v>
      </c>
      <c r="AN20" s="24">
        <v>7</v>
      </c>
      <c r="AO20" s="24"/>
      <c r="AP20" s="24"/>
      <c r="AQ20" s="24">
        <v>3</v>
      </c>
      <c r="AR20" s="24"/>
      <c r="AS20" s="24"/>
      <c r="AT20" s="24"/>
      <c r="AU20" s="24">
        <v>9</v>
      </c>
      <c r="AV20" s="24">
        <v>2</v>
      </c>
      <c r="AW20" s="24">
        <v>8</v>
      </c>
      <c r="AX20" s="24"/>
      <c r="AY20" s="24"/>
      <c r="AZ20" s="24">
        <v>16</v>
      </c>
      <c r="BA20" s="24"/>
      <c r="BB20" s="24">
        <v>8</v>
      </c>
      <c r="BC20" s="24">
        <v>9</v>
      </c>
      <c r="BD20" s="24">
        <v>12</v>
      </c>
      <c r="BE20" s="24">
        <v>8</v>
      </c>
      <c r="BF20" s="24">
        <v>4</v>
      </c>
      <c r="BG20" s="24"/>
      <c r="BH20">
        <f t="shared" si="0"/>
        <v>446</v>
      </c>
    </row>
    <row r="21" spans="1:61">
      <c r="A21" s="22" t="s">
        <v>132</v>
      </c>
      <c r="B21" s="24">
        <v>3</v>
      </c>
      <c r="C21" s="24">
        <v>34</v>
      </c>
      <c r="D21" s="24">
        <v>8</v>
      </c>
      <c r="E21" s="24">
        <v>6</v>
      </c>
      <c r="F21" s="24"/>
      <c r="G21" s="24">
        <v>2</v>
      </c>
      <c r="H21" s="24">
        <v>3</v>
      </c>
      <c r="I21" s="24"/>
      <c r="J21" s="24"/>
      <c r="K21" s="24">
        <v>40</v>
      </c>
      <c r="L21" s="24"/>
      <c r="M21" s="24"/>
      <c r="N21" s="24"/>
      <c r="O21" s="24">
        <v>30</v>
      </c>
      <c r="P21" s="24">
        <v>23</v>
      </c>
      <c r="Q21" s="24">
        <v>36</v>
      </c>
      <c r="R21" s="24">
        <v>13</v>
      </c>
      <c r="S21" s="24">
        <v>7</v>
      </c>
      <c r="T21" s="24">
        <v>4</v>
      </c>
      <c r="U21" s="24">
        <v>3</v>
      </c>
      <c r="V21" s="24"/>
      <c r="W21" s="24">
        <v>25</v>
      </c>
      <c r="X21" s="24">
        <v>34</v>
      </c>
      <c r="Y21" s="24">
        <v>11</v>
      </c>
      <c r="Z21" s="24">
        <v>14</v>
      </c>
      <c r="AA21" s="24">
        <v>9</v>
      </c>
      <c r="AB21" s="24"/>
      <c r="AC21" s="24">
        <v>21</v>
      </c>
      <c r="AD21" s="24"/>
      <c r="AE21" s="24">
        <v>17</v>
      </c>
      <c r="AF21" s="24"/>
      <c r="AG21" s="24">
        <v>2</v>
      </c>
      <c r="AH21" s="24">
        <v>23</v>
      </c>
      <c r="AI21" s="24"/>
      <c r="AJ21" s="24">
        <v>5</v>
      </c>
      <c r="AK21" s="24"/>
      <c r="AL21" s="24">
        <v>16</v>
      </c>
      <c r="AM21" s="24">
        <v>6</v>
      </c>
      <c r="AN21" s="24">
        <v>13</v>
      </c>
      <c r="AO21" s="24"/>
      <c r="AP21" s="24">
        <v>8</v>
      </c>
      <c r="AQ21" s="24">
        <v>2</v>
      </c>
      <c r="AR21" s="24"/>
      <c r="AS21" s="24"/>
      <c r="AT21" s="24"/>
      <c r="AU21" s="24">
        <v>8</v>
      </c>
      <c r="AV21" s="24">
        <v>2</v>
      </c>
      <c r="AW21" s="24">
        <v>7</v>
      </c>
      <c r="AX21" s="24"/>
      <c r="AY21" s="24"/>
      <c r="AZ21" s="24">
        <v>13</v>
      </c>
      <c r="BA21" s="24"/>
      <c r="BB21" s="24">
        <v>5</v>
      </c>
      <c r="BC21" s="24">
        <v>10</v>
      </c>
      <c r="BD21" s="24">
        <v>11</v>
      </c>
      <c r="BE21" s="24">
        <v>7</v>
      </c>
      <c r="BF21" s="24">
        <v>3</v>
      </c>
      <c r="BG21" s="24"/>
      <c r="BH21">
        <f t="shared" si="0"/>
        <v>484</v>
      </c>
    </row>
    <row r="22" spans="1:61">
      <c r="A22" s="22" t="s">
        <v>133</v>
      </c>
      <c r="B22" s="24">
        <v>0</v>
      </c>
      <c r="C22" s="24">
        <v>32</v>
      </c>
      <c r="D22" s="24">
        <v>6</v>
      </c>
      <c r="E22" s="24">
        <v>4</v>
      </c>
      <c r="F22" s="24"/>
      <c r="G22" s="24">
        <v>0</v>
      </c>
      <c r="H22" s="24">
        <v>0</v>
      </c>
      <c r="I22" s="24"/>
      <c r="J22" s="24"/>
      <c r="K22" s="24">
        <v>36</v>
      </c>
      <c r="L22" s="24"/>
      <c r="M22" s="24"/>
      <c r="N22" s="24"/>
      <c r="O22" s="24">
        <v>28</v>
      </c>
      <c r="P22" s="24">
        <v>16</v>
      </c>
      <c r="Q22" s="24">
        <v>33</v>
      </c>
      <c r="R22" s="24">
        <v>11</v>
      </c>
      <c r="S22" s="24">
        <v>6</v>
      </c>
      <c r="T22" s="24">
        <v>3</v>
      </c>
      <c r="U22" s="24">
        <v>4</v>
      </c>
      <c r="V22" s="24"/>
      <c r="W22" s="24">
        <v>21</v>
      </c>
      <c r="X22" s="24">
        <v>31</v>
      </c>
      <c r="Y22" s="24">
        <v>14</v>
      </c>
      <c r="Z22" s="24">
        <v>12</v>
      </c>
      <c r="AA22" s="24">
        <v>11</v>
      </c>
      <c r="AB22" s="24"/>
      <c r="AC22" s="24">
        <v>17</v>
      </c>
      <c r="AD22" s="24"/>
      <c r="AE22" s="24">
        <v>22</v>
      </c>
      <c r="AF22" s="24"/>
      <c r="AG22" s="24">
        <v>2</v>
      </c>
      <c r="AH22" s="24">
        <v>24</v>
      </c>
      <c r="AI22" s="24"/>
      <c r="AJ22" s="24">
        <v>1</v>
      </c>
      <c r="AK22" s="24"/>
      <c r="AL22" s="24">
        <v>12</v>
      </c>
      <c r="AM22" s="24">
        <v>5</v>
      </c>
      <c r="AN22" s="24">
        <v>11</v>
      </c>
      <c r="AO22" s="24"/>
      <c r="AP22" s="24">
        <v>7</v>
      </c>
      <c r="AQ22" s="24">
        <v>1</v>
      </c>
      <c r="AR22" s="24"/>
      <c r="AS22" s="24">
        <v>5</v>
      </c>
      <c r="AT22" s="24"/>
      <c r="AU22" s="24">
        <v>5</v>
      </c>
      <c r="AV22" s="24">
        <v>6</v>
      </c>
      <c r="AW22" s="24">
        <v>8</v>
      </c>
      <c r="AX22" s="24"/>
      <c r="AY22" s="24"/>
      <c r="AZ22" s="24">
        <v>9</v>
      </c>
      <c r="BA22" s="24"/>
      <c r="BB22" s="24">
        <v>6</v>
      </c>
      <c r="BC22" s="24">
        <v>11</v>
      </c>
      <c r="BD22" s="24">
        <v>10</v>
      </c>
      <c r="BE22" s="24">
        <v>4</v>
      </c>
      <c r="BF22" s="24">
        <v>5</v>
      </c>
      <c r="BG22" s="24"/>
      <c r="BH22">
        <f t="shared" si="0"/>
        <v>439</v>
      </c>
    </row>
    <row r="29" spans="1:61">
      <c r="A29" s="1" t="s">
        <v>113</v>
      </c>
      <c r="B29" s="45"/>
      <c r="C29" s="45"/>
      <c r="D29" s="45"/>
      <c r="E29" s="45"/>
      <c r="F29" s="45"/>
      <c r="G29" s="45"/>
      <c r="H29" s="57"/>
    </row>
    <row r="30" spans="1:61">
      <c r="A30" s="46" t="s">
        <v>134</v>
      </c>
      <c r="B30" s="47" t="s">
        <v>135</v>
      </c>
      <c r="C30" s="48" t="s">
        <v>136</v>
      </c>
      <c r="D30" s="48" t="s">
        <v>137</v>
      </c>
      <c r="E30" s="47" t="s">
        <v>138</v>
      </c>
      <c r="F30" s="47" t="s">
        <v>139</v>
      </c>
      <c r="G30" s="47" t="s">
        <v>140</v>
      </c>
      <c r="H30" s="58" t="s">
        <v>141</v>
      </c>
      <c r="I30" s="54" t="s">
        <v>142</v>
      </c>
      <c r="J30" s="54" t="s">
        <v>143</v>
      </c>
      <c r="K30" s="54" t="s">
        <v>144</v>
      </c>
    </row>
    <row r="31" spans="1:61">
      <c r="A31" s="49">
        <v>40772</v>
      </c>
      <c r="B31" s="60">
        <v>285</v>
      </c>
      <c r="C31" s="50">
        <v>4</v>
      </c>
      <c r="D31" s="50">
        <v>78</v>
      </c>
      <c r="E31" s="50">
        <v>0.75</v>
      </c>
      <c r="F31" s="50">
        <v>1</v>
      </c>
      <c r="G31" s="50">
        <v>1.02</v>
      </c>
      <c r="H31" s="52">
        <f t="shared" ref="H31:H50" si="1">((B31*D31*F31)/(C31*E31))/G31</f>
        <v>7264.7058823529414</v>
      </c>
      <c r="I31" s="25"/>
      <c r="J31" s="25"/>
      <c r="K31" s="25"/>
    </row>
    <row r="32" spans="1:61">
      <c r="A32" s="53">
        <v>40788</v>
      </c>
      <c r="B32" s="61">
        <v>234</v>
      </c>
      <c r="C32" s="54">
        <v>4</v>
      </c>
      <c r="D32" s="54">
        <v>78</v>
      </c>
      <c r="E32" s="54">
        <v>0.75</v>
      </c>
      <c r="F32" s="54">
        <v>1</v>
      </c>
      <c r="G32" s="54">
        <v>0.94499999999999995</v>
      </c>
      <c r="H32" s="56">
        <f t="shared" si="1"/>
        <v>6438.0952380952385</v>
      </c>
      <c r="I32" s="64">
        <f>AVERAGE(H32:H50)</f>
        <v>7577.8482750703333</v>
      </c>
      <c r="J32" s="64">
        <f>_xlfn.STDEV.P(H32:H50)</f>
        <v>1356.3095822146186</v>
      </c>
      <c r="K32" s="64">
        <f>J32*2</f>
        <v>2712.6191644292371</v>
      </c>
    </row>
    <row r="33" spans="1:8">
      <c r="A33" s="53">
        <v>40800</v>
      </c>
      <c r="B33" s="61">
        <v>237</v>
      </c>
      <c r="C33" s="54">
        <v>4</v>
      </c>
      <c r="D33" s="54">
        <v>78</v>
      </c>
      <c r="E33" s="54">
        <v>0.75</v>
      </c>
      <c r="F33" s="54">
        <v>1</v>
      </c>
      <c r="G33" s="62">
        <v>1.0249999999999999</v>
      </c>
      <c r="H33" s="56">
        <f t="shared" si="1"/>
        <v>6011.707317073171</v>
      </c>
    </row>
    <row r="34" spans="1:8">
      <c r="A34" s="53">
        <v>40814</v>
      </c>
      <c r="B34" s="61">
        <v>230</v>
      </c>
      <c r="C34" s="54">
        <v>4</v>
      </c>
      <c r="D34" s="54">
        <v>78</v>
      </c>
      <c r="E34" s="54">
        <v>0.75</v>
      </c>
      <c r="F34" s="54">
        <v>1</v>
      </c>
      <c r="G34" s="62">
        <v>1.1000000000000001</v>
      </c>
      <c r="H34" s="56">
        <f t="shared" si="1"/>
        <v>5436.363636363636</v>
      </c>
    </row>
    <row r="35" spans="1:8">
      <c r="A35" s="53">
        <v>40854</v>
      </c>
      <c r="B35" s="61">
        <v>231</v>
      </c>
      <c r="C35" s="54">
        <v>4</v>
      </c>
      <c r="D35" s="54">
        <v>78</v>
      </c>
      <c r="E35" s="54">
        <v>0.75</v>
      </c>
      <c r="F35" s="54">
        <v>1</v>
      </c>
      <c r="G35" s="62">
        <v>0.98699999999999999</v>
      </c>
      <c r="H35" s="56">
        <f t="shared" si="1"/>
        <v>6085.1063829787236</v>
      </c>
    </row>
    <row r="36" spans="1:8">
      <c r="A36" s="53">
        <v>40891</v>
      </c>
      <c r="B36" s="61">
        <v>261</v>
      </c>
      <c r="C36" s="54">
        <v>4</v>
      </c>
      <c r="D36" s="54">
        <v>78</v>
      </c>
      <c r="E36" s="54">
        <v>0.75</v>
      </c>
      <c r="F36" s="54">
        <v>1</v>
      </c>
      <c r="G36" s="62">
        <v>0.95899999999999996</v>
      </c>
      <c r="H36" s="56">
        <f t="shared" si="1"/>
        <v>7076.1209593326384</v>
      </c>
    </row>
    <row r="37" spans="1:8">
      <c r="A37" s="53">
        <v>40920</v>
      </c>
      <c r="B37" s="61">
        <v>251</v>
      </c>
      <c r="C37" s="54">
        <v>4</v>
      </c>
      <c r="D37" s="54">
        <v>78</v>
      </c>
      <c r="E37" s="54">
        <v>0.75</v>
      </c>
      <c r="F37" s="54">
        <v>1</v>
      </c>
      <c r="G37" s="62">
        <v>1.0009999999999999</v>
      </c>
      <c r="H37" s="56">
        <f t="shared" si="1"/>
        <v>6519.4805194805203</v>
      </c>
    </row>
    <row r="38" spans="1:8">
      <c r="A38" s="53">
        <v>40948</v>
      </c>
      <c r="B38" s="61">
        <v>250</v>
      </c>
      <c r="C38" s="54">
        <v>4</v>
      </c>
      <c r="D38" s="54">
        <v>78</v>
      </c>
      <c r="E38" s="54">
        <v>0.75</v>
      </c>
      <c r="F38" s="54">
        <v>1</v>
      </c>
      <c r="G38" s="62">
        <v>1.07</v>
      </c>
      <c r="H38" s="56">
        <f t="shared" si="1"/>
        <v>6074.7663551401865</v>
      </c>
    </row>
    <row r="39" spans="1:8">
      <c r="A39" s="53">
        <v>40977</v>
      </c>
      <c r="B39" s="61">
        <v>274</v>
      </c>
      <c r="C39" s="54">
        <v>4</v>
      </c>
      <c r="D39" s="54">
        <v>78</v>
      </c>
      <c r="E39" s="54">
        <v>0.75</v>
      </c>
      <c r="F39" s="54">
        <v>1</v>
      </c>
      <c r="G39" s="62">
        <v>1.032</v>
      </c>
      <c r="H39" s="56">
        <f t="shared" si="1"/>
        <v>6903.1007751937987</v>
      </c>
    </row>
    <row r="40" spans="1:8">
      <c r="A40" s="53">
        <v>41045</v>
      </c>
      <c r="B40" s="61">
        <v>292</v>
      </c>
      <c r="C40" s="54">
        <v>4</v>
      </c>
      <c r="D40" s="54">
        <v>78</v>
      </c>
      <c r="E40" s="54">
        <v>0.75</v>
      </c>
      <c r="F40" s="54">
        <v>1</v>
      </c>
      <c r="G40" s="62">
        <v>0.99099999999999999</v>
      </c>
      <c r="H40" s="56">
        <f t="shared" si="1"/>
        <v>7660.9485368314836</v>
      </c>
    </row>
    <row r="41" spans="1:8">
      <c r="A41" s="53">
        <v>41079</v>
      </c>
      <c r="B41" s="61">
        <v>295</v>
      </c>
      <c r="C41" s="54">
        <v>4</v>
      </c>
      <c r="D41" s="54">
        <v>78</v>
      </c>
      <c r="E41" s="54">
        <v>0.75</v>
      </c>
      <c r="F41" s="54">
        <v>1</v>
      </c>
      <c r="G41" s="62">
        <v>1</v>
      </c>
      <c r="H41" s="56">
        <f t="shared" si="1"/>
        <v>7670</v>
      </c>
    </row>
    <row r="42" spans="1:8">
      <c r="A42" s="53">
        <v>41114</v>
      </c>
      <c r="B42" s="61">
        <v>302</v>
      </c>
      <c r="C42" s="54">
        <v>4</v>
      </c>
      <c r="D42" s="54">
        <v>78</v>
      </c>
      <c r="E42" s="54">
        <v>0.75</v>
      </c>
      <c r="F42" s="54">
        <v>1</v>
      </c>
      <c r="G42" s="62">
        <v>1.006</v>
      </c>
      <c r="H42" s="56">
        <f t="shared" si="1"/>
        <v>7805.1689860834986</v>
      </c>
    </row>
    <row r="43" spans="1:8">
      <c r="A43" s="53">
        <v>41150</v>
      </c>
      <c r="B43" s="61">
        <v>309</v>
      </c>
      <c r="C43" s="54">
        <v>4</v>
      </c>
      <c r="D43" s="54">
        <v>78</v>
      </c>
      <c r="E43" s="54">
        <v>0.75</v>
      </c>
      <c r="F43" s="54">
        <v>1</v>
      </c>
      <c r="G43" s="62">
        <v>1.17</v>
      </c>
      <c r="H43" s="56">
        <f t="shared" si="1"/>
        <v>6866.666666666667</v>
      </c>
    </row>
    <row r="44" spans="1:8">
      <c r="A44" s="53">
        <v>41193</v>
      </c>
      <c r="B44" s="61">
        <v>329</v>
      </c>
      <c r="C44" s="54">
        <v>4</v>
      </c>
      <c r="D44" s="54">
        <v>78</v>
      </c>
      <c r="E44" s="54">
        <v>0.75</v>
      </c>
      <c r="F44" s="54">
        <v>1</v>
      </c>
      <c r="G44" s="62">
        <v>1.1040000000000001</v>
      </c>
      <c r="H44" s="56">
        <f t="shared" si="1"/>
        <v>7748.188405797101</v>
      </c>
    </row>
    <row r="45" spans="1:8">
      <c r="A45" s="53">
        <v>41251</v>
      </c>
      <c r="B45" s="61">
        <v>358</v>
      </c>
      <c r="C45" s="54">
        <v>4</v>
      </c>
      <c r="D45" s="54">
        <v>78</v>
      </c>
      <c r="E45" s="54">
        <v>0.75</v>
      </c>
      <c r="F45" s="54">
        <v>1</v>
      </c>
      <c r="G45" s="62">
        <v>1.089</v>
      </c>
      <c r="H45" s="56">
        <f t="shared" si="1"/>
        <v>8547.2910927456378</v>
      </c>
    </row>
    <row r="46" spans="1:8">
      <c r="A46" s="53">
        <v>41332</v>
      </c>
      <c r="B46" s="61">
        <v>386</v>
      </c>
      <c r="C46" s="54">
        <v>4</v>
      </c>
      <c r="D46" s="54">
        <v>78</v>
      </c>
      <c r="E46" s="54">
        <v>0.75</v>
      </c>
      <c r="F46" s="54">
        <v>1</v>
      </c>
      <c r="G46" s="62">
        <v>1.1180000000000001</v>
      </c>
      <c r="H46" s="56">
        <f t="shared" si="1"/>
        <v>8976.7441860465115</v>
      </c>
    </row>
    <row r="47" spans="1:8">
      <c r="A47" s="53">
        <v>41425</v>
      </c>
      <c r="B47" s="61">
        <v>405</v>
      </c>
      <c r="C47" s="54">
        <v>4</v>
      </c>
      <c r="D47" s="54">
        <v>78</v>
      </c>
      <c r="E47" s="54">
        <v>0.75</v>
      </c>
      <c r="F47" s="54">
        <v>1</v>
      </c>
      <c r="G47" s="62">
        <v>1.1599999999999999</v>
      </c>
      <c r="H47" s="56">
        <f t="shared" si="1"/>
        <v>9077.5862068965525</v>
      </c>
    </row>
    <row r="48" spans="1:8">
      <c r="A48" s="53">
        <v>41541</v>
      </c>
      <c r="B48" s="61">
        <v>421</v>
      </c>
      <c r="C48" s="54">
        <v>4</v>
      </c>
      <c r="D48" s="54">
        <v>78</v>
      </c>
      <c r="E48" s="54">
        <v>0.75</v>
      </c>
      <c r="F48" s="54">
        <v>1</v>
      </c>
      <c r="G48" s="62">
        <v>1.17</v>
      </c>
      <c r="H48" s="56">
        <f t="shared" si="1"/>
        <v>9355.5555555555566</v>
      </c>
    </row>
    <row r="49" spans="1:8">
      <c r="A49" s="53">
        <v>41710</v>
      </c>
      <c r="B49" s="63">
        <v>461</v>
      </c>
      <c r="C49" s="54">
        <v>4</v>
      </c>
      <c r="D49" s="54">
        <v>78</v>
      </c>
      <c r="E49" s="54">
        <v>0.75</v>
      </c>
      <c r="F49" s="54">
        <v>1</v>
      </c>
      <c r="G49" s="62">
        <v>1.1359999999999999</v>
      </c>
      <c r="H49" s="56">
        <f t="shared" si="1"/>
        <v>10551.056338028169</v>
      </c>
    </row>
    <row r="50" spans="1:8">
      <c r="A50" s="59">
        <v>41886</v>
      </c>
      <c r="B50" s="63">
        <v>415</v>
      </c>
      <c r="C50" s="54">
        <v>4</v>
      </c>
      <c r="D50" s="54">
        <v>78</v>
      </c>
      <c r="E50" s="54">
        <v>0.75</v>
      </c>
      <c r="F50" s="54">
        <v>1</v>
      </c>
      <c r="G50" s="62">
        <v>1.1759999999999999</v>
      </c>
      <c r="H50" s="56">
        <f t="shared" si="1"/>
        <v>9175.1700680272115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 1 raw counts and conc.</vt:lpstr>
      <vt:lpstr>St 2 raw counts and conc.</vt:lpstr>
      <vt:lpstr>St 3 raw counts and conc.</vt:lpstr>
    </vt:vector>
  </TitlesOfParts>
  <Company>Upenn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Dura</dc:creator>
  <cp:lastModifiedBy>Tina Dura</cp:lastModifiedBy>
  <dcterms:created xsi:type="dcterms:W3CDTF">2016-11-18T19:56:01Z</dcterms:created>
  <dcterms:modified xsi:type="dcterms:W3CDTF">2017-02-15T16:40:25Z</dcterms:modified>
</cp:coreProperties>
</file>