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0" windowWidth="24120" windowHeight="13620" activeTab="3"/>
  </bookViews>
  <sheets>
    <sheet name="Table DR1" sheetId="1" r:id="rId1"/>
    <sheet name="Table DR2" sheetId="5" r:id="rId2"/>
    <sheet name="Table DR3" sheetId="3" r:id="rId3"/>
    <sheet name="Table DR4" sheetId="6" r:id="rId4"/>
  </sheets>
  <definedNames>
    <definedName name="_xlnm.Print_Area" localSheetId="0">'Table DR1'!$A$1:$P$41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6" l="1"/>
  <c r="J39" i="6"/>
  <c r="H39" i="6"/>
  <c r="F22" i="6"/>
  <c r="J26" i="6"/>
  <c r="H26" i="6"/>
  <c r="J36" i="6"/>
  <c r="J42" i="6"/>
  <c r="H42" i="6"/>
  <c r="F42" i="6"/>
  <c r="J41" i="6"/>
  <c r="H41" i="6"/>
  <c r="F41" i="6"/>
  <c r="J40" i="6"/>
  <c r="H40" i="6"/>
  <c r="F40" i="6"/>
  <c r="F39" i="6"/>
  <c r="J20" i="6"/>
  <c r="J19" i="6"/>
  <c r="J18" i="6"/>
  <c r="J17" i="6"/>
  <c r="J16" i="6"/>
  <c r="H20" i="6"/>
  <c r="H19" i="6"/>
  <c r="H18" i="6"/>
  <c r="H17" i="6"/>
  <c r="H16" i="6"/>
  <c r="F20" i="6"/>
  <c r="F19" i="6"/>
  <c r="F18" i="6"/>
  <c r="F17" i="6"/>
  <c r="F16" i="6"/>
  <c r="J25" i="6"/>
  <c r="J24" i="6"/>
  <c r="J23" i="6"/>
  <c r="J22" i="6"/>
  <c r="H25" i="6"/>
  <c r="H24" i="6"/>
  <c r="H23" i="6"/>
  <c r="H22" i="6"/>
  <c r="F25" i="6"/>
  <c r="F24" i="6"/>
  <c r="F23" i="6"/>
  <c r="J35" i="6"/>
  <c r="J34" i="6"/>
  <c r="J33" i="6"/>
  <c r="J32" i="6"/>
  <c r="J31" i="6"/>
  <c r="J30" i="6"/>
  <c r="J29" i="6"/>
  <c r="H36" i="6"/>
  <c r="H35" i="6"/>
  <c r="H34" i="6"/>
  <c r="H33" i="6"/>
  <c r="H32" i="6"/>
  <c r="H31" i="6"/>
  <c r="H30" i="6"/>
  <c r="H29" i="6"/>
  <c r="F30" i="6"/>
  <c r="F31" i="6"/>
  <c r="F32" i="6"/>
  <c r="F33" i="6"/>
  <c r="F34" i="6"/>
  <c r="F35" i="6"/>
  <c r="F36" i="6"/>
  <c r="F29" i="6"/>
  <c r="B14" i="3"/>
  <c r="B13" i="3"/>
</calcChain>
</file>

<file path=xl/sharedStrings.xml><?xml version="1.0" encoding="utf-8"?>
<sst xmlns="http://schemas.openxmlformats.org/spreadsheetml/2006/main" count="259" uniqueCount="174">
  <si>
    <t>Unc.</t>
  </si>
  <si>
    <t>wt%</t>
  </si>
  <si>
    <t xml:space="preserve">GPa </t>
  </si>
  <si>
    <t>Avg MORB</t>
  </si>
  <si>
    <t>Orogenic eclogites, amphibolites and granulites</t>
  </si>
  <si>
    <t>Carolina Terrane, USA</t>
  </si>
  <si>
    <t>Ubende, Tanzania</t>
  </si>
  <si>
    <t>Mantle eclogites</t>
  </si>
  <si>
    <t>Greenland, North Atlantic craton</t>
  </si>
  <si>
    <t>Ophiolite complexes</t>
  </si>
  <si>
    <t>Balkan-Carpathia</t>
  </si>
  <si>
    <t>Monte Orebe, NE Brazil</t>
  </si>
  <si>
    <t>FeO</t>
  </si>
  <si>
    <t>MnO</t>
  </si>
  <si>
    <t>MgO</t>
  </si>
  <si>
    <t>CaO</t>
  </si>
  <si>
    <t>Age</t>
  </si>
  <si>
    <t>Ma</t>
  </si>
  <si>
    <t>Lace, Kaapvaal craton (conservative)</t>
  </si>
  <si>
    <t>Victor, Superior craton (conservative)</t>
  </si>
  <si>
    <t>S margin Dharwar craton, India</t>
  </si>
  <si>
    <t>Central Hebei, North China craton, China</t>
  </si>
  <si>
    <t>Kuru-Varaa, Belomorian Belt, Finland</t>
  </si>
  <si>
    <t>Slave craton, Canada</t>
  </si>
  <si>
    <t>Victor, Superior craton, Canada</t>
  </si>
  <si>
    <t>Lace, Kaapvaal craton, South Africa</t>
  </si>
  <si>
    <t>Flin Flon, Trans-Hudson orogen, Canada</t>
  </si>
  <si>
    <r>
      <rPr>
        <vertAlign val="superscript"/>
        <sz val="10"/>
        <rFont val="Calibri"/>
        <family val="2"/>
        <scheme val="minor"/>
      </rPr>
      <t>o</t>
    </r>
    <r>
      <rPr>
        <sz val="10"/>
        <rFont val="Calibri"/>
        <family val="2"/>
        <charset val="204"/>
        <scheme val="minor"/>
      </rPr>
      <t>C</t>
    </r>
  </si>
  <si>
    <t>Unit</t>
  </si>
  <si>
    <r>
      <t>SiO</t>
    </r>
    <r>
      <rPr>
        <vertAlign val="subscript"/>
        <sz val="11"/>
        <rFont val="Arial"/>
        <family val="2"/>
      </rPr>
      <t>2</t>
    </r>
  </si>
  <si>
    <r>
      <t>TiO</t>
    </r>
    <r>
      <rPr>
        <vertAlign val="subscript"/>
        <sz val="11"/>
        <rFont val="Arial"/>
        <family val="2"/>
      </rPr>
      <t>2</t>
    </r>
  </si>
  <si>
    <r>
      <t>Al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3</t>
    </r>
  </si>
  <si>
    <r>
      <t>Na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</si>
  <si>
    <t>P-corr</t>
  </si>
  <si>
    <t>Age used</t>
  </si>
  <si>
    <t>Age reported</t>
  </si>
  <si>
    <t>1886 and 1866 Ma</t>
  </si>
  <si>
    <t>Rock type</t>
  </si>
  <si>
    <t>Granulite and amphibolite</t>
  </si>
  <si>
    <t>Eclogite</t>
  </si>
  <si>
    <t>Amphibolite</t>
  </si>
  <si>
    <t>Granulite</t>
  </si>
  <si>
    <t>2870-2720</t>
  </si>
  <si>
    <t>2800-2600</t>
  </si>
  <si>
    <t>&gt;2500/2900</t>
  </si>
  <si>
    <t>Basalt with MgO &gt; 8 wt%</t>
  </si>
  <si>
    <t>Info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</si>
  <si>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</si>
  <si>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</si>
  <si>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</si>
  <si>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</si>
  <si>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</si>
  <si>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</si>
  <si>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</si>
  <si>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</si>
  <si>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</si>
  <si>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</si>
  <si>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</si>
  <si>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</si>
  <si>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Metabasalt</t>
  </si>
  <si>
    <t>Basalt</t>
  </si>
  <si>
    <t>References (and references cited therein), additional information on method, rock type and event dated:</t>
  </si>
  <si>
    <t>(13)</t>
  </si>
  <si>
    <t>(a)</t>
  </si>
  <si>
    <t>(a) Median of reported age range, uncertainty corresponding to difference in age range</t>
  </si>
  <si>
    <t>(b)</t>
  </si>
  <si>
    <t>550-620 Ma</t>
  </si>
  <si>
    <t>(c)</t>
  </si>
  <si>
    <t>(c) Likely age suggested by the authors</t>
  </si>
  <si>
    <t>(b) Isochron or errorchron with associated uncertainty; 100 Ma to metamorphic ages to account for pre-metamorphic formation of ocean floor</t>
  </si>
  <si>
    <r>
      <t>Locality</t>
    </r>
    <r>
      <rPr>
        <vertAlign val="superscript"/>
        <sz val="10"/>
        <rFont val="Calibri"/>
        <family val="2"/>
        <scheme val="minor"/>
      </rPr>
      <t>1</t>
    </r>
  </si>
  <si>
    <r>
      <t>1</t>
    </r>
    <r>
      <rPr>
        <sz val="10"/>
        <rFont val="Symbol"/>
        <family val="1"/>
        <charset val="2"/>
      </rPr>
      <t>s</t>
    </r>
  </si>
  <si>
    <r>
      <t>T</t>
    </r>
    <r>
      <rPr>
        <vertAlign val="subscript"/>
        <sz val="10"/>
        <rFont val="Calibri"/>
        <family val="2"/>
        <scheme val="minor"/>
      </rPr>
      <t>P</t>
    </r>
    <r>
      <rPr>
        <vertAlign val="superscript"/>
        <sz val="10"/>
        <rFont val="Calibri"/>
        <family val="2"/>
        <scheme val="minor"/>
      </rPr>
      <t>3</t>
    </r>
  </si>
  <si>
    <r>
      <t>P</t>
    </r>
    <r>
      <rPr>
        <vertAlign val="subscript"/>
        <sz val="10"/>
        <rFont val="Calibri"/>
        <family val="2"/>
        <scheme val="minor"/>
      </rPr>
      <t>initial</t>
    </r>
    <r>
      <rPr>
        <vertAlign val="superscript"/>
        <sz val="10"/>
        <rFont val="Calibri"/>
        <family val="2"/>
        <scheme val="minor"/>
      </rPr>
      <t>4</t>
    </r>
  </si>
  <si>
    <r>
      <t>avg F</t>
    </r>
    <r>
      <rPr>
        <vertAlign val="superscript"/>
        <sz val="10"/>
        <rFont val="Calibri"/>
        <family val="2"/>
        <scheme val="minor"/>
      </rPr>
      <t>5</t>
    </r>
  </si>
  <si>
    <t>2700 cons</t>
  </si>
  <si>
    <t>3000 cons</t>
  </si>
  <si>
    <t>All post-Archaean</t>
  </si>
  <si>
    <t>550-800 Ma</t>
  </si>
  <si>
    <t>1900-2100 Ma</t>
  </si>
  <si>
    <t>Opx</t>
  </si>
  <si>
    <t>Cpx</t>
  </si>
  <si>
    <t>V/Sc</t>
  </si>
  <si>
    <t>Reservoirs</t>
  </si>
  <si>
    <t>DM</t>
  </si>
  <si>
    <t>Distribution coefficients</t>
  </si>
  <si>
    <t>opx/melt</t>
  </si>
  <si>
    <t>cpx/melt</t>
  </si>
  <si>
    <r>
      <t>2</t>
    </r>
    <r>
      <rPr>
        <b/>
        <sz val="11"/>
        <rFont val="Symbol"/>
        <family val="1"/>
        <charset val="2"/>
      </rPr>
      <t>s</t>
    </r>
  </si>
  <si>
    <t>Archaean,  conservative values except 1 outlier</t>
  </si>
  <si>
    <t>Neoproterozoic</t>
  </si>
  <si>
    <t>Palaeoproterozoic</t>
  </si>
  <si>
    <t>na</t>
  </si>
  <si>
    <t>Avg</t>
  </si>
  <si>
    <r>
      <t>DM</t>
    </r>
    <r>
      <rPr>
        <vertAlign val="superscript"/>
        <sz val="9"/>
        <rFont val="Geneva"/>
        <family val="2"/>
      </rPr>
      <t>1</t>
    </r>
    <r>
      <rPr>
        <sz val="9"/>
        <rFont val="Geneva"/>
        <family val="2"/>
      </rPr>
      <t xml:space="preserve"> mode</t>
    </r>
  </si>
  <si>
    <r>
      <t>Pyrolite</t>
    </r>
    <r>
      <rPr>
        <vertAlign val="superscript"/>
        <sz val="9"/>
        <rFont val="Geneva"/>
        <family val="2"/>
      </rPr>
      <t>1</t>
    </r>
  </si>
  <si>
    <t>(1) Jenner and O'Neill 2012: LAM ICPMS, only samples with MgO &gt; 8 wt%, chondrite-normalised Ce/Yb &lt; 1 and no positive Eu-anomalies</t>
  </si>
  <si>
    <t>(2) Shervais et al. 2003: U-Pb zircon; crystallisation age of associated metadiorite; Paleozoic accretion of the Carolina arc to Laurentia</t>
  </si>
  <si>
    <t>(3) Boniface et al. 2012: U-Pb zircon; metamorphic age of eclogite; collision of Tanzanian craton and Bangweulu Block</t>
  </si>
  <si>
    <t>(4) Noack et al. 2013: Lu-Hf whole rock; emplacement age of mafics; subduction-accretion at southern Dharwar craton margin</t>
  </si>
  <si>
    <t>(5) Guo et al. 2013: U-Pb zircon; minimum crystallisation age of mafics; plate convergence, back-arc basin setting</t>
  </si>
  <si>
    <t>(7) Aulbach et al. 2007; Smart et al. 2014: Lu-Hf whole rock; protolith formation of eclogite; accretion at Slave craton margin</t>
  </si>
  <si>
    <t>(9) Tappe et al. 2011: Pb-Pb cpx; metamorphism of eclogite; North Atlantic craton assembly</t>
  </si>
  <si>
    <t>(10) Aulbach and Viljoen 2015: Pb-Pb cpx/Re-Os sulphide; metamorphism of eclogite/eclogitic diamond formation; Kaapvaal craton amalgamation</t>
  </si>
  <si>
    <t>(11) Savov et al. 2001: U-Pb zircon; crystallisation age gabbro; Pan-African ocean floor</t>
  </si>
  <si>
    <t>(12) Caxito et al. 2014: Sm-Nd whole rock; oceanic crust formation age; collision of the São Francisco craton (lower plate) with the Pernambuco-Alagoas block</t>
  </si>
  <si>
    <t>(13) Stern et al. 1995: U-Pb zircon; crystallisation of syn-volcanic diabase sill and gabbro-peridotite cumulate complex; intra-oceanic basin</t>
  </si>
  <si>
    <r>
      <rPr>
        <b/>
        <sz val="12"/>
        <rFont val="Calibri"/>
        <family val="2"/>
        <scheme val="minor"/>
      </rPr>
      <t>Supplemental Data Table 3</t>
    </r>
    <r>
      <rPr>
        <sz val="12"/>
        <rFont val="Calibri"/>
        <family val="2"/>
        <scheme val="minor"/>
      </rPr>
      <t xml:space="preserve"> V/Sc and </t>
    </r>
    <r>
      <rPr>
        <sz val="12"/>
        <rFont val="Symbol"/>
        <family val="1"/>
        <charset val="2"/>
      </rPr>
      <t>D</t>
    </r>
    <r>
      <rPr>
        <sz val="12"/>
        <rFont val="Calibri"/>
        <family val="2"/>
        <scheme val="minor"/>
      </rPr>
      <t>FMQ</t>
    </r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averaged for different time intervals</t>
    </r>
  </si>
  <si>
    <r>
      <rPr>
        <b/>
        <sz val="12"/>
        <rFont val="Calibri"/>
        <family val="2"/>
        <scheme val="minor"/>
      </rPr>
      <t>Supplemental Data Table 1</t>
    </r>
    <r>
      <rPr>
        <sz val="12"/>
        <rFont val="Calibri"/>
        <family val="2"/>
        <scheme val="minor"/>
      </rPr>
      <t xml:space="preserve"> Ages and compositions of MOR-type (meta)basalts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</si>
  <si>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charset val="204"/>
        <scheme val="minor"/>
      </rPr>
      <t>Data from Supplemental Table 2</t>
    </r>
  </si>
  <si>
    <t>Walter (2005)</t>
  </si>
  <si>
    <t>Workman and Hart (2005)</t>
  </si>
  <si>
    <t>McDonough and Sun (1995)</t>
  </si>
  <si>
    <t>Salters and Stracke (2004)</t>
  </si>
  <si>
    <t>Locality</t>
  </si>
  <si>
    <t>n</t>
  </si>
  <si>
    <r>
      <rPr>
        <vertAlign val="superscript"/>
        <sz val="8"/>
        <rFont val="Calibri"/>
        <family val="2"/>
        <scheme val="minor"/>
      </rPr>
      <t>8</t>
    </r>
    <r>
      <rPr>
        <sz val="8"/>
        <rFont val="Calibri"/>
        <family val="2"/>
        <charset val="204"/>
        <scheme val="minor"/>
      </rPr>
      <t xml:space="preserve">The convecting mantle becomes more reducing with depth, corresponding to </t>
    </r>
    <r>
      <rPr>
        <sz val="8"/>
        <rFont val="Symbol"/>
        <family val="1"/>
        <charset val="2"/>
      </rPr>
      <t>D</t>
    </r>
    <r>
      <rPr>
        <sz val="8"/>
        <rFont val="Calibri"/>
        <family val="2"/>
        <charset val="204"/>
        <scheme val="minor"/>
      </rPr>
      <t xml:space="preserve">FMQ of -0.4 per GPa (Stagno et al., 2013). The corrected </t>
    </r>
    <r>
      <rPr>
        <sz val="8"/>
        <rFont val="Symbol"/>
        <family val="1"/>
        <charset val="2"/>
      </rPr>
      <t>D</t>
    </r>
    <r>
      <rPr>
        <sz val="8"/>
        <rFont val="Calibri"/>
        <family val="2"/>
        <charset val="204"/>
        <scheme val="minor"/>
      </rPr>
      <t>FMQ is given for a pressure of 1 GPa, i.e. the assumed average melt extraction pressure for modern MORB (Foley, 2011); it is projected from the average melting pressure, which is (P</t>
    </r>
    <r>
      <rPr>
        <vertAlign val="subscript"/>
        <sz val="8"/>
        <rFont val="Calibri"/>
        <family val="2"/>
        <scheme val="minor"/>
      </rPr>
      <t>initial</t>
    </r>
    <r>
      <rPr>
        <sz val="8"/>
        <rFont val="Calibri"/>
        <family val="2"/>
        <charset val="204"/>
        <scheme val="minor"/>
      </rPr>
      <t>-P</t>
    </r>
    <r>
      <rPr>
        <vertAlign val="subscript"/>
        <sz val="8"/>
        <rFont val="Calibri"/>
        <family val="2"/>
        <scheme val="minor"/>
      </rPr>
      <t>final</t>
    </r>
    <r>
      <rPr>
        <sz val="8"/>
        <rFont val="Calibri"/>
        <family val="2"/>
        <charset val="204"/>
        <scheme val="minor"/>
      </rPr>
      <t>)/2, with P</t>
    </r>
    <r>
      <rPr>
        <vertAlign val="subscript"/>
        <sz val="8"/>
        <rFont val="Calibri"/>
        <family val="2"/>
        <scheme val="minor"/>
      </rPr>
      <t>final</t>
    </r>
    <r>
      <rPr>
        <sz val="8"/>
        <rFont val="Calibri"/>
        <family val="2"/>
        <charset val="204"/>
        <scheme val="minor"/>
      </rPr>
      <t xml:space="preserve"> = 0.5 GPa</t>
    </r>
  </si>
  <si>
    <r>
      <rPr>
        <vertAlign val="superscript"/>
        <sz val="8"/>
        <rFont val="Calibri"/>
        <family val="2"/>
        <scheme val="minor"/>
      </rPr>
      <t>7</t>
    </r>
    <r>
      <rPr>
        <sz val="8"/>
        <rFont val="Calibri"/>
        <family val="2"/>
        <charset val="204"/>
        <scheme val="minor"/>
      </rPr>
      <t>Uncertainty propagated from 1</t>
    </r>
    <r>
      <rPr>
        <sz val="8"/>
        <rFont val="Symbol"/>
        <family val="1"/>
        <charset val="2"/>
      </rPr>
      <t>s</t>
    </r>
    <r>
      <rPr>
        <sz val="8"/>
        <rFont val="Calibri"/>
        <family val="2"/>
        <charset val="204"/>
        <scheme val="minor"/>
      </rPr>
      <t xml:space="preserve"> on V/Sc; this does not include uncertainties related to eclogite xenolith bulk rock reconstruction, estimated at &lt;10% and corresponding to ~1 V/Sc "unit" (Supplemental Methods)</t>
    </r>
  </si>
  <si>
    <r>
      <rPr>
        <vertAlign val="superscript"/>
        <sz val="8"/>
        <rFont val="Calibri"/>
        <family val="2"/>
        <scheme val="minor"/>
      </rPr>
      <t>6</t>
    </r>
    <r>
      <rPr>
        <sz val="8"/>
        <rFont val="Calibri"/>
        <family val="2"/>
        <charset val="204"/>
        <scheme val="minor"/>
      </rPr>
      <t>Oxygen fugacity relative to the Fayalite-Quartz-Magnetite buffer (</t>
    </r>
    <r>
      <rPr>
        <sz val="8"/>
        <rFont val="Symbol"/>
        <family val="1"/>
        <charset val="2"/>
      </rPr>
      <t>D</t>
    </r>
    <r>
      <rPr>
        <sz val="8"/>
        <rFont val="Calibri"/>
        <family val="2"/>
        <charset val="204"/>
        <scheme val="minor"/>
      </rPr>
      <t xml:space="preserve">FMQ), obtained from the relationship of V/Sc with </t>
    </r>
    <r>
      <rPr>
        <sz val="8"/>
        <rFont val="Symbol"/>
        <family val="1"/>
        <charset val="2"/>
      </rPr>
      <t>D</t>
    </r>
    <r>
      <rPr>
        <sz val="8"/>
        <rFont val="Calibri"/>
        <family val="2"/>
        <charset val="204"/>
        <scheme val="minor"/>
      </rPr>
      <t>FMQ as a function of F (Lee et al., 2005)</t>
    </r>
  </si>
  <si>
    <r>
      <rPr>
        <vertAlign val="superscript"/>
        <sz val="8"/>
        <rFont val="Calibri"/>
        <family val="2"/>
        <scheme val="minor"/>
      </rPr>
      <t>5</t>
    </r>
    <r>
      <rPr>
        <sz val="8"/>
        <rFont val="Calibri"/>
        <family val="2"/>
        <charset val="204"/>
        <scheme val="minor"/>
      </rPr>
      <t>Melt fraction F, assuming melt productivity of 10% per GPa (Walter, 1999) and the difference between P</t>
    </r>
    <r>
      <rPr>
        <vertAlign val="subscript"/>
        <sz val="8"/>
        <rFont val="Calibri"/>
        <family val="2"/>
        <scheme val="minor"/>
      </rPr>
      <t>initial</t>
    </r>
    <r>
      <rPr>
        <sz val="8"/>
        <rFont val="Calibri"/>
        <family val="2"/>
        <charset val="204"/>
        <scheme val="minor"/>
      </rPr>
      <t xml:space="preserve"> and final melting pressure. Final melting pressure is assumed to be 0.5 GPa beneath spreading ridges (Herzberg and O'Hara, 1998)</t>
    </r>
  </si>
  <si>
    <r>
      <rPr>
        <vertAlign val="superscript"/>
        <sz val="8"/>
        <rFont val="Calibri"/>
        <family val="2"/>
        <scheme val="minor"/>
      </rPr>
      <t>3</t>
    </r>
    <r>
      <rPr>
        <sz val="8"/>
        <rFont val="Calibri"/>
        <family val="2"/>
        <charset val="204"/>
        <scheme val="minor"/>
      </rPr>
      <t xml:space="preserve">Ambient mantle potential temperatures in </t>
    </r>
    <r>
      <rPr>
        <vertAlign val="superscript"/>
        <sz val="8"/>
        <rFont val="Calibri"/>
        <family val="2"/>
        <scheme val="minor"/>
      </rPr>
      <t>o</t>
    </r>
    <r>
      <rPr>
        <sz val="8"/>
        <rFont val="Calibri"/>
        <family val="2"/>
        <charset val="204"/>
        <scheme val="minor"/>
      </rPr>
      <t>C, applicable to decompression melting beneath ocean ridges calculated from age and mantle T</t>
    </r>
    <r>
      <rPr>
        <vertAlign val="subscript"/>
        <sz val="8"/>
        <rFont val="Calibri"/>
        <family val="2"/>
        <scheme val="minor"/>
      </rPr>
      <t>P</t>
    </r>
    <r>
      <rPr>
        <sz val="8"/>
        <rFont val="Calibri"/>
        <family val="2"/>
        <charset val="204"/>
        <scheme val="minor"/>
      </rPr>
      <t xml:space="preserve"> evolution of Davies (2009)</t>
    </r>
  </si>
  <si>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charset val="204"/>
        <scheme val="minor"/>
      </rPr>
      <t>V/Sc for metabasalts with Eu* (chondrite-normalised Eu/(0.5*Sm+0.5*Gd) &lt;/= 1.1 and having Ce/Yb &lt;/= chondrite (Supplemental Methods); only samples having CaO-MgO relationships consistent with peridotite melting and fractionation of only olivine +/- plagioclase and with with MgO &gt; 5.5 wt% (Supplemental Methods)</t>
    </r>
  </si>
  <si>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charset val="204"/>
        <scheme val="minor"/>
      </rPr>
      <t>For references and more information on samples see Supplemental Data Table 1</t>
    </r>
  </si>
  <si>
    <r>
      <rPr>
        <sz val="10"/>
        <rFont val="Symbol"/>
        <family val="1"/>
        <charset val="2"/>
      </rPr>
      <t>D</t>
    </r>
    <r>
      <rPr>
        <sz val="10"/>
        <rFont val="Calibri"/>
        <family val="2"/>
        <charset val="204"/>
        <scheme val="minor"/>
      </rPr>
      <t>FMQ</t>
    </r>
    <r>
      <rPr>
        <vertAlign val="superscript"/>
        <sz val="10"/>
        <rFont val="Calibri"/>
        <family val="2"/>
        <scheme val="minor"/>
      </rPr>
      <t>8</t>
    </r>
  </si>
  <si>
    <r>
      <t>1</t>
    </r>
    <r>
      <rPr>
        <sz val="10"/>
        <rFont val="Symbol"/>
        <family val="1"/>
        <charset val="2"/>
      </rPr>
      <t>s</t>
    </r>
    <r>
      <rPr>
        <vertAlign val="superscript"/>
        <sz val="10"/>
        <rFont val="Symbol"/>
        <family val="1"/>
        <charset val="2"/>
      </rPr>
      <t>7</t>
    </r>
  </si>
  <si>
    <r>
      <rPr>
        <sz val="10"/>
        <rFont val="Symbol"/>
        <family val="1"/>
        <charset val="2"/>
      </rPr>
      <t>D</t>
    </r>
    <r>
      <rPr>
        <sz val="10"/>
        <rFont val="Calibri"/>
        <family val="2"/>
        <charset val="204"/>
        <scheme val="minor"/>
      </rPr>
      <t>FMQ</t>
    </r>
    <r>
      <rPr>
        <vertAlign val="superscript"/>
        <sz val="10"/>
        <rFont val="Calibri"/>
        <family val="2"/>
        <scheme val="minor"/>
      </rPr>
      <t>6</t>
    </r>
  </si>
  <si>
    <r>
      <t>V/Sc</t>
    </r>
    <r>
      <rPr>
        <vertAlign val="superscript"/>
        <sz val="10"/>
        <rFont val="Calibri"/>
        <family val="2"/>
        <scheme val="minor"/>
      </rPr>
      <t>2</t>
    </r>
  </si>
  <si>
    <r>
      <rPr>
        <b/>
        <sz val="12"/>
        <rFont val="Calibri"/>
        <family val="2"/>
        <scheme val="minor"/>
      </rPr>
      <t>Supplemental Data Table 2</t>
    </r>
    <r>
      <rPr>
        <sz val="12"/>
        <rFont val="Calibri"/>
        <family val="2"/>
        <scheme val="minor"/>
      </rPr>
      <t xml:space="preserve"> V/Sc and calculation of </t>
    </r>
    <r>
      <rPr>
        <sz val="12"/>
        <rFont val="Symbol"/>
        <family val="1"/>
        <charset val="2"/>
      </rPr>
      <t>D</t>
    </r>
    <r>
      <rPr>
        <sz val="12"/>
        <rFont val="Calibri"/>
        <family val="2"/>
        <scheme val="minor"/>
      </rPr>
      <t>FMQ of MOR-type (meta)basalts</t>
    </r>
  </si>
  <si>
    <r>
      <t>Bulk D DM</t>
    </r>
    <r>
      <rPr>
        <vertAlign val="superscript"/>
        <sz val="9"/>
        <rFont val="Geneva"/>
        <family val="2"/>
      </rPr>
      <t>4</t>
    </r>
  </si>
  <si>
    <t>Melt</t>
  </si>
  <si>
    <t>F=</t>
  </si>
  <si>
    <t>Residue</t>
  </si>
  <si>
    <r>
      <t>PM</t>
    </r>
    <r>
      <rPr>
        <vertAlign val="superscript"/>
        <sz val="9"/>
        <rFont val="Geneva"/>
        <family val="2"/>
      </rPr>
      <t>1</t>
    </r>
    <r>
      <rPr>
        <sz val="9"/>
        <rFont val="Geneva"/>
        <family val="2"/>
      </rPr>
      <t xml:space="preserve"> mode sp</t>
    </r>
  </si>
  <si>
    <r>
      <t>PM</t>
    </r>
    <r>
      <rPr>
        <vertAlign val="superscript"/>
        <sz val="9"/>
        <rFont val="Geneva"/>
        <family val="2"/>
      </rPr>
      <t>1</t>
    </r>
    <r>
      <rPr>
        <sz val="9"/>
        <rFont val="Geneva"/>
        <family val="2"/>
      </rPr>
      <t xml:space="preserve"> mode gt</t>
    </r>
  </si>
  <si>
    <t>Lambart et al. (2012)</t>
  </si>
  <si>
    <r>
      <t>Hybrid. perid.</t>
    </r>
    <r>
      <rPr>
        <vertAlign val="superscript"/>
        <sz val="9"/>
        <rFont val="Geneva"/>
        <family val="2"/>
      </rPr>
      <t>2</t>
    </r>
  </si>
  <si>
    <r>
      <t>Bulk D gt PM</t>
    </r>
    <r>
      <rPr>
        <vertAlign val="superscript"/>
        <sz val="9"/>
        <rFont val="Geneva"/>
        <family val="2"/>
      </rPr>
      <t>4</t>
    </r>
  </si>
  <si>
    <t>Bulk D Hybrid.</t>
  </si>
  <si>
    <r>
      <t>Bulk D sp PM</t>
    </r>
    <r>
      <rPr>
        <vertAlign val="superscript"/>
        <sz val="9"/>
        <color rgb="FF0070C0"/>
        <rFont val="Geneva"/>
        <family val="2"/>
      </rPr>
      <t>4</t>
    </r>
  </si>
  <si>
    <t>Mallmann and O'Neill (2009)</t>
  </si>
  <si>
    <r>
      <rPr>
        <b/>
        <sz val="12"/>
        <rFont val="Calibri"/>
        <family val="2"/>
        <scheme val="minor"/>
      </rPr>
      <t>Supplemental Data Table 4</t>
    </r>
    <r>
      <rPr>
        <sz val="12"/>
        <rFont val="Calibri"/>
        <family val="2"/>
        <scheme val="minor"/>
      </rPr>
      <t xml:space="preserve"> Modelling of V and Sc for melt extraction from various mantle sources and from rutile eclogite as a function of </t>
    </r>
    <r>
      <rPr>
        <i/>
        <sz val="12"/>
        <rFont val="Calibri"/>
        <family val="2"/>
        <scheme val="minor"/>
      </rPr>
      <t>f</t>
    </r>
    <r>
      <rPr>
        <sz val="12"/>
        <rFont val="Calibri"/>
        <family val="2"/>
        <scheme val="minor"/>
      </rPr>
      <t>O</t>
    </r>
    <r>
      <rPr>
        <vertAlign val="subscript"/>
        <sz val="12"/>
        <rFont val="Calibri"/>
        <family val="2"/>
        <scheme val="minor"/>
      </rPr>
      <t>2</t>
    </r>
  </si>
  <si>
    <t>NMORB</t>
  </si>
  <si>
    <t>Gale et al. (2013)</t>
  </si>
  <si>
    <t>rutile/melt</t>
  </si>
  <si>
    <t>Batch melting of PM</t>
  </si>
  <si>
    <r>
      <t>V (</t>
    </r>
    <r>
      <rPr>
        <b/>
        <sz val="10"/>
        <rFont val="Symbol"/>
        <family val="1"/>
        <charset val="2"/>
      </rPr>
      <t>D</t>
    </r>
    <r>
      <rPr>
        <b/>
        <sz val="10"/>
        <rFont val="Geneva"/>
        <family val="2"/>
      </rPr>
      <t>FMQ-2)</t>
    </r>
    <r>
      <rPr>
        <b/>
        <vertAlign val="superscript"/>
        <sz val="10"/>
        <rFont val="Geneva"/>
        <family val="2"/>
      </rPr>
      <t>3</t>
    </r>
  </si>
  <si>
    <r>
      <t>V (</t>
    </r>
    <r>
      <rPr>
        <b/>
        <sz val="10"/>
        <rFont val="Symbol"/>
        <family val="1"/>
        <charset val="2"/>
      </rPr>
      <t>D</t>
    </r>
    <r>
      <rPr>
        <b/>
        <sz val="10"/>
        <rFont val="Geneva"/>
        <family val="2"/>
      </rPr>
      <t>FMQ-1)</t>
    </r>
    <r>
      <rPr>
        <b/>
        <vertAlign val="superscript"/>
        <sz val="10"/>
        <rFont val="Geneva"/>
        <family val="2"/>
      </rPr>
      <t>3</t>
    </r>
  </si>
  <si>
    <r>
      <t>V (</t>
    </r>
    <r>
      <rPr>
        <b/>
        <sz val="10"/>
        <rFont val="Symbol"/>
        <family val="1"/>
        <charset val="2"/>
      </rPr>
      <t>D</t>
    </r>
    <r>
      <rPr>
        <b/>
        <sz val="10"/>
        <rFont val="Geneva"/>
        <family val="2"/>
      </rPr>
      <t>FMQ-0.4)</t>
    </r>
    <r>
      <rPr>
        <b/>
        <vertAlign val="superscript"/>
        <sz val="10"/>
        <rFont val="Geneva"/>
        <family val="2"/>
      </rPr>
      <t>3</t>
    </r>
  </si>
  <si>
    <t>Rutile eclogite</t>
  </si>
  <si>
    <t>Mineral modes</t>
  </si>
  <si>
    <t>Aulbach and Viljoen (2015)</t>
  </si>
  <si>
    <t>Olivine</t>
  </si>
  <si>
    <t>Spinel</t>
  </si>
  <si>
    <t>Garnet</t>
  </si>
  <si>
    <t>Rutile</t>
  </si>
  <si>
    <t>garnet/melt</t>
  </si>
  <si>
    <t>spinel/melt</t>
  </si>
  <si>
    <t>olivine/melt</t>
  </si>
  <si>
    <t>Batch melting of rutile eclogite</t>
  </si>
  <si>
    <t>Bulk D Rut. ecl.</t>
  </si>
  <si>
    <t>82±12</t>
  </si>
  <si>
    <t>79±6</t>
  </si>
  <si>
    <r>
      <rPr>
        <vertAlign val="superscript"/>
        <sz val="9"/>
        <rFont val="Geneva"/>
        <family val="2"/>
      </rPr>
      <t>2</t>
    </r>
    <r>
      <rPr>
        <sz val="9"/>
        <rFont val="Geneva"/>
        <family val="2"/>
      </rPr>
      <t>Hybridised peridotite, formed experimentally by reacting eclogite-derived melt with peridotite</t>
    </r>
  </si>
  <si>
    <r>
      <t>Sc</t>
    </r>
    <r>
      <rPr>
        <b/>
        <vertAlign val="superscript"/>
        <sz val="10"/>
        <rFont val="Geneva"/>
        <family val="2"/>
      </rPr>
      <t>3</t>
    </r>
  </si>
  <si>
    <t>Foley et al. (2000) exp. 42</t>
  </si>
  <si>
    <r>
      <rPr>
        <sz val="10"/>
        <rFont val="Symbol"/>
        <family val="1"/>
        <charset val="2"/>
      </rPr>
      <t>D</t>
    </r>
    <r>
      <rPr>
        <sz val="10"/>
        <rFont val="Calibri"/>
        <family val="2"/>
        <charset val="204"/>
        <scheme val="minor"/>
      </rPr>
      <t>FMQ</t>
    </r>
    <r>
      <rPr>
        <vertAlign val="subscript"/>
        <sz val="10"/>
        <rFont val="Calibri"/>
        <family val="2"/>
        <scheme val="minor"/>
      </rPr>
      <t>1GPa</t>
    </r>
  </si>
  <si>
    <t>(6) Shchipansky et al. 2012: U-Pb zircon; magmatic crystallisation age; oceanic crust subduction-formation of Belomorian continental crust</t>
  </si>
  <si>
    <r>
      <rPr>
        <vertAlign val="superscript"/>
        <sz val="9"/>
        <rFont val="Geneva"/>
        <family val="2"/>
      </rPr>
      <t>4</t>
    </r>
    <r>
      <rPr>
        <sz val="9"/>
        <rFont val="Geneva"/>
        <family val="2"/>
      </rPr>
      <t xml:space="preserve">The primitive and depleted mantle have subtly different mineral modes, but similar </t>
    </r>
    <r>
      <rPr>
        <vertAlign val="superscript"/>
        <sz val="9"/>
        <rFont val="Geneva"/>
        <family val="2"/>
      </rPr>
      <t>Bulk</t>
    </r>
    <r>
      <rPr>
        <sz val="9"/>
        <rFont val="Geneva"/>
        <family val="2"/>
      </rPr>
      <t>D</t>
    </r>
    <r>
      <rPr>
        <vertAlign val="subscript"/>
        <sz val="9"/>
        <rFont val="Geneva"/>
        <family val="2"/>
      </rPr>
      <t>V/Sc</t>
    </r>
    <r>
      <rPr>
        <sz val="9"/>
        <rFont val="Geneva"/>
        <family val="2"/>
      </rPr>
      <t>, hence the secular evolution of mineral modes of the convecting mantle cannot explain the increase of V/Sc in spreading ridge-derived melts with time</t>
    </r>
  </si>
  <si>
    <r>
      <t>Residue</t>
    </r>
    <r>
      <rPr>
        <vertAlign val="superscript"/>
        <sz val="9"/>
        <rFont val="Geneva"/>
        <family val="2"/>
      </rPr>
      <t>5</t>
    </r>
  </si>
  <si>
    <t>(8) Smit et al. 2014: Re-Os whole rock/U-Pb zircon; protolith formation of eclogite/crystallisation of associated granulite (U-Pb); Superior craton assembly</t>
  </si>
  <si>
    <r>
      <rPr>
        <vertAlign val="superscript"/>
        <sz val="9"/>
        <rFont val="Geneva"/>
        <family val="2"/>
      </rPr>
      <t>5</t>
    </r>
    <r>
      <rPr>
        <sz val="9"/>
        <rFont val="Geneva"/>
        <family val="2"/>
      </rPr>
      <t xml:space="preserve">Extraction of 3% partial melt from the PM can explain the modern DM composition (Workman and Hart, 2005); the average </t>
    </r>
    <r>
      <rPr>
        <i/>
        <sz val="9"/>
        <rFont val="Geneva"/>
        <family val="2"/>
      </rPr>
      <t>f</t>
    </r>
    <r>
      <rPr>
        <sz val="9"/>
        <rFont val="Geneva"/>
        <family val="2"/>
      </rPr>
      <t>O</t>
    </r>
    <r>
      <rPr>
        <vertAlign val="subscript"/>
        <sz val="9"/>
        <rFont val="Geneva"/>
        <family val="2"/>
      </rPr>
      <t>2</t>
    </r>
    <r>
      <rPr>
        <sz val="9"/>
        <rFont val="Geneva"/>
        <family val="2"/>
      </rPr>
      <t xml:space="preserve"> that can explain the decrease in V concentration from 82 ppm in the PM to 79 ppm in the DM corresponds to </t>
    </r>
    <r>
      <rPr>
        <sz val="9"/>
        <rFont val="Symbol"/>
        <family val="1"/>
        <charset val="2"/>
      </rPr>
      <t>D</t>
    </r>
    <r>
      <rPr>
        <sz val="9"/>
        <rFont val="Geneva"/>
        <family val="2"/>
      </rPr>
      <t>FMQ-1, i.e. higher than modern convecting mantle (</t>
    </r>
    <r>
      <rPr>
        <sz val="9"/>
        <rFont val="Symbol"/>
        <family val="1"/>
        <charset val="2"/>
      </rPr>
      <t>D</t>
    </r>
    <r>
      <rPr>
        <sz val="9"/>
        <rFont val="Geneva"/>
        <family val="2"/>
      </rPr>
      <t>FMQ-0.4), and requires a change in uppermost mantle redox state</t>
    </r>
  </si>
  <si>
    <r>
      <rPr>
        <vertAlign val="superscript"/>
        <sz val="9"/>
        <rFont val="Geneva"/>
        <family val="2"/>
      </rPr>
      <t>3</t>
    </r>
    <r>
      <rPr>
        <sz val="9"/>
        <rFont val="Geneva"/>
        <family val="2"/>
      </rPr>
      <t xml:space="preserve">V distribution coefficients for different </t>
    </r>
    <r>
      <rPr>
        <i/>
        <sz val="9"/>
        <rFont val="Geneva"/>
        <family val="2"/>
      </rPr>
      <t>f</t>
    </r>
    <r>
      <rPr>
        <sz val="9"/>
        <color theme="1"/>
        <rFont val="Geneva"/>
        <family val="2"/>
      </rPr>
      <t>O</t>
    </r>
    <r>
      <rPr>
        <vertAlign val="subscript"/>
        <sz val="9"/>
        <rFont val="Geneva"/>
        <family val="2"/>
      </rPr>
      <t>2</t>
    </r>
    <r>
      <rPr>
        <sz val="9"/>
        <color theme="1"/>
        <rFont val="Geneva"/>
        <family val="2"/>
      </rPr>
      <t xml:space="preserve"> were parameterised from Mallmann and O'Neill (2009); the average value for Cr-spinel and Al-spinel was employed, and identical values used for cpx and garnet; except as follows: </t>
    </r>
    <r>
      <rPr>
        <vertAlign val="superscript"/>
        <sz val="9"/>
        <color theme="1"/>
        <rFont val="Geneva"/>
        <family val="2"/>
      </rPr>
      <t>spinel</t>
    </r>
    <r>
      <rPr>
        <sz val="9"/>
        <color theme="1"/>
        <rFont val="Geneva"/>
        <family val="2"/>
      </rPr>
      <t>D</t>
    </r>
    <r>
      <rPr>
        <vertAlign val="subscript"/>
        <sz val="9"/>
        <color theme="1"/>
        <rFont val="Geneva"/>
        <family val="2"/>
      </rPr>
      <t>Sc</t>
    </r>
    <r>
      <rPr>
        <sz val="9"/>
        <color theme="1"/>
        <rFont val="Geneva"/>
        <family val="2"/>
      </rPr>
      <t xml:space="preserve"> was taken from Davis et al. (2013) and </t>
    </r>
    <r>
      <rPr>
        <vertAlign val="superscript"/>
        <sz val="9"/>
        <color theme="1"/>
        <rFont val="Geneva"/>
        <family val="2"/>
      </rPr>
      <t xml:space="preserve">garnet+cpx </t>
    </r>
    <r>
      <rPr>
        <sz val="9"/>
        <color theme="1"/>
        <rFont val="Geneva"/>
        <family val="2"/>
      </rPr>
      <t>D</t>
    </r>
    <r>
      <rPr>
        <vertAlign val="subscript"/>
        <sz val="9"/>
        <color theme="1"/>
        <rFont val="Geneva"/>
        <family val="2"/>
      </rPr>
      <t>Sc</t>
    </r>
    <r>
      <rPr>
        <sz val="9"/>
        <color theme="1"/>
        <rFont val="Geneva"/>
        <family val="2"/>
      </rPr>
      <t xml:space="preserve"> for eclogite melting from Barth et al. (2002); </t>
    </r>
    <r>
      <rPr>
        <vertAlign val="superscript"/>
        <sz val="9"/>
        <color theme="1"/>
        <rFont val="Geneva"/>
        <family val="2"/>
      </rPr>
      <t>rutile</t>
    </r>
    <r>
      <rPr>
        <sz val="9"/>
        <color theme="1"/>
        <rFont val="Geneva"/>
        <family val="2"/>
      </rPr>
      <t>D</t>
    </r>
    <r>
      <rPr>
        <vertAlign val="subscript"/>
        <sz val="9"/>
        <color theme="1"/>
        <rFont val="Geneva"/>
        <family val="2"/>
      </rPr>
      <t>V</t>
    </r>
    <r>
      <rPr>
        <sz val="9"/>
        <color theme="1"/>
        <rFont val="Geneva"/>
        <family val="2"/>
      </rPr>
      <t xml:space="preserve"> at </t>
    </r>
    <r>
      <rPr>
        <sz val="9"/>
        <color theme="1"/>
        <rFont val="Symbol"/>
        <family val="1"/>
        <charset val="2"/>
      </rPr>
      <t>D</t>
    </r>
    <r>
      <rPr>
        <sz val="9"/>
        <color theme="1"/>
        <rFont val="Geneva"/>
        <family val="2"/>
      </rPr>
      <t>FMQ-2 was taken from experiment #42 of Foley et al. (2000; experiments run at ~iron-wuestite buffer) and D</t>
    </r>
    <r>
      <rPr>
        <vertAlign val="subscript"/>
        <sz val="9"/>
        <color theme="1"/>
        <rFont val="Geneva"/>
        <family val="2"/>
      </rPr>
      <t>V</t>
    </r>
    <r>
      <rPr>
        <sz val="9"/>
        <color theme="1"/>
        <rFont val="Geneva"/>
        <family val="2"/>
      </rPr>
      <t xml:space="preserve"> for less reducing conditions were lowered by the same percentage as observed in cpx as a function of </t>
    </r>
    <r>
      <rPr>
        <i/>
        <sz val="9"/>
        <color theme="1"/>
        <rFont val="Geneva"/>
        <family val="2"/>
      </rPr>
      <t>f</t>
    </r>
    <r>
      <rPr>
        <vertAlign val="subscript"/>
        <sz val="9"/>
        <color theme="1"/>
        <rFont val="Geneva"/>
        <family val="2"/>
      </rPr>
      <t>O2</t>
    </r>
  </si>
  <si>
    <r>
      <rPr>
        <vertAlign val="superscript"/>
        <sz val="9"/>
        <rFont val="Geneva"/>
        <family val="2"/>
      </rPr>
      <t>1</t>
    </r>
    <r>
      <rPr>
        <sz val="9"/>
        <rFont val="Geneva"/>
        <family val="2"/>
      </rPr>
      <t>Mineral modes (wt%) for primitive mantle (PM) in the spinel (sp) and garnet (gt) stability field and depleted mantle (DM); pyrolite is a primitive mantle model; extraction of continental crust (CC) from the PM is thought to have led to formation of the DM (e.g. Workman and Hart, 2005); at least 50% of the CC formed in the Archaean (Belousova et al., 2010)</t>
    </r>
  </si>
  <si>
    <r>
      <rPr>
        <vertAlign val="superscript"/>
        <sz val="8"/>
        <rFont val="Calibri"/>
        <family val="2"/>
        <scheme val="minor"/>
      </rPr>
      <t>4</t>
    </r>
    <r>
      <rPr>
        <sz val="8"/>
        <rFont val="Calibri"/>
        <family val="2"/>
        <charset val="204"/>
        <scheme val="minor"/>
      </rPr>
      <t>Initial melting pressure (GPa) is calculated using the solidus parameterisation of Hirschmann (2000) and T</t>
    </r>
    <r>
      <rPr>
        <vertAlign val="subscript"/>
        <sz val="8"/>
        <rFont val="Calibri"/>
        <family val="2"/>
        <scheme val="minor"/>
      </rPr>
      <t>P</t>
    </r>
    <r>
      <rPr>
        <sz val="8"/>
        <rFont val="Calibri"/>
        <family val="2"/>
        <charset val="204"/>
        <scheme val="minor"/>
      </rPr>
      <t>, which is the hypothetical temperature at the surface and disregards the  increase in temperature with depth, amounting to 0.4</t>
    </r>
    <r>
      <rPr>
        <vertAlign val="superscript"/>
        <sz val="8"/>
        <rFont val="Calibri"/>
        <family val="2"/>
        <scheme val="minor"/>
      </rPr>
      <t>o</t>
    </r>
    <r>
      <rPr>
        <sz val="8"/>
        <rFont val="Calibri"/>
        <family val="2"/>
        <charset val="204"/>
        <scheme val="minor"/>
      </rPr>
      <t>C per km, or ~25</t>
    </r>
    <r>
      <rPr>
        <vertAlign val="superscript"/>
        <sz val="8"/>
        <rFont val="Calibri"/>
        <family val="2"/>
        <scheme val="minor"/>
      </rPr>
      <t>o</t>
    </r>
    <r>
      <rPr>
        <sz val="8"/>
        <rFont val="Calibri"/>
        <family val="2"/>
        <charset val="204"/>
        <scheme val="minor"/>
      </rPr>
      <t>C at 2 GPa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</si>
</sst>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vertAlign val="superscript"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</font>
    <font>
      <vertAlign val="subscript"/>
      <sz val="11"/>
      <name val="Arial"/>
      <family val="2"/>
    </font>
    <font>
      <sz val="10"/>
      <name val="Symbol"/>
      <family val="1"/>
      <charset val="2"/>
    </font>
    <font>
      <vertAlign val="subscript"/>
      <sz val="10"/>
      <name val="Calibri"/>
      <family val="2"/>
      <scheme val="minor"/>
    </font>
    <font>
      <vertAlign val="superscript"/>
      <sz val="10"/>
      <name val="Symbol"/>
      <family val="1"/>
      <charset val="2"/>
    </font>
    <font>
      <b/>
      <sz val="12"/>
      <color theme="1"/>
      <name val="Calibri"/>
      <family val="2"/>
      <scheme val="minor"/>
    </font>
    <font>
      <sz val="9"/>
      <name val="Geneva"/>
      <family val="2"/>
    </font>
    <font>
      <i/>
      <sz val="9"/>
      <name val="Geneva"/>
      <family val="2"/>
    </font>
    <font>
      <vertAlign val="subscript"/>
      <sz val="9"/>
      <name val="Geneva"/>
      <family val="2"/>
    </font>
    <font>
      <vertAlign val="subscript"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charset val="204"/>
      <scheme val="minor"/>
    </font>
    <font>
      <b/>
      <sz val="11"/>
      <name val="Symbol"/>
      <family val="1"/>
      <charset val="2"/>
    </font>
    <font>
      <b/>
      <u/>
      <sz val="10"/>
      <name val="Calibri"/>
      <family val="2"/>
      <scheme val="minor"/>
    </font>
    <font>
      <sz val="12"/>
      <name val="Symbol"/>
      <family val="1"/>
      <charset val="2"/>
    </font>
    <font>
      <b/>
      <sz val="10"/>
      <name val="Calibri"/>
      <family val="2"/>
      <scheme val="minor"/>
    </font>
    <font>
      <sz val="9"/>
      <color theme="1"/>
      <name val="Geneva"/>
      <family val="2"/>
    </font>
    <font>
      <vertAlign val="superscript"/>
      <sz val="12"/>
      <name val="Calibri"/>
      <family val="2"/>
      <scheme val="minor"/>
    </font>
    <font>
      <vertAlign val="superscript"/>
      <sz val="9"/>
      <name val="Geneva"/>
      <family val="2"/>
    </font>
    <font>
      <sz val="8"/>
      <color theme="1"/>
      <name val="Calibri"/>
      <family val="2"/>
      <charset val="204"/>
      <scheme val="minor"/>
    </font>
    <font>
      <vertAlign val="superscript"/>
      <sz val="8"/>
      <name val="Calibri"/>
      <family val="2"/>
      <scheme val="minor"/>
    </font>
    <font>
      <sz val="8"/>
      <name val="Symbol"/>
      <family val="1"/>
      <charset val="2"/>
    </font>
    <font>
      <vertAlign val="subscript"/>
      <sz val="8"/>
      <name val="Calibri"/>
      <family val="2"/>
      <scheme val="minor"/>
    </font>
    <font>
      <sz val="9"/>
      <name val="Symbol"/>
      <family val="1"/>
      <charset val="2"/>
    </font>
    <font>
      <b/>
      <sz val="11"/>
      <color rgb="FFFF0000"/>
      <name val="Geneva"/>
      <family val="2"/>
    </font>
    <font>
      <sz val="9"/>
      <color rgb="FF0070C0"/>
      <name val="Geneva"/>
      <family val="2"/>
    </font>
    <font>
      <vertAlign val="superscript"/>
      <sz val="9"/>
      <color rgb="FF0070C0"/>
      <name val="Geneva"/>
      <family val="2"/>
    </font>
    <font>
      <b/>
      <sz val="10"/>
      <color rgb="FF0000FF"/>
      <name val="Arial"/>
      <family val="2"/>
    </font>
    <font>
      <b/>
      <sz val="10"/>
      <name val="Geneva"/>
      <family val="2"/>
    </font>
    <font>
      <b/>
      <sz val="10"/>
      <name val="Symbol"/>
      <family val="1"/>
      <charset val="2"/>
    </font>
    <font>
      <b/>
      <vertAlign val="superscript"/>
      <sz val="10"/>
      <name val="Geneva"/>
      <family val="2"/>
    </font>
    <font>
      <b/>
      <sz val="11"/>
      <color rgb="FF0070C0"/>
      <name val="Geneva"/>
      <family val="2"/>
    </font>
    <font>
      <b/>
      <sz val="11"/>
      <name val="Geneva"/>
      <family val="2"/>
    </font>
    <font>
      <i/>
      <sz val="9"/>
      <color theme="1"/>
      <name val="Geneva"/>
      <family val="2"/>
    </font>
    <font>
      <vertAlign val="subscript"/>
      <sz val="9"/>
      <color theme="1"/>
      <name val="Geneva"/>
      <family val="2"/>
    </font>
    <font>
      <sz val="9"/>
      <color theme="1"/>
      <name val="Symbol"/>
      <family val="1"/>
      <charset val="2"/>
    </font>
    <font>
      <vertAlign val="superscript"/>
      <sz val="9"/>
      <color theme="1"/>
      <name val="Genev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7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0" fontId="8" fillId="0" borderId="0" xfId="0" applyFont="1" applyFill="1"/>
    <xf numFmtId="0" fontId="9" fillId="0" borderId="0" xfId="0" applyFont="1" applyFill="1" applyAlignment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6" fillId="0" borderId="0" xfId="0" applyNumberFormat="1" applyFont="1" applyFill="1"/>
    <xf numFmtId="2" fontId="6" fillId="0" borderId="0" xfId="0" applyNumberFormat="1" applyFont="1" applyFill="1"/>
    <xf numFmtId="164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/>
    <xf numFmtId="2" fontId="9" fillId="0" borderId="0" xfId="0" applyNumberFormat="1" applyFont="1" applyFill="1"/>
    <xf numFmtId="0" fontId="9" fillId="0" borderId="0" xfId="0" applyFont="1" applyFill="1"/>
    <xf numFmtId="1" fontId="9" fillId="0" borderId="0" xfId="0" applyNumberFormat="1" applyFont="1" applyFill="1" applyAlignment="1"/>
    <xf numFmtId="0" fontId="12" fillId="0" borderId="0" xfId="0" applyFont="1"/>
    <xf numFmtId="164" fontId="9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22" fillId="0" borderId="0" xfId="0" applyFont="1"/>
    <xf numFmtId="0" fontId="23" fillId="0" borderId="0" xfId="191" applyFont="1" applyFill="1"/>
    <xf numFmtId="0" fontId="23" fillId="0" borderId="0" xfId="191" applyFont="1" applyFill="1" applyAlignment="1">
      <alignment horizontal="right"/>
    </xf>
    <xf numFmtId="0" fontId="23" fillId="0" borderId="0" xfId="191" applyFont="1"/>
    <xf numFmtId="164" fontId="23" fillId="0" borderId="0" xfId="191" applyNumberFormat="1" applyFont="1" applyFill="1"/>
    <xf numFmtId="2" fontId="23" fillId="0" borderId="0" xfId="191" applyNumberFormat="1" applyFont="1" applyFill="1"/>
    <xf numFmtId="1" fontId="23" fillId="0" borderId="0" xfId="191" applyNumberFormat="1" applyFont="1" applyFill="1"/>
    <xf numFmtId="0" fontId="28" fillId="0" borderId="0" xfId="191" applyFont="1" applyFill="1"/>
    <xf numFmtId="0" fontId="28" fillId="0" borderId="1" xfId="191" applyFont="1" applyFill="1" applyBorder="1"/>
    <xf numFmtId="0" fontId="9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9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22" fillId="0" borderId="1" xfId="0" applyFont="1" applyBorder="1"/>
    <xf numFmtId="0" fontId="30" fillId="0" borderId="0" xfId="0" applyFont="1" applyFill="1" applyAlignment="1">
      <alignment horizontal="center"/>
    </xf>
    <xf numFmtId="0" fontId="1" fillId="0" borderId="0" xfId="0" applyFont="1"/>
    <xf numFmtId="0" fontId="29" fillId="0" borderId="0" xfId="0" applyFont="1"/>
    <xf numFmtId="0" fontId="33" fillId="0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164" fontId="1" fillId="0" borderId="0" xfId="0" applyNumberFormat="1" applyFont="1"/>
    <xf numFmtId="164" fontId="30" fillId="0" borderId="0" xfId="0" applyNumberFormat="1" applyFont="1" applyFill="1" applyAlignment="1">
      <alignment horizontal="center"/>
    </xf>
    <xf numFmtId="164" fontId="29" fillId="0" borderId="0" xfId="0" applyNumberFormat="1" applyFont="1"/>
    <xf numFmtId="2" fontId="31" fillId="0" borderId="0" xfId="0" applyNumberFormat="1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6" fillId="0" borderId="0" xfId="0" applyFont="1" applyFill="1" applyAlignment="1"/>
    <xf numFmtId="0" fontId="13" fillId="0" borderId="0" xfId="0" applyFont="1" applyFill="1" applyAlignment="1"/>
    <xf numFmtId="0" fontId="39" fillId="0" borderId="0" xfId="0" applyFont="1" applyAlignment="1">
      <alignment wrapText="1"/>
    </xf>
    <xf numFmtId="0" fontId="23" fillId="0" borderId="0" xfId="191" applyFont="1" applyFill="1" applyAlignment="1">
      <alignment horizontal="left"/>
    </xf>
    <xf numFmtId="1" fontId="44" fillId="0" borderId="0" xfId="191" applyNumberFormat="1" applyFont="1" applyFill="1"/>
    <xf numFmtId="0" fontId="44" fillId="0" borderId="0" xfId="191" applyFont="1" applyFill="1"/>
    <xf numFmtId="2" fontId="23" fillId="0" borderId="0" xfId="191" applyNumberFormat="1" applyFont="1"/>
    <xf numFmtId="0" fontId="45" fillId="0" borderId="0" xfId="191" applyFont="1" applyFill="1"/>
    <xf numFmtId="2" fontId="45" fillId="0" borderId="0" xfId="191" applyNumberFormat="1" applyFont="1" applyFill="1"/>
    <xf numFmtId="0" fontId="47" fillId="0" borderId="1" xfId="191" applyFont="1" applyFill="1" applyBorder="1"/>
    <xf numFmtId="0" fontId="48" fillId="0" borderId="1" xfId="191" applyFont="1" applyFill="1" applyBorder="1"/>
    <xf numFmtId="0" fontId="48" fillId="0" borderId="1" xfId="191" applyFont="1" applyFill="1" applyBorder="1" applyAlignment="1">
      <alignment horizontal="center"/>
    </xf>
    <xf numFmtId="0" fontId="48" fillId="0" borderId="0" xfId="191" applyFont="1" applyFill="1"/>
    <xf numFmtId="164" fontId="51" fillId="0" borderId="0" xfId="191" applyNumberFormat="1" applyFont="1" applyFill="1"/>
    <xf numFmtId="164" fontId="52" fillId="0" borderId="0" xfId="191" applyNumberFormat="1" applyFont="1" applyFill="1"/>
    <xf numFmtId="0" fontId="44" fillId="0" borderId="0" xfId="191" applyFont="1" applyFill="1" applyAlignment="1">
      <alignment horizontal="right"/>
    </xf>
    <xf numFmtId="0" fontId="13" fillId="0" borderId="0" xfId="0" applyFont="1" applyFill="1" applyAlignment="1">
      <alignment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0" xfId="191" applyFont="1" applyAlignment="1">
      <alignment wrapText="1"/>
    </xf>
  </cellXfs>
  <cellStyles count="378">
    <cellStyle name="Followed Hyperlink" xfId="3" builtinId="9" hidden="1"/>
    <cellStyle name="Followed Hyperlink" xfId="5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Hyperlink" xfId="2" builtinId="8" hidden="1"/>
    <cellStyle name="Hyperlink" xfId="4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Normal" xfId="0" builtinId="0"/>
    <cellStyle name="Normal 2" xfId="1"/>
    <cellStyle name="Standard 2" xfId="6"/>
    <cellStyle name="Standard 3" xfId="19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2" zoomScale="150" zoomScaleNormal="150" zoomScalePageLayoutView="150" workbookViewId="0">
      <selection activeCell="A33" sqref="A33"/>
    </sheetView>
  </sheetViews>
  <sheetFormatPr defaultColWidth="11" defaultRowHeight="12.75"/>
  <cols>
    <col min="1" max="1" width="29" style="1" customWidth="1"/>
    <col min="2" max="2" width="4.125" style="2" bestFit="1" customWidth="1"/>
    <col min="3" max="3" width="19.125" style="1" bestFit="1" customWidth="1"/>
    <col min="4" max="4" width="14" style="2" bestFit="1" customWidth="1"/>
    <col min="5" max="5" width="8.125" style="2" bestFit="1" customWidth="1"/>
    <col min="6" max="6" width="4.125" style="2" bestFit="1" customWidth="1"/>
    <col min="7" max="7" width="6.5" style="2" customWidth="1"/>
    <col min="8" max="15" width="6.5" style="19" customWidth="1"/>
    <col min="16" max="16384" width="11" style="1"/>
  </cols>
  <sheetData>
    <row r="1" spans="1:16" ht="15.75">
      <c r="A1" s="21" t="s">
        <v>108</v>
      </c>
      <c r="H1" s="1"/>
      <c r="I1" s="1"/>
      <c r="J1" s="1"/>
      <c r="K1" s="1"/>
      <c r="L1" s="1"/>
      <c r="M1" s="1"/>
      <c r="N1" s="1"/>
      <c r="O1" s="1"/>
    </row>
    <row r="2" spans="1:16" s="3" customFormat="1" ht="21.95" customHeight="1">
      <c r="A2" s="22" t="s">
        <v>114</v>
      </c>
      <c r="B2" s="23" t="s">
        <v>46</v>
      </c>
      <c r="C2" s="22" t="s">
        <v>37</v>
      </c>
      <c r="D2" s="23" t="s">
        <v>35</v>
      </c>
      <c r="E2" s="23" t="s">
        <v>34</v>
      </c>
      <c r="F2" s="23" t="s">
        <v>0</v>
      </c>
      <c r="G2" s="23" t="s">
        <v>46</v>
      </c>
      <c r="H2" s="23" t="s">
        <v>115</v>
      </c>
      <c r="I2" s="24" t="s">
        <v>29</v>
      </c>
      <c r="J2" s="24" t="s">
        <v>30</v>
      </c>
      <c r="K2" s="24" t="s">
        <v>31</v>
      </c>
      <c r="L2" s="24" t="s">
        <v>12</v>
      </c>
      <c r="M2" s="24" t="s">
        <v>13</v>
      </c>
      <c r="N2" s="24" t="s">
        <v>14</v>
      </c>
      <c r="O2" s="24" t="s">
        <v>15</v>
      </c>
      <c r="P2" s="24" t="s">
        <v>32</v>
      </c>
    </row>
    <row r="3" spans="1:16">
      <c r="A3" s="1" t="s">
        <v>28</v>
      </c>
      <c r="E3" s="2" t="s">
        <v>17</v>
      </c>
      <c r="F3" s="2" t="s">
        <v>17</v>
      </c>
      <c r="H3" s="2"/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</row>
    <row r="4" spans="1:16">
      <c r="A4" s="4" t="s">
        <v>3</v>
      </c>
      <c r="B4" s="26" t="s">
        <v>47</v>
      </c>
      <c r="C4" s="1" t="s">
        <v>45</v>
      </c>
      <c r="D4" s="12"/>
      <c r="E4" s="12">
        <v>0</v>
      </c>
      <c r="F4" s="5"/>
      <c r="G4" s="12"/>
      <c r="H4" s="2">
        <v>120</v>
      </c>
      <c r="I4" s="10">
        <v>50.153949622061042</v>
      </c>
      <c r="J4" s="10">
        <v>1.1612229498003925</v>
      </c>
      <c r="K4" s="10">
        <v>15.831190188751044</v>
      </c>
      <c r="L4" s="10">
        <v>9.5175083421709541</v>
      </c>
      <c r="M4" s="10" t="s">
        <v>92</v>
      </c>
      <c r="N4" s="10">
        <v>8.4898761573455204</v>
      </c>
      <c r="O4" s="10">
        <v>12.041648510826544</v>
      </c>
      <c r="P4" s="10">
        <v>2.3171879720397039</v>
      </c>
    </row>
    <row r="5" spans="1:16" ht="6" customHeight="1">
      <c r="B5" s="25"/>
      <c r="F5" s="1"/>
      <c r="H5" s="2"/>
      <c r="I5" s="10"/>
      <c r="J5" s="10"/>
      <c r="K5" s="10"/>
      <c r="L5" s="10"/>
      <c r="M5" s="10"/>
      <c r="N5" s="10"/>
      <c r="O5" s="10"/>
      <c r="P5" s="10"/>
    </row>
    <row r="6" spans="1:16">
      <c r="A6" s="4" t="s">
        <v>4</v>
      </c>
      <c r="C6" s="4"/>
      <c r="H6" s="2"/>
      <c r="I6" s="6"/>
      <c r="J6" s="6"/>
      <c r="K6" s="6"/>
      <c r="L6" s="6"/>
      <c r="M6" s="6"/>
      <c r="N6" s="7"/>
      <c r="O6" s="7"/>
      <c r="P6" s="6"/>
    </row>
    <row r="7" spans="1:16">
      <c r="A7" s="5" t="s">
        <v>5</v>
      </c>
      <c r="B7" s="26" t="s">
        <v>48</v>
      </c>
      <c r="C7" s="5" t="s">
        <v>40</v>
      </c>
      <c r="D7" s="12" t="s">
        <v>66</v>
      </c>
      <c r="E7" s="12">
        <v>580</v>
      </c>
      <c r="F7" s="5">
        <v>70</v>
      </c>
      <c r="G7" s="12" t="s">
        <v>63</v>
      </c>
      <c r="H7" s="2">
        <v>3</v>
      </c>
      <c r="I7" s="10">
        <v>49.766666666666673</v>
      </c>
      <c r="J7" s="10">
        <v>1.2766666666666666</v>
      </c>
      <c r="K7" s="10">
        <v>13.506666666666666</v>
      </c>
      <c r="L7" s="10">
        <v>11.083108310831085</v>
      </c>
      <c r="M7" s="10">
        <v>0.20666666666666669</v>
      </c>
      <c r="N7" s="10">
        <v>7.22</v>
      </c>
      <c r="O7" s="10">
        <v>12.786666666666667</v>
      </c>
      <c r="P7" s="10">
        <v>2.2666666666666662</v>
      </c>
    </row>
    <row r="8" spans="1:16">
      <c r="A8" s="5" t="s">
        <v>6</v>
      </c>
      <c r="B8" s="26" t="s">
        <v>49</v>
      </c>
      <c r="C8" s="5" t="s">
        <v>39</v>
      </c>
      <c r="D8" s="12" t="s">
        <v>36</v>
      </c>
      <c r="E8" s="12">
        <v>1876</v>
      </c>
      <c r="F8" s="5">
        <v>20</v>
      </c>
      <c r="G8" s="12" t="s">
        <v>63</v>
      </c>
      <c r="H8" s="2">
        <v>12</v>
      </c>
      <c r="I8" s="10">
        <v>47.330833333333338</v>
      </c>
      <c r="J8" s="10">
        <v>1.1183333333333336</v>
      </c>
      <c r="K8" s="10">
        <v>13.424999999999999</v>
      </c>
      <c r="L8" s="10">
        <v>15.342499999999999</v>
      </c>
      <c r="M8" s="10">
        <v>0.24249999999999997</v>
      </c>
      <c r="N8" s="10">
        <v>7.2539166666666679</v>
      </c>
      <c r="O8" s="10">
        <v>12.705833333333333</v>
      </c>
      <c r="P8" s="10">
        <v>1.8708333333333333</v>
      </c>
    </row>
    <row r="9" spans="1:16">
      <c r="A9" s="5" t="s">
        <v>20</v>
      </c>
      <c r="B9" s="26" t="s">
        <v>50</v>
      </c>
      <c r="C9" s="1" t="s">
        <v>41</v>
      </c>
      <c r="D9" s="12">
        <v>2536</v>
      </c>
      <c r="E9" s="12">
        <v>2536</v>
      </c>
      <c r="F9" s="5">
        <v>300</v>
      </c>
      <c r="G9" s="12" t="s">
        <v>65</v>
      </c>
      <c r="H9" s="2">
        <v>3</v>
      </c>
      <c r="I9" s="10">
        <v>49.166666666666664</v>
      </c>
      <c r="J9" s="10">
        <v>0.5</v>
      </c>
      <c r="K9" s="10">
        <v>13.966666666666669</v>
      </c>
      <c r="L9" s="10">
        <v>11.5</v>
      </c>
      <c r="M9" s="10">
        <v>0.17</v>
      </c>
      <c r="N9" s="10">
        <v>11.549999999999999</v>
      </c>
      <c r="O9" s="10">
        <v>11.466666666666667</v>
      </c>
      <c r="P9" s="10">
        <v>0.1466666666666667</v>
      </c>
    </row>
    <row r="10" spans="1:16" s="17" customFormat="1">
      <c r="A10" s="5" t="s">
        <v>21</v>
      </c>
      <c r="B10" s="26" t="s">
        <v>51</v>
      </c>
      <c r="C10" s="5" t="s">
        <v>38</v>
      </c>
      <c r="D10" s="12">
        <v>2566</v>
      </c>
      <c r="E10" s="12">
        <v>2525</v>
      </c>
      <c r="F10" s="5">
        <v>7</v>
      </c>
      <c r="G10" s="12" t="s">
        <v>65</v>
      </c>
      <c r="H10" s="12">
        <v>3</v>
      </c>
      <c r="I10" s="10">
        <v>47.800000000000004</v>
      </c>
      <c r="J10" s="10">
        <v>0.83666666666666656</v>
      </c>
      <c r="K10" s="10">
        <v>14.013333333333334</v>
      </c>
      <c r="L10" s="10">
        <v>12.196666666666667</v>
      </c>
      <c r="M10" s="10">
        <v>0.19333333333333336</v>
      </c>
      <c r="N10" s="10">
        <v>8.5</v>
      </c>
      <c r="O10" s="10">
        <v>11.486666666666666</v>
      </c>
      <c r="P10" s="10">
        <v>2.3266666666666667</v>
      </c>
    </row>
    <row r="11" spans="1:16">
      <c r="A11" s="5" t="s">
        <v>22</v>
      </c>
      <c r="B11" s="26" t="s">
        <v>52</v>
      </c>
      <c r="C11" s="5" t="s">
        <v>39</v>
      </c>
      <c r="D11" s="12" t="s">
        <v>42</v>
      </c>
      <c r="E11" s="12">
        <v>2821</v>
      </c>
      <c r="F11" s="5">
        <v>21</v>
      </c>
      <c r="G11" s="12" t="s">
        <v>65</v>
      </c>
      <c r="H11" s="2">
        <v>3</v>
      </c>
      <c r="I11" s="10">
        <v>47.06</v>
      </c>
      <c r="J11" s="10">
        <v>0.53666666666666674</v>
      </c>
      <c r="K11" s="10">
        <v>16.118333333333336</v>
      </c>
      <c r="L11" s="10">
        <v>10.273163367606257</v>
      </c>
      <c r="M11" s="10">
        <v>0.18333333333333332</v>
      </c>
      <c r="N11" s="10">
        <v>10.914999999999999</v>
      </c>
      <c r="O11" s="10">
        <v>11.115</v>
      </c>
      <c r="P11" s="10">
        <v>1.9500000000000002</v>
      </c>
    </row>
    <row r="12" spans="1:16" ht="6" customHeight="1">
      <c r="B12" s="25"/>
      <c r="F12" s="1"/>
      <c r="H12" s="2"/>
      <c r="I12" s="10"/>
      <c r="J12" s="10"/>
      <c r="K12" s="10"/>
      <c r="L12" s="10"/>
      <c r="M12" s="10"/>
      <c r="N12" s="10"/>
      <c r="O12" s="10"/>
      <c r="P12" s="10"/>
    </row>
    <row r="13" spans="1:16">
      <c r="A13" s="4" t="s">
        <v>7</v>
      </c>
      <c r="B13" s="25"/>
      <c r="C13" s="4"/>
      <c r="H13" s="2"/>
      <c r="I13" s="10"/>
      <c r="J13" s="10"/>
      <c r="K13" s="10"/>
      <c r="L13" s="10"/>
      <c r="M13" s="10"/>
      <c r="N13" s="10"/>
      <c r="O13" s="10"/>
      <c r="P13" s="10"/>
    </row>
    <row r="14" spans="1:16">
      <c r="A14" s="5" t="s">
        <v>23</v>
      </c>
      <c r="B14" s="26" t="s">
        <v>53</v>
      </c>
      <c r="C14" s="5" t="s">
        <v>39</v>
      </c>
      <c r="D14" s="2">
        <v>2100</v>
      </c>
      <c r="E14" s="12">
        <v>2100</v>
      </c>
      <c r="F14" s="5">
        <v>300</v>
      </c>
      <c r="G14" s="12" t="s">
        <v>65</v>
      </c>
      <c r="H14" s="2">
        <v>3</v>
      </c>
      <c r="I14" s="10">
        <v>46.681604760544921</v>
      </c>
      <c r="J14" s="10">
        <v>0.75604518258855447</v>
      </c>
      <c r="K14" s="10">
        <v>15.256786829212482</v>
      </c>
      <c r="L14" s="10">
        <v>11.239496777970961</v>
      </c>
      <c r="M14" s="10">
        <v>0.2086355905869294</v>
      </c>
      <c r="N14" s="10">
        <v>13.295182684141798</v>
      </c>
      <c r="O14" s="10">
        <v>10.435345160018349</v>
      </c>
      <c r="P14" s="10">
        <v>1.7890281216562645</v>
      </c>
    </row>
    <row r="15" spans="1:16">
      <c r="A15" s="5" t="s">
        <v>24</v>
      </c>
      <c r="B15" s="26" t="s">
        <v>54</v>
      </c>
      <c r="C15" s="5" t="s">
        <v>39</v>
      </c>
      <c r="D15" s="12" t="s">
        <v>43</v>
      </c>
      <c r="E15" s="12">
        <v>2700</v>
      </c>
      <c r="F15" s="5">
        <v>200</v>
      </c>
      <c r="G15" s="12" t="s">
        <v>67</v>
      </c>
      <c r="H15" s="2">
        <v>8</v>
      </c>
      <c r="I15" s="10">
        <v>45.616205961945667</v>
      </c>
      <c r="J15" s="10">
        <v>1.2364947703316149</v>
      </c>
      <c r="K15" s="10">
        <v>16.071457254495289</v>
      </c>
      <c r="L15" s="10">
        <v>14.027581316323046</v>
      </c>
      <c r="M15" s="10">
        <v>0.29474369613684376</v>
      </c>
      <c r="N15" s="10">
        <v>8.7065561874392632</v>
      </c>
      <c r="O15" s="10">
        <v>11.653544119746126</v>
      </c>
      <c r="P15" s="10">
        <v>2.4668396229653182</v>
      </c>
    </row>
    <row r="16" spans="1:16">
      <c r="A16" s="5" t="s">
        <v>8</v>
      </c>
      <c r="B16" s="26" t="s">
        <v>55</v>
      </c>
      <c r="C16" s="5" t="s">
        <v>39</v>
      </c>
      <c r="D16" s="12">
        <v>2700</v>
      </c>
      <c r="E16" s="12">
        <v>2800</v>
      </c>
      <c r="F16" s="5">
        <v>300</v>
      </c>
      <c r="G16" s="12" t="s">
        <v>65</v>
      </c>
      <c r="H16" s="2">
        <v>4</v>
      </c>
      <c r="I16" s="10">
        <v>46.875721049589153</v>
      </c>
      <c r="J16" s="10">
        <v>0.6037674196241114</v>
      </c>
      <c r="K16" s="10">
        <v>15.698667432300676</v>
      </c>
      <c r="L16" s="10">
        <v>10.63612758369616</v>
      </c>
      <c r="M16" s="10">
        <v>0.25635559467501534</v>
      </c>
      <c r="N16" s="10">
        <v>14.162770509819239</v>
      </c>
      <c r="O16" s="10">
        <v>10.248438773003066</v>
      </c>
      <c r="P16" s="10">
        <v>1.7717309771778018</v>
      </c>
    </row>
    <row r="17" spans="1:16">
      <c r="A17" s="5" t="s">
        <v>25</v>
      </c>
      <c r="B17" s="26" t="s">
        <v>56</v>
      </c>
      <c r="C17" s="5" t="s">
        <v>39</v>
      </c>
      <c r="D17" s="12" t="s">
        <v>44</v>
      </c>
      <c r="E17" s="12">
        <v>3000</v>
      </c>
      <c r="F17" s="5">
        <v>100</v>
      </c>
      <c r="G17" s="12" t="s">
        <v>65</v>
      </c>
      <c r="H17" s="2">
        <v>11</v>
      </c>
      <c r="I17" s="10">
        <v>47.288310805839096</v>
      </c>
      <c r="J17" s="10">
        <v>0.68815891899037351</v>
      </c>
      <c r="K17" s="10">
        <v>15.933401613247572</v>
      </c>
      <c r="L17" s="10">
        <v>8.7317686517791842</v>
      </c>
      <c r="M17" s="10">
        <v>0.17653249457753498</v>
      </c>
      <c r="N17" s="10">
        <v>13.772055831268657</v>
      </c>
      <c r="O17" s="10">
        <v>10.662740416641061</v>
      </c>
      <c r="P17" s="10">
        <v>2.0592410515466528</v>
      </c>
    </row>
    <row r="18" spans="1:16" ht="6" customHeight="1">
      <c r="B18" s="25"/>
      <c r="E18" s="1"/>
      <c r="F18" s="1"/>
      <c r="H18" s="2"/>
      <c r="I18" s="10"/>
      <c r="J18" s="10"/>
      <c r="K18" s="10"/>
      <c r="L18" s="10"/>
      <c r="M18" s="10"/>
      <c r="N18" s="10"/>
      <c r="O18" s="10"/>
      <c r="P18" s="10"/>
    </row>
    <row r="19" spans="1:16">
      <c r="A19" s="4" t="s">
        <v>9</v>
      </c>
      <c r="B19" s="25"/>
      <c r="C19" s="4"/>
      <c r="H19" s="2"/>
      <c r="I19" s="10"/>
      <c r="J19" s="10"/>
      <c r="K19" s="10"/>
      <c r="L19" s="10"/>
      <c r="M19" s="10"/>
      <c r="N19" s="10"/>
      <c r="O19" s="10"/>
      <c r="P19" s="10"/>
    </row>
    <row r="20" spans="1:16">
      <c r="A20" s="5" t="s">
        <v>10</v>
      </c>
      <c r="B20" s="26" t="s">
        <v>57</v>
      </c>
      <c r="C20" s="5" t="s">
        <v>60</v>
      </c>
      <c r="D20" s="14">
        <v>563</v>
      </c>
      <c r="E20" s="14">
        <v>563</v>
      </c>
      <c r="F20" s="18">
        <v>28.150000000000002</v>
      </c>
      <c r="G20" s="12" t="s">
        <v>65</v>
      </c>
      <c r="H20" s="2">
        <v>4</v>
      </c>
      <c r="I20" s="10">
        <v>49.524999999999999</v>
      </c>
      <c r="J20" s="10">
        <v>1.6475</v>
      </c>
      <c r="K20" s="10">
        <v>15.477499999999999</v>
      </c>
      <c r="L20" s="10">
        <v>11.520000000000001</v>
      </c>
      <c r="M20" s="10">
        <v>0.19</v>
      </c>
      <c r="N20" s="10">
        <v>7.3174999999999999</v>
      </c>
      <c r="O20" s="10">
        <v>11.6775</v>
      </c>
      <c r="P20" s="10">
        <v>2.71</v>
      </c>
    </row>
    <row r="21" spans="1:16">
      <c r="A21" s="5" t="s">
        <v>11</v>
      </c>
      <c r="B21" s="26" t="s">
        <v>58</v>
      </c>
      <c r="C21" s="5" t="s">
        <v>59</v>
      </c>
      <c r="D21" s="12">
        <v>819</v>
      </c>
      <c r="E21" s="12">
        <v>819</v>
      </c>
      <c r="F21" s="5">
        <v>120</v>
      </c>
      <c r="G21" s="12" t="s">
        <v>65</v>
      </c>
      <c r="H21" s="2">
        <v>4</v>
      </c>
      <c r="I21" s="10">
        <v>45.977499999999999</v>
      </c>
      <c r="J21" s="10">
        <v>0.95750000000000002</v>
      </c>
      <c r="K21" s="10">
        <v>15.297499999999999</v>
      </c>
      <c r="L21" s="10">
        <v>11.664164684898928</v>
      </c>
      <c r="M21" s="10">
        <v>0.19</v>
      </c>
      <c r="N21" s="10">
        <v>8.6675000000000004</v>
      </c>
      <c r="O21" s="10">
        <v>11.9275</v>
      </c>
      <c r="P21" s="10">
        <v>1.7324999999999999</v>
      </c>
    </row>
    <row r="22" spans="1:16">
      <c r="A22" s="5" t="s">
        <v>26</v>
      </c>
      <c r="B22" s="26" t="s">
        <v>62</v>
      </c>
      <c r="C22" s="5" t="s">
        <v>60</v>
      </c>
      <c r="D22" s="14">
        <v>1904</v>
      </c>
      <c r="E22" s="14">
        <v>1904</v>
      </c>
      <c r="F22" s="18">
        <v>4</v>
      </c>
      <c r="G22" s="12" t="s">
        <v>65</v>
      </c>
      <c r="H22" s="2">
        <v>4</v>
      </c>
      <c r="I22" s="10">
        <v>50.115000000000002</v>
      </c>
      <c r="J22" s="10">
        <v>1.06</v>
      </c>
      <c r="K22" s="10">
        <v>14.73</v>
      </c>
      <c r="L22" s="10">
        <v>12.21</v>
      </c>
      <c r="M22" s="10">
        <v>0.20750000000000002</v>
      </c>
      <c r="N22" s="10">
        <v>7.0774999999999997</v>
      </c>
      <c r="O22" s="10">
        <v>12.4725</v>
      </c>
      <c r="P22" s="10">
        <v>1.8375000000000001</v>
      </c>
    </row>
    <row r="23" spans="1:16" ht="9.9499999999999993" customHeight="1">
      <c r="F23" s="1"/>
      <c r="G23" s="1"/>
      <c r="H23" s="2"/>
      <c r="P23" s="19"/>
    </row>
    <row r="24" spans="1:16">
      <c r="A24" s="4" t="s">
        <v>61</v>
      </c>
    </row>
    <row r="25" spans="1:16">
      <c r="A25" s="1" t="s">
        <v>96</v>
      </c>
    </row>
    <row r="26" spans="1:16">
      <c r="A26" s="1" t="s">
        <v>97</v>
      </c>
    </row>
    <row r="27" spans="1:16">
      <c r="A27" s="1" t="s">
        <v>98</v>
      </c>
    </row>
    <row r="28" spans="1:16">
      <c r="A28" s="1" t="s">
        <v>99</v>
      </c>
    </row>
    <row r="29" spans="1:16">
      <c r="A29" s="1" t="s">
        <v>100</v>
      </c>
    </row>
    <row r="30" spans="1:16">
      <c r="A30" s="1" t="s">
        <v>166</v>
      </c>
    </row>
    <row r="31" spans="1:16">
      <c r="A31" s="1" t="s">
        <v>101</v>
      </c>
    </row>
    <row r="32" spans="1:16">
      <c r="A32" s="1" t="s">
        <v>169</v>
      </c>
    </row>
    <row r="33" spans="1:16">
      <c r="A33" s="1" t="s">
        <v>102</v>
      </c>
    </row>
    <row r="34" spans="1:16">
      <c r="A34" s="1" t="s">
        <v>103</v>
      </c>
    </row>
    <row r="35" spans="1:16">
      <c r="A35" s="1" t="s">
        <v>104</v>
      </c>
    </row>
    <row r="36" spans="1:16">
      <c r="A36" s="1" t="s">
        <v>105</v>
      </c>
    </row>
    <row r="37" spans="1:16">
      <c r="A37" s="1" t="s">
        <v>106</v>
      </c>
    </row>
    <row r="38" spans="1:16" ht="9.9499999999999993" customHeight="1">
      <c r="F38" s="1"/>
      <c r="G38" s="1"/>
      <c r="H38" s="2"/>
      <c r="P38" s="19"/>
    </row>
    <row r="39" spans="1:16">
      <c r="A39" s="1" t="s">
        <v>64</v>
      </c>
    </row>
    <row r="40" spans="1:16">
      <c r="A40" s="1" t="s">
        <v>69</v>
      </c>
    </row>
    <row r="41" spans="1:16">
      <c r="A41" s="1" t="s">
        <v>68</v>
      </c>
    </row>
  </sheetData>
  <phoneticPr fontId="13" type="noConversion"/>
  <pageMargins left="0.74803149606299213" right="0.74803149606299213" top="0.98425196850393704" bottom="0.98425196850393704" header="0.51181102362204722" footer="0.51181102362204722"/>
  <pageSetup paperSize="9" scale="7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A6" zoomScale="175" zoomScaleNormal="175" zoomScalePageLayoutView="175" workbookViewId="0">
      <selection activeCell="A29" sqref="A29:K29"/>
    </sheetView>
  </sheetViews>
  <sheetFormatPr defaultColWidth="10.875" defaultRowHeight="12.75"/>
  <cols>
    <col min="1" max="1" width="29.625" style="19" customWidth="1"/>
    <col min="2" max="2" width="7.375" style="19" customWidth="1"/>
    <col min="3" max="3" width="4.125" style="19" bestFit="1" customWidth="1"/>
    <col min="4" max="4" width="4.5" style="19" bestFit="1" customWidth="1"/>
    <col min="5" max="5" width="5.5" style="19" customWidth="1"/>
    <col min="6" max="7" width="5" style="19" bestFit="1" customWidth="1"/>
    <col min="8" max="8" width="5.625" style="19" bestFit="1" customWidth="1"/>
    <col min="9" max="9" width="6.625" style="19" bestFit="1" customWidth="1"/>
    <col min="10" max="10" width="5.625" style="19" bestFit="1" customWidth="1"/>
    <col min="11" max="11" width="7" style="19" bestFit="1" customWidth="1"/>
    <col min="12" max="16384" width="10.875" style="19"/>
  </cols>
  <sheetData>
    <row r="1" spans="1:18" s="1" customFormat="1" ht="15.75">
      <c r="A1" s="21" t="s">
        <v>127</v>
      </c>
      <c r="B1" s="2"/>
      <c r="C1" s="2"/>
    </row>
    <row r="2" spans="1:18" s="1" customFormat="1" ht="15.75">
      <c r="A2" s="27" t="s">
        <v>70</v>
      </c>
      <c r="B2" s="28" t="s">
        <v>16</v>
      </c>
      <c r="C2" s="23" t="s">
        <v>115</v>
      </c>
      <c r="D2" s="28" t="s">
        <v>126</v>
      </c>
      <c r="E2" s="28" t="s">
        <v>71</v>
      </c>
      <c r="F2" s="28" t="s">
        <v>72</v>
      </c>
      <c r="G2" s="28" t="s">
        <v>73</v>
      </c>
      <c r="H2" s="28" t="s">
        <v>74</v>
      </c>
      <c r="I2" s="28" t="s">
        <v>125</v>
      </c>
      <c r="J2" s="28" t="s">
        <v>124</v>
      </c>
      <c r="K2" s="28" t="s">
        <v>123</v>
      </c>
    </row>
    <row r="3" spans="1:18" s="1" customFormat="1" ht="15">
      <c r="A3" s="1" t="s">
        <v>28</v>
      </c>
      <c r="B3" s="2" t="s">
        <v>17</v>
      </c>
      <c r="C3" s="2"/>
      <c r="D3" s="2"/>
      <c r="E3" s="2"/>
      <c r="F3" s="2" t="s">
        <v>27</v>
      </c>
      <c r="G3" s="2" t="s">
        <v>2</v>
      </c>
      <c r="H3" s="2"/>
      <c r="I3" s="2"/>
      <c r="J3" s="2"/>
      <c r="K3" s="2" t="s">
        <v>33</v>
      </c>
    </row>
    <row r="4" spans="1:18" s="1" customFormat="1">
      <c r="A4" s="4" t="s">
        <v>3</v>
      </c>
      <c r="B4" s="12">
        <v>0</v>
      </c>
      <c r="C4" s="2">
        <v>120</v>
      </c>
      <c r="D4" s="10">
        <v>6.8</v>
      </c>
      <c r="E4" s="8">
        <v>0.8</v>
      </c>
      <c r="F4" s="2">
        <v>1310</v>
      </c>
      <c r="G4" s="8">
        <v>1.521500000000001</v>
      </c>
      <c r="H4" s="9">
        <v>0.1021500000000001</v>
      </c>
      <c r="I4" s="9">
        <v>-0.38</v>
      </c>
      <c r="J4" s="9">
        <v>0.28999999999999998</v>
      </c>
      <c r="K4" s="11">
        <v>-0.38</v>
      </c>
    </row>
    <row r="5" spans="1:18" s="1" customFormat="1" ht="6" customHeight="1">
      <c r="B5" s="2"/>
      <c r="C5" s="2"/>
      <c r="D5" s="6"/>
      <c r="E5" s="6"/>
      <c r="F5" s="2"/>
      <c r="G5" s="2"/>
      <c r="H5" s="6"/>
      <c r="I5" s="6"/>
      <c r="J5" s="6"/>
      <c r="K5" s="7"/>
      <c r="L5" s="6"/>
      <c r="M5" s="6"/>
      <c r="N5" s="6"/>
      <c r="O5" s="6"/>
      <c r="P5" s="6"/>
      <c r="Q5" s="6"/>
      <c r="R5" s="6"/>
    </row>
    <row r="6" spans="1:18" s="1" customFormat="1">
      <c r="A6" s="4" t="s">
        <v>4</v>
      </c>
      <c r="B6" s="2"/>
      <c r="C6" s="2"/>
      <c r="D6" s="2"/>
      <c r="E6" s="2"/>
      <c r="F6" s="2"/>
      <c r="G6" s="10"/>
      <c r="H6" s="2"/>
      <c r="I6" s="9"/>
      <c r="J6" s="9"/>
      <c r="K6" s="11"/>
    </row>
    <row r="7" spans="1:18" s="1" customFormat="1">
      <c r="A7" s="5" t="s">
        <v>5</v>
      </c>
      <c r="B7" s="12">
        <v>580</v>
      </c>
      <c r="C7" s="2">
        <v>3</v>
      </c>
      <c r="D7" s="10">
        <v>7.9</v>
      </c>
      <c r="E7" s="8">
        <v>0.5</v>
      </c>
      <c r="F7" s="13">
        <v>1314.5519515000001</v>
      </c>
      <c r="G7" s="8">
        <v>1.5589296036122939</v>
      </c>
      <c r="H7" s="9">
        <v>0.10589296036122939</v>
      </c>
      <c r="I7" s="9">
        <v>3.3000000000000002E-2</v>
      </c>
      <c r="J7" s="9">
        <v>0.16600000000000001</v>
      </c>
      <c r="K7" s="11">
        <v>4.4785920722458787E-2</v>
      </c>
    </row>
    <row r="8" spans="1:18" s="1" customFormat="1">
      <c r="A8" s="5" t="s">
        <v>6</v>
      </c>
      <c r="B8" s="12">
        <v>1876</v>
      </c>
      <c r="C8" s="2">
        <v>12</v>
      </c>
      <c r="D8" s="10">
        <v>6.577185001889049</v>
      </c>
      <c r="E8" s="8">
        <v>0.43623631906603072</v>
      </c>
      <c r="F8" s="13">
        <v>1363.4571965536002</v>
      </c>
      <c r="G8" s="8">
        <v>1.9741373710563743</v>
      </c>
      <c r="H8" s="9">
        <v>0.14741373710563743</v>
      </c>
      <c r="I8" s="9">
        <v>-0.41343184699865265</v>
      </c>
      <c r="J8" s="9">
        <v>0.21</v>
      </c>
      <c r="K8" s="11">
        <v>-0.3186043727873778</v>
      </c>
    </row>
    <row r="9" spans="1:18" s="1" customFormat="1">
      <c r="A9" s="5" t="s">
        <v>20</v>
      </c>
      <c r="B9" s="12">
        <v>2536</v>
      </c>
      <c r="C9" s="2">
        <v>3</v>
      </c>
      <c r="D9" s="10">
        <v>5.1017954895073538</v>
      </c>
      <c r="E9" s="8">
        <v>0.88623378704926792</v>
      </c>
      <c r="F9" s="13">
        <v>1396.2255254656002</v>
      </c>
      <c r="G9" s="8">
        <v>2.2657235150270174</v>
      </c>
      <c r="H9" s="9">
        <v>0.17657235150270173</v>
      </c>
      <c r="I9" s="9">
        <v>-1.3629317073282377</v>
      </c>
      <c r="J9" s="9">
        <v>0.63</v>
      </c>
      <c r="K9" s="11">
        <v>-1.209787004322834</v>
      </c>
    </row>
    <row r="10" spans="1:18" s="1" customFormat="1">
      <c r="A10" s="5" t="s">
        <v>21</v>
      </c>
      <c r="B10" s="12">
        <v>2525</v>
      </c>
      <c r="C10" s="12">
        <v>3</v>
      </c>
      <c r="D10" s="20">
        <v>6.6063969949261354</v>
      </c>
      <c r="E10" s="15">
        <v>0.12979667967310909</v>
      </c>
      <c r="F10" s="14">
        <v>1397.8480669816001</v>
      </c>
      <c r="G10" s="15">
        <v>2.2804405636111418</v>
      </c>
      <c r="H10" s="16">
        <v>0.17804405636111417</v>
      </c>
      <c r="I10" s="16">
        <v>-0.35567321300183513</v>
      </c>
      <c r="J10" s="16">
        <v>0.06</v>
      </c>
      <c r="K10" s="11">
        <v>-0.19958510027960677</v>
      </c>
    </row>
    <row r="11" spans="1:18" s="1" customFormat="1">
      <c r="A11" s="5" t="s">
        <v>22</v>
      </c>
      <c r="B11" s="12">
        <v>2821</v>
      </c>
      <c r="C11" s="2">
        <v>3</v>
      </c>
      <c r="D11" s="10">
        <v>5.0081035547064667</v>
      </c>
      <c r="E11" s="8">
        <v>0.29662780330028182</v>
      </c>
      <c r="F11" s="13">
        <v>1412.1068683726</v>
      </c>
      <c r="G11" s="8">
        <v>2.4109053834996188</v>
      </c>
      <c r="H11" s="9">
        <v>0.19109053834996187</v>
      </c>
      <c r="I11" s="9">
        <v>-1.5143512242569015</v>
      </c>
      <c r="J11" s="9">
        <v>0.25</v>
      </c>
      <c r="K11" s="11">
        <v>-1.3321701475569778</v>
      </c>
    </row>
    <row r="12" spans="1:18" s="1" customFormat="1" ht="6" customHeight="1">
      <c r="B12" s="2"/>
      <c r="C12" s="2"/>
      <c r="D12" s="6"/>
      <c r="E12" s="6"/>
      <c r="F12" s="2"/>
      <c r="G12" s="2"/>
      <c r="H12" s="6"/>
      <c r="I12" s="6"/>
      <c r="J12" s="6"/>
      <c r="K12" s="7"/>
      <c r="L12" s="6"/>
      <c r="M12" s="6"/>
      <c r="N12" s="6"/>
      <c r="O12" s="6"/>
      <c r="P12" s="6"/>
      <c r="Q12" s="6"/>
      <c r="R12" s="6"/>
    </row>
    <row r="13" spans="1:18" s="1" customFormat="1">
      <c r="A13" s="4" t="s">
        <v>7</v>
      </c>
      <c r="B13" s="2"/>
      <c r="C13" s="2"/>
      <c r="D13" s="2"/>
      <c r="E13" s="2"/>
      <c r="F13" s="2"/>
      <c r="G13" s="10"/>
      <c r="H13" s="2"/>
      <c r="I13" s="9"/>
      <c r="J13" s="9"/>
      <c r="K13" s="11"/>
    </row>
    <row r="14" spans="1:18" s="1" customFormat="1">
      <c r="A14" s="5" t="s">
        <v>23</v>
      </c>
      <c r="B14" s="12">
        <v>2100</v>
      </c>
      <c r="C14" s="2">
        <v>3</v>
      </c>
      <c r="D14" s="10">
        <v>5.9101538699721177</v>
      </c>
      <c r="E14" s="8">
        <v>1.5</v>
      </c>
      <c r="F14" s="13">
        <v>1373.950726</v>
      </c>
      <c r="G14" s="8">
        <v>2.0663444299796372</v>
      </c>
      <c r="H14" s="9">
        <v>0.15663444299796372</v>
      </c>
      <c r="I14" s="9">
        <v>-0.77704980225823528</v>
      </c>
      <c r="J14" s="9">
        <v>0.79</v>
      </c>
      <c r="K14" s="11">
        <v>-0.66378091626230784</v>
      </c>
    </row>
    <row r="15" spans="1:18" s="1" customFormat="1">
      <c r="A15" s="5" t="s">
        <v>24</v>
      </c>
      <c r="B15" s="12">
        <v>2700</v>
      </c>
      <c r="C15" s="2">
        <v>8</v>
      </c>
      <c r="D15" s="10">
        <v>5.071023500001405</v>
      </c>
      <c r="E15" s="8">
        <v>1.0031767064676729</v>
      </c>
      <c r="F15" s="13">
        <v>1405.2366940000002</v>
      </c>
      <c r="G15" s="8">
        <v>2.3477910302202507</v>
      </c>
      <c r="H15" s="9">
        <v>0.18477910302202508</v>
      </c>
      <c r="I15" s="9">
        <v>-1.4000805099917255</v>
      </c>
      <c r="J15" s="9">
        <v>0.73</v>
      </c>
      <c r="K15" s="11">
        <v>-1.2305223039476754</v>
      </c>
    </row>
    <row r="16" spans="1:18" s="1" customFormat="1">
      <c r="A16" s="5" t="s">
        <v>19</v>
      </c>
      <c r="D16" s="10">
        <v>5.5180867999086907</v>
      </c>
      <c r="E16" s="8">
        <v>0.66567560396951142</v>
      </c>
      <c r="F16" s="13">
        <v>1405.2366940000002</v>
      </c>
      <c r="G16" s="8">
        <v>2.3477910302202507</v>
      </c>
      <c r="H16" s="9">
        <v>0.18477910302202508</v>
      </c>
      <c r="I16" s="9">
        <v>-1.0911563376592095</v>
      </c>
      <c r="J16" s="9">
        <v>0.49</v>
      </c>
      <c r="K16" s="11">
        <v>-0.92159813161515935</v>
      </c>
    </row>
    <row r="17" spans="1:18" s="1" customFormat="1">
      <c r="A17" s="5" t="s">
        <v>8</v>
      </c>
      <c r="B17" s="12">
        <v>2800</v>
      </c>
      <c r="C17" s="2">
        <v>4</v>
      </c>
      <c r="D17" s="10">
        <v>4.9688936027894091</v>
      </c>
      <c r="E17" s="8">
        <v>0.6</v>
      </c>
      <c r="F17" s="13">
        <v>1405.2366940000002</v>
      </c>
      <c r="G17" s="8">
        <v>2.3477910302202507</v>
      </c>
      <c r="H17" s="9">
        <v>0.18477910302202508</v>
      </c>
      <c r="I17" s="9">
        <v>-1.4811660154546755</v>
      </c>
      <c r="J17" s="9">
        <v>0.46</v>
      </c>
      <c r="K17" s="11">
        <v>-1.3116078094106254</v>
      </c>
    </row>
    <row r="18" spans="1:18" s="1" customFormat="1">
      <c r="A18" s="5" t="s">
        <v>25</v>
      </c>
      <c r="B18" s="12">
        <v>3000</v>
      </c>
      <c r="C18" s="2">
        <v>11</v>
      </c>
      <c r="D18" s="10">
        <v>4.6582478575843105</v>
      </c>
      <c r="E18" s="8">
        <v>1.2290268472407382</v>
      </c>
      <c r="F18" s="13">
        <v>1422.6154000000001</v>
      </c>
      <c r="G18" s="8">
        <v>2.5083574215858015</v>
      </c>
      <c r="H18" s="9">
        <v>0.20083574215858016</v>
      </c>
      <c r="I18" s="9">
        <v>-1.8846623487332987</v>
      </c>
      <c r="J18" s="9">
        <v>1.0900000000000001</v>
      </c>
      <c r="K18" s="11">
        <v>-1.6829908644161384</v>
      </c>
    </row>
    <row r="19" spans="1:18" s="1" customFormat="1">
      <c r="A19" s="5" t="s">
        <v>18</v>
      </c>
      <c r="C19" s="2"/>
      <c r="D19" s="10">
        <v>5.2325194570754103</v>
      </c>
      <c r="E19" s="8">
        <v>0.86903519683987163</v>
      </c>
      <c r="F19" s="13">
        <v>1422.6154000000001</v>
      </c>
      <c r="G19" s="8">
        <v>2.5083574215858015</v>
      </c>
      <c r="H19" s="9">
        <v>0.20083574215858016</v>
      </c>
      <c r="I19" s="9">
        <v>-1.36</v>
      </c>
      <c r="J19" s="9">
        <v>0.7</v>
      </c>
      <c r="K19" s="11">
        <v>-1.1583285156828398</v>
      </c>
    </row>
    <row r="20" spans="1:18" s="1" customFormat="1" ht="6" customHeight="1">
      <c r="B20" s="2"/>
      <c r="D20" s="6"/>
      <c r="E20" s="6"/>
      <c r="F20" s="2"/>
      <c r="G20" s="2"/>
      <c r="H20" s="6"/>
      <c r="I20" s="6"/>
      <c r="J20" s="6"/>
      <c r="K20" s="7"/>
      <c r="L20" s="6"/>
      <c r="M20" s="6"/>
      <c r="N20" s="6"/>
      <c r="O20" s="6"/>
      <c r="P20" s="6"/>
      <c r="Q20" s="6"/>
      <c r="R20" s="6"/>
    </row>
    <row r="21" spans="1:18" s="1" customFormat="1">
      <c r="A21" s="4" t="s">
        <v>9</v>
      </c>
      <c r="D21" s="2"/>
      <c r="E21" s="2"/>
      <c r="F21" s="2"/>
      <c r="G21" s="10"/>
      <c r="H21" s="2"/>
      <c r="I21" s="9"/>
      <c r="J21" s="9"/>
      <c r="K21" s="11"/>
    </row>
    <row r="22" spans="1:18" s="1" customFormat="1">
      <c r="A22" s="5" t="s">
        <v>10</v>
      </c>
      <c r="B22" s="14">
        <v>563</v>
      </c>
      <c r="C22" s="2">
        <v>4</v>
      </c>
      <c r="D22" s="10">
        <v>7.3</v>
      </c>
      <c r="E22" s="8">
        <v>0.7</v>
      </c>
      <c r="F22" s="13">
        <v>1314.9216849134</v>
      </c>
      <c r="G22" s="8">
        <v>1.5619789312018146</v>
      </c>
      <c r="H22" s="9">
        <v>0.10619789312018146</v>
      </c>
      <c r="I22" s="9">
        <v>-0.17997505</v>
      </c>
      <c r="J22" s="9">
        <v>-0.24726204999999998</v>
      </c>
      <c r="K22" s="11">
        <v>-0.16757926375963708</v>
      </c>
    </row>
    <row r="23" spans="1:18" s="1" customFormat="1">
      <c r="A23" s="5" t="s">
        <v>11</v>
      </c>
      <c r="B23" s="12">
        <v>819</v>
      </c>
      <c r="C23" s="2">
        <v>4</v>
      </c>
      <c r="D23" s="10">
        <v>7.2182473015132267</v>
      </c>
      <c r="E23" s="8">
        <v>0.29466275523023366</v>
      </c>
      <c r="F23" s="13">
        <v>1322.6452881646001</v>
      </c>
      <c r="G23" s="8">
        <v>1.6259908795135503</v>
      </c>
      <c r="H23" s="9">
        <v>0.11259908795135502</v>
      </c>
      <c r="I23" s="9">
        <v>-0.20995810749999999</v>
      </c>
      <c r="J23" s="9">
        <v>-0.1118966465</v>
      </c>
      <c r="K23" s="11">
        <v>-0.18475993159728993</v>
      </c>
    </row>
    <row r="24" spans="1:18" s="1" customFormat="1">
      <c r="A24" s="5" t="s">
        <v>26</v>
      </c>
      <c r="B24" s="14">
        <v>1904</v>
      </c>
      <c r="C24" s="2">
        <v>4</v>
      </c>
      <c r="D24" s="10">
        <v>6.847962875502736</v>
      </c>
      <c r="E24" s="8">
        <v>0.8442550442540927</v>
      </c>
      <c r="F24" s="13">
        <v>1364.5506460000001</v>
      </c>
      <c r="G24" s="8">
        <v>1.9836941620950879</v>
      </c>
      <c r="H24" s="9">
        <v>0.14836941620950878</v>
      </c>
      <c r="I24" s="9">
        <v>-0.28045678676643337</v>
      </c>
      <c r="J24" s="9">
        <v>0.38</v>
      </c>
      <c r="K24" s="11">
        <v>-0.18371795434741578</v>
      </c>
    </row>
    <row r="25" spans="1:18" s="1" customFormat="1" ht="6" customHeight="1">
      <c r="B25" s="2"/>
      <c r="C25" s="2"/>
      <c r="D25" s="2"/>
      <c r="E25" s="2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8" s="59" customFormat="1" ht="12" customHeight="1">
      <c r="A26" s="74" t="s">
        <v>122</v>
      </c>
      <c r="B26" s="75"/>
      <c r="C26" s="75"/>
      <c r="D26" s="75"/>
      <c r="E26" s="75"/>
      <c r="F26" s="75"/>
      <c r="G26" s="75"/>
      <c r="H26" s="75"/>
      <c r="I26" s="75"/>
      <c r="J26" s="75"/>
      <c r="K26" s="60"/>
    </row>
    <row r="27" spans="1:18" s="59" customFormat="1" ht="36.950000000000003" customHeight="1">
      <c r="A27" s="74" t="s">
        <v>121</v>
      </c>
      <c r="B27" s="74"/>
      <c r="C27" s="74"/>
      <c r="D27" s="74"/>
      <c r="E27" s="74"/>
      <c r="F27" s="74"/>
      <c r="G27" s="74"/>
      <c r="H27" s="74"/>
      <c r="I27" s="74"/>
      <c r="J27" s="74"/>
      <c r="K27" s="76"/>
    </row>
    <row r="28" spans="1:18" s="59" customFormat="1" ht="24.95" customHeight="1">
      <c r="A28" s="74" t="s">
        <v>120</v>
      </c>
      <c r="B28" s="74"/>
      <c r="C28" s="74"/>
      <c r="D28" s="74"/>
      <c r="E28" s="74"/>
      <c r="F28" s="74"/>
      <c r="G28" s="74"/>
      <c r="H28" s="74"/>
      <c r="I28" s="74"/>
      <c r="J28" s="74"/>
      <c r="K28" s="76"/>
    </row>
    <row r="29" spans="1:18" s="59" customFormat="1" ht="27" customHeight="1">
      <c r="A29" s="74" t="s">
        <v>173</v>
      </c>
      <c r="B29" s="74"/>
      <c r="C29" s="74"/>
      <c r="D29" s="74"/>
      <c r="E29" s="74"/>
      <c r="F29" s="74"/>
      <c r="G29" s="74"/>
      <c r="H29" s="74"/>
      <c r="I29" s="74"/>
      <c r="J29" s="74"/>
      <c r="K29" s="76"/>
    </row>
    <row r="30" spans="1:18" s="59" customFormat="1" ht="24" customHeight="1">
      <c r="A30" s="74" t="s">
        <v>119</v>
      </c>
      <c r="B30" s="74"/>
      <c r="C30" s="74"/>
      <c r="D30" s="74"/>
      <c r="E30" s="74"/>
      <c r="F30" s="74"/>
      <c r="G30" s="74"/>
      <c r="H30" s="74"/>
      <c r="I30" s="74"/>
      <c r="J30" s="74"/>
      <c r="K30" s="76"/>
    </row>
    <row r="31" spans="1:18" s="59" customFormat="1" ht="22.5" customHeight="1">
      <c r="A31" s="74" t="s">
        <v>118</v>
      </c>
      <c r="B31" s="74"/>
      <c r="C31" s="74"/>
      <c r="D31" s="74"/>
      <c r="E31" s="74"/>
      <c r="F31" s="74"/>
      <c r="G31" s="74"/>
      <c r="H31" s="74"/>
      <c r="I31" s="74"/>
      <c r="J31" s="74"/>
      <c r="K31" s="76"/>
    </row>
    <row r="32" spans="1:18" s="59" customFormat="1" ht="26.1" customHeight="1">
      <c r="A32" s="74" t="s">
        <v>117</v>
      </c>
      <c r="B32" s="74"/>
      <c r="C32" s="74"/>
      <c r="D32" s="74"/>
      <c r="E32" s="74"/>
      <c r="F32" s="74"/>
      <c r="G32" s="74"/>
      <c r="H32" s="74"/>
      <c r="I32" s="74"/>
      <c r="J32" s="74"/>
      <c r="K32" s="76"/>
    </row>
    <row r="33" spans="1:11" s="59" customFormat="1" ht="35.25" customHeight="1">
      <c r="A33" s="74" t="s">
        <v>116</v>
      </c>
      <c r="B33" s="74"/>
      <c r="C33" s="74"/>
      <c r="D33" s="74"/>
      <c r="E33" s="74"/>
      <c r="F33" s="74"/>
      <c r="G33" s="74"/>
      <c r="H33" s="74"/>
      <c r="I33" s="74"/>
      <c r="J33" s="74"/>
      <c r="K33" s="76"/>
    </row>
    <row r="34" spans="1:11" s="59" customFormat="1" ht="11.2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60"/>
    </row>
  </sheetData>
  <mergeCells count="9">
    <mergeCell ref="A34:J34"/>
    <mergeCell ref="A26:J26"/>
    <mergeCell ref="A27:K27"/>
    <mergeCell ref="A28:K28"/>
    <mergeCell ref="A29:K29"/>
    <mergeCell ref="A30:K30"/>
    <mergeCell ref="A31:K31"/>
    <mergeCell ref="A32:K32"/>
    <mergeCell ref="A33:K33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84" orientation="landscape" horizontalDpi="4294967292" verticalDpi="4294967292"/>
  <rowBreaks count="1" manualBreakCount="1">
    <brk id="33" max="16383" man="1"/>
  </rowBreaks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zoomScale="150" zoomScaleNormal="150" zoomScalePageLayoutView="150" workbookViewId="0">
      <selection activeCell="B6" sqref="B6:C6"/>
    </sheetView>
  </sheetViews>
  <sheetFormatPr defaultColWidth="11" defaultRowHeight="15.75"/>
  <cols>
    <col min="4" max="4" width="1.875" customWidth="1"/>
    <col min="8" max="8" width="1.875" customWidth="1"/>
  </cols>
  <sheetData>
    <row r="1" spans="1:8" s="1" customFormat="1" ht="18">
      <c r="A1" s="21" t="s">
        <v>107</v>
      </c>
      <c r="B1" s="2"/>
      <c r="C1" s="2"/>
    </row>
    <row r="2" spans="1:8">
      <c r="A2" s="28" t="s">
        <v>16</v>
      </c>
      <c r="B2" s="28" t="s">
        <v>82</v>
      </c>
      <c r="C2" s="28" t="s">
        <v>165</v>
      </c>
      <c r="E2" s="28" t="s">
        <v>16</v>
      </c>
      <c r="F2" s="28" t="s">
        <v>82</v>
      </c>
      <c r="G2" s="28" t="s">
        <v>165</v>
      </c>
    </row>
    <row r="3" spans="1:8">
      <c r="A3" s="2" t="s">
        <v>17</v>
      </c>
      <c r="B3" s="2"/>
      <c r="C3" s="2" t="s">
        <v>33</v>
      </c>
      <c r="E3" s="2" t="s">
        <v>17</v>
      </c>
      <c r="F3" s="2"/>
      <c r="G3" s="2" t="s">
        <v>33</v>
      </c>
    </row>
    <row r="4" spans="1:8" ht="8.25" customHeight="1">
      <c r="A4" s="12"/>
      <c r="B4" s="11"/>
      <c r="C4" s="11"/>
    </row>
    <row r="5" spans="1:8">
      <c r="A5" s="50" t="s">
        <v>77</v>
      </c>
      <c r="B5" s="2"/>
      <c r="C5" s="11"/>
      <c r="E5" s="50" t="s">
        <v>89</v>
      </c>
      <c r="F5" s="2"/>
      <c r="G5" s="11"/>
    </row>
    <row r="6" spans="1:8">
      <c r="A6" s="14">
        <v>0</v>
      </c>
      <c r="B6" s="10">
        <v>6.8</v>
      </c>
      <c r="C6" s="11">
        <v>-0.38</v>
      </c>
      <c r="D6" s="9"/>
      <c r="E6" s="9"/>
      <c r="F6" s="10"/>
      <c r="G6" s="11"/>
    </row>
    <row r="7" spans="1:8">
      <c r="A7" s="14">
        <v>563</v>
      </c>
      <c r="B7" s="10">
        <v>7.3</v>
      </c>
      <c r="C7" s="11">
        <v>-0.16757926375963708</v>
      </c>
      <c r="E7" s="12">
        <v>2536</v>
      </c>
      <c r="F7" s="10">
        <v>5.1017954895073538</v>
      </c>
      <c r="G7" s="11">
        <v>-1.209787004322834</v>
      </c>
    </row>
    <row r="8" spans="1:8">
      <c r="A8" s="12">
        <v>580</v>
      </c>
      <c r="B8" s="10">
        <v>7.9</v>
      </c>
      <c r="C8" s="11">
        <v>4.4785920722458787E-2</v>
      </c>
      <c r="E8" s="12" t="s">
        <v>75</v>
      </c>
      <c r="F8" s="10">
        <v>5.5180867999086907</v>
      </c>
      <c r="G8" s="11">
        <v>-0.92159813161515935</v>
      </c>
    </row>
    <row r="9" spans="1:8">
      <c r="A9" s="12">
        <v>819</v>
      </c>
      <c r="B9" s="10">
        <v>7.2182473015132267</v>
      </c>
      <c r="C9" s="11">
        <v>-0.18475993159728993</v>
      </c>
      <c r="E9" s="12">
        <v>2800</v>
      </c>
      <c r="F9" s="10">
        <v>4.9688936027894091</v>
      </c>
      <c r="G9" s="11">
        <v>-1.3116078094106254</v>
      </c>
    </row>
    <row r="10" spans="1:8">
      <c r="A10" s="12">
        <v>1876</v>
      </c>
      <c r="B10" s="10">
        <v>6.577185001889049</v>
      </c>
      <c r="C10" s="11">
        <v>-0.3186043727873778</v>
      </c>
      <c r="E10" s="12">
        <v>2821</v>
      </c>
      <c r="F10" s="10">
        <v>5.0081035547064667</v>
      </c>
      <c r="G10" s="11">
        <v>-1.3321701475569778</v>
      </c>
    </row>
    <row r="11" spans="1:8">
      <c r="A11" s="14">
        <v>1904</v>
      </c>
      <c r="B11" s="10">
        <v>6.847962875502736</v>
      </c>
      <c r="C11" s="11">
        <v>-0.18371795434741578</v>
      </c>
      <c r="E11" s="12" t="s">
        <v>76</v>
      </c>
      <c r="F11" s="10">
        <v>5.2325194570754103</v>
      </c>
      <c r="G11" s="11">
        <v>-1.1583285156828398</v>
      </c>
    </row>
    <row r="12" spans="1:8">
      <c r="A12" s="38">
        <v>2100</v>
      </c>
      <c r="B12" s="39">
        <v>5.9101538699721177</v>
      </c>
      <c r="C12" s="40">
        <v>-0.66378091626230784</v>
      </c>
      <c r="E12" s="41"/>
      <c r="F12" s="41"/>
      <c r="G12" s="41"/>
    </row>
    <row r="13" spans="1:8" s="48" customFormat="1" ht="15">
      <c r="A13" s="47" t="s">
        <v>93</v>
      </c>
      <c r="B13" s="55">
        <f>AVERAGE(B6:B12)</f>
        <v>6.9362212926967342</v>
      </c>
      <c r="C13" s="55">
        <v>-0.26480807400450995</v>
      </c>
      <c r="D13" s="52"/>
      <c r="E13" s="47" t="s">
        <v>93</v>
      </c>
      <c r="F13" s="55">
        <v>5.1658797807974661</v>
      </c>
      <c r="G13" s="55">
        <v>-1.1866983217176872</v>
      </c>
      <c r="H13" s="52"/>
    </row>
    <row r="14" spans="1:8" s="48" customFormat="1" ht="15">
      <c r="A14" s="47" t="s">
        <v>88</v>
      </c>
      <c r="B14" s="55">
        <f>STDEV(B6:B12)*2</f>
        <v>1.2513486636613547</v>
      </c>
      <c r="C14" s="55">
        <v>0.44243850507389609</v>
      </c>
      <c r="D14" s="52"/>
      <c r="E14" s="53" t="s">
        <v>88</v>
      </c>
      <c r="F14" s="55">
        <v>0.44305114716197241</v>
      </c>
      <c r="G14" s="55">
        <v>0.32921190163787045</v>
      </c>
      <c r="H14" s="52"/>
    </row>
    <row r="15" spans="1:8" ht="8.1" customHeight="1">
      <c r="A15" s="12"/>
      <c r="B15" s="11"/>
      <c r="C15" s="11"/>
    </row>
    <row r="16" spans="1:8">
      <c r="A16" s="50" t="s">
        <v>78</v>
      </c>
      <c r="B16" s="51" t="s">
        <v>90</v>
      </c>
      <c r="C16" s="11"/>
      <c r="E16" s="50" t="s">
        <v>79</v>
      </c>
      <c r="F16" s="51" t="s">
        <v>91</v>
      </c>
      <c r="G16" s="11"/>
    </row>
    <row r="17" spans="1:19">
      <c r="A17" s="14">
        <v>563</v>
      </c>
      <c r="B17" s="10">
        <v>7.3</v>
      </c>
      <c r="C17" s="11">
        <v>-0.16757926375963708</v>
      </c>
      <c r="E17" s="12">
        <v>1876</v>
      </c>
      <c r="F17" s="10">
        <v>6.577185001889049</v>
      </c>
      <c r="G17" s="11">
        <v>-0.3186043727873778</v>
      </c>
    </row>
    <row r="18" spans="1:19">
      <c r="A18" s="12">
        <v>580</v>
      </c>
      <c r="B18" s="10">
        <v>7.9</v>
      </c>
      <c r="C18" s="11">
        <v>4.4785920722458787E-2</v>
      </c>
      <c r="E18" s="14">
        <v>1904</v>
      </c>
      <c r="F18" s="10">
        <v>6.847962875502736</v>
      </c>
      <c r="G18" s="11">
        <v>-0.18371795434741578</v>
      </c>
    </row>
    <row r="19" spans="1:19">
      <c r="A19" s="42">
        <v>819</v>
      </c>
      <c r="B19" s="43">
        <v>7.2182473015132267</v>
      </c>
      <c r="C19" s="44">
        <v>-0.18475993159728993</v>
      </c>
      <c r="D19" s="45"/>
      <c r="E19" s="42">
        <v>2100</v>
      </c>
      <c r="F19" s="43">
        <v>5.9101538699721177</v>
      </c>
      <c r="G19" s="44">
        <v>-0.66378091626230784</v>
      </c>
    </row>
    <row r="20" spans="1:19" s="29" customFormat="1">
      <c r="A20" s="46"/>
      <c r="B20" s="46"/>
      <c r="C20" s="46"/>
      <c r="E20" s="46"/>
      <c r="F20" s="46"/>
      <c r="G20" s="46"/>
    </row>
    <row r="21" spans="1:19" s="49" customFormat="1" ht="15">
      <c r="A21" s="47" t="s">
        <v>93</v>
      </c>
      <c r="B21" s="55">
        <v>7.4727491005044087</v>
      </c>
      <c r="C21" s="55">
        <v>-0.10251775821148941</v>
      </c>
      <c r="D21" s="54"/>
      <c r="E21" s="47" t="s">
        <v>93</v>
      </c>
      <c r="F21" s="55">
        <v>6.4451005824546348</v>
      </c>
      <c r="G21" s="55">
        <v>-0.38870108113236718</v>
      </c>
      <c r="H21" s="54"/>
    </row>
    <row r="22" spans="1:19" s="48" customFormat="1" ht="15">
      <c r="A22" s="47" t="s">
        <v>88</v>
      </c>
      <c r="B22" s="55">
        <v>0.74452232812001351</v>
      </c>
      <c r="C22" s="55">
        <v>0.25571526514812298</v>
      </c>
      <c r="D22" s="54"/>
      <c r="E22" s="53" t="s">
        <v>88</v>
      </c>
      <c r="F22" s="55">
        <v>0.96531063001828932</v>
      </c>
      <c r="G22" s="55">
        <v>0.49517783973528778</v>
      </c>
      <c r="H22" s="52"/>
    </row>
    <row r="23" spans="1:19" s="1" customFormat="1" ht="6" customHeight="1">
      <c r="B23" s="2"/>
      <c r="C23" s="2"/>
      <c r="D23" s="2"/>
      <c r="E23" s="2"/>
      <c r="F23" s="6"/>
      <c r="G23" s="6"/>
      <c r="H23" s="6"/>
      <c r="I23" s="6"/>
      <c r="J23" s="6"/>
      <c r="K23" s="7"/>
      <c r="L23" s="7"/>
      <c r="M23" s="6"/>
      <c r="N23" s="6"/>
      <c r="O23" s="6"/>
      <c r="P23" s="6"/>
      <c r="Q23" s="6"/>
      <c r="R23" s="6"/>
      <c r="S23" s="6"/>
    </row>
    <row r="24" spans="1:19" ht="15" customHeight="1">
      <c r="A24" s="58" t="s">
        <v>109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9">
      <c r="E25" s="29"/>
      <c r="F25" s="29"/>
      <c r="G25" s="29"/>
    </row>
    <row r="26" spans="1:19" s="29" customFormat="1">
      <c r="E26"/>
      <c r="F26"/>
      <c r="G26"/>
    </row>
    <row r="27" spans="1:19" s="29" customFormat="1">
      <c r="E27"/>
      <c r="F27"/>
      <c r="G27"/>
    </row>
    <row r="28" spans="1:19">
      <c r="A28" s="12"/>
      <c r="B28" s="10"/>
      <c r="C28" s="11"/>
    </row>
    <row r="33" spans="1:7">
      <c r="E33" s="29"/>
      <c r="F33" s="29"/>
      <c r="G33" s="29"/>
    </row>
    <row r="34" spans="1:7">
      <c r="E34" s="29"/>
      <c r="F34" s="29"/>
      <c r="G34" s="29"/>
    </row>
    <row r="35" spans="1:7" s="29" customFormat="1">
      <c r="E35"/>
      <c r="F35"/>
      <c r="G35"/>
    </row>
    <row r="36" spans="1:7" s="29" customFormat="1">
      <c r="E36"/>
      <c r="F36"/>
      <c r="G36"/>
    </row>
    <row r="37" spans="1:7">
      <c r="A37" s="2"/>
      <c r="B37" s="6"/>
      <c r="C37" s="7"/>
    </row>
    <row r="42" spans="1:7">
      <c r="E42" s="29"/>
      <c r="F42" s="29"/>
      <c r="G42" s="29"/>
    </row>
    <row r="43" spans="1:7">
      <c r="E43" s="29"/>
      <c r="F43" s="29"/>
      <c r="G43" s="29"/>
    </row>
    <row r="44" spans="1:7" s="29" customFormat="1">
      <c r="E44"/>
      <c r="F44"/>
      <c r="G44"/>
    </row>
    <row r="45" spans="1:7" s="29" customFormat="1">
      <c r="E45"/>
      <c r="F45"/>
      <c r="G45"/>
    </row>
  </sheetData>
  <sortState ref="A4:C21">
    <sortCondition ref="A4:A21"/>
  </sortState>
  <phoneticPr fontId="13" type="noConversion"/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50" zoomScaleNormal="150" zoomScalePageLayoutView="150" workbookViewId="0">
      <pane xSplit="3" ySplit="2" topLeftCell="D33" activePane="bottomRight" state="frozenSplit"/>
      <selection activeCell="C1" sqref="C1"/>
      <selection pane="topRight" activeCell="C1" sqref="C1"/>
      <selection pane="bottomLeft" activeCell="C2" sqref="C2"/>
      <selection pane="bottomRight" activeCell="G29" sqref="G29"/>
    </sheetView>
  </sheetViews>
  <sheetFormatPr defaultColWidth="11.5" defaultRowHeight="12"/>
  <cols>
    <col min="1" max="1" width="11.5" style="32" customWidth="1"/>
    <col min="2" max="2" width="3.125" style="32" bestFit="1" customWidth="1"/>
    <col min="3" max="3" width="22.125" style="32" customWidth="1"/>
    <col min="4" max="4" width="11.5" style="32" customWidth="1"/>
    <col min="5" max="5" width="12.875" style="32" bestFit="1" customWidth="1"/>
    <col min="6" max="6" width="11.5" style="32" customWidth="1"/>
    <col min="7" max="7" width="12.875" style="32" bestFit="1" customWidth="1"/>
    <col min="8" max="8" width="11.5" style="32" customWidth="1"/>
    <col min="9" max="9" width="14.875" style="32" bestFit="1" customWidth="1"/>
    <col min="10" max="10" width="11.5" style="32" customWidth="1"/>
    <col min="11" max="11" width="13.375" style="32" bestFit="1" customWidth="1"/>
    <col min="12" max="12" width="11.5" style="32" customWidth="1"/>
    <col min="13" max="16384" width="11.5" style="32"/>
  </cols>
  <sheetData>
    <row r="1" spans="1:12" s="1" customFormat="1" ht="18.75">
      <c r="A1" s="21" t="s">
        <v>140</v>
      </c>
      <c r="B1" s="21"/>
      <c r="C1" s="2"/>
      <c r="D1" s="2"/>
    </row>
    <row r="2" spans="1:12" s="70" customFormat="1" ht="12.75">
      <c r="A2" s="37" t="s">
        <v>149</v>
      </c>
      <c r="B2" s="37"/>
      <c r="C2" s="68"/>
      <c r="D2" s="69" t="s">
        <v>151</v>
      </c>
      <c r="E2" s="69" t="s">
        <v>80</v>
      </c>
      <c r="F2" s="69" t="s">
        <v>81</v>
      </c>
      <c r="G2" s="69" t="s">
        <v>152</v>
      </c>
      <c r="H2" s="69" t="s">
        <v>153</v>
      </c>
      <c r="I2" s="69" t="s">
        <v>154</v>
      </c>
    </row>
    <row r="3" spans="1:12" s="30" customFormat="1" ht="13.5">
      <c r="A3" s="30" t="s">
        <v>132</v>
      </c>
      <c r="C3" s="30" t="s">
        <v>110</v>
      </c>
      <c r="D3" s="32">
        <v>0.56799999999999995</v>
      </c>
      <c r="E3" s="32">
        <v>0.23599999999999999</v>
      </c>
      <c r="F3" s="32">
        <v>0.17</v>
      </c>
      <c r="G3" s="32">
        <v>2.5999999999999999E-2</v>
      </c>
      <c r="H3" s="34"/>
    </row>
    <row r="4" spans="1:12" s="30" customFormat="1" ht="13.5">
      <c r="A4" s="30" t="s">
        <v>133</v>
      </c>
      <c r="C4" s="30" t="s">
        <v>110</v>
      </c>
      <c r="D4" s="32">
        <v>0.54</v>
      </c>
      <c r="E4" s="32">
        <v>0.22</v>
      </c>
      <c r="F4" s="32">
        <v>0.06</v>
      </c>
      <c r="G4" s="32"/>
      <c r="H4" s="32">
        <v>0.18</v>
      </c>
    </row>
    <row r="5" spans="1:12" s="30" customFormat="1" ht="13.5">
      <c r="A5" s="30" t="s">
        <v>94</v>
      </c>
      <c r="C5" s="30" t="s">
        <v>111</v>
      </c>
      <c r="D5" s="32">
        <v>0.56999999999999995</v>
      </c>
      <c r="E5" s="32">
        <v>0.28000000000000003</v>
      </c>
      <c r="F5" s="32">
        <v>0.13</v>
      </c>
      <c r="G5" s="32">
        <v>0.02</v>
      </c>
      <c r="H5" s="32"/>
    </row>
    <row r="6" spans="1:12" s="30" customFormat="1" ht="13.5">
      <c r="A6" s="30" t="s">
        <v>135</v>
      </c>
      <c r="C6" s="30" t="s">
        <v>134</v>
      </c>
      <c r="D6" s="64">
        <v>0.4950055493895672</v>
      </c>
      <c r="E6" s="64"/>
      <c r="F6" s="64">
        <v>0.44617092119866819</v>
      </c>
      <c r="G6" s="64"/>
      <c r="H6" s="64">
        <v>5.8823529411764705E-2</v>
      </c>
    </row>
    <row r="7" spans="1:12" s="30" customFormat="1">
      <c r="A7" s="30" t="s">
        <v>148</v>
      </c>
      <c r="C7" s="30" t="s">
        <v>150</v>
      </c>
      <c r="D7" s="64"/>
      <c r="E7" s="64"/>
      <c r="F7" s="64">
        <v>0.44500000000000001</v>
      </c>
      <c r="G7" s="64"/>
      <c r="H7" s="64">
        <v>0.55000000000000004</v>
      </c>
      <c r="I7" s="30">
        <v>5.0000000000000001E-3</v>
      </c>
    </row>
    <row r="8" spans="1:12" s="30" customFormat="1">
      <c r="D8" s="31"/>
      <c r="E8" s="31"/>
      <c r="F8" s="31"/>
      <c r="G8" s="31"/>
    </row>
    <row r="9" spans="1:12" s="70" customFormat="1" ht="14.25">
      <c r="A9" s="67"/>
      <c r="B9" s="68"/>
      <c r="C9" s="68"/>
      <c r="D9" s="69" t="s">
        <v>163</v>
      </c>
      <c r="E9" s="69" t="s">
        <v>145</v>
      </c>
      <c r="F9" s="69" t="s">
        <v>82</v>
      </c>
      <c r="G9" s="69" t="s">
        <v>146</v>
      </c>
      <c r="H9" s="69" t="s">
        <v>82</v>
      </c>
      <c r="I9" s="69" t="s">
        <v>147</v>
      </c>
      <c r="J9" s="69" t="s">
        <v>82</v>
      </c>
    </row>
    <row r="10" spans="1:12" s="36" customFormat="1" ht="12.75">
      <c r="A10" s="36" t="s">
        <v>83</v>
      </c>
    </row>
    <row r="11" spans="1:12" s="30" customFormat="1" ht="15">
      <c r="A11" s="30" t="s">
        <v>95</v>
      </c>
      <c r="C11" s="30" t="s">
        <v>112</v>
      </c>
      <c r="D11" s="30">
        <v>16.2</v>
      </c>
      <c r="E11" s="73" t="s">
        <v>160</v>
      </c>
      <c r="F11" s="33"/>
      <c r="G11" s="73"/>
      <c r="H11" s="33"/>
      <c r="I11" s="63"/>
      <c r="J11" s="33"/>
    </row>
    <row r="12" spans="1:12" s="30" customFormat="1" ht="15">
      <c r="A12" s="30" t="s">
        <v>84</v>
      </c>
      <c r="C12" s="30" t="s">
        <v>113</v>
      </c>
      <c r="D12" s="30">
        <v>16.3</v>
      </c>
      <c r="E12" s="73" t="s">
        <v>161</v>
      </c>
      <c r="F12" s="33"/>
      <c r="G12" s="73"/>
      <c r="H12" s="33"/>
      <c r="I12" s="63"/>
      <c r="J12" s="33"/>
    </row>
    <row r="13" spans="1:12" s="30" customFormat="1" ht="12.75">
      <c r="A13" s="30" t="s">
        <v>141</v>
      </c>
      <c r="C13" s="30" t="s">
        <v>142</v>
      </c>
      <c r="D13" s="30">
        <v>38.4</v>
      </c>
      <c r="E13" s="30">
        <v>280</v>
      </c>
      <c r="F13" s="33"/>
      <c r="G13" s="36"/>
      <c r="H13" s="36"/>
      <c r="I13" s="36"/>
      <c r="J13" s="36"/>
      <c r="K13" s="36"/>
      <c r="L13" s="36"/>
    </row>
    <row r="14" spans="1:12" s="30" customFormat="1" ht="9" customHeight="1">
      <c r="D14" s="35"/>
      <c r="E14" s="35"/>
      <c r="F14" s="33"/>
      <c r="G14" s="35"/>
      <c r="H14" s="33"/>
      <c r="I14" s="35"/>
      <c r="J14" s="33"/>
    </row>
    <row r="15" spans="1:12" s="36" customFormat="1" ht="12.75">
      <c r="A15" s="36" t="s">
        <v>85</v>
      </c>
    </row>
    <row r="16" spans="1:12" s="30" customFormat="1">
      <c r="A16" s="30" t="s">
        <v>157</v>
      </c>
      <c r="C16" s="30" t="s">
        <v>139</v>
      </c>
      <c r="D16" s="34">
        <v>0.13500000000000001</v>
      </c>
      <c r="E16" s="34">
        <v>0.19961813788275229</v>
      </c>
      <c r="F16" s="33">
        <f t="shared" ref="F16:F25" si="0">E16/D16</f>
        <v>1.4786528732055724</v>
      </c>
      <c r="G16" s="34">
        <v>9.3562000000000006E-2</v>
      </c>
      <c r="H16" s="33">
        <f t="shared" ref="H16:H26" si="1">G16/D16</f>
        <v>0.69305185185185181</v>
      </c>
      <c r="I16" s="34">
        <v>4.4238459980888524E-2</v>
      </c>
      <c r="J16" s="33">
        <f t="shared" ref="J16:J26" si="2">I16/D16</f>
        <v>0.32769229615472978</v>
      </c>
    </row>
    <row r="17" spans="1:12" s="30" customFormat="1">
      <c r="A17" s="30" t="s">
        <v>86</v>
      </c>
      <c r="C17" s="30" t="s">
        <v>139</v>
      </c>
      <c r="D17" s="34">
        <v>0.35199999999999998</v>
      </c>
      <c r="E17" s="34">
        <v>0.19806147089717388</v>
      </c>
      <c r="F17" s="33">
        <f t="shared" si="0"/>
        <v>0.56267463323060762</v>
      </c>
      <c r="G17" s="34">
        <v>9.3626760000000003E-2</v>
      </c>
      <c r="H17" s="33">
        <f t="shared" si="1"/>
        <v>0.26598511363636368</v>
      </c>
      <c r="I17" s="34">
        <v>4.4545106335989827E-2</v>
      </c>
      <c r="J17" s="33">
        <f t="shared" si="2"/>
        <v>0.12654859754542566</v>
      </c>
    </row>
    <row r="18" spans="1:12" s="30" customFormat="1">
      <c r="A18" s="30" t="s">
        <v>87</v>
      </c>
      <c r="C18" s="30" t="s">
        <v>139</v>
      </c>
      <c r="D18" s="34">
        <v>1.51</v>
      </c>
      <c r="E18" s="34">
        <v>2.1394394515972786</v>
      </c>
      <c r="F18" s="33">
        <f t="shared" si="0"/>
        <v>1.4168473189385951</v>
      </c>
      <c r="G18" s="34">
        <v>1.1363179999999999</v>
      </c>
      <c r="H18" s="33">
        <f t="shared" si="1"/>
        <v>0.75252847682119206</v>
      </c>
      <c r="I18" s="34">
        <v>0.57292793733175318</v>
      </c>
      <c r="J18" s="33">
        <f t="shared" si="2"/>
        <v>0.37942247505414117</v>
      </c>
    </row>
    <row r="19" spans="1:12" s="30" customFormat="1">
      <c r="A19" s="30" t="s">
        <v>156</v>
      </c>
      <c r="C19" s="30" t="s">
        <v>139</v>
      </c>
      <c r="D19" s="34">
        <v>5.8000000000000003E-2</v>
      </c>
      <c r="E19" s="34">
        <v>13.079789999999999</v>
      </c>
      <c r="F19" s="33">
        <f t="shared" si="0"/>
        <v>225.51362068965514</v>
      </c>
      <c r="G19" s="34">
        <v>6.7627666700000004</v>
      </c>
      <c r="H19" s="33">
        <f t="shared" si="1"/>
        <v>116.59942534482759</v>
      </c>
      <c r="I19" s="34">
        <v>3.1722000000000001</v>
      </c>
      <c r="J19" s="33">
        <f t="shared" si="2"/>
        <v>54.693103448275863</v>
      </c>
    </row>
    <row r="20" spans="1:12" s="30" customFormat="1">
      <c r="A20" s="30" t="s">
        <v>155</v>
      </c>
      <c r="C20" s="30" t="s">
        <v>139</v>
      </c>
      <c r="D20" s="34">
        <v>5.98</v>
      </c>
      <c r="E20" s="34">
        <v>2.1394394515972786</v>
      </c>
      <c r="F20" s="33">
        <f t="shared" si="0"/>
        <v>0.35776579458148466</v>
      </c>
      <c r="G20" s="34">
        <v>1.1363179999999999</v>
      </c>
      <c r="H20" s="33">
        <f t="shared" si="1"/>
        <v>0.19001973244147155</v>
      </c>
      <c r="I20" s="34">
        <v>0.57292793733175318</v>
      </c>
      <c r="J20" s="33">
        <f t="shared" si="2"/>
        <v>9.5807347379891827E-2</v>
      </c>
    </row>
    <row r="21" spans="1:12" s="30" customFormat="1">
      <c r="A21" s="30" t="s">
        <v>143</v>
      </c>
      <c r="C21" s="30" t="s">
        <v>164</v>
      </c>
      <c r="D21" s="34"/>
      <c r="E21" s="35">
        <v>118</v>
      </c>
      <c r="F21" s="33"/>
      <c r="G21" s="35">
        <v>81.692307692307679</v>
      </c>
      <c r="I21" s="35">
        <v>54.461538461538453</v>
      </c>
      <c r="J21" s="33"/>
    </row>
    <row r="22" spans="1:12" s="65" customFormat="1" ht="15">
      <c r="A22" s="65" t="s">
        <v>138</v>
      </c>
      <c r="D22" s="66">
        <v>0.41796000000000005</v>
      </c>
      <c r="E22" s="66">
        <v>0.8639048562206737</v>
      </c>
      <c r="F22" s="71">
        <f t="shared" si="0"/>
        <v>2.0669558240517598</v>
      </c>
      <c r="G22" s="66">
        <v>0.4442452373413579</v>
      </c>
      <c r="H22" s="71">
        <f t="shared" si="1"/>
        <v>1.0628893610425827</v>
      </c>
      <c r="I22" s="66">
        <v>0.28985873566360487</v>
      </c>
      <c r="J22" s="71">
        <f t="shared" si="2"/>
        <v>0.69350831578046901</v>
      </c>
      <c r="L22" s="66"/>
    </row>
    <row r="23" spans="1:12" s="30" customFormat="1" ht="15">
      <c r="A23" s="30" t="s">
        <v>136</v>
      </c>
      <c r="D23" s="34">
        <v>1.31734</v>
      </c>
      <c r="E23" s="34">
        <v>0.66483278643741128</v>
      </c>
      <c r="F23" s="72">
        <f t="shared" si="0"/>
        <v>0.50467820489578341</v>
      </c>
      <c r="G23" s="34">
        <v>0.34383781743227443</v>
      </c>
      <c r="H23" s="72">
        <f t="shared" si="1"/>
        <v>0.26100916804490448</v>
      </c>
      <c r="I23" s="34">
        <v>0.22734354628319819</v>
      </c>
      <c r="J23" s="72">
        <f t="shared" si="2"/>
        <v>0.1725777295786951</v>
      </c>
      <c r="L23" s="34"/>
    </row>
    <row r="24" spans="1:12" s="30" customFormat="1" ht="15">
      <c r="A24" s="30" t="s">
        <v>128</v>
      </c>
      <c r="D24" s="34">
        <v>0.37296999999999997</v>
      </c>
      <c r="E24" s="34">
        <v>0.70896247915202371</v>
      </c>
      <c r="F24" s="72">
        <f t="shared" si="0"/>
        <v>1.9008565813658571</v>
      </c>
      <c r="G24" s="34">
        <v>0.36252260709616968</v>
      </c>
      <c r="H24" s="72">
        <f t="shared" si="1"/>
        <v>0.97198865081955577</v>
      </c>
      <c r="I24" s="34">
        <v>0.23621929972960332</v>
      </c>
      <c r="J24" s="72">
        <f t="shared" si="2"/>
        <v>0.63334664913961802</v>
      </c>
    </row>
    <row r="25" spans="1:12" s="30" customFormat="1" ht="15">
      <c r="A25" s="30" t="s">
        <v>137</v>
      </c>
      <c r="D25" s="34">
        <v>1.0923085460599333</v>
      </c>
      <c r="E25" s="34">
        <v>1.1792171364844277</v>
      </c>
      <c r="F25" s="72">
        <f t="shared" si="0"/>
        <v>1.0795641403136342</v>
      </c>
      <c r="G25" s="34">
        <v>0.62014819732277771</v>
      </c>
      <c r="H25" s="72">
        <f t="shared" si="1"/>
        <v>0.56774086365955345</v>
      </c>
      <c r="I25" s="34">
        <v>0.41239353282169866</v>
      </c>
      <c r="J25" s="72">
        <f t="shared" si="2"/>
        <v>0.37754308002921294</v>
      </c>
    </row>
    <row r="26" spans="1:12" s="30" customFormat="1">
      <c r="A26" s="30" t="s">
        <v>159</v>
      </c>
      <c r="D26" s="34">
        <v>3.7170999999999998</v>
      </c>
      <c r="E26" s="34">
        <v>2.7187422543392925</v>
      </c>
      <c r="F26" s="34">
        <f>E26/D26</f>
        <v>0.73141488104686248</v>
      </c>
      <c r="G26" s="34">
        <v>1.5390979484615384</v>
      </c>
      <c r="H26" s="34">
        <f t="shared" si="1"/>
        <v>0.41405879542157553</v>
      </c>
      <c r="I26" s="34">
        <v>1.0266962294971491</v>
      </c>
      <c r="J26" s="34">
        <f t="shared" si="2"/>
        <v>0.27620893424905146</v>
      </c>
    </row>
    <row r="27" spans="1:12" s="30" customFormat="1" ht="9" customHeight="1">
      <c r="D27" s="35"/>
      <c r="E27" s="35"/>
      <c r="F27" s="33"/>
      <c r="G27" s="35"/>
      <c r="H27" s="33"/>
      <c r="I27" s="35"/>
      <c r="J27" s="33"/>
    </row>
    <row r="28" spans="1:12" s="36" customFormat="1" ht="14.1" customHeight="1">
      <c r="A28" s="36" t="s">
        <v>144</v>
      </c>
    </row>
    <row r="29" spans="1:12" s="30" customFormat="1">
      <c r="A29" s="30" t="s">
        <v>129</v>
      </c>
      <c r="B29" s="30" t="s">
        <v>130</v>
      </c>
      <c r="C29" s="61">
        <v>0.03</v>
      </c>
      <c r="D29" s="35">
        <v>37.205354263871392</v>
      </c>
      <c r="E29" s="35">
        <v>94.471383643838962</v>
      </c>
      <c r="F29" s="33">
        <f t="shared" ref="F29:F36" si="3">E29/D29</f>
        <v>2.5391878538185639</v>
      </c>
      <c r="G29" s="35">
        <v>177.90587763846773</v>
      </c>
      <c r="H29" s="33">
        <f t="shared" ref="H29:H36" si="4">G29/D29</f>
        <v>4.781727822740419</v>
      </c>
      <c r="I29" s="35">
        <v>263.52749831691767</v>
      </c>
      <c r="J29" s="33">
        <f t="shared" ref="J29:J36" si="5">I29/D29</f>
        <v>7.0830530586512523</v>
      </c>
    </row>
    <row r="30" spans="1:12" s="30" customFormat="1">
      <c r="A30" s="30" t="s">
        <v>129</v>
      </c>
      <c r="B30" s="30" t="s">
        <v>130</v>
      </c>
      <c r="C30" s="61">
        <v>0.1</v>
      </c>
      <c r="D30" s="35">
        <v>34.021891617173914</v>
      </c>
      <c r="E30" s="35">
        <v>93.445763109341186</v>
      </c>
      <c r="F30" s="33">
        <f t="shared" si="3"/>
        <v>2.7466363176047124</v>
      </c>
      <c r="G30" s="35">
        <v>164.05882703060337</v>
      </c>
      <c r="H30" s="33">
        <f t="shared" si="4"/>
        <v>4.822154772481495</v>
      </c>
      <c r="I30" s="35">
        <v>227.22683973366625</v>
      </c>
      <c r="J30" s="33">
        <f t="shared" si="5"/>
        <v>6.6788420317865098</v>
      </c>
    </row>
    <row r="31" spans="1:12" s="30" customFormat="1">
      <c r="A31" s="30" t="s">
        <v>129</v>
      </c>
      <c r="B31" s="30" t="s">
        <v>130</v>
      </c>
      <c r="C31" s="61">
        <v>0.2</v>
      </c>
      <c r="D31" s="35">
        <v>28.750421495376859</v>
      </c>
      <c r="E31" s="35">
        <v>91.321287850049274</v>
      </c>
      <c r="F31" s="33">
        <f t="shared" si="3"/>
        <v>3.1763460533868684</v>
      </c>
      <c r="G31" s="35">
        <v>140.60744142995958</v>
      </c>
      <c r="H31" s="33">
        <f t="shared" si="4"/>
        <v>4.8906219149715637</v>
      </c>
      <c r="I31" s="35">
        <v>175.44082919622409</v>
      </c>
      <c r="J31" s="33">
        <f t="shared" si="5"/>
        <v>6.1022002485923696</v>
      </c>
    </row>
    <row r="32" spans="1:12" s="30" customFormat="1">
      <c r="A32" s="30" t="s">
        <v>129</v>
      </c>
      <c r="B32" s="30" t="s">
        <v>130</v>
      </c>
      <c r="C32" s="61">
        <v>0.3</v>
      </c>
      <c r="D32" s="35">
        <v>27.338450011137887</v>
      </c>
      <c r="E32" s="35">
        <v>90.634434473743426</v>
      </c>
      <c r="F32" s="33">
        <f t="shared" si="3"/>
        <v>3.315273339813277</v>
      </c>
      <c r="G32" s="35">
        <v>134.21244313701303</v>
      </c>
      <c r="H32" s="33">
        <f t="shared" si="4"/>
        <v>4.9092923367028449</v>
      </c>
      <c r="I32" s="35">
        <v>163.05392364418321</v>
      </c>
      <c r="J32" s="33">
        <f t="shared" si="5"/>
        <v>5.9642709655358601</v>
      </c>
    </row>
    <row r="33" spans="1:12" s="30" customFormat="1" ht="15">
      <c r="A33" s="30" t="s">
        <v>168</v>
      </c>
      <c r="B33" s="30" t="s">
        <v>130</v>
      </c>
      <c r="C33" s="61">
        <v>0.03</v>
      </c>
      <c r="D33" s="35">
        <v>15.550349868127688</v>
      </c>
      <c r="E33" s="62">
        <v>80.375455476309483</v>
      </c>
      <c r="F33" s="33">
        <f t="shared" si="3"/>
        <v>5.1687232864804313</v>
      </c>
      <c r="G33" s="62">
        <v>78.898855454030851</v>
      </c>
      <c r="H33" s="33">
        <f t="shared" si="4"/>
        <v>5.0737672221602903</v>
      </c>
      <c r="I33" s="62">
        <v>77.340951777475055</v>
      </c>
      <c r="J33" s="33">
        <f t="shared" si="5"/>
        <v>4.9735827446554524</v>
      </c>
    </row>
    <row r="34" spans="1:12" s="30" customFormat="1">
      <c r="A34" s="30" t="s">
        <v>131</v>
      </c>
      <c r="B34" s="30" t="s">
        <v>130</v>
      </c>
      <c r="C34" s="61">
        <v>0.1</v>
      </c>
      <c r="D34" s="35">
        <v>14.219789820314009</v>
      </c>
      <c r="E34" s="35">
        <v>76.824116515308873</v>
      </c>
      <c r="F34" s="33">
        <f t="shared" si="3"/>
        <v>5.402619693123734</v>
      </c>
      <c r="G34" s="35">
        <v>72.50107424731253</v>
      </c>
      <c r="H34" s="33">
        <f t="shared" si="4"/>
        <v>5.0986037883442865</v>
      </c>
      <c r="I34" s="35">
        <v>68.287736344712471</v>
      </c>
      <c r="J34" s="33">
        <f t="shared" si="5"/>
        <v>4.8023027912239922</v>
      </c>
    </row>
    <row r="35" spans="1:12" s="30" customFormat="1">
      <c r="A35" s="30" t="s">
        <v>131</v>
      </c>
      <c r="B35" s="30" t="s">
        <v>130</v>
      </c>
      <c r="C35" s="61">
        <v>0.2</v>
      </c>
      <c r="D35" s="35">
        <v>12.67095335050003</v>
      </c>
      <c r="E35" s="35">
        <v>72.262847274287637</v>
      </c>
      <c r="F35" s="33">
        <f t="shared" si="3"/>
        <v>5.7030315932333497</v>
      </c>
      <c r="G35" s="35">
        <v>64.974403135055525</v>
      </c>
      <c r="H35" s="33">
        <f t="shared" si="4"/>
        <v>5.1278227721114185</v>
      </c>
      <c r="I35" s="35">
        <v>58.504460833082376</v>
      </c>
      <c r="J35" s="33">
        <f t="shared" si="5"/>
        <v>4.617210656116387</v>
      </c>
    </row>
    <row r="36" spans="1:12" s="30" customFormat="1">
      <c r="A36" s="30" t="s">
        <v>131</v>
      </c>
      <c r="B36" s="30" t="s">
        <v>130</v>
      </c>
      <c r="C36" s="61">
        <v>0.3</v>
      </c>
      <c r="D36" s="35">
        <v>11.426378566655192</v>
      </c>
      <c r="E36" s="35">
        <v>68.212853537971327</v>
      </c>
      <c r="F36" s="33">
        <f t="shared" si="3"/>
        <v>5.9697701367108706</v>
      </c>
      <c r="G36" s="35">
        <v>58.863510457578805</v>
      </c>
      <c r="H36" s="33">
        <f t="shared" si="4"/>
        <v>5.151545620005634</v>
      </c>
      <c r="I36" s="35">
        <v>51.173119207299187</v>
      </c>
      <c r="J36" s="33">
        <f t="shared" si="5"/>
        <v>4.4785072460870632</v>
      </c>
    </row>
    <row r="37" spans="1:12" s="30" customFormat="1" ht="9" customHeight="1">
      <c r="D37" s="35"/>
      <c r="E37" s="35"/>
      <c r="F37" s="33"/>
      <c r="G37" s="35"/>
      <c r="H37" s="33"/>
      <c r="I37" s="35"/>
      <c r="J37" s="33"/>
      <c r="K37" s="35"/>
      <c r="L37" s="33"/>
    </row>
    <row r="38" spans="1:12" s="36" customFormat="1" ht="14.1" customHeight="1">
      <c r="A38" s="36" t="s">
        <v>158</v>
      </c>
    </row>
    <row r="39" spans="1:12" s="30" customFormat="1">
      <c r="A39" s="30" t="s">
        <v>131</v>
      </c>
      <c r="B39" s="30" t="s">
        <v>130</v>
      </c>
      <c r="C39" s="61">
        <v>0.05</v>
      </c>
      <c r="D39" s="35">
        <v>39.856709049506527</v>
      </c>
      <c r="E39" s="35">
        <v>289.13945023136915</v>
      </c>
      <c r="F39" s="33">
        <f t="shared" ref="F39:F42" si="6">E39/D39</f>
        <v>7.2544737668186645</v>
      </c>
      <c r="G39" s="35">
        <v>284.99117545345882</v>
      </c>
      <c r="H39" s="33">
        <f>G39/D39</f>
        <v>7.1503940553513248</v>
      </c>
      <c r="I39" s="35">
        <v>280.36450290248001</v>
      </c>
      <c r="J39" s="33">
        <f>I39/D39</f>
        <v>7.0343114017325332</v>
      </c>
    </row>
    <row r="40" spans="1:12" s="30" customFormat="1">
      <c r="A40" s="30" t="s">
        <v>131</v>
      </c>
      <c r="B40" s="30" t="s">
        <v>130</v>
      </c>
      <c r="C40" s="61">
        <v>0.1</v>
      </c>
      <c r="D40" s="35">
        <v>41.428296941710521</v>
      </c>
      <c r="E40" s="35">
        <v>298.89567208638766</v>
      </c>
      <c r="F40" s="33">
        <f t="shared" si="6"/>
        <v>7.214770921115413</v>
      </c>
      <c r="G40" s="35">
        <v>290.16352205623105</v>
      </c>
      <c r="H40" s="33">
        <f t="shared" ref="H40:H42" si="7">G40/D40</f>
        <v>7.0039934893893943</v>
      </c>
      <c r="I40" s="35">
        <v>280.72995605889622</v>
      </c>
      <c r="J40" s="33">
        <f t="shared" ref="J40:J42" si="8">I40/D40</f>
        <v>6.7762852152450863</v>
      </c>
    </row>
    <row r="41" spans="1:12" s="30" customFormat="1">
      <c r="A41" s="30" t="s">
        <v>131</v>
      </c>
      <c r="B41" s="30" t="s">
        <v>130</v>
      </c>
      <c r="C41" s="61">
        <v>0.2</v>
      </c>
      <c r="D41" s="35">
        <v>44.975120365002141</v>
      </c>
      <c r="E41" s="35">
        <v>320.52623889052518</v>
      </c>
      <c r="F41" s="33">
        <f t="shared" si="6"/>
        <v>7.1267455493003196</v>
      </c>
      <c r="G41" s="35">
        <v>301.09267210593919</v>
      </c>
      <c r="H41" s="33">
        <f t="shared" si="7"/>
        <v>6.6946496121050423</v>
      </c>
      <c r="I41" s="35">
        <v>281.46372803618016</v>
      </c>
      <c r="J41" s="33">
        <f t="shared" si="8"/>
        <v>6.2582095556814581</v>
      </c>
    </row>
    <row r="42" spans="1:12" s="30" customFormat="1">
      <c r="A42" s="30" t="s">
        <v>131</v>
      </c>
      <c r="B42" s="30" t="s">
        <v>130</v>
      </c>
      <c r="C42" s="61">
        <v>0.3</v>
      </c>
      <c r="D42" s="35">
        <v>49.186118395434825</v>
      </c>
      <c r="E42" s="35">
        <v>345.53178084555282</v>
      </c>
      <c r="F42" s="33">
        <f t="shared" si="6"/>
        <v>7.0249857504027622</v>
      </c>
      <c r="G42" s="35">
        <v>312.87734950316337</v>
      </c>
      <c r="H42" s="33">
        <f t="shared" si="7"/>
        <v>6.361090480606066</v>
      </c>
      <c r="I42" s="35">
        <v>282.20134593241056</v>
      </c>
      <c r="J42" s="33">
        <f t="shared" si="8"/>
        <v>5.7374185062467316</v>
      </c>
    </row>
    <row r="43" spans="1:12" s="30" customFormat="1" ht="9" customHeight="1">
      <c r="D43" s="35"/>
      <c r="E43" s="35"/>
      <c r="F43" s="33"/>
      <c r="G43" s="35"/>
      <c r="H43" s="33"/>
      <c r="I43" s="35"/>
      <c r="J43" s="33"/>
      <c r="K43" s="35"/>
      <c r="L43" s="33"/>
    </row>
    <row r="44" spans="1:12" ht="45" customHeight="1">
      <c r="A44" s="77" t="s">
        <v>172</v>
      </c>
      <c r="B44" s="76"/>
      <c r="C44" s="76"/>
      <c r="D44" s="76"/>
      <c r="E44" s="76"/>
      <c r="F44" s="76"/>
      <c r="G44" s="76"/>
      <c r="H44" s="76"/>
      <c r="I44" s="76"/>
      <c r="J44" s="76"/>
      <c r="K44" s="57"/>
      <c r="L44" s="57"/>
    </row>
    <row r="45" spans="1:12" ht="17.100000000000001" customHeight="1">
      <c r="A45" s="77" t="s">
        <v>162</v>
      </c>
      <c r="B45" s="76"/>
      <c r="C45" s="76"/>
      <c r="D45" s="76"/>
      <c r="E45" s="76"/>
      <c r="F45" s="76"/>
      <c r="G45" s="76"/>
      <c r="H45" s="76"/>
      <c r="I45" s="76"/>
      <c r="J45" s="76"/>
      <c r="K45" s="77"/>
      <c r="L45" s="76"/>
    </row>
    <row r="46" spans="1:12" ht="69" customHeight="1">
      <c r="A46" s="77" t="s">
        <v>171</v>
      </c>
      <c r="B46" s="76"/>
      <c r="C46" s="76"/>
      <c r="D46" s="76"/>
      <c r="E46" s="76"/>
      <c r="F46" s="76"/>
      <c r="G46" s="76"/>
      <c r="H46" s="76"/>
      <c r="I46" s="76"/>
      <c r="J46" s="76"/>
      <c r="K46" s="57"/>
      <c r="L46" s="57"/>
    </row>
    <row r="47" spans="1:12" ht="33" customHeight="1">
      <c r="A47" s="77" t="s">
        <v>167</v>
      </c>
      <c r="B47" s="76"/>
      <c r="C47" s="76"/>
      <c r="D47" s="76"/>
      <c r="E47" s="76"/>
      <c r="F47" s="76"/>
      <c r="G47" s="76"/>
      <c r="H47" s="76"/>
      <c r="I47" s="76"/>
      <c r="J47" s="76"/>
      <c r="K47" s="77"/>
      <c r="L47" s="76"/>
    </row>
    <row r="48" spans="1:12" ht="45" customHeight="1">
      <c r="A48" s="77" t="s">
        <v>170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6"/>
    </row>
  </sheetData>
  <mergeCells count="8">
    <mergeCell ref="A48:J48"/>
    <mergeCell ref="K48:L48"/>
    <mergeCell ref="A44:J44"/>
    <mergeCell ref="A46:J46"/>
    <mergeCell ref="A45:J45"/>
    <mergeCell ref="K45:L45"/>
    <mergeCell ref="A47:J47"/>
    <mergeCell ref="K47:L47"/>
  </mergeCells>
  <pageMargins left="0.7" right="0.7" top="0.75" bottom="0.75" header="0.3" footer="0.3"/>
  <pageSetup paperSize="9" scale="86" orientation="landscape" horizontalDpi="4294967292" verticalDpi="4294967292"/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 DR1</vt:lpstr>
      <vt:lpstr>Table DR2</vt:lpstr>
      <vt:lpstr>Table DR3</vt:lpstr>
      <vt:lpstr>Table DR4</vt:lpstr>
      <vt:lpstr>'Table DR1'!Print_Area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Jennifer Olivarez</cp:lastModifiedBy>
  <cp:lastPrinted>2015-11-26T17:28:59Z</cp:lastPrinted>
  <dcterms:created xsi:type="dcterms:W3CDTF">2015-07-11T21:56:10Z</dcterms:created>
  <dcterms:modified xsi:type="dcterms:W3CDTF">2016-07-22T15:25:30Z</dcterms:modified>
</cp:coreProperties>
</file>