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Publications\10_Accepted\Mud geochemistry-anoxia\Figures\"/>
    </mc:Choice>
  </mc:AlternateContent>
  <bookViews>
    <workbookView xWindow="0" yWindow="0" windowWidth="23028" windowHeight="871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S7" i="1"/>
  <c r="S8" i="1"/>
  <c r="S11" i="1"/>
  <c r="S13" i="1"/>
  <c r="S14" i="1"/>
  <c r="S15" i="1"/>
  <c r="S16" i="1"/>
  <c r="S17" i="1"/>
  <c r="S18" i="1"/>
  <c r="S19" i="1"/>
  <c r="S20" i="1"/>
  <c r="S21" i="1"/>
  <c r="S22" i="1"/>
  <c r="S23" i="1"/>
  <c r="S26" i="1"/>
  <c r="S27" i="1"/>
  <c r="S28" i="1"/>
  <c r="S30" i="1"/>
  <c r="S31" i="1"/>
  <c r="S32" i="1"/>
  <c r="S33" i="1"/>
  <c r="S34" i="1"/>
  <c r="S35" i="1"/>
  <c r="S36" i="1"/>
  <c r="S37" i="1"/>
  <c r="S38" i="1"/>
  <c r="S39" i="1"/>
  <c r="S40" i="1"/>
  <c r="S5" i="1"/>
  <c r="M6" i="1"/>
  <c r="M7" i="1"/>
  <c r="M8" i="1"/>
  <c r="M11" i="1"/>
  <c r="M13" i="1"/>
  <c r="M14" i="1"/>
  <c r="M15" i="1"/>
  <c r="M16" i="1"/>
  <c r="M17" i="1"/>
  <c r="M18" i="1"/>
  <c r="M19" i="1"/>
  <c r="M20" i="1"/>
  <c r="M21" i="1"/>
  <c r="M22" i="1"/>
  <c r="M23" i="1"/>
  <c r="M26" i="1"/>
  <c r="M27" i="1"/>
  <c r="M28" i="1"/>
  <c r="M30" i="1"/>
  <c r="M31" i="1"/>
  <c r="M32" i="1"/>
  <c r="M33" i="1"/>
  <c r="M34" i="1"/>
  <c r="M35" i="1"/>
  <c r="M36" i="1"/>
  <c r="M37" i="1"/>
  <c r="M38" i="1"/>
  <c r="M39" i="1"/>
  <c r="M40" i="1"/>
  <c r="M5" i="1"/>
  <c r="R27" i="1" l="1"/>
  <c r="R28" i="1"/>
  <c r="R30" i="1"/>
  <c r="R31" i="1"/>
  <c r="R32" i="1"/>
  <c r="R33" i="1"/>
  <c r="R34" i="1"/>
  <c r="R35" i="1"/>
  <c r="R36" i="1"/>
  <c r="R37" i="1"/>
  <c r="R38" i="1"/>
  <c r="R39" i="1"/>
  <c r="R40" i="1"/>
  <c r="R5" i="1"/>
  <c r="R6" i="1"/>
  <c r="R7" i="1"/>
  <c r="R8" i="1"/>
  <c r="R11" i="1"/>
  <c r="R13" i="1"/>
  <c r="R14" i="1"/>
  <c r="R15" i="1"/>
  <c r="R16" i="1"/>
  <c r="R17" i="1"/>
  <c r="R18" i="1"/>
  <c r="R19" i="1"/>
  <c r="R20" i="1"/>
  <c r="R21" i="1"/>
  <c r="R22" i="1"/>
  <c r="R23" i="1"/>
  <c r="R26" i="1"/>
  <c r="Q23" i="1"/>
  <c r="Q20" i="1"/>
  <c r="Q19" i="1"/>
  <c r="Q17" i="1"/>
  <c r="Q16" i="1"/>
  <c r="Q11" i="1"/>
  <c r="Q8" i="1"/>
  <c r="Q7" i="1"/>
  <c r="Q5" i="1"/>
  <c r="Q39" i="1"/>
  <c r="Q37" i="1"/>
  <c r="Q36" i="1"/>
  <c r="Q33" i="1"/>
  <c r="Q30" i="1"/>
  <c r="Q26" i="1"/>
</calcChain>
</file>

<file path=xl/sharedStrings.xml><?xml version="1.0" encoding="utf-8"?>
<sst xmlns="http://schemas.openxmlformats.org/spreadsheetml/2006/main" count="167" uniqueCount="48">
  <si>
    <t>Report Date: 16/9/2015</t>
  </si>
  <si>
    <t>Analyte Symbol</t>
  </si>
  <si>
    <t>Mo</t>
  </si>
  <si>
    <t>Al</t>
  </si>
  <si>
    <t>Fe</t>
  </si>
  <si>
    <t>Mn</t>
  </si>
  <si>
    <t>Re</t>
  </si>
  <si>
    <t>Unit Symbol</t>
  </si>
  <si>
    <t>%</t>
  </si>
  <si>
    <t>ppm</t>
  </si>
  <si>
    <t>ppb</t>
  </si>
  <si>
    <t>Detection Limit</t>
  </si>
  <si>
    <t>Analysis Method</t>
  </si>
  <si>
    <t>CS</t>
  </si>
  <si>
    <t>IR</t>
  </si>
  <si>
    <t>INAA</t>
  </si>
  <si>
    <t>TD-ICP</t>
  </si>
  <si>
    <t>TD-MS</t>
  </si>
  <si>
    <t>00/10-15-62-19W5</t>
  </si>
  <si>
    <t>Joli Fou Blk Shl</t>
  </si>
  <si>
    <t>&lt; 0.5</t>
  </si>
  <si>
    <t>&lt; 1</t>
  </si>
  <si>
    <t>02/10-05-65-20W5</t>
  </si>
  <si>
    <t>Viking Upper Offshore</t>
  </si>
  <si>
    <t>&lt; 0.001</t>
  </si>
  <si>
    <t>00/4-11-66-21W5</t>
  </si>
  <si>
    <t>Viking Blk Shl</t>
  </si>
  <si>
    <t>Viking Lower Offshore</t>
  </si>
  <si>
    <t>00/2-28-63-20W5</t>
  </si>
  <si>
    <t>Depth (m)</t>
  </si>
  <si>
    <t>Sample No.</t>
  </si>
  <si>
    <t>* No Geochemical analysis</t>
  </si>
  <si>
    <t>00/12-07-38-24W4</t>
  </si>
  <si>
    <t>Westgate Fm</t>
  </si>
  <si>
    <t>Unbioturbated and Low BI Mudstone</t>
  </si>
  <si>
    <t>00/10-05-65-20W5</t>
  </si>
  <si>
    <t>Highly Bioturbated Silty and Sandy Mudstone</t>
  </si>
  <si>
    <t>Formation - Environment</t>
  </si>
  <si>
    <t>UWI</t>
  </si>
  <si>
    <t>Sample Type</t>
  </si>
  <si>
    <t>Total Carbon</t>
  </si>
  <si>
    <t>Organic Carbon (calc)</t>
  </si>
  <si>
    <t>revised</t>
  </si>
  <si>
    <t xml:space="preserve"> = Values below detection limit of instrument are picked halfway between minimum detection limit and 0 </t>
  </si>
  <si>
    <t>Fe/Al</t>
  </si>
  <si>
    <t>Mo/Al</t>
  </si>
  <si>
    <t xml:space="preserve"> Fe/Al ratio not included in graphs (suspicious)</t>
  </si>
  <si>
    <t>calc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</si>
</sst>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"/>
    <numFmt numFmtId="165" formatCode="0.0000000"/>
  </numFmts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0" xfId="0" applyFont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 horizontal="right" wrapText="1"/>
    </xf>
    <xf numFmtId="0" fontId="3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0" fontId="3" fillId="0" borderId="0" xfId="0" applyFont="1" applyFill="1" applyBorder="1" applyAlignme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3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1" xfId="0" applyFont="1" applyFill="1" applyBorder="1" applyAlignment="1">
      <alignment horizontal="center" vertical="center" wrapText="1"/>
    </xf>
    <xf numFmtId="0" fontId="3" fillId="4" borderId="0" xfId="0" applyFont="1" applyFill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1" fillId="4" borderId="0" xfId="0" applyFont="1" applyFill="1" applyAlignment="1">
      <alignment horizontal="right"/>
    </xf>
    <xf numFmtId="0" fontId="2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3" fillId="4" borderId="0" xfId="0" applyFont="1" applyFill="1"/>
    <xf numFmtId="2" fontId="3" fillId="4" borderId="0" xfId="0" applyNumberFormat="1" applyFont="1" applyFill="1"/>
    <xf numFmtId="0" fontId="2" fillId="4" borderId="1" xfId="0" applyFont="1" applyFill="1" applyBorder="1" applyAlignment="1">
      <alignment horizontal="center"/>
    </xf>
    <xf numFmtId="2" fontId="3" fillId="4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0" borderId="1" xfId="0" applyFont="1" applyBorder="1" applyAlignment="1">
      <alignment horizontal="left" wrapText="1"/>
    </xf>
    <xf numFmtId="0" fontId="3" fillId="0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3" fillId="4" borderId="1" xfId="0" applyFont="1" applyFill="1" applyBorder="1" applyAlignment="1">
      <alignment horizontal="right"/>
    </xf>
    <xf numFmtId="164" fontId="3" fillId="0" borderId="0" xfId="0" applyNumberFormat="1" applyFont="1" applyAlignment="1">
      <alignment wrapText="1"/>
    </xf>
    <xf numFmtId="165" fontId="3" fillId="4" borderId="0" xfId="0" applyNumberFormat="1" applyFont="1" applyFill="1"/>
    <xf numFmtId="0" fontId="4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4" borderId="0" xfId="0" applyFont="1" applyFill="1" applyAlignment="1">
      <alignment horizontal="left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0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3" borderId="0" xfId="0" applyFont="1" applyFill="1" applyAlignment="1">
      <alignment horizontal="center" vertical="center" textRotation="90"/>
    </xf>
    <xf numFmtId="0" fontId="1" fillId="0" borderId="0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4" borderId="0" xfId="0" applyFont="1" applyFill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2"/>
  <sheetViews>
    <sheetView tabSelected="1" zoomScale="70" zoomScaleNormal="70" workbookViewId="0">
      <pane xSplit="5166" ySplit="1674" topLeftCell="B13" activePane="bottomRight"/>
      <selection pane="topRight" activeCell="T4" sqref="T4"/>
      <selection pane="bottomLeft" activeCell="D20" sqref="D20"/>
      <selection pane="bottomRight" activeCell="I45" sqref="I45"/>
    </sheetView>
  </sheetViews>
  <sheetFormatPr defaultColWidth="2.734375" defaultRowHeight="15.6" x14ac:dyDescent="0.6"/>
  <cols>
    <col min="1" max="1" width="7.3125" style="2" customWidth="1"/>
    <col min="2" max="2" width="7.26171875" style="2" customWidth="1"/>
    <col min="3" max="3" width="17.41796875" style="3" customWidth="1"/>
    <col min="4" max="4" width="9.41796875" style="4" customWidth="1"/>
    <col min="5" max="5" width="20.7890625" style="2" customWidth="1"/>
    <col min="6" max="6" width="13.68359375" style="4" customWidth="1"/>
    <col min="7" max="7" width="8.1015625" style="5" customWidth="1"/>
    <col min="8" max="9" width="12.9453125" style="5" customWidth="1"/>
    <col min="10" max="10" width="8.7890625" style="5" customWidth="1"/>
    <col min="11" max="11" width="8.7890625" style="31" customWidth="1"/>
    <col min="12" max="17" width="8.7890625" style="5" customWidth="1"/>
    <col min="18" max="18" width="9.1015625" style="2" customWidth="1"/>
    <col min="19" max="19" width="9.62890625" style="2" customWidth="1"/>
    <col min="20" max="20" width="41.62890625" style="2" customWidth="1"/>
    <col min="21" max="16384" width="2.734375" style="2"/>
  </cols>
  <sheetData>
    <row r="1" spans="1:20" ht="34.799999999999997" customHeight="1" x14ac:dyDescent="0.6">
      <c r="A1" s="54" t="s">
        <v>0</v>
      </c>
      <c r="B1" s="54"/>
      <c r="C1" s="54"/>
      <c r="F1" s="4" t="s">
        <v>1</v>
      </c>
      <c r="G1" s="6" t="s">
        <v>40</v>
      </c>
      <c r="H1" s="6" t="s">
        <v>41</v>
      </c>
      <c r="I1" s="63" t="s">
        <v>41</v>
      </c>
      <c r="J1" s="5" t="s">
        <v>2</v>
      </c>
      <c r="K1" s="33" t="s">
        <v>2</v>
      </c>
      <c r="L1" s="5" t="s">
        <v>3</v>
      </c>
      <c r="M1" s="29" t="s">
        <v>3</v>
      </c>
      <c r="N1" s="5" t="s">
        <v>4</v>
      </c>
      <c r="O1" s="5" t="s">
        <v>5</v>
      </c>
      <c r="P1" s="5" t="s">
        <v>6</v>
      </c>
      <c r="Q1" s="29" t="s">
        <v>6</v>
      </c>
      <c r="R1" s="29" t="s">
        <v>44</v>
      </c>
      <c r="S1" s="29" t="s">
        <v>45</v>
      </c>
    </row>
    <row r="2" spans="1:20" x14ac:dyDescent="0.6">
      <c r="F2" s="4" t="s">
        <v>7</v>
      </c>
      <c r="G2" s="5" t="s">
        <v>8</v>
      </c>
      <c r="H2" s="5" t="s">
        <v>8</v>
      </c>
      <c r="I2" s="32" t="s">
        <v>8</v>
      </c>
      <c r="J2" s="5" t="s">
        <v>9</v>
      </c>
      <c r="K2" s="34" t="s">
        <v>9</v>
      </c>
      <c r="L2" s="5" t="s">
        <v>8</v>
      </c>
      <c r="M2" s="32" t="s">
        <v>9</v>
      </c>
      <c r="N2" s="5" t="s">
        <v>8</v>
      </c>
      <c r="O2" s="5" t="s">
        <v>9</v>
      </c>
      <c r="P2" s="5" t="s">
        <v>9</v>
      </c>
      <c r="Q2" s="32" t="s">
        <v>10</v>
      </c>
      <c r="R2" s="36"/>
      <c r="S2" s="36"/>
    </row>
    <row r="3" spans="1:20" ht="16.2" customHeight="1" x14ac:dyDescent="0.6">
      <c r="A3" s="25"/>
      <c r="B3" s="25"/>
      <c r="C3" s="26"/>
      <c r="D3" s="27"/>
      <c r="E3" s="60" t="s">
        <v>37</v>
      </c>
      <c r="F3" s="41" t="s">
        <v>11</v>
      </c>
      <c r="G3" s="42">
        <v>0.01</v>
      </c>
      <c r="H3" s="42">
        <v>0.5</v>
      </c>
      <c r="I3" s="43" t="s">
        <v>42</v>
      </c>
      <c r="J3" s="42">
        <v>1</v>
      </c>
      <c r="K3" s="35" t="s">
        <v>42</v>
      </c>
      <c r="L3" s="42">
        <v>0.01</v>
      </c>
      <c r="M3" s="43" t="s">
        <v>47</v>
      </c>
      <c r="N3" s="42">
        <v>0.01</v>
      </c>
      <c r="O3" s="42">
        <v>1</v>
      </c>
      <c r="P3" s="42">
        <v>1E-3</v>
      </c>
      <c r="Q3" s="43" t="s">
        <v>42</v>
      </c>
      <c r="R3" s="44"/>
      <c r="S3" s="44"/>
    </row>
    <row r="4" spans="1:20" s="24" customFormat="1" ht="47.1" customHeight="1" x14ac:dyDescent="0.6">
      <c r="A4" s="40" t="s">
        <v>39</v>
      </c>
      <c r="B4" s="40" t="s">
        <v>30</v>
      </c>
      <c r="C4" s="28" t="s">
        <v>38</v>
      </c>
      <c r="D4" s="28" t="s">
        <v>29</v>
      </c>
      <c r="E4" s="61"/>
      <c r="F4" s="45" t="s">
        <v>12</v>
      </c>
      <c r="G4" s="46" t="s">
        <v>13</v>
      </c>
      <c r="H4" s="46" t="s">
        <v>14</v>
      </c>
      <c r="I4" s="47"/>
      <c r="J4" s="46" t="s">
        <v>16</v>
      </c>
      <c r="K4" s="38"/>
      <c r="L4" s="46" t="s">
        <v>16</v>
      </c>
      <c r="M4" s="47"/>
      <c r="N4" s="46" t="s">
        <v>15</v>
      </c>
      <c r="O4" s="46" t="s">
        <v>16</v>
      </c>
      <c r="P4" s="46" t="s">
        <v>17</v>
      </c>
      <c r="Q4" s="47"/>
      <c r="R4" s="48"/>
      <c r="S4" s="48"/>
      <c r="T4" s="51"/>
    </row>
    <row r="5" spans="1:20" x14ac:dyDescent="0.6">
      <c r="A5" s="59" t="s">
        <v>36</v>
      </c>
      <c r="B5" s="11">
        <v>1</v>
      </c>
      <c r="C5" s="15" t="s">
        <v>25</v>
      </c>
      <c r="D5" s="16">
        <v>1396</v>
      </c>
      <c r="E5" s="17" t="s">
        <v>27</v>
      </c>
      <c r="G5" s="5">
        <v>0.91</v>
      </c>
      <c r="H5" s="5">
        <v>0.6</v>
      </c>
      <c r="I5" s="29">
        <v>0.6</v>
      </c>
      <c r="J5" s="5" t="s">
        <v>21</v>
      </c>
      <c r="K5" s="35">
        <v>0.5</v>
      </c>
      <c r="L5" s="5">
        <v>8.6199999999999992</v>
      </c>
      <c r="M5" s="29">
        <f>L5/100*1000000</f>
        <v>86200</v>
      </c>
      <c r="N5" s="5">
        <v>3.68</v>
      </c>
      <c r="O5" s="5">
        <v>218</v>
      </c>
      <c r="P5" s="5">
        <v>4.0000000000000001E-3</v>
      </c>
      <c r="Q5" s="35">
        <f>P5*1000</f>
        <v>4</v>
      </c>
      <c r="R5" s="37">
        <f>N5/L5</f>
        <v>0.42691415313225062</v>
      </c>
      <c r="S5" s="52">
        <f>K5/M5</f>
        <v>5.8004640371229702E-6</v>
      </c>
    </row>
    <row r="6" spans="1:20" x14ac:dyDescent="0.6">
      <c r="A6" s="59"/>
      <c r="B6" s="11">
        <v>2</v>
      </c>
      <c r="C6" s="15" t="s">
        <v>25</v>
      </c>
      <c r="D6" s="16">
        <v>1392.7</v>
      </c>
      <c r="E6" s="17" t="s">
        <v>27</v>
      </c>
      <c r="G6" s="5">
        <v>0.97</v>
      </c>
      <c r="H6" s="5">
        <v>0.7</v>
      </c>
      <c r="I6" s="29">
        <v>0.7</v>
      </c>
      <c r="J6" s="5" t="s">
        <v>21</v>
      </c>
      <c r="K6" s="35">
        <v>0.5</v>
      </c>
      <c r="L6" s="5">
        <v>4.97</v>
      </c>
      <c r="M6" s="29">
        <f t="shared" ref="M6:M40" si="0">L6/100*1000000</f>
        <v>49699.999999999993</v>
      </c>
      <c r="N6" s="5">
        <v>2.4300000000000002</v>
      </c>
      <c r="O6" s="5">
        <v>89</v>
      </c>
      <c r="P6" s="5" t="s">
        <v>24</v>
      </c>
      <c r="Q6" s="35">
        <v>0.5</v>
      </c>
      <c r="R6" s="37">
        <f>N6/L6</f>
        <v>0.48893360160965799</v>
      </c>
      <c r="S6" s="52">
        <f t="shared" ref="S6:S40" si="1">K6/M6</f>
        <v>1.006036217303823E-5</v>
      </c>
    </row>
    <row r="7" spans="1:20" x14ac:dyDescent="0.6">
      <c r="A7" s="59"/>
      <c r="B7" s="11">
        <v>3</v>
      </c>
      <c r="C7" s="15" t="s">
        <v>25</v>
      </c>
      <c r="D7" s="16">
        <v>1386.7</v>
      </c>
      <c r="E7" s="17" t="s">
        <v>27</v>
      </c>
      <c r="G7" s="5">
        <v>1.22</v>
      </c>
      <c r="H7" s="5">
        <v>0.7</v>
      </c>
      <c r="I7" s="29">
        <v>0.7</v>
      </c>
      <c r="J7" s="5" t="s">
        <v>21</v>
      </c>
      <c r="K7" s="35">
        <v>0.5</v>
      </c>
      <c r="L7" s="5">
        <v>7.21</v>
      </c>
      <c r="M7" s="29">
        <f t="shared" si="0"/>
        <v>72100</v>
      </c>
      <c r="N7" s="5">
        <v>2.87</v>
      </c>
      <c r="O7" s="5">
        <v>94</v>
      </c>
      <c r="P7" s="5">
        <v>2E-3</v>
      </c>
      <c r="Q7" s="35">
        <f>P7*1000</f>
        <v>2</v>
      </c>
      <c r="R7" s="37">
        <f>N7/L7</f>
        <v>0.39805825242718446</v>
      </c>
      <c r="S7" s="52">
        <f t="shared" si="1"/>
        <v>6.9348127600554787E-6</v>
      </c>
    </row>
    <row r="8" spans="1:20" x14ac:dyDescent="0.6">
      <c r="A8" s="59"/>
      <c r="B8" s="11">
        <v>4</v>
      </c>
      <c r="C8" s="15" t="s">
        <v>25</v>
      </c>
      <c r="D8" s="16">
        <v>1379</v>
      </c>
      <c r="E8" s="17" t="s">
        <v>27</v>
      </c>
      <c r="G8" s="5">
        <v>1.67</v>
      </c>
      <c r="H8" s="5">
        <v>1.1000000000000001</v>
      </c>
      <c r="I8" s="29">
        <v>1.1000000000000001</v>
      </c>
      <c r="J8" s="5">
        <v>2</v>
      </c>
      <c r="K8" s="35">
        <v>2</v>
      </c>
      <c r="L8" s="5">
        <v>5.7</v>
      </c>
      <c r="M8" s="29">
        <f t="shared" si="0"/>
        <v>57000</v>
      </c>
      <c r="N8" s="5">
        <v>2.73</v>
      </c>
      <c r="O8" s="5">
        <v>93</v>
      </c>
      <c r="P8" s="5">
        <v>4.0000000000000001E-3</v>
      </c>
      <c r="Q8" s="35">
        <f>P8*1000</f>
        <v>4</v>
      </c>
      <c r="R8" s="37">
        <f>N8/L8</f>
        <v>0.47894736842105262</v>
      </c>
      <c r="S8" s="52">
        <f t="shared" si="1"/>
        <v>3.5087719298245611E-5</v>
      </c>
    </row>
    <row r="9" spans="1:20" x14ac:dyDescent="0.6">
      <c r="A9" s="59"/>
      <c r="B9" s="11">
        <v>5</v>
      </c>
      <c r="C9" s="15" t="s">
        <v>35</v>
      </c>
      <c r="D9" s="16">
        <v>1463.3</v>
      </c>
      <c r="E9" s="17" t="s">
        <v>27</v>
      </c>
      <c r="G9" s="62" t="s">
        <v>31</v>
      </c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</row>
    <row r="10" spans="1:20" x14ac:dyDescent="0.6">
      <c r="A10" s="59"/>
      <c r="B10" s="11">
        <v>6</v>
      </c>
      <c r="C10" s="15" t="s">
        <v>35</v>
      </c>
      <c r="D10" s="16">
        <v>1456.1</v>
      </c>
      <c r="E10" s="17" t="s">
        <v>27</v>
      </c>
      <c r="G10" s="62" t="s">
        <v>31</v>
      </c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</row>
    <row r="11" spans="1:20" x14ac:dyDescent="0.6">
      <c r="A11" s="59"/>
      <c r="B11" s="11">
        <v>7</v>
      </c>
      <c r="C11" s="15" t="s">
        <v>22</v>
      </c>
      <c r="D11" s="16">
        <v>1437.7</v>
      </c>
      <c r="E11" s="17" t="s">
        <v>27</v>
      </c>
      <c r="G11" s="5">
        <v>1.37</v>
      </c>
      <c r="H11" s="5">
        <v>0.9</v>
      </c>
      <c r="I11" s="29">
        <v>0.9</v>
      </c>
      <c r="J11" s="5" t="s">
        <v>21</v>
      </c>
      <c r="K11" s="35">
        <v>0.5</v>
      </c>
      <c r="L11" s="5">
        <v>7.05</v>
      </c>
      <c r="M11" s="29">
        <f t="shared" si="0"/>
        <v>70500</v>
      </c>
      <c r="N11" s="5">
        <v>2.7</v>
      </c>
      <c r="O11" s="5">
        <v>125</v>
      </c>
      <c r="P11" s="5">
        <v>4.0000000000000001E-3</v>
      </c>
      <c r="Q11" s="35">
        <f>P11*1000</f>
        <v>4</v>
      </c>
      <c r="R11" s="37">
        <f>N11/L11</f>
        <v>0.38297872340425537</v>
      </c>
      <c r="S11" s="52">
        <f t="shared" si="1"/>
        <v>7.0921985815602838E-6</v>
      </c>
    </row>
    <row r="12" spans="1:20" x14ac:dyDescent="0.6">
      <c r="A12" s="59"/>
      <c r="B12" s="11">
        <v>8</v>
      </c>
      <c r="C12" s="15" t="s">
        <v>32</v>
      </c>
      <c r="D12" s="16">
        <v>1431.4</v>
      </c>
      <c r="E12" s="17" t="s">
        <v>27</v>
      </c>
      <c r="G12" s="62" t="s">
        <v>31</v>
      </c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</row>
    <row r="13" spans="1:20" x14ac:dyDescent="0.6">
      <c r="A13" s="59"/>
      <c r="B13" s="11">
        <v>9</v>
      </c>
      <c r="C13" s="15" t="s">
        <v>18</v>
      </c>
      <c r="D13" s="16">
        <v>1672.8</v>
      </c>
      <c r="E13" s="17" t="s">
        <v>23</v>
      </c>
      <c r="G13" s="5">
        <v>1.0900000000000001</v>
      </c>
      <c r="H13" s="5">
        <v>0.6</v>
      </c>
      <c r="I13" s="29">
        <v>0.6</v>
      </c>
      <c r="J13" s="5" t="s">
        <v>21</v>
      </c>
      <c r="K13" s="35">
        <v>0.5</v>
      </c>
      <c r="L13" s="5">
        <v>5.49</v>
      </c>
      <c r="M13" s="29">
        <f t="shared" si="0"/>
        <v>54900.000000000007</v>
      </c>
      <c r="N13" s="5">
        <v>2.56</v>
      </c>
      <c r="O13" s="5">
        <v>132</v>
      </c>
      <c r="P13" s="5" t="s">
        <v>24</v>
      </c>
      <c r="Q13" s="35">
        <v>0.5</v>
      </c>
      <c r="R13" s="37">
        <f t="shared" ref="R13:R23" si="2">N13/L13</f>
        <v>0.4663023679417122</v>
      </c>
      <c r="S13" s="52">
        <f t="shared" si="1"/>
        <v>9.1074681238615648E-6</v>
      </c>
    </row>
    <row r="14" spans="1:20" x14ac:dyDescent="0.6">
      <c r="A14" s="59"/>
      <c r="B14" s="11">
        <v>10</v>
      </c>
      <c r="C14" s="15" t="s">
        <v>18</v>
      </c>
      <c r="D14" s="16">
        <v>1667.1</v>
      </c>
      <c r="E14" s="17" t="s">
        <v>23</v>
      </c>
      <c r="G14" s="5">
        <v>8.1199999999999992</v>
      </c>
      <c r="H14" s="5">
        <v>0.7</v>
      </c>
      <c r="I14" s="29">
        <v>0.7</v>
      </c>
      <c r="J14" s="5" t="s">
        <v>21</v>
      </c>
      <c r="K14" s="35"/>
      <c r="L14" s="5">
        <v>2.14</v>
      </c>
      <c r="M14" s="29">
        <f t="shared" si="0"/>
        <v>21400.000000000004</v>
      </c>
      <c r="N14" s="5">
        <v>27.9</v>
      </c>
      <c r="O14" s="5">
        <v>1740</v>
      </c>
      <c r="P14" s="5" t="s">
        <v>24</v>
      </c>
      <c r="Q14" s="35"/>
      <c r="R14" s="37">
        <f t="shared" si="2"/>
        <v>13.037383177570092</v>
      </c>
      <c r="S14" s="52">
        <f t="shared" si="1"/>
        <v>0</v>
      </c>
      <c r="T14" s="2" t="s">
        <v>46</v>
      </c>
    </row>
    <row r="15" spans="1:20" x14ac:dyDescent="0.6">
      <c r="A15" s="59"/>
      <c r="B15" s="11">
        <v>11</v>
      </c>
      <c r="C15" s="15" t="s">
        <v>18</v>
      </c>
      <c r="D15" s="16">
        <v>1663.8</v>
      </c>
      <c r="E15" s="17" t="s">
        <v>23</v>
      </c>
      <c r="G15" s="5">
        <v>1.67</v>
      </c>
      <c r="H15" s="5">
        <v>1</v>
      </c>
      <c r="I15" s="29">
        <v>1</v>
      </c>
      <c r="J15" s="5" t="s">
        <v>21</v>
      </c>
      <c r="K15" s="35">
        <v>0.5</v>
      </c>
      <c r="L15" s="5">
        <v>4.51</v>
      </c>
      <c r="M15" s="29">
        <f t="shared" si="0"/>
        <v>45100</v>
      </c>
      <c r="N15" s="5">
        <v>2.35</v>
      </c>
      <c r="O15" s="5">
        <v>75</v>
      </c>
      <c r="P15" s="5" t="s">
        <v>24</v>
      </c>
      <c r="Q15" s="35">
        <v>0.5</v>
      </c>
      <c r="R15" s="37">
        <f t="shared" si="2"/>
        <v>0.52106430155210648</v>
      </c>
      <c r="S15" s="52">
        <f t="shared" si="1"/>
        <v>1.1086474501108647E-5</v>
      </c>
    </row>
    <row r="16" spans="1:20" x14ac:dyDescent="0.6">
      <c r="A16" s="59"/>
      <c r="B16" s="11">
        <v>12</v>
      </c>
      <c r="C16" s="15" t="s">
        <v>18</v>
      </c>
      <c r="D16" s="16">
        <v>1663.3</v>
      </c>
      <c r="E16" s="17" t="s">
        <v>23</v>
      </c>
      <c r="G16" s="5">
        <v>0.59</v>
      </c>
      <c r="H16" s="5" t="s">
        <v>20</v>
      </c>
      <c r="I16" s="29">
        <v>0.25</v>
      </c>
      <c r="J16" s="5">
        <v>2</v>
      </c>
      <c r="K16" s="35">
        <v>2</v>
      </c>
      <c r="L16" s="5">
        <v>8.8699999999999992</v>
      </c>
      <c r="M16" s="29">
        <f t="shared" si="0"/>
        <v>88699.999999999985</v>
      </c>
      <c r="N16" s="5">
        <v>2.25</v>
      </c>
      <c r="O16" s="5">
        <v>56</v>
      </c>
      <c r="P16" s="5">
        <v>3.0000000000000001E-3</v>
      </c>
      <c r="Q16" s="35">
        <f>P16*1000</f>
        <v>3</v>
      </c>
      <c r="R16" s="37">
        <f t="shared" si="2"/>
        <v>0.25366403607666294</v>
      </c>
      <c r="S16" s="52">
        <f t="shared" si="1"/>
        <v>2.2547914317925597E-5</v>
      </c>
    </row>
    <row r="17" spans="1:19" x14ac:dyDescent="0.6">
      <c r="A17" s="59"/>
      <c r="B17" s="11">
        <v>13</v>
      </c>
      <c r="C17" s="15" t="s">
        <v>25</v>
      </c>
      <c r="D17" s="16">
        <v>1380.8</v>
      </c>
      <c r="E17" s="17" t="s">
        <v>23</v>
      </c>
      <c r="G17" s="5">
        <v>1.01</v>
      </c>
      <c r="H17" s="5" t="s">
        <v>20</v>
      </c>
      <c r="I17" s="29">
        <v>0.25</v>
      </c>
      <c r="J17" s="5">
        <v>3</v>
      </c>
      <c r="K17" s="35">
        <v>3</v>
      </c>
      <c r="L17" s="5">
        <v>3.96</v>
      </c>
      <c r="M17" s="29">
        <f t="shared" si="0"/>
        <v>39599.999999999993</v>
      </c>
      <c r="N17" s="5">
        <v>2.76</v>
      </c>
      <c r="O17" s="5">
        <v>179</v>
      </c>
      <c r="P17" s="5">
        <v>4.0000000000000001E-3</v>
      </c>
      <c r="Q17" s="35">
        <f>P17*1000</f>
        <v>4</v>
      </c>
      <c r="R17" s="37">
        <f t="shared" si="2"/>
        <v>0.69696969696969691</v>
      </c>
      <c r="S17" s="52">
        <f t="shared" si="1"/>
        <v>7.5757575757575771E-5</v>
      </c>
    </row>
    <row r="18" spans="1:19" x14ac:dyDescent="0.6">
      <c r="A18" s="59"/>
      <c r="B18" s="11">
        <v>14</v>
      </c>
      <c r="C18" s="15" t="s">
        <v>28</v>
      </c>
      <c r="D18" s="16">
        <v>1563.2</v>
      </c>
      <c r="E18" s="17" t="s">
        <v>23</v>
      </c>
      <c r="G18" s="5">
        <v>0.67</v>
      </c>
      <c r="H18" s="5" t="s">
        <v>20</v>
      </c>
      <c r="I18" s="29">
        <v>0.25</v>
      </c>
      <c r="J18" s="5">
        <v>1</v>
      </c>
      <c r="K18" s="35">
        <v>1</v>
      </c>
      <c r="L18" s="5">
        <v>2.8</v>
      </c>
      <c r="M18" s="29">
        <f t="shared" si="0"/>
        <v>27999.999999999996</v>
      </c>
      <c r="N18" s="5">
        <v>1.91</v>
      </c>
      <c r="O18" s="5">
        <v>102</v>
      </c>
      <c r="P18" s="5" t="s">
        <v>24</v>
      </c>
      <c r="Q18" s="35">
        <v>0.5</v>
      </c>
      <c r="R18" s="37">
        <f t="shared" si="2"/>
        <v>0.68214285714285716</v>
      </c>
      <c r="S18" s="52">
        <f t="shared" si="1"/>
        <v>3.5714285714285717E-5</v>
      </c>
    </row>
    <row r="19" spans="1:19" x14ac:dyDescent="0.6">
      <c r="A19" s="59"/>
      <c r="B19" s="11">
        <v>15</v>
      </c>
      <c r="C19" s="15" t="s">
        <v>28</v>
      </c>
      <c r="D19" s="16">
        <v>1561</v>
      </c>
      <c r="E19" s="17" t="s">
        <v>23</v>
      </c>
      <c r="G19" s="5">
        <v>1.1499999999999999</v>
      </c>
      <c r="H19" s="5">
        <v>0.7</v>
      </c>
      <c r="I19" s="29">
        <v>0.7</v>
      </c>
      <c r="J19" s="5">
        <v>3</v>
      </c>
      <c r="K19" s="35">
        <v>3</v>
      </c>
      <c r="L19" s="5">
        <v>4.22</v>
      </c>
      <c r="M19" s="29">
        <f t="shared" si="0"/>
        <v>42199.999999999993</v>
      </c>
      <c r="N19" s="5">
        <v>3.09</v>
      </c>
      <c r="O19" s="5">
        <v>209</v>
      </c>
      <c r="P19" s="5">
        <v>2E-3</v>
      </c>
      <c r="Q19" s="35">
        <f>P19*1000</f>
        <v>2</v>
      </c>
      <c r="R19" s="37">
        <f t="shared" si="2"/>
        <v>0.73222748815165872</v>
      </c>
      <c r="S19" s="52">
        <f t="shared" si="1"/>
        <v>7.1090047393364947E-5</v>
      </c>
    </row>
    <row r="20" spans="1:19" x14ac:dyDescent="0.6">
      <c r="A20" s="59"/>
      <c r="B20" s="11">
        <v>16</v>
      </c>
      <c r="C20" s="15" t="s">
        <v>28</v>
      </c>
      <c r="D20" s="16">
        <v>1556.8</v>
      </c>
      <c r="E20" s="17" t="s">
        <v>23</v>
      </c>
      <c r="G20" s="5">
        <v>1.69</v>
      </c>
      <c r="H20" s="5">
        <v>1.1000000000000001</v>
      </c>
      <c r="I20" s="29">
        <v>1.1000000000000001</v>
      </c>
      <c r="J20" s="5">
        <v>1</v>
      </c>
      <c r="K20" s="35">
        <v>1</v>
      </c>
      <c r="L20" s="5">
        <v>5.72</v>
      </c>
      <c r="M20" s="29">
        <f t="shared" si="0"/>
        <v>57200</v>
      </c>
      <c r="N20" s="5">
        <v>2.08</v>
      </c>
      <c r="O20" s="5">
        <v>112</v>
      </c>
      <c r="P20" s="5">
        <v>8.0000000000000002E-3</v>
      </c>
      <c r="Q20" s="35">
        <f>P20*1000</f>
        <v>8</v>
      </c>
      <c r="R20" s="37">
        <f t="shared" si="2"/>
        <v>0.36363636363636365</v>
      </c>
      <c r="S20" s="52">
        <f t="shared" si="1"/>
        <v>1.7482517482517483E-5</v>
      </c>
    </row>
    <row r="21" spans="1:19" x14ac:dyDescent="0.6">
      <c r="A21" s="59"/>
      <c r="B21" s="11">
        <v>17</v>
      </c>
      <c r="C21" s="15" t="s">
        <v>28</v>
      </c>
      <c r="D21" s="16">
        <v>1559</v>
      </c>
      <c r="E21" s="17" t="s">
        <v>23</v>
      </c>
      <c r="G21" s="5">
        <v>0.54</v>
      </c>
      <c r="H21" s="5" t="s">
        <v>20</v>
      </c>
      <c r="I21" s="29">
        <v>0.25</v>
      </c>
      <c r="J21" s="5">
        <v>2</v>
      </c>
      <c r="K21" s="35">
        <v>2</v>
      </c>
      <c r="L21" s="5">
        <v>13.4</v>
      </c>
      <c r="M21" s="29">
        <f t="shared" si="0"/>
        <v>134000</v>
      </c>
      <c r="N21" s="5">
        <v>3.08</v>
      </c>
      <c r="O21" s="5">
        <v>289</v>
      </c>
      <c r="P21" s="5" t="s">
        <v>24</v>
      </c>
      <c r="Q21" s="35">
        <v>0.5</v>
      </c>
      <c r="R21" s="37">
        <f t="shared" si="2"/>
        <v>0.2298507462686567</v>
      </c>
      <c r="S21" s="52">
        <f t="shared" si="1"/>
        <v>1.4925373134328359E-5</v>
      </c>
    </row>
    <row r="22" spans="1:19" x14ac:dyDescent="0.6">
      <c r="A22" s="59"/>
      <c r="B22" s="11">
        <v>18</v>
      </c>
      <c r="C22" s="21" t="s">
        <v>22</v>
      </c>
      <c r="D22" s="22">
        <v>1443.8</v>
      </c>
      <c r="E22" s="23" t="s">
        <v>23</v>
      </c>
      <c r="G22" s="5">
        <v>1.29</v>
      </c>
      <c r="H22" s="5">
        <v>0.8</v>
      </c>
      <c r="I22" s="29">
        <v>0.8</v>
      </c>
      <c r="J22" s="5" t="s">
        <v>21</v>
      </c>
      <c r="K22" s="35">
        <v>0.5</v>
      </c>
      <c r="L22" s="5">
        <v>6.39</v>
      </c>
      <c r="M22" s="29">
        <f t="shared" si="0"/>
        <v>63900</v>
      </c>
      <c r="N22" s="5">
        <v>2.85</v>
      </c>
      <c r="O22" s="5">
        <v>96</v>
      </c>
      <c r="P22" s="5" t="s">
        <v>24</v>
      </c>
      <c r="Q22" s="35">
        <v>0.5</v>
      </c>
      <c r="R22" s="37">
        <f t="shared" si="2"/>
        <v>0.44600938967136156</v>
      </c>
      <c r="S22" s="52">
        <f t="shared" si="1"/>
        <v>7.8247261345852896E-6</v>
      </c>
    </row>
    <row r="23" spans="1:19" x14ac:dyDescent="0.6">
      <c r="A23" s="59"/>
      <c r="B23" s="11">
        <v>19</v>
      </c>
      <c r="C23" s="21" t="s">
        <v>22</v>
      </c>
      <c r="D23" s="22">
        <v>1431</v>
      </c>
      <c r="E23" s="23" t="s">
        <v>23</v>
      </c>
      <c r="G23" s="5">
        <v>1.43</v>
      </c>
      <c r="H23" s="5">
        <v>0.8</v>
      </c>
      <c r="I23" s="29">
        <v>0.8</v>
      </c>
      <c r="J23" s="5" t="s">
        <v>21</v>
      </c>
      <c r="K23" s="35">
        <v>0.5</v>
      </c>
      <c r="L23" s="5">
        <v>5.4</v>
      </c>
      <c r="M23" s="29">
        <f t="shared" si="0"/>
        <v>54000.000000000007</v>
      </c>
      <c r="N23" s="5">
        <v>2.65</v>
      </c>
      <c r="O23" s="5">
        <v>108</v>
      </c>
      <c r="P23" s="5">
        <v>1.6E-2</v>
      </c>
      <c r="Q23" s="35">
        <f>P23*1000</f>
        <v>16</v>
      </c>
      <c r="R23" s="37">
        <f t="shared" si="2"/>
        <v>0.4907407407407407</v>
      </c>
      <c r="S23" s="52">
        <f t="shared" si="1"/>
        <v>9.2592592592592574E-6</v>
      </c>
    </row>
    <row r="24" spans="1:19" x14ac:dyDescent="0.6">
      <c r="A24" s="59"/>
      <c r="B24" s="11">
        <v>20</v>
      </c>
      <c r="C24" s="1" t="s">
        <v>32</v>
      </c>
      <c r="D24" s="4">
        <v>1429.8</v>
      </c>
      <c r="E24" s="17" t="s">
        <v>23</v>
      </c>
      <c r="G24" s="62" t="s">
        <v>31</v>
      </c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</row>
    <row r="25" spans="1:19" s="7" customFormat="1" x14ac:dyDescent="0.6">
      <c r="A25" s="59"/>
      <c r="B25" s="18">
        <v>21</v>
      </c>
      <c r="C25" s="49" t="s">
        <v>32</v>
      </c>
      <c r="D25" s="19">
        <v>1422.8</v>
      </c>
      <c r="E25" s="10" t="s">
        <v>23</v>
      </c>
      <c r="F25" s="19"/>
      <c r="G25" s="53" t="s">
        <v>31</v>
      </c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</row>
    <row r="26" spans="1:19" x14ac:dyDescent="0.6">
      <c r="A26" s="56" t="s">
        <v>34</v>
      </c>
      <c r="B26" s="11">
        <v>22</v>
      </c>
      <c r="C26" s="12" t="s">
        <v>18</v>
      </c>
      <c r="D26" s="13">
        <v>1656.1</v>
      </c>
      <c r="E26" s="13" t="s">
        <v>33</v>
      </c>
      <c r="G26" s="5">
        <v>2.15</v>
      </c>
      <c r="H26" s="5">
        <v>1.2</v>
      </c>
      <c r="I26" s="29">
        <v>1.2</v>
      </c>
      <c r="J26" s="5" t="s">
        <v>21</v>
      </c>
      <c r="K26" s="35">
        <v>0.5</v>
      </c>
      <c r="L26" s="5">
        <v>7.14</v>
      </c>
      <c r="M26" s="29">
        <f t="shared" si="0"/>
        <v>71399.999999999985</v>
      </c>
      <c r="N26" s="5">
        <v>3.96</v>
      </c>
      <c r="O26" s="5">
        <v>405</v>
      </c>
      <c r="P26" s="5">
        <v>6.0000000000000001E-3</v>
      </c>
      <c r="Q26" s="35">
        <f>P26*1000</f>
        <v>6</v>
      </c>
      <c r="R26" s="37">
        <f>N26/L26</f>
        <v>0.55462184873949583</v>
      </c>
      <c r="S26" s="52">
        <f t="shared" si="1"/>
        <v>7.0028011204481803E-6</v>
      </c>
    </row>
    <row r="27" spans="1:19" x14ac:dyDescent="0.6">
      <c r="A27" s="57"/>
      <c r="B27" s="11">
        <v>23</v>
      </c>
      <c r="C27" s="12" t="s">
        <v>18</v>
      </c>
      <c r="D27" s="13">
        <v>1657.7</v>
      </c>
      <c r="E27" s="13" t="s">
        <v>33</v>
      </c>
      <c r="G27" s="5">
        <v>1.24</v>
      </c>
      <c r="H27" s="5">
        <v>0.8</v>
      </c>
      <c r="I27" s="29">
        <v>0.8</v>
      </c>
      <c r="J27" s="5">
        <v>5</v>
      </c>
      <c r="K27" s="35">
        <v>5</v>
      </c>
      <c r="L27" s="5">
        <v>4.88</v>
      </c>
      <c r="M27" s="29">
        <f t="shared" si="0"/>
        <v>48799.999999999993</v>
      </c>
      <c r="N27" s="5">
        <v>2.14</v>
      </c>
      <c r="O27" s="5">
        <v>98</v>
      </c>
      <c r="P27" s="5" t="s">
        <v>24</v>
      </c>
      <c r="Q27" s="35">
        <v>0.5</v>
      </c>
      <c r="R27" s="37">
        <f>N27/L27</f>
        <v>0.43852459016393447</v>
      </c>
      <c r="S27" s="52">
        <f t="shared" si="1"/>
        <v>1.0245901639344264E-4</v>
      </c>
    </row>
    <row r="28" spans="1:19" x14ac:dyDescent="0.6">
      <c r="A28" s="57"/>
      <c r="B28" s="11">
        <v>24</v>
      </c>
      <c r="C28" s="12" t="s">
        <v>28</v>
      </c>
      <c r="D28" s="13">
        <v>1551.8</v>
      </c>
      <c r="E28" s="13" t="s">
        <v>33</v>
      </c>
      <c r="G28" s="5">
        <v>2.0099999999999998</v>
      </c>
      <c r="H28" s="5">
        <v>1.2</v>
      </c>
      <c r="I28" s="29">
        <v>1.2</v>
      </c>
      <c r="J28" s="5" t="s">
        <v>21</v>
      </c>
      <c r="K28" s="35">
        <v>0.5</v>
      </c>
      <c r="L28" s="5">
        <v>7.56</v>
      </c>
      <c r="M28" s="29">
        <f t="shared" si="0"/>
        <v>75600</v>
      </c>
      <c r="N28" s="5">
        <v>3.51</v>
      </c>
      <c r="O28" s="5">
        <v>184</v>
      </c>
      <c r="P28" s="5" t="s">
        <v>24</v>
      </c>
      <c r="Q28" s="35">
        <v>0.5</v>
      </c>
      <c r="R28" s="37">
        <f>N28/L28</f>
        <v>0.4642857142857143</v>
      </c>
      <c r="S28" s="52">
        <f t="shared" si="1"/>
        <v>6.613756613756614E-6</v>
      </c>
    </row>
    <row r="29" spans="1:19" x14ac:dyDescent="0.6">
      <c r="A29" s="57"/>
      <c r="B29" s="11">
        <v>25</v>
      </c>
      <c r="C29" s="14" t="s">
        <v>32</v>
      </c>
      <c r="D29" s="13">
        <v>1415.6</v>
      </c>
      <c r="E29" s="13" t="s">
        <v>33</v>
      </c>
      <c r="G29" s="62" t="s">
        <v>31</v>
      </c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</row>
    <row r="30" spans="1:19" x14ac:dyDescent="0.6">
      <c r="A30" s="57"/>
      <c r="B30" s="11">
        <v>26</v>
      </c>
      <c r="C30" s="12" t="s">
        <v>25</v>
      </c>
      <c r="D30" s="13">
        <v>1401.7</v>
      </c>
      <c r="E30" s="13" t="s">
        <v>26</v>
      </c>
      <c r="G30" s="5">
        <v>1.23</v>
      </c>
      <c r="H30" s="5">
        <v>0.5</v>
      </c>
      <c r="I30" s="29">
        <v>0.5</v>
      </c>
      <c r="J30" s="5">
        <v>1</v>
      </c>
      <c r="K30" s="35">
        <v>1</v>
      </c>
      <c r="L30" s="5">
        <v>9.9600000000000009</v>
      </c>
      <c r="M30" s="29">
        <f t="shared" si="0"/>
        <v>99600.000000000015</v>
      </c>
      <c r="N30" s="5">
        <v>4.13</v>
      </c>
      <c r="O30" s="5">
        <v>338</v>
      </c>
      <c r="P30" s="5">
        <v>2E-3</v>
      </c>
      <c r="Q30" s="35">
        <f t="shared" ref="Q30" si="3">P30*1000</f>
        <v>2</v>
      </c>
      <c r="R30" s="37">
        <f t="shared" ref="R30:R40" si="4">N30/L30</f>
        <v>0.41465863453815255</v>
      </c>
      <c r="S30" s="52">
        <f t="shared" si="1"/>
        <v>1.004016064257028E-5</v>
      </c>
    </row>
    <row r="31" spans="1:19" x14ac:dyDescent="0.6">
      <c r="A31" s="57"/>
      <c r="B31" s="11">
        <v>27</v>
      </c>
      <c r="C31" s="12" t="s">
        <v>25</v>
      </c>
      <c r="D31" s="13">
        <v>1401.2</v>
      </c>
      <c r="E31" s="13" t="s">
        <v>26</v>
      </c>
      <c r="G31" s="5">
        <v>1.32</v>
      </c>
      <c r="H31" s="5">
        <v>0.8</v>
      </c>
      <c r="I31" s="29">
        <v>0.8</v>
      </c>
      <c r="J31" s="5">
        <v>3</v>
      </c>
      <c r="K31" s="35">
        <v>3</v>
      </c>
      <c r="L31" s="5">
        <v>9.73</v>
      </c>
      <c r="M31" s="29">
        <f t="shared" si="0"/>
        <v>97300</v>
      </c>
      <c r="N31" s="5">
        <v>3.1</v>
      </c>
      <c r="O31" s="5">
        <v>144</v>
      </c>
      <c r="P31" s="5" t="s">
        <v>24</v>
      </c>
      <c r="Q31" s="35">
        <v>0.5</v>
      </c>
      <c r="R31" s="37">
        <f t="shared" si="4"/>
        <v>0.31860226104830419</v>
      </c>
      <c r="S31" s="52">
        <f t="shared" si="1"/>
        <v>3.0832476875642347E-5</v>
      </c>
    </row>
    <row r="32" spans="1:19" x14ac:dyDescent="0.6">
      <c r="A32" s="57"/>
      <c r="B32" s="11">
        <v>28</v>
      </c>
      <c r="C32" s="12" t="s">
        <v>25</v>
      </c>
      <c r="D32" s="13">
        <v>1396.6</v>
      </c>
      <c r="E32" s="13" t="s">
        <v>26</v>
      </c>
      <c r="G32" s="5">
        <v>0.86</v>
      </c>
      <c r="H32" s="5">
        <v>0.6</v>
      </c>
      <c r="I32" s="29">
        <v>0.6</v>
      </c>
      <c r="J32" s="5" t="s">
        <v>21</v>
      </c>
      <c r="K32" s="35">
        <v>0.5</v>
      </c>
      <c r="L32" s="5">
        <v>8.1</v>
      </c>
      <c r="M32" s="29">
        <f t="shared" si="0"/>
        <v>81000</v>
      </c>
      <c r="N32" s="5">
        <v>3.51</v>
      </c>
      <c r="O32" s="5">
        <v>176</v>
      </c>
      <c r="P32" s="5" t="s">
        <v>24</v>
      </c>
      <c r="Q32" s="35">
        <v>0.5</v>
      </c>
      <c r="R32" s="37">
        <f t="shared" si="4"/>
        <v>0.43333333333333335</v>
      </c>
      <c r="S32" s="52">
        <f t="shared" si="1"/>
        <v>6.1728395061728391E-6</v>
      </c>
    </row>
    <row r="33" spans="1:19" x14ac:dyDescent="0.6">
      <c r="A33" s="57"/>
      <c r="B33" s="11">
        <v>29</v>
      </c>
      <c r="C33" s="12" t="s">
        <v>25</v>
      </c>
      <c r="D33" s="13">
        <v>1393</v>
      </c>
      <c r="E33" s="13" t="s">
        <v>26</v>
      </c>
      <c r="G33" s="5">
        <v>1.54</v>
      </c>
      <c r="H33" s="5">
        <v>0.8</v>
      </c>
      <c r="I33" s="29">
        <v>0.8</v>
      </c>
      <c r="J33" s="5" t="s">
        <v>21</v>
      </c>
      <c r="K33" s="35">
        <v>0.5</v>
      </c>
      <c r="L33" s="5">
        <v>7.3</v>
      </c>
      <c r="M33" s="29">
        <f t="shared" si="0"/>
        <v>73000</v>
      </c>
      <c r="N33" s="5">
        <v>3.22</v>
      </c>
      <c r="O33" s="5">
        <v>172</v>
      </c>
      <c r="P33" s="5">
        <v>8.0000000000000002E-3</v>
      </c>
      <c r="Q33" s="35">
        <f>P33*1000</f>
        <v>8</v>
      </c>
      <c r="R33" s="37">
        <f t="shared" si="4"/>
        <v>0.44109589041095892</v>
      </c>
      <c r="S33" s="52">
        <f t="shared" si="1"/>
        <v>6.8493150684931509E-6</v>
      </c>
    </row>
    <row r="34" spans="1:19" x14ac:dyDescent="0.6">
      <c r="A34" s="57"/>
      <c r="B34" s="11">
        <v>30</v>
      </c>
      <c r="C34" s="12" t="s">
        <v>25</v>
      </c>
      <c r="D34" s="13">
        <v>1390.3</v>
      </c>
      <c r="E34" s="13" t="s">
        <v>26</v>
      </c>
      <c r="G34" s="5">
        <v>1.43</v>
      </c>
      <c r="H34" s="5">
        <v>1</v>
      </c>
      <c r="I34" s="29">
        <v>1</v>
      </c>
      <c r="J34" s="5" t="s">
        <v>21</v>
      </c>
      <c r="K34" s="35">
        <v>0.5</v>
      </c>
      <c r="L34" s="5">
        <v>4.76</v>
      </c>
      <c r="M34" s="29">
        <f t="shared" si="0"/>
        <v>47600</v>
      </c>
      <c r="N34" s="5">
        <v>2.4500000000000002</v>
      </c>
      <c r="O34" s="5">
        <v>146</v>
      </c>
      <c r="P34" s="5" t="s">
        <v>24</v>
      </c>
      <c r="Q34" s="35">
        <v>0.5</v>
      </c>
      <c r="R34" s="37">
        <f t="shared" si="4"/>
        <v>0.51470588235294124</v>
      </c>
      <c r="S34" s="52">
        <f t="shared" si="1"/>
        <v>1.0504201680672269E-5</v>
      </c>
    </row>
    <row r="35" spans="1:19" x14ac:dyDescent="0.6">
      <c r="A35" s="57"/>
      <c r="B35" s="11">
        <v>31</v>
      </c>
      <c r="C35" s="12" t="s">
        <v>25</v>
      </c>
      <c r="D35" s="13">
        <v>1389.3</v>
      </c>
      <c r="E35" s="13" t="s">
        <v>26</v>
      </c>
      <c r="G35" s="5">
        <v>1.31</v>
      </c>
      <c r="H35" s="5">
        <v>0.9</v>
      </c>
      <c r="I35" s="29">
        <v>0.9</v>
      </c>
      <c r="J35" s="5" t="s">
        <v>21</v>
      </c>
      <c r="K35" s="35">
        <v>0.5</v>
      </c>
      <c r="L35" s="5">
        <v>6.63</v>
      </c>
      <c r="M35" s="29">
        <f t="shared" si="0"/>
        <v>66300</v>
      </c>
      <c r="N35" s="5">
        <v>2.7</v>
      </c>
      <c r="O35" s="5">
        <v>100</v>
      </c>
      <c r="P35" s="5" t="s">
        <v>24</v>
      </c>
      <c r="Q35" s="35">
        <v>0.5</v>
      </c>
      <c r="R35" s="37">
        <f t="shared" si="4"/>
        <v>0.40723981900452494</v>
      </c>
      <c r="S35" s="52">
        <f t="shared" si="1"/>
        <v>7.541478129713424E-6</v>
      </c>
    </row>
    <row r="36" spans="1:19" x14ac:dyDescent="0.6">
      <c r="A36" s="57"/>
      <c r="B36" s="11">
        <v>32</v>
      </c>
      <c r="C36" s="12" t="s">
        <v>25</v>
      </c>
      <c r="D36" s="13">
        <v>1387.6</v>
      </c>
      <c r="E36" s="13" t="s">
        <v>26</v>
      </c>
      <c r="G36" s="5">
        <v>1.32</v>
      </c>
      <c r="H36" s="5">
        <v>0.8</v>
      </c>
      <c r="I36" s="29">
        <v>0.8</v>
      </c>
      <c r="J36" s="5">
        <v>1</v>
      </c>
      <c r="K36" s="35">
        <v>1</v>
      </c>
      <c r="L36" s="5">
        <v>6.43</v>
      </c>
      <c r="M36" s="29">
        <f t="shared" si="0"/>
        <v>64299.999999999993</v>
      </c>
      <c r="N36" s="5">
        <v>3.24</v>
      </c>
      <c r="O36" s="5">
        <v>120</v>
      </c>
      <c r="P36" s="5">
        <v>6.0000000000000001E-3</v>
      </c>
      <c r="Q36" s="35">
        <f>P36*1000</f>
        <v>6</v>
      </c>
      <c r="R36" s="37">
        <f t="shared" si="4"/>
        <v>0.50388802488335926</v>
      </c>
      <c r="S36" s="52">
        <f t="shared" si="1"/>
        <v>1.5552099533437017E-5</v>
      </c>
    </row>
    <row r="37" spans="1:19" x14ac:dyDescent="0.6">
      <c r="A37" s="57"/>
      <c r="B37" s="11">
        <v>33</v>
      </c>
      <c r="C37" s="15" t="s">
        <v>28</v>
      </c>
      <c r="D37" s="16">
        <v>1579.4</v>
      </c>
      <c r="E37" s="17" t="s">
        <v>19</v>
      </c>
      <c r="G37" s="5">
        <v>0.84</v>
      </c>
      <c r="H37" s="5" t="s">
        <v>20</v>
      </c>
      <c r="I37" s="29">
        <v>0.25</v>
      </c>
      <c r="J37" s="5" t="s">
        <v>21</v>
      </c>
      <c r="K37" s="35">
        <v>0.5</v>
      </c>
      <c r="L37" s="5">
        <v>8.89</v>
      </c>
      <c r="M37" s="29">
        <f t="shared" si="0"/>
        <v>88900</v>
      </c>
      <c r="N37" s="5">
        <v>3.69</v>
      </c>
      <c r="O37" s="5">
        <v>212</v>
      </c>
      <c r="P37" s="5">
        <v>4.0000000000000001E-3</v>
      </c>
      <c r="Q37" s="35">
        <f>P37*1000</f>
        <v>4</v>
      </c>
      <c r="R37" s="37">
        <f t="shared" si="4"/>
        <v>0.41507311586051743</v>
      </c>
      <c r="S37" s="52">
        <f t="shared" si="1"/>
        <v>5.6242969628796398E-6</v>
      </c>
    </row>
    <row r="38" spans="1:19" x14ac:dyDescent="0.6">
      <c r="A38" s="57"/>
      <c r="B38" s="11">
        <v>34</v>
      </c>
      <c r="C38" s="15" t="s">
        <v>28</v>
      </c>
      <c r="D38" s="16">
        <v>1571.6</v>
      </c>
      <c r="E38" s="17" t="s">
        <v>19</v>
      </c>
      <c r="G38" s="5">
        <v>1.77</v>
      </c>
      <c r="H38" s="5">
        <v>1</v>
      </c>
      <c r="I38" s="29">
        <v>1</v>
      </c>
      <c r="J38" s="5">
        <v>1</v>
      </c>
      <c r="K38" s="35">
        <v>1</v>
      </c>
      <c r="L38" s="5">
        <v>7.29</v>
      </c>
      <c r="M38" s="29">
        <f t="shared" si="0"/>
        <v>72900</v>
      </c>
      <c r="N38" s="5">
        <v>3.65</v>
      </c>
      <c r="O38" s="5">
        <v>1060</v>
      </c>
      <c r="P38" s="5" t="s">
        <v>24</v>
      </c>
      <c r="Q38" s="35">
        <v>0.5</v>
      </c>
      <c r="R38" s="37">
        <f t="shared" si="4"/>
        <v>0.5006858710562414</v>
      </c>
      <c r="S38" s="52">
        <f t="shared" si="1"/>
        <v>1.3717421124828532E-5</v>
      </c>
    </row>
    <row r="39" spans="1:19" x14ac:dyDescent="0.6">
      <c r="A39" s="57"/>
      <c r="B39" s="11">
        <v>35</v>
      </c>
      <c r="C39" s="15" t="s">
        <v>18</v>
      </c>
      <c r="D39" s="16">
        <v>1686.4</v>
      </c>
      <c r="E39" s="17" t="s">
        <v>19</v>
      </c>
      <c r="G39" s="5">
        <v>0.79</v>
      </c>
      <c r="H39" s="5" t="s">
        <v>20</v>
      </c>
      <c r="I39" s="29">
        <v>0.25</v>
      </c>
      <c r="J39" s="5" t="s">
        <v>21</v>
      </c>
      <c r="K39" s="35">
        <v>0.5</v>
      </c>
      <c r="L39" s="5">
        <v>8.5299999999999994</v>
      </c>
      <c r="M39" s="29">
        <f t="shared" si="0"/>
        <v>85299.999999999985</v>
      </c>
      <c r="N39" s="5">
        <v>3.1</v>
      </c>
      <c r="O39" s="5">
        <v>217</v>
      </c>
      <c r="P39" s="5">
        <v>2E-3</v>
      </c>
      <c r="Q39" s="35">
        <f>P39*1000</f>
        <v>2</v>
      </c>
      <c r="R39" s="37">
        <f t="shared" si="4"/>
        <v>0.36342321219226265</v>
      </c>
      <c r="S39" s="52">
        <f t="shared" si="1"/>
        <v>5.8616647127784301E-6</v>
      </c>
    </row>
    <row r="40" spans="1:19" s="7" customFormat="1" x14ac:dyDescent="0.6">
      <c r="A40" s="58"/>
      <c r="B40" s="11">
        <v>36</v>
      </c>
      <c r="C40" s="8" t="s">
        <v>18</v>
      </c>
      <c r="D40" s="9">
        <v>1684.8</v>
      </c>
      <c r="E40" s="10" t="s">
        <v>19</v>
      </c>
      <c r="F40" s="19"/>
      <c r="G40" s="20">
        <v>0.82</v>
      </c>
      <c r="H40" s="20" t="s">
        <v>20</v>
      </c>
      <c r="I40" s="50">
        <v>0.25</v>
      </c>
      <c r="J40" s="20" t="s">
        <v>21</v>
      </c>
      <c r="K40" s="38">
        <v>0.5</v>
      </c>
      <c r="L40" s="20">
        <v>8.34</v>
      </c>
      <c r="M40" s="29">
        <f t="shared" si="0"/>
        <v>83400</v>
      </c>
      <c r="N40" s="20">
        <v>3.99</v>
      </c>
      <c r="O40" s="20">
        <v>238</v>
      </c>
      <c r="P40" s="20" t="s">
        <v>24</v>
      </c>
      <c r="Q40" s="38">
        <v>0.5</v>
      </c>
      <c r="R40" s="39">
        <f t="shared" si="4"/>
        <v>0.47841726618705038</v>
      </c>
      <c r="S40" s="52">
        <f t="shared" si="1"/>
        <v>5.9952038369304553E-6</v>
      </c>
    </row>
    <row r="41" spans="1:19" x14ac:dyDescent="0.6">
      <c r="K41" s="30"/>
    </row>
    <row r="42" spans="1:19" x14ac:dyDescent="0.6">
      <c r="C42" s="55" t="s">
        <v>43</v>
      </c>
      <c r="D42" s="55"/>
      <c r="E42" s="55"/>
      <c r="F42" s="55"/>
      <c r="G42" s="55"/>
      <c r="H42" s="55"/>
      <c r="I42" s="55"/>
      <c r="J42" s="55"/>
      <c r="K42" s="55"/>
      <c r="L42" s="55"/>
      <c r="M42" s="55"/>
    </row>
  </sheetData>
  <mergeCells count="11">
    <mergeCell ref="G29:S29"/>
    <mergeCell ref="C42:M42"/>
    <mergeCell ref="A1:C1"/>
    <mergeCell ref="A26:A40"/>
    <mergeCell ref="A5:A25"/>
    <mergeCell ref="E3:E4"/>
    <mergeCell ref="G9:S9"/>
    <mergeCell ref="G10:S10"/>
    <mergeCell ref="G12:S12"/>
    <mergeCell ref="G24:S24"/>
    <mergeCell ref="G25:S25"/>
  </mergeCell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Shahin Dashtgard</dc:creator>
  <cp:lastModifiedBy>Shahin Dashtgard</cp:lastModifiedBy>
  <dcterms:created xsi:type="dcterms:W3CDTF">2016-02-19T19:06:52Z</dcterms:created>
  <dcterms:modified xsi:type="dcterms:W3CDTF">2016-02-22T22:43:34Z</dcterms:modified>
</cp:coreProperties>
</file>