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9140" windowHeight="7410" activeTab="3"/>
  </bookViews>
  <sheets>
    <sheet name="relief-erosion rates" sheetId="4" r:id="rId1"/>
    <sheet name="TJK05_Shakdara" sheetId="5" r:id="rId2"/>
    <sheet name="1071-2" sheetId="6" r:id="rId3"/>
    <sheet name="data table" sheetId="1" r:id="rId4"/>
    <sheet name="Sheet3" sheetId="3" r:id="rId5"/>
  </sheets>
  <definedNames>
    <definedName name="_xlnm.Print_Area" localSheetId="3">'data table'!$A$1:$S$60</definedName>
  </definedNames>
  <calcPr calcId="145621"/>
</workbook>
</file>

<file path=xl/calcChain.xml><?xml version="1.0" encoding="utf-8"?>
<calcChain xmlns="http://schemas.openxmlformats.org/spreadsheetml/2006/main">
  <c r="R6" i="1" l="1"/>
  <c r="R29" i="1" s="1"/>
  <c r="R28" i="1"/>
  <c r="R23" i="1"/>
  <c r="R56" i="1"/>
  <c r="R51" i="1"/>
  <c r="R45" i="1"/>
  <c r="R57" i="1" s="1"/>
  <c r="R40" i="1"/>
  <c r="R35" i="1"/>
  <c r="S56" i="1"/>
  <c r="S51" i="1"/>
  <c r="S45" i="1"/>
  <c r="S40" i="1"/>
  <c r="S35" i="1"/>
  <c r="S57" i="1"/>
  <c r="S28" i="1"/>
  <c r="S11" i="1"/>
  <c r="S16" i="1"/>
  <c r="S29" i="1" s="1"/>
  <c r="R16" i="1"/>
  <c r="R11" i="1"/>
  <c r="Q56" i="1"/>
  <c r="Q51" i="1"/>
  <c r="Q45" i="1"/>
  <c r="Q40" i="1"/>
  <c r="Q57" i="1" s="1"/>
  <c r="Q35" i="1"/>
  <c r="Q28" i="1"/>
  <c r="Q16" i="1"/>
  <c r="Q11" i="1"/>
  <c r="Q29" i="1"/>
</calcChain>
</file>

<file path=xl/sharedStrings.xml><?xml version="1.0" encoding="utf-8"?>
<sst xmlns="http://schemas.openxmlformats.org/spreadsheetml/2006/main" count="93" uniqueCount="53">
  <si>
    <t>Sample name</t>
  </si>
  <si>
    <t>AFT population (Ma)</t>
  </si>
  <si>
    <t xml:space="preserve">% </t>
  </si>
  <si>
    <t>1071-4</t>
  </si>
  <si>
    <t>no Cenozoic ages</t>
  </si>
  <si>
    <t>1071-1</t>
  </si>
  <si>
    <t>1071-2</t>
  </si>
  <si>
    <t>1071-7</t>
  </si>
  <si>
    <t>NA</t>
  </si>
  <si>
    <t>1071-3</t>
  </si>
  <si>
    <t>1071-6</t>
  </si>
  <si>
    <t xml:space="preserve">TJK-8 </t>
  </si>
  <si>
    <t xml:space="preserve">TJK-04 </t>
  </si>
  <si>
    <t xml:space="preserve">TJK-07 </t>
  </si>
  <si>
    <t xml:space="preserve">TJK-06 </t>
  </si>
  <si>
    <t xml:space="preserve">TJK-05 </t>
  </si>
  <si>
    <t>Gunt R.</t>
  </si>
  <si>
    <t>Bartang R.</t>
  </si>
  <si>
    <t>Yazgulem R.</t>
  </si>
  <si>
    <t>Murghab R.</t>
  </si>
  <si>
    <t>Vanch R.</t>
  </si>
  <si>
    <t>Tashkorgan R.</t>
  </si>
  <si>
    <t>Gez R.</t>
  </si>
  <si>
    <t>Binomfit #</t>
  </si>
  <si>
    <t>Markansu R.</t>
  </si>
  <si>
    <t>DensityPlotter*</t>
  </si>
  <si>
    <t>Western Pamir</t>
  </si>
  <si>
    <t>Northeastern Pamir</t>
  </si>
  <si>
    <t>Moskol</t>
  </si>
  <si>
    <t>Shakdara</t>
  </si>
  <si>
    <t>Moskol and Sares</t>
  </si>
  <si>
    <t xml:space="preserve">Yazgulem </t>
  </si>
  <si>
    <t>Kongur-Shan Mustagh-Ata</t>
  </si>
  <si>
    <t>Domes</t>
  </si>
  <si>
    <t xml:space="preserve"> in the source area</t>
  </si>
  <si>
    <t>Lat.</t>
  </si>
  <si>
    <t>Long.</t>
  </si>
  <si>
    <t xml:space="preserve"> </t>
  </si>
  <si>
    <t>average exhumation rate W Pamir</t>
  </si>
  <si>
    <t>average exhumation rate NE Pamir</t>
  </si>
  <si>
    <t>%</t>
  </si>
  <si>
    <t xml:space="preserve">combined TJK-04-06: </t>
  </si>
  <si>
    <t>youngest P, &gt;10%</t>
  </si>
  <si>
    <t>Exhumation rates (mm/yr)</t>
  </si>
  <si>
    <r>
      <t>40</t>
    </r>
    <r>
      <rPr>
        <b/>
        <sz val="11"/>
        <color indexed="8"/>
        <rFont val="Arial"/>
        <family val="2"/>
      </rPr>
      <t>Ar/</t>
    </r>
    <r>
      <rPr>
        <b/>
        <vertAlign val="superscript"/>
        <sz val="11"/>
        <color indexed="8"/>
        <rFont val="Arial"/>
        <family val="2"/>
      </rPr>
      <t>39</t>
    </r>
    <r>
      <rPr>
        <b/>
        <sz val="11"/>
        <color indexed="8"/>
        <rFont val="Arial"/>
        <family val="2"/>
      </rPr>
      <t>Ar populations* (Ma)</t>
    </r>
  </si>
  <si>
    <r>
      <t>1</t>
    </r>
    <r>
      <rPr>
        <b/>
        <sz val="11"/>
        <color indexed="8"/>
        <rFont val="Symbol"/>
        <family val="1"/>
        <charset val="2"/>
      </rPr>
      <t xml:space="preserve">s </t>
    </r>
    <r>
      <rPr>
        <b/>
        <sz val="11"/>
        <color indexed="8"/>
        <rFont val="Arial"/>
        <family val="2"/>
      </rPr>
      <t>error</t>
    </r>
  </si>
  <si>
    <r>
      <t xml:space="preserve">1 </t>
    </r>
    <r>
      <rPr>
        <b/>
        <sz val="11"/>
        <color indexed="8"/>
        <rFont val="Symbol"/>
        <family val="1"/>
        <charset val="2"/>
      </rPr>
      <t>s</t>
    </r>
    <r>
      <rPr>
        <b/>
        <sz val="11"/>
        <color indexed="8"/>
        <rFont val="Arial"/>
        <family val="2"/>
      </rPr>
      <t xml:space="preserve"> error (Ma)</t>
    </r>
  </si>
  <si>
    <r>
      <t>2</t>
    </r>
    <r>
      <rPr>
        <b/>
        <sz val="11"/>
        <color indexed="8"/>
        <rFont val="Symbol"/>
        <family val="1"/>
        <charset val="2"/>
      </rPr>
      <t>s</t>
    </r>
    <r>
      <rPr>
        <b/>
        <sz val="11"/>
        <color indexed="8"/>
        <rFont val="Arial"/>
        <family val="2"/>
      </rPr>
      <t xml:space="preserve"> error (Ma)</t>
    </r>
  </si>
  <si>
    <r>
      <t>1</t>
    </r>
    <r>
      <rPr>
        <b/>
        <sz val="11"/>
        <color indexed="8"/>
        <rFont val="Symbol"/>
        <family val="1"/>
        <charset val="2"/>
      </rPr>
      <t>s</t>
    </r>
    <r>
      <rPr>
        <b/>
        <sz val="11"/>
        <color indexed="8"/>
        <rFont val="Arial"/>
        <family val="2"/>
      </rPr>
      <t xml:space="preserve"> error (Ma)</t>
    </r>
  </si>
  <si>
    <r>
      <t>40</t>
    </r>
    <r>
      <rPr>
        <b/>
        <sz val="11"/>
        <color indexed="8"/>
        <rFont val="Arial"/>
        <family val="2"/>
      </rPr>
      <t>Ar/</t>
    </r>
    <r>
      <rPr>
        <b/>
        <vertAlign val="superscript"/>
        <sz val="11"/>
        <color indexed="8"/>
        <rFont val="Arial"/>
        <family val="2"/>
      </rPr>
      <t>39</t>
    </r>
    <r>
      <rPr>
        <b/>
        <sz val="11"/>
        <color indexed="8"/>
        <rFont val="Arial"/>
        <family val="2"/>
      </rPr>
      <t xml:space="preserve">Ar youngest age </t>
    </r>
  </si>
  <si>
    <t>(Ma)</t>
  </si>
  <si>
    <t>TABLE DR5. 40Ar/30Ar AND AFT YOUNGEST AGES AND POPULATIONS</t>
  </si>
  <si>
    <t>Kalate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</si>
</sst>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Symbol"/>
      <family val="1"/>
      <charset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/>
    <xf numFmtId="0" fontId="0" fillId="0" borderId="0" xfId="0" applyFill="1" applyAlignment="1"/>
    <xf numFmtId="0" fontId="0" fillId="0" borderId="0" xfId="0" applyFill="1"/>
    <xf numFmtId="2" fontId="2" fillId="0" borderId="0" xfId="0" applyNumberFormat="1" applyFont="1" applyAlignment="1">
      <alignment wrapText="1"/>
    </xf>
    <xf numFmtId="2" fontId="2" fillId="0" borderId="0" xfId="0" applyNumberFormat="1" applyFont="1"/>
    <xf numFmtId="2" fontId="0" fillId="0" borderId="0" xfId="0" applyNumberFormat="1"/>
    <xf numFmtId="1" fontId="2" fillId="0" borderId="0" xfId="0" applyNumberFormat="1" applyFont="1" applyAlignment="1">
      <alignment wrapText="1"/>
    </xf>
    <xf numFmtId="1" fontId="2" fillId="0" borderId="0" xfId="0" applyNumberFormat="1" applyFont="1"/>
    <xf numFmtId="1" fontId="0" fillId="0" borderId="0" xfId="0" applyNumberForma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top"/>
    </xf>
    <xf numFmtId="1" fontId="10" fillId="0" borderId="0" xfId="0" applyNumberFormat="1" applyFont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11" fillId="0" borderId="0" xfId="0" applyFont="1"/>
    <xf numFmtId="0" fontId="11" fillId="0" borderId="0" xfId="0" applyFont="1" applyBorder="1"/>
    <xf numFmtId="2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" fontId="15" fillId="0" borderId="0" xfId="0" applyNumberFormat="1" applyFont="1" applyAlignment="1">
      <alignment horizontal="center"/>
    </xf>
    <xf numFmtId="0" fontId="2" fillId="0" borderId="0" xfId="0" applyFont="1" applyBorder="1"/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1" fontId="2" fillId="0" borderId="0" xfId="0" applyNumberFormat="1" applyFont="1" applyFill="1"/>
    <xf numFmtId="2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/>
    <xf numFmtId="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/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2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Fill="1" applyBorder="1" applyAlignment="1"/>
    <xf numFmtId="0" fontId="0" fillId="0" borderId="1" xfId="0" applyFont="1" applyFill="1" applyBorder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2" fontId="0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/>
    <xf numFmtId="0" fontId="0" fillId="0" borderId="0" xfId="0" applyFont="1" applyFill="1" applyBorder="1"/>
    <xf numFmtId="0" fontId="2" fillId="0" borderId="4" xfId="0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2" fillId="0" borderId="4" xfId="0" applyFont="1" applyBorder="1"/>
    <xf numFmtId="2" fontId="2" fillId="0" borderId="4" xfId="0" applyNumberFormat="1" applyFont="1" applyBorder="1"/>
    <xf numFmtId="1" fontId="2" fillId="0" borderId="4" xfId="0" applyNumberFormat="1" applyFont="1" applyBorder="1"/>
    <xf numFmtId="0" fontId="2" fillId="0" borderId="4" xfId="0" applyFont="1" applyFill="1" applyBorder="1"/>
    <xf numFmtId="164" fontId="6" fillId="0" borderId="4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56825749167592E-2"/>
          <c:y val="0.2169657422512235"/>
          <c:w val="0.76026637069922309"/>
          <c:h val="0.71615008156606852"/>
        </c:manualLayout>
      </c:layout>
      <c:scatterChart>
        <c:scatterStyle val="lineMarker"/>
        <c:varyColors val="0"/>
        <c:ser>
          <c:idx val="1"/>
          <c:order val="0"/>
          <c:tx>
            <c:v>2000-4000 relief</c:v>
          </c:tx>
          <c:spPr>
            <a:ln w="28575">
              <a:noFill/>
            </a:ln>
          </c:spP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1"/>
            <c:trendlineLbl>
              <c:layout>
                <c:manualLayout>
                  <c:x val="9.8081023454157784E-2"/>
                  <c:y val="-9.441882264716910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Lit>
              <c:formatCode>General</c:formatCode>
              <c:ptCount val="4"/>
              <c:pt idx="0">
                <c:v>89.5</c:v>
              </c:pt>
              <c:pt idx="1">
                <c:v>141.5</c:v>
              </c:pt>
              <c:pt idx="2">
                <c:v>5.9</c:v>
              </c:pt>
              <c:pt idx="3">
                <c:v>32.299999999999898</c:v>
              </c:pt>
            </c:numLit>
          </c:xVal>
          <c:yVal>
            <c:numLit>
              <c:formatCode>General</c:formatCode>
              <c:ptCount val="4"/>
              <c:pt idx="0">
                <c:v>2000</c:v>
              </c:pt>
              <c:pt idx="1">
                <c:v>4000</c:v>
              </c:pt>
              <c:pt idx="2">
                <c:v>2000</c:v>
              </c:pt>
              <c:pt idx="3">
                <c:v>4000</c:v>
              </c:pt>
            </c:numLit>
          </c:yVal>
          <c:smooth val="0"/>
        </c:ser>
        <c:ser>
          <c:idx val="2"/>
          <c:order val="1"/>
          <c:tx>
            <c:v>5000-2000 relief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8002842928216065"/>
                  <c:y val="-6.102817504954737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Lit>
              <c:formatCode>General</c:formatCode>
              <c:ptCount val="4"/>
              <c:pt idx="0">
                <c:v>89.5</c:v>
              </c:pt>
              <c:pt idx="1">
                <c:v>141.5</c:v>
              </c:pt>
              <c:pt idx="2">
                <c:v>5.9</c:v>
              </c:pt>
              <c:pt idx="3">
                <c:v>32.299999999999898</c:v>
              </c:pt>
            </c:numLit>
          </c:xVal>
          <c:yVal>
            <c:numLit>
              <c:formatCode>General</c:formatCode>
              <c:ptCount val="4"/>
              <c:pt idx="0">
                <c:v>2000</c:v>
              </c:pt>
              <c:pt idx="1">
                <c:v>5000</c:v>
              </c:pt>
              <c:pt idx="2">
                <c:v>2000</c:v>
              </c:pt>
              <c:pt idx="3">
                <c:v>5000</c:v>
              </c:pt>
            </c:numLit>
          </c:yVal>
          <c:smooth val="0"/>
        </c:ser>
        <c:ser>
          <c:idx val="3"/>
          <c:order val="2"/>
          <c:tx>
            <c:v>1000-4000 relief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2224591329068941"/>
                  <c:y val="-0.1611623547056617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Lit>
              <c:formatCode>General</c:formatCode>
              <c:ptCount val="4"/>
              <c:pt idx="0">
                <c:v>98.5</c:v>
              </c:pt>
              <c:pt idx="1">
                <c:v>141.5</c:v>
              </c:pt>
              <c:pt idx="2">
                <c:v>5.9</c:v>
              </c:pt>
              <c:pt idx="3">
                <c:v>32.299999999999898</c:v>
              </c:pt>
            </c:numLit>
          </c:xVal>
          <c:yVal>
            <c:numLit>
              <c:formatCode>General</c:formatCode>
              <c:ptCount val="4"/>
              <c:pt idx="0">
                <c:v>1000</c:v>
              </c:pt>
              <c:pt idx="1">
                <c:v>4000</c:v>
              </c:pt>
              <c:pt idx="2">
                <c:v>1000</c:v>
              </c:pt>
              <c:pt idx="3">
                <c:v>4000</c:v>
              </c:pt>
            </c:numLit>
          </c:yVal>
          <c:smooth val="0"/>
        </c:ser>
        <c:ser>
          <c:idx val="4"/>
          <c:order val="3"/>
          <c:tx>
            <c:v>6000-1500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Lit>
              <c:formatCode>General</c:formatCode>
              <c:ptCount val="4"/>
              <c:pt idx="0">
                <c:v>89.5</c:v>
              </c:pt>
              <c:pt idx="1">
                <c:v>141.5</c:v>
              </c:pt>
              <c:pt idx="2">
                <c:v>5.9</c:v>
              </c:pt>
              <c:pt idx="3">
                <c:v>32.299999999999898</c:v>
              </c:pt>
            </c:numLit>
          </c:xVal>
          <c:yVal>
            <c:numLit>
              <c:formatCode>General</c:formatCode>
              <c:ptCount val="4"/>
              <c:pt idx="0">
                <c:v>1500</c:v>
              </c:pt>
              <c:pt idx="1">
                <c:v>6000</c:v>
              </c:pt>
              <c:pt idx="2">
                <c:v>1500</c:v>
              </c:pt>
              <c:pt idx="3">
                <c:v>6000</c:v>
              </c:pt>
            </c:numLit>
          </c:yVal>
          <c:smooth val="0"/>
        </c:ser>
        <c:ser>
          <c:idx val="5"/>
          <c:order val="4"/>
          <c:tx>
            <c:v>7000-3000</c:v>
          </c:tx>
          <c:spPr>
            <a:ln w="28575">
              <a:noFill/>
            </a:ln>
          </c:spPr>
          <c:xVal>
            <c:numLit>
              <c:formatCode>General</c:formatCode>
              <c:ptCount val="4"/>
              <c:pt idx="0">
                <c:v>89.5</c:v>
              </c:pt>
              <c:pt idx="1">
                <c:v>141.5</c:v>
              </c:pt>
              <c:pt idx="2">
                <c:v>5.9</c:v>
              </c:pt>
              <c:pt idx="3">
                <c:v>32.299999999999898</c:v>
              </c:pt>
            </c:numLit>
          </c:xVal>
          <c:yVal>
            <c:numLit>
              <c:formatCode>General</c:formatCode>
              <c:ptCount val="4"/>
              <c:pt idx="0">
                <c:v>3000</c:v>
              </c:pt>
              <c:pt idx="1">
                <c:v>7000</c:v>
              </c:pt>
              <c:pt idx="2">
                <c:v>3000</c:v>
              </c:pt>
              <c:pt idx="3">
                <c:v>7000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92384"/>
        <c:axId val="111022848"/>
      </c:scatterChart>
      <c:valAx>
        <c:axId val="110992384"/>
        <c:scaling>
          <c:orientation val="maxMin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022848"/>
        <c:crosses val="autoZero"/>
        <c:crossBetween val="midCat"/>
      </c:valAx>
      <c:valAx>
        <c:axId val="111022848"/>
        <c:scaling>
          <c:orientation val="maxMin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9923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2874583795783"/>
          <c:y val="0.48613376835236544"/>
          <c:w val="0.15871254162042175"/>
          <c:h val="0.515497553017944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164261931187568E-2"/>
          <c:y val="8.9722675367047311E-2"/>
          <c:w val="0.70699223085460594"/>
          <c:h val="0.85644371941272435"/>
        </c:manualLayout>
      </c:layout>
      <c:scatterChart>
        <c:scatterStyle val="lineMarker"/>
        <c:varyColors val="0"/>
        <c:ser>
          <c:idx val="0"/>
          <c:order val="0"/>
          <c:tx>
            <c:v>TJK5_modern relief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5155599300087487"/>
                  <c:y val="-4.636665208515602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Lit>
              <c:formatCode>General</c:formatCode>
              <c:ptCount val="4"/>
              <c:pt idx="0">
                <c:v>15.7</c:v>
              </c:pt>
              <c:pt idx="1">
                <c:v>25.8</c:v>
              </c:pt>
              <c:pt idx="2">
                <c:v>10.1</c:v>
              </c:pt>
              <c:pt idx="3">
                <c:v>16.600000000000001</c:v>
              </c:pt>
            </c:numLit>
          </c:xVal>
          <c:yVal>
            <c:numLit>
              <c:formatCode>General</c:formatCode>
              <c:ptCount val="4"/>
              <c:pt idx="0">
                <c:v>2474</c:v>
              </c:pt>
              <c:pt idx="1">
                <c:v>5794</c:v>
              </c:pt>
              <c:pt idx="2">
                <c:v>2474</c:v>
              </c:pt>
              <c:pt idx="3">
                <c:v>5794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93248"/>
        <c:axId val="111094784"/>
      </c:scatterChart>
      <c:valAx>
        <c:axId val="11109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094784"/>
        <c:crosses val="autoZero"/>
        <c:crossBetween val="midCat"/>
      </c:valAx>
      <c:valAx>
        <c:axId val="11109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93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135405105438405"/>
          <c:y val="0.49102773246329529"/>
          <c:w val="0.20976692563817981"/>
          <c:h val="7.8303425774877644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1071-2, Ar data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0782611548556432"/>
                  <c:y val="-7.107611548556430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Lit>
              <c:formatCode>General</c:formatCode>
              <c:ptCount val="2"/>
              <c:pt idx="0">
                <c:v>75.400000000000006</c:v>
              </c:pt>
              <c:pt idx="1">
                <c:v>108.2</c:v>
              </c:pt>
            </c:numLit>
          </c:xVal>
          <c:yVal>
            <c:numLit>
              <c:formatCode>General</c:formatCode>
              <c:ptCount val="2"/>
              <c:pt idx="0">
                <c:v>3477</c:v>
              </c:pt>
              <c:pt idx="1">
                <c:v>5877</c:v>
              </c:pt>
            </c:numLit>
          </c:yVal>
          <c:smooth val="0"/>
        </c:ser>
        <c:ser>
          <c:idx val="2"/>
          <c:order val="1"/>
          <c:tx>
            <c:v>2000-3500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4539545056867892"/>
                  <c:y val="0.2280989355497229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Lit>
              <c:formatCode>General</c:formatCode>
              <c:ptCount val="2"/>
              <c:pt idx="0">
                <c:v>89.5</c:v>
              </c:pt>
              <c:pt idx="1">
                <c:v>97.8</c:v>
              </c:pt>
            </c:numLit>
          </c:xVal>
          <c:yVal>
            <c:numLit>
              <c:formatCode>General</c:formatCode>
              <c:ptCount val="2"/>
              <c:pt idx="0">
                <c:v>2000</c:v>
              </c:pt>
              <c:pt idx="1">
                <c:v>3500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91936"/>
        <c:axId val="111193472"/>
      </c:scatterChart>
      <c:valAx>
        <c:axId val="1111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193472"/>
        <c:crosses val="autoZero"/>
        <c:crossBetween val="midCat"/>
      </c:valAx>
      <c:valAx>
        <c:axId val="11119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91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57713651498335"/>
          <c:y val="0.42251223491027734"/>
          <c:w val="0.18645948945615981"/>
          <c:h val="0.15660685154975529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56</xdr:row>
      <xdr:rowOff>13334</xdr:rowOff>
    </xdr:from>
    <xdr:to>
      <xdr:col>7</xdr:col>
      <xdr:colOff>1638300</xdr:colOff>
      <xdr:row>59</xdr:row>
      <xdr:rowOff>152400</xdr:rowOff>
    </xdr:to>
    <xdr:sp macro="" textlink="">
      <xdr:nvSpPr>
        <xdr:cNvPr id="2" name="TextBox 1"/>
        <xdr:cNvSpPr txBox="1"/>
      </xdr:nvSpPr>
      <xdr:spPr>
        <a:xfrm>
          <a:off x="1" y="10824209"/>
          <a:ext cx="10848974" cy="7296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*DensityPlotter (Vermeesh, 2012); mixture model in authomated mode. #Binomfit (Brendon, 2002); binomial fittting distribution in authomated mode. Average regional exhumation rates are calculated using a paleogeothermal gradient of </a:t>
          </a: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30</a:t>
          </a:r>
          <a:r>
            <a:rPr lang="en-US" sz="11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C/km </a:t>
          </a:r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(only population made of &gt;10% of the total spectra are considered)</a:t>
          </a: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 1) the youngest </a:t>
          </a:r>
          <a:r>
            <a:rPr lang="en-US" sz="11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40</a:t>
          </a: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Ar/</a:t>
          </a:r>
          <a:r>
            <a:rPr lang="en-US" sz="11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39</a:t>
          </a: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Ar populaiton age; 2)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the youngest AFT population (*), a closure T for AFT of 120oC; </a:t>
          </a: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3) the difference between the </a:t>
          </a:r>
          <a:r>
            <a:rPr lang="en-US" sz="11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40</a:t>
          </a: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Ar/</a:t>
          </a:r>
          <a:r>
            <a:rPr lang="en-US" sz="11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39</a:t>
          </a: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Ar and AFT populations ages , closure T for </a:t>
          </a:r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</a:t>
          </a:r>
          <a:r>
            <a:rPr lang="en-US" sz="11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40</a:t>
          </a:r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Ar/</a:t>
          </a:r>
          <a:r>
            <a:rPr lang="en-US" sz="11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39</a:t>
          </a:r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 white mica of 387</a:t>
          </a:r>
          <a:r>
            <a:rPr lang="en-US" sz="11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 (average between 425</a:t>
          </a:r>
          <a:r>
            <a:rPr lang="en-US" sz="11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350) and 120</a:t>
          </a:r>
          <a:r>
            <a:rPr lang="en-US" sz="1100" b="0" i="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AFT.</a:t>
          </a:r>
          <a:endParaRPr 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9"/>
  <sheetViews>
    <sheetView tabSelected="1" view="pageBreakPreview" zoomScaleNormal="100" workbookViewId="0">
      <selection activeCell="A6" sqref="A6"/>
    </sheetView>
  </sheetViews>
  <sheetFormatPr defaultRowHeight="15" x14ac:dyDescent="0.25"/>
  <cols>
    <col min="1" max="1" width="21" bestFit="1" customWidth="1"/>
    <col min="2" max="2" width="29.7109375" bestFit="1" customWidth="1"/>
    <col min="3" max="3" width="12.28515625" customWidth="1"/>
    <col min="4" max="4" width="22" bestFit="1" customWidth="1"/>
    <col min="5" max="5" width="29.5703125" style="14" customWidth="1"/>
    <col min="6" max="6" width="9.42578125" style="14" bestFit="1" customWidth="1"/>
    <col min="7" max="7" width="19.140625" style="17" bestFit="1" customWidth="1"/>
    <col min="8" max="8" width="26.140625" bestFit="1" customWidth="1"/>
    <col min="9" max="9" width="17.5703125" bestFit="1" customWidth="1"/>
    <col min="10" max="10" width="26.140625" customWidth="1"/>
    <col min="11" max="11" width="25.42578125" style="10" bestFit="1" customWidth="1"/>
    <col min="12" max="12" width="17.28515625" style="11" bestFit="1" customWidth="1"/>
    <col min="13" max="13" width="22.5703125" style="11" customWidth="1"/>
    <col min="14" max="14" width="26" style="1" customWidth="1"/>
    <col min="15" max="15" width="15" style="1" customWidth="1"/>
    <col min="16" max="16" width="9.140625" style="1"/>
    <col min="17" max="17" width="9.140625" style="18"/>
    <col min="18" max="19" width="9.140625" style="19"/>
  </cols>
  <sheetData>
    <row r="1" spans="1:19" ht="15.75" thickBot="1" x14ac:dyDescent="0.3">
      <c r="A1" s="122"/>
      <c r="B1" s="122"/>
      <c r="C1" s="124"/>
      <c r="D1" s="124"/>
      <c r="E1" s="125"/>
      <c r="F1" s="125"/>
      <c r="G1" s="126"/>
      <c r="H1" s="124"/>
      <c r="I1" s="124"/>
      <c r="J1" s="124"/>
      <c r="K1" s="123" t="s">
        <v>51</v>
      </c>
      <c r="L1" s="127"/>
      <c r="M1" s="127"/>
      <c r="N1" s="117"/>
      <c r="O1" s="117"/>
      <c r="P1" s="117"/>
      <c r="Q1" s="128" t="s">
        <v>43</v>
      </c>
      <c r="R1" s="129"/>
      <c r="S1" s="129"/>
    </row>
    <row r="2" spans="1:19" ht="18" thickTop="1" x14ac:dyDescent="0.25">
      <c r="A2" s="22" t="s">
        <v>0</v>
      </c>
      <c r="B2" s="23" t="s">
        <v>33</v>
      </c>
      <c r="C2" s="22" t="s">
        <v>35</v>
      </c>
      <c r="D2" s="22" t="s">
        <v>36</v>
      </c>
      <c r="E2" s="24" t="s">
        <v>44</v>
      </c>
      <c r="F2" s="25" t="s">
        <v>45</v>
      </c>
      <c r="G2" s="26" t="s">
        <v>40</v>
      </c>
      <c r="H2" s="27" t="s">
        <v>49</v>
      </c>
      <c r="I2" s="23" t="s">
        <v>46</v>
      </c>
      <c r="J2" s="22" t="s">
        <v>0</v>
      </c>
      <c r="K2" s="28" t="s">
        <v>1</v>
      </c>
      <c r="L2" s="28" t="s">
        <v>47</v>
      </c>
      <c r="M2" s="29" t="s">
        <v>2</v>
      </c>
      <c r="N2" s="23" t="s">
        <v>1</v>
      </c>
      <c r="O2" s="23" t="s">
        <v>48</v>
      </c>
      <c r="P2" s="30" t="s">
        <v>2</v>
      </c>
      <c r="Q2" s="31">
        <v>1</v>
      </c>
      <c r="R2" s="32">
        <v>2</v>
      </c>
      <c r="S2" s="32">
        <v>3</v>
      </c>
    </row>
    <row r="3" spans="1:19" ht="15.75" thickBot="1" x14ac:dyDescent="0.3">
      <c r="A3" s="33"/>
      <c r="B3" s="34" t="s">
        <v>34</v>
      </c>
      <c r="C3" s="33"/>
      <c r="D3" s="33"/>
      <c r="E3" s="35"/>
      <c r="F3" s="35"/>
      <c r="G3" s="36" t="s">
        <v>42</v>
      </c>
      <c r="H3" s="120" t="s">
        <v>50</v>
      </c>
      <c r="I3" s="33"/>
      <c r="J3" s="33"/>
      <c r="K3" s="37" t="s">
        <v>23</v>
      </c>
      <c r="L3" s="121"/>
      <c r="M3" s="121"/>
      <c r="N3" s="20" t="s">
        <v>25</v>
      </c>
      <c r="O3" s="20"/>
      <c r="P3" s="20"/>
      <c r="Q3" s="39"/>
      <c r="R3" s="21"/>
      <c r="S3" s="21"/>
    </row>
    <row r="4" spans="1:19" x14ac:dyDescent="0.25">
      <c r="A4" s="40" t="s">
        <v>27</v>
      </c>
      <c r="B4" s="41"/>
      <c r="C4" s="42"/>
      <c r="D4" s="42"/>
      <c r="E4" s="43"/>
      <c r="F4" s="43"/>
      <c r="G4" s="44"/>
      <c r="H4" s="42"/>
      <c r="I4" s="42"/>
      <c r="J4" s="40" t="s">
        <v>27</v>
      </c>
      <c r="K4" s="45"/>
      <c r="L4" s="46"/>
      <c r="M4" s="46"/>
      <c r="N4" s="47"/>
      <c r="O4" s="47"/>
      <c r="P4" s="47"/>
      <c r="Q4" s="48"/>
      <c r="R4" s="49"/>
      <c r="S4" s="49"/>
    </row>
    <row r="5" spans="1:19" x14ac:dyDescent="0.25">
      <c r="A5" s="4" t="s">
        <v>3</v>
      </c>
      <c r="B5" s="4"/>
      <c r="C5" s="3">
        <v>74.076980000000006</v>
      </c>
      <c r="D5" s="3">
        <v>39.272680000000001</v>
      </c>
      <c r="E5" s="50" t="s">
        <v>4</v>
      </c>
      <c r="F5" s="50"/>
      <c r="G5" s="51"/>
      <c r="H5" s="52" t="s">
        <v>4</v>
      </c>
      <c r="I5" s="3"/>
      <c r="J5" s="4" t="s">
        <v>3</v>
      </c>
      <c r="K5" s="28">
        <v>22</v>
      </c>
      <c r="L5" s="45">
        <v>2.1</v>
      </c>
      <c r="M5" s="53">
        <v>86</v>
      </c>
      <c r="N5" s="54">
        <v>19.7</v>
      </c>
      <c r="O5" s="52">
        <v>0.5</v>
      </c>
      <c r="P5" s="52">
        <v>100</v>
      </c>
      <c r="Q5" s="55"/>
      <c r="R5" s="49"/>
      <c r="S5" s="49"/>
    </row>
    <row r="6" spans="1:19" ht="15.75" thickBot="1" x14ac:dyDescent="0.3">
      <c r="A6" s="4" t="s">
        <v>52</v>
      </c>
      <c r="B6" s="56"/>
      <c r="C6" s="57"/>
      <c r="D6" s="5"/>
      <c r="E6" s="50"/>
      <c r="F6" s="50"/>
      <c r="G6" s="51"/>
      <c r="H6" s="52"/>
      <c r="I6" s="52"/>
      <c r="J6" s="4" t="s">
        <v>24</v>
      </c>
      <c r="K6" s="37">
        <v>31.5</v>
      </c>
      <c r="L6" s="37">
        <v>5</v>
      </c>
      <c r="M6" s="53">
        <v>14</v>
      </c>
      <c r="N6" s="20"/>
      <c r="O6" s="20"/>
      <c r="P6" s="20"/>
      <c r="Q6" s="39"/>
      <c r="R6" s="21">
        <f>4/N5</f>
        <v>0.20304568527918782</v>
      </c>
      <c r="S6" s="21"/>
    </row>
    <row r="7" spans="1:19" x14ac:dyDescent="0.25">
      <c r="A7" s="58" t="s">
        <v>5</v>
      </c>
      <c r="B7" s="59"/>
      <c r="C7" s="3">
        <v>74.459190000000007</v>
      </c>
      <c r="D7" s="3">
        <v>38.983750000000001</v>
      </c>
      <c r="E7" s="60">
        <v>14.47</v>
      </c>
      <c r="F7" s="60">
        <v>0.23</v>
      </c>
      <c r="G7" s="61">
        <v>5</v>
      </c>
      <c r="H7" s="62">
        <v>8.42</v>
      </c>
      <c r="I7" s="62">
        <v>0.93</v>
      </c>
      <c r="J7" s="58" t="s">
        <v>5</v>
      </c>
      <c r="K7" s="63">
        <v>12.5</v>
      </c>
      <c r="L7" s="64">
        <v>1</v>
      </c>
      <c r="M7" s="65">
        <v>12</v>
      </c>
      <c r="N7" s="45">
        <v>9.1</v>
      </c>
      <c r="O7" s="45">
        <v>1.1000000000000001</v>
      </c>
      <c r="P7" s="45">
        <v>5</v>
      </c>
      <c r="Q7" s="66"/>
      <c r="R7" s="49"/>
      <c r="S7" s="49"/>
    </row>
    <row r="8" spans="1:19" x14ac:dyDescent="0.25">
      <c r="A8" s="4" t="s">
        <v>22</v>
      </c>
      <c r="B8" s="4"/>
      <c r="C8" s="3"/>
      <c r="D8" s="3"/>
      <c r="E8" s="67">
        <v>82.9</v>
      </c>
      <c r="F8" s="50">
        <v>0.3</v>
      </c>
      <c r="G8" s="68">
        <v>11.5</v>
      </c>
      <c r="H8" s="41"/>
      <c r="I8" s="41"/>
      <c r="J8" s="4" t="s">
        <v>22</v>
      </c>
      <c r="K8" s="69">
        <v>21.6</v>
      </c>
      <c r="L8" s="69">
        <v>1.9</v>
      </c>
      <c r="M8" s="53">
        <v>36</v>
      </c>
      <c r="N8" s="54">
        <v>17.7</v>
      </c>
      <c r="O8" s="52">
        <v>1</v>
      </c>
      <c r="P8" s="52">
        <v>33</v>
      </c>
      <c r="Q8" s="55"/>
      <c r="R8" s="49"/>
      <c r="S8" s="49"/>
    </row>
    <row r="9" spans="1:19" x14ac:dyDescent="0.25">
      <c r="A9" s="4"/>
      <c r="B9" s="4"/>
      <c r="C9" s="3"/>
      <c r="D9" s="3"/>
      <c r="E9" s="50">
        <v>120.6</v>
      </c>
      <c r="F9" s="50">
        <v>0.4</v>
      </c>
      <c r="G9" s="70">
        <v>9</v>
      </c>
      <c r="H9" s="3"/>
      <c r="I9" s="3"/>
      <c r="J9" s="4"/>
      <c r="K9" s="69">
        <v>33.799999999999997</v>
      </c>
      <c r="L9" s="69">
        <v>2</v>
      </c>
      <c r="M9" s="53">
        <v>50</v>
      </c>
      <c r="N9" s="52">
        <v>31.2</v>
      </c>
      <c r="O9" s="52">
        <v>1.3</v>
      </c>
      <c r="P9" s="52">
        <v>61</v>
      </c>
      <c r="Q9" s="55"/>
      <c r="R9" s="55"/>
      <c r="S9" s="55"/>
    </row>
    <row r="10" spans="1:19" x14ac:dyDescent="0.25">
      <c r="A10" s="59"/>
      <c r="B10" s="59"/>
      <c r="C10" s="71"/>
      <c r="D10" s="71"/>
      <c r="E10" s="72">
        <v>172.4</v>
      </c>
      <c r="F10" s="72">
        <v>0.2</v>
      </c>
      <c r="G10" s="73">
        <v>61</v>
      </c>
      <c r="H10" s="45"/>
      <c r="I10" s="45"/>
      <c r="J10" s="59"/>
      <c r="K10" s="45">
        <v>54.6</v>
      </c>
      <c r="L10" s="45">
        <v>10.3</v>
      </c>
      <c r="M10" s="74">
        <v>2</v>
      </c>
      <c r="N10" s="47"/>
      <c r="O10" s="47"/>
      <c r="P10" s="47"/>
      <c r="Q10" s="48"/>
      <c r="R10" s="55"/>
      <c r="S10" s="55"/>
    </row>
    <row r="11" spans="1:19" ht="15.75" thickBot="1" x14ac:dyDescent="0.3">
      <c r="A11" s="56"/>
      <c r="B11" s="56"/>
      <c r="C11" s="5"/>
      <c r="D11" s="5"/>
      <c r="E11" s="75">
        <v>198.2</v>
      </c>
      <c r="F11" s="75">
        <v>0.5</v>
      </c>
      <c r="G11" s="76">
        <v>12</v>
      </c>
      <c r="H11" s="37"/>
      <c r="I11" s="37"/>
      <c r="J11" s="56"/>
      <c r="K11" s="37"/>
      <c r="L11" s="37"/>
      <c r="M11" s="77"/>
      <c r="N11" s="20"/>
      <c r="O11" s="20"/>
      <c r="P11" s="20"/>
      <c r="Q11" s="39">
        <f>12.9/82.9</f>
        <v>0.15560916767189384</v>
      </c>
      <c r="R11" s="39">
        <f>4/N8</f>
        <v>0.22598870056497175</v>
      </c>
      <c r="S11" s="39">
        <f>8.9/(E8-N8)</f>
        <v>0.13650306748466257</v>
      </c>
    </row>
    <row r="12" spans="1:19" x14ac:dyDescent="0.25">
      <c r="A12" s="4" t="s">
        <v>6</v>
      </c>
      <c r="B12" s="4" t="s">
        <v>32</v>
      </c>
      <c r="C12" s="3">
        <v>74.628619999999998</v>
      </c>
      <c r="D12" s="3">
        <v>38.92803</v>
      </c>
      <c r="E12" s="78">
        <v>75.400000000000006</v>
      </c>
      <c r="F12" s="78">
        <v>0.3</v>
      </c>
      <c r="G12" s="79">
        <v>8</v>
      </c>
      <c r="H12" s="69">
        <v>61.02</v>
      </c>
      <c r="I12" s="69">
        <v>1.1399999999999999</v>
      </c>
      <c r="J12" s="4" t="s">
        <v>6</v>
      </c>
      <c r="K12" s="28">
        <v>6.2</v>
      </c>
      <c r="L12" s="45">
        <v>0.4</v>
      </c>
      <c r="M12" s="53">
        <v>76</v>
      </c>
      <c r="N12" s="80">
        <v>5.9</v>
      </c>
      <c r="O12" s="52">
        <v>0.4</v>
      </c>
      <c r="P12" s="52">
        <v>44</v>
      </c>
      <c r="Q12" s="55"/>
      <c r="R12" s="55"/>
      <c r="S12" s="55"/>
    </row>
    <row r="13" spans="1:19" x14ac:dyDescent="0.25">
      <c r="A13" s="4" t="s">
        <v>22</v>
      </c>
      <c r="B13" s="4"/>
      <c r="C13" s="3"/>
      <c r="D13" s="3"/>
      <c r="E13" s="81">
        <v>89.5</v>
      </c>
      <c r="F13" s="78">
        <v>0.2</v>
      </c>
      <c r="G13" s="79">
        <v>32</v>
      </c>
      <c r="H13" s="9"/>
      <c r="I13" s="9"/>
      <c r="J13" s="4" t="s">
        <v>22</v>
      </c>
      <c r="K13" s="69">
        <v>16.600000000000001</v>
      </c>
      <c r="L13" s="69">
        <v>2.1</v>
      </c>
      <c r="M13" s="53">
        <v>21</v>
      </c>
      <c r="N13" s="69">
        <v>15.8</v>
      </c>
      <c r="O13" s="52">
        <v>2</v>
      </c>
      <c r="P13" s="52">
        <v>23</v>
      </c>
      <c r="Q13" s="55"/>
      <c r="R13" s="55"/>
      <c r="S13" s="55"/>
    </row>
    <row r="14" spans="1:19" x14ac:dyDescent="0.25">
      <c r="A14" s="59"/>
      <c r="B14" s="59"/>
      <c r="C14" s="71"/>
      <c r="D14" s="71"/>
      <c r="E14" s="72">
        <v>97.8</v>
      </c>
      <c r="F14" s="72">
        <v>0.1</v>
      </c>
      <c r="G14" s="73">
        <v>42</v>
      </c>
      <c r="H14" s="45"/>
      <c r="I14" s="45"/>
      <c r="J14" s="59"/>
      <c r="K14" s="45">
        <v>34.299999999999997</v>
      </c>
      <c r="L14" s="45">
        <v>1.7</v>
      </c>
      <c r="M14" s="74">
        <v>3</v>
      </c>
      <c r="N14" s="45">
        <v>32.299999999999997</v>
      </c>
      <c r="O14" s="47">
        <v>1.6</v>
      </c>
      <c r="P14" s="47">
        <v>32</v>
      </c>
      <c r="Q14" s="48"/>
      <c r="R14" s="55"/>
      <c r="S14" s="55"/>
    </row>
    <row r="15" spans="1:19" x14ac:dyDescent="0.25">
      <c r="A15" s="59"/>
      <c r="B15" s="59"/>
      <c r="C15" s="71"/>
      <c r="D15" s="71"/>
      <c r="E15" s="72">
        <v>108.2</v>
      </c>
      <c r="F15" s="72">
        <v>0.2</v>
      </c>
      <c r="G15" s="73">
        <v>16</v>
      </c>
      <c r="H15" s="45"/>
      <c r="I15" s="45"/>
      <c r="J15" s="59"/>
      <c r="K15" s="45"/>
      <c r="L15" s="45"/>
      <c r="M15" s="74"/>
      <c r="N15" s="45"/>
      <c r="O15" s="47"/>
      <c r="P15" s="47"/>
      <c r="Q15" s="48"/>
      <c r="R15" s="55"/>
      <c r="S15" s="55"/>
    </row>
    <row r="16" spans="1:19" ht="15.75" thickBot="1" x14ac:dyDescent="0.3">
      <c r="A16" s="56"/>
      <c r="B16" s="56"/>
      <c r="C16" s="5"/>
      <c r="D16" s="5"/>
      <c r="E16" s="75">
        <v>141.5</v>
      </c>
      <c r="F16" s="75">
        <v>0.9</v>
      </c>
      <c r="G16" s="76">
        <v>2</v>
      </c>
      <c r="H16" s="37"/>
      <c r="I16" s="37"/>
      <c r="J16" s="56"/>
      <c r="K16" s="37"/>
      <c r="L16" s="37"/>
      <c r="M16" s="77"/>
      <c r="N16" s="37"/>
      <c r="O16" s="20"/>
      <c r="P16" s="20"/>
      <c r="Q16" s="39">
        <f>12.9/E13</f>
        <v>0.14413407821229052</v>
      </c>
      <c r="R16" s="39">
        <f>4/N12</f>
        <v>0.67796610169491522</v>
      </c>
      <c r="S16" s="39">
        <f>8.9/(E13-N12)</f>
        <v>0.10645933014354068</v>
      </c>
    </row>
    <row r="17" spans="1:19" ht="15" customHeight="1" x14ac:dyDescent="0.25">
      <c r="A17" s="4" t="s">
        <v>7</v>
      </c>
      <c r="B17" s="4" t="s">
        <v>32</v>
      </c>
      <c r="C17" s="3">
        <v>75.970903000000007</v>
      </c>
      <c r="D17" s="3">
        <v>37.844554000000002</v>
      </c>
      <c r="E17" s="78" t="s">
        <v>8</v>
      </c>
      <c r="F17" s="78" t="s">
        <v>8</v>
      </c>
      <c r="G17" s="79"/>
      <c r="H17" s="69" t="s">
        <v>8</v>
      </c>
      <c r="I17" s="9"/>
      <c r="J17" s="4" t="s">
        <v>7</v>
      </c>
      <c r="K17" s="28">
        <v>12.5</v>
      </c>
      <c r="L17" s="45">
        <v>0.7</v>
      </c>
      <c r="M17" s="53">
        <v>68</v>
      </c>
      <c r="N17" s="80">
        <v>11.7</v>
      </c>
      <c r="O17" s="52">
        <v>0.6</v>
      </c>
      <c r="P17" s="52">
        <v>72</v>
      </c>
      <c r="Q17" s="55"/>
      <c r="R17" s="55"/>
      <c r="S17" s="55"/>
    </row>
    <row r="18" spans="1:19" ht="14.25" customHeight="1" thickBot="1" x14ac:dyDescent="0.3">
      <c r="A18" s="56" t="s">
        <v>21</v>
      </c>
      <c r="B18" s="56"/>
      <c r="C18" s="5"/>
      <c r="D18" s="5"/>
      <c r="E18" s="75"/>
      <c r="F18" s="75"/>
      <c r="G18" s="76"/>
      <c r="H18" s="37"/>
      <c r="I18" s="37"/>
      <c r="J18" s="56" t="s">
        <v>21</v>
      </c>
      <c r="K18" s="37">
        <v>23.3</v>
      </c>
      <c r="L18" s="37">
        <v>1.7</v>
      </c>
      <c r="M18" s="77">
        <v>32</v>
      </c>
      <c r="N18" s="37">
        <v>21.8</v>
      </c>
      <c r="O18" s="20">
        <v>2.2000000000000002</v>
      </c>
      <c r="P18" s="20">
        <v>27</v>
      </c>
      <c r="Q18" s="39"/>
      <c r="R18" s="39"/>
      <c r="S18" s="39"/>
    </row>
    <row r="19" spans="1:19" x14ac:dyDescent="0.25">
      <c r="A19" s="4" t="s">
        <v>9</v>
      </c>
      <c r="B19" s="4" t="s">
        <v>32</v>
      </c>
      <c r="C19" s="3">
        <v>75.786360000000002</v>
      </c>
      <c r="D19" s="3">
        <v>37.854280000000003</v>
      </c>
      <c r="E19" s="78" t="s">
        <v>8</v>
      </c>
      <c r="F19" s="78" t="s">
        <v>8</v>
      </c>
      <c r="G19" s="79"/>
      <c r="H19" s="69" t="s">
        <v>8</v>
      </c>
      <c r="I19" s="9"/>
      <c r="J19" s="4" t="s">
        <v>9</v>
      </c>
      <c r="K19" s="63">
        <v>6.6</v>
      </c>
      <c r="L19" s="64">
        <v>0.6</v>
      </c>
      <c r="M19" s="53">
        <v>23</v>
      </c>
      <c r="N19" s="80">
        <v>5.9</v>
      </c>
      <c r="O19" s="52">
        <v>0.44</v>
      </c>
      <c r="P19" s="52">
        <v>28</v>
      </c>
      <c r="Q19" s="55"/>
      <c r="R19" s="55"/>
      <c r="S19" s="55"/>
    </row>
    <row r="20" spans="1:19" ht="15" customHeight="1" x14ac:dyDescent="0.25">
      <c r="A20" s="59" t="s">
        <v>21</v>
      </c>
      <c r="B20" s="59"/>
      <c r="C20" s="3"/>
      <c r="D20" s="3"/>
      <c r="E20" s="82"/>
      <c r="F20" s="82"/>
      <c r="G20" s="83"/>
      <c r="H20" s="9"/>
      <c r="I20" s="9"/>
      <c r="J20" s="59" t="s">
        <v>21</v>
      </c>
      <c r="K20" s="69">
        <v>13.7</v>
      </c>
      <c r="L20" s="69">
        <v>1.1000000000000001</v>
      </c>
      <c r="M20" s="53">
        <v>52</v>
      </c>
      <c r="N20" s="69">
        <v>13.1</v>
      </c>
      <c r="O20" s="52">
        <v>0.8</v>
      </c>
      <c r="P20" s="52">
        <v>60</v>
      </c>
      <c r="Q20" s="55"/>
      <c r="R20" s="55"/>
      <c r="S20" s="55"/>
    </row>
    <row r="21" spans="1:19" x14ac:dyDescent="0.25">
      <c r="A21" s="4"/>
      <c r="B21" s="4"/>
      <c r="C21" s="3"/>
      <c r="D21" s="3"/>
      <c r="E21" s="82"/>
      <c r="F21" s="82"/>
      <c r="G21" s="83"/>
      <c r="H21" s="9"/>
      <c r="I21" s="9"/>
      <c r="J21" s="4"/>
      <c r="K21" s="69">
        <v>23.4</v>
      </c>
      <c r="L21" s="69">
        <v>5.8</v>
      </c>
      <c r="M21" s="53">
        <v>12</v>
      </c>
      <c r="N21" s="69">
        <v>39.9</v>
      </c>
      <c r="O21" s="52">
        <v>4</v>
      </c>
      <c r="P21" s="52">
        <v>11</v>
      </c>
      <c r="Q21" s="55"/>
      <c r="R21" s="55"/>
      <c r="S21" s="55"/>
    </row>
    <row r="22" spans="1:19" x14ac:dyDescent="0.25">
      <c r="A22" s="4"/>
      <c r="B22" s="4"/>
      <c r="C22" s="3"/>
      <c r="D22" s="3"/>
      <c r="E22" s="82"/>
      <c r="F22" s="82"/>
      <c r="G22" s="83"/>
      <c r="H22" s="9"/>
      <c r="I22" s="9"/>
      <c r="J22" s="4"/>
      <c r="K22" s="69">
        <v>43.8</v>
      </c>
      <c r="L22" s="69">
        <v>4.8</v>
      </c>
      <c r="M22" s="53">
        <v>13</v>
      </c>
      <c r="N22" s="69"/>
      <c r="O22" s="52"/>
      <c r="P22" s="52"/>
      <c r="Q22" s="55"/>
      <c r="R22" s="55"/>
      <c r="S22" s="55"/>
    </row>
    <row r="23" spans="1:19" ht="15.75" thickBot="1" x14ac:dyDescent="0.3">
      <c r="A23" s="56"/>
      <c r="B23" s="56"/>
      <c r="C23" s="5"/>
      <c r="D23" s="5"/>
      <c r="E23" s="75"/>
      <c r="F23" s="75"/>
      <c r="G23" s="76"/>
      <c r="H23" s="37"/>
      <c r="I23" s="37"/>
      <c r="J23" s="56"/>
      <c r="K23" s="37">
        <v>108</v>
      </c>
      <c r="L23" s="37">
        <v>30.2</v>
      </c>
      <c r="M23" s="77">
        <v>1</v>
      </c>
      <c r="N23" s="37"/>
      <c r="O23" s="20"/>
      <c r="P23" s="20"/>
      <c r="Q23" s="39"/>
      <c r="R23" s="39">
        <f>4/N19</f>
        <v>0.67796610169491522</v>
      </c>
      <c r="S23" s="21"/>
    </row>
    <row r="24" spans="1:19" x14ac:dyDescent="0.25">
      <c r="A24" s="4" t="s">
        <v>10</v>
      </c>
      <c r="B24" s="4" t="s">
        <v>32</v>
      </c>
      <c r="C24" s="3">
        <v>75.389399999999995</v>
      </c>
      <c r="D24" s="3">
        <v>37.328119999999998</v>
      </c>
      <c r="E24" s="78">
        <v>10.7</v>
      </c>
      <c r="F24" s="78">
        <v>0.2</v>
      </c>
      <c r="G24" s="79">
        <v>2.4</v>
      </c>
      <c r="H24" s="69">
        <v>9.4700000000000006</v>
      </c>
      <c r="I24" s="69">
        <v>0.21</v>
      </c>
      <c r="J24" s="4" t="s">
        <v>10</v>
      </c>
      <c r="K24" s="63">
        <v>19.5</v>
      </c>
      <c r="L24" s="64">
        <v>1.4</v>
      </c>
      <c r="M24" s="53">
        <v>84</v>
      </c>
      <c r="N24" s="80">
        <v>10.7</v>
      </c>
      <c r="O24" s="52">
        <v>0.9</v>
      </c>
      <c r="P24" s="52">
        <v>49</v>
      </c>
      <c r="Q24" s="55"/>
      <c r="R24" s="55"/>
      <c r="S24" s="55"/>
    </row>
    <row r="25" spans="1:19" ht="14.25" customHeight="1" x14ac:dyDescent="0.25">
      <c r="A25" s="59" t="s">
        <v>21</v>
      </c>
      <c r="B25" s="59"/>
      <c r="C25" s="3"/>
      <c r="D25" s="3"/>
      <c r="E25" s="78">
        <v>23.9</v>
      </c>
      <c r="F25" s="78">
        <v>0.2</v>
      </c>
      <c r="G25" s="79">
        <v>6</v>
      </c>
      <c r="H25" s="9"/>
      <c r="I25" s="9"/>
      <c r="J25" s="59" t="s">
        <v>21</v>
      </c>
      <c r="K25" s="45">
        <v>66</v>
      </c>
      <c r="L25" s="45">
        <v>49.6</v>
      </c>
      <c r="M25" s="53">
        <v>11</v>
      </c>
      <c r="N25" s="69">
        <v>24.7</v>
      </c>
      <c r="O25" s="52">
        <v>2.2999999999999998</v>
      </c>
      <c r="P25" s="52">
        <v>40</v>
      </c>
      <c r="Q25" s="55"/>
      <c r="R25" s="55"/>
      <c r="S25" s="55"/>
    </row>
    <row r="26" spans="1:19" ht="14.25" customHeight="1" x14ac:dyDescent="0.25">
      <c r="A26" s="59"/>
      <c r="B26" s="59"/>
      <c r="C26" s="3"/>
      <c r="D26" s="3"/>
      <c r="E26" s="84">
        <v>35.200000000000003</v>
      </c>
      <c r="F26" s="84">
        <v>0.1</v>
      </c>
      <c r="G26" s="85">
        <v>12</v>
      </c>
      <c r="H26" s="9"/>
      <c r="I26" s="9"/>
      <c r="J26" s="59"/>
      <c r="K26" s="45"/>
      <c r="L26" s="45"/>
      <c r="M26" s="53"/>
      <c r="N26" s="69"/>
      <c r="O26" s="52"/>
      <c r="P26" s="52"/>
      <c r="Q26" s="55"/>
      <c r="R26" s="55"/>
      <c r="S26" s="55"/>
    </row>
    <row r="27" spans="1:19" ht="14.25" customHeight="1" x14ac:dyDescent="0.25">
      <c r="A27" s="59"/>
      <c r="B27" s="59" t="s">
        <v>37</v>
      </c>
      <c r="C27" s="3"/>
      <c r="D27" s="3"/>
      <c r="E27" s="78">
        <v>55.1</v>
      </c>
      <c r="F27" s="78">
        <v>0.4</v>
      </c>
      <c r="G27" s="79">
        <v>3.5</v>
      </c>
      <c r="H27" s="9"/>
      <c r="I27" s="9"/>
      <c r="J27" s="59"/>
      <c r="K27" s="45"/>
      <c r="L27" s="45"/>
      <c r="M27" s="53"/>
      <c r="N27" s="69"/>
      <c r="O27" s="52"/>
      <c r="P27" s="52"/>
      <c r="Q27" s="55"/>
      <c r="R27" s="55"/>
      <c r="S27" s="55"/>
    </row>
    <row r="28" spans="1:19" ht="15.75" thickBot="1" x14ac:dyDescent="0.3">
      <c r="A28" s="56"/>
      <c r="B28" s="56"/>
      <c r="C28" s="5"/>
      <c r="D28" s="5"/>
      <c r="E28" s="75">
        <v>78.599999999999994</v>
      </c>
      <c r="F28" s="75">
        <v>0</v>
      </c>
      <c r="G28" s="76">
        <v>76</v>
      </c>
      <c r="H28" s="37"/>
      <c r="I28" s="37"/>
      <c r="J28" s="56"/>
      <c r="K28" s="37">
        <v>158.30000000000001</v>
      </c>
      <c r="L28" s="37">
        <v>33.1</v>
      </c>
      <c r="M28" s="77">
        <v>5</v>
      </c>
      <c r="N28" s="37">
        <v>74.8</v>
      </c>
      <c r="O28" s="20">
        <v>9.1999999999999993</v>
      </c>
      <c r="P28" s="20">
        <v>11</v>
      </c>
      <c r="Q28" s="39">
        <f>12.9/E26</f>
        <v>0.36647727272727271</v>
      </c>
      <c r="R28" s="39">
        <f>4/N24</f>
        <v>0.37383177570093462</v>
      </c>
      <c r="S28" s="39">
        <f>8.9/(E26-N24)</f>
        <v>0.36326530612244895</v>
      </c>
    </row>
    <row r="29" spans="1:19" ht="15.75" thickBot="1" x14ac:dyDescent="0.3">
      <c r="A29" s="59"/>
      <c r="B29" s="59"/>
      <c r="C29" s="71"/>
      <c r="D29" s="71"/>
      <c r="E29" s="86"/>
      <c r="F29" s="87"/>
      <c r="G29" s="88"/>
      <c r="H29" s="45"/>
      <c r="I29" s="45"/>
      <c r="J29" s="59"/>
      <c r="K29" s="45"/>
      <c r="L29" s="45"/>
      <c r="M29" s="74"/>
      <c r="N29" s="89"/>
      <c r="O29" s="90" t="s">
        <v>39</v>
      </c>
      <c r="P29" s="91"/>
      <c r="Q29" s="92">
        <f>AVERAGE(Q9:Q28)</f>
        <v>0.22207350620381902</v>
      </c>
      <c r="R29" s="92">
        <f>AVERAGE(R6:R28)</f>
        <v>0.43175967298698492</v>
      </c>
      <c r="S29" s="93">
        <f>AVERAGE(S11:S28)</f>
        <v>0.20207590125021743</v>
      </c>
    </row>
    <row r="30" spans="1:19" ht="17.25" customHeight="1" thickTop="1" x14ac:dyDescent="0.25">
      <c r="A30" s="22" t="s">
        <v>26</v>
      </c>
      <c r="B30" s="22"/>
      <c r="C30" s="71"/>
      <c r="D30" s="71"/>
      <c r="E30" s="72"/>
      <c r="F30" s="72"/>
      <c r="G30" s="73"/>
      <c r="H30" s="45"/>
      <c r="I30" s="45"/>
      <c r="J30" s="22" t="s">
        <v>26</v>
      </c>
      <c r="K30" s="45"/>
      <c r="L30" s="45"/>
      <c r="M30" s="74"/>
      <c r="N30" s="45"/>
      <c r="O30" s="47"/>
      <c r="P30" s="47"/>
      <c r="Q30" s="48"/>
      <c r="R30" s="55"/>
      <c r="S30" s="55"/>
    </row>
    <row r="31" spans="1:19" x14ac:dyDescent="0.25">
      <c r="A31" s="4" t="s">
        <v>11</v>
      </c>
      <c r="B31" s="94" t="s">
        <v>31</v>
      </c>
      <c r="C31" s="3">
        <v>71.341549999999998</v>
      </c>
      <c r="D31" s="3">
        <v>38.298360000000002</v>
      </c>
      <c r="E31" s="81">
        <v>40.299999999999997</v>
      </c>
      <c r="F31" s="81">
        <v>0.2</v>
      </c>
      <c r="G31" s="95">
        <v>20</v>
      </c>
      <c r="H31" s="69">
        <v>32.71</v>
      </c>
      <c r="I31" s="69">
        <v>1.42</v>
      </c>
      <c r="J31" s="4" t="s">
        <v>11</v>
      </c>
      <c r="K31" s="28">
        <v>13.4</v>
      </c>
      <c r="L31" s="45">
        <v>1.9</v>
      </c>
      <c r="M31" s="53">
        <v>57</v>
      </c>
      <c r="N31" s="28">
        <v>13.3</v>
      </c>
      <c r="O31" s="45">
        <v>0.47</v>
      </c>
      <c r="P31" s="52">
        <v>75</v>
      </c>
      <c r="Q31" s="55"/>
      <c r="R31" s="55"/>
      <c r="S31" s="55"/>
    </row>
    <row r="32" spans="1:19" x14ac:dyDescent="0.25">
      <c r="A32" s="4" t="s">
        <v>20</v>
      </c>
      <c r="B32" s="4"/>
      <c r="C32" s="3"/>
      <c r="D32" s="3"/>
      <c r="E32" s="78">
        <v>61.6</v>
      </c>
      <c r="F32" s="78">
        <v>0.4</v>
      </c>
      <c r="G32" s="79">
        <v>4</v>
      </c>
      <c r="H32" s="96"/>
      <c r="I32" s="9"/>
      <c r="J32" s="4" t="s">
        <v>20</v>
      </c>
      <c r="K32" s="69">
        <v>20.3</v>
      </c>
      <c r="L32" s="69">
        <v>6.5</v>
      </c>
      <c r="M32" s="53">
        <v>24</v>
      </c>
      <c r="N32" s="69">
        <v>28.8</v>
      </c>
      <c r="O32" s="52">
        <v>2.5</v>
      </c>
      <c r="P32" s="52">
        <v>24</v>
      </c>
      <c r="Q32" s="55"/>
      <c r="R32" s="49"/>
      <c r="S32" s="49"/>
    </row>
    <row r="33" spans="1:19" x14ac:dyDescent="0.25">
      <c r="A33" s="4"/>
      <c r="B33" s="4"/>
      <c r="C33" s="3"/>
      <c r="D33" s="3"/>
      <c r="E33" s="78">
        <v>113.5</v>
      </c>
      <c r="F33" s="78">
        <v>0.4</v>
      </c>
      <c r="G33" s="79">
        <v>14</v>
      </c>
      <c r="H33" s="9"/>
      <c r="I33" s="9"/>
      <c r="J33" s="4"/>
      <c r="K33" s="69">
        <v>34.700000000000003</v>
      </c>
      <c r="L33" s="69">
        <v>9.8000000000000007</v>
      </c>
      <c r="M33" s="53">
        <v>14</v>
      </c>
      <c r="N33" s="69">
        <v>148</v>
      </c>
      <c r="O33" s="52">
        <v>36</v>
      </c>
      <c r="P33" s="52">
        <v>1</v>
      </c>
      <c r="Q33" s="55"/>
      <c r="R33" s="49"/>
      <c r="S33" s="49"/>
    </row>
    <row r="34" spans="1:19" x14ac:dyDescent="0.25">
      <c r="A34" s="4"/>
      <c r="B34" s="4"/>
      <c r="C34" s="3"/>
      <c r="D34" s="3"/>
      <c r="E34" s="78">
        <v>210.8</v>
      </c>
      <c r="F34" s="78">
        <v>0.5</v>
      </c>
      <c r="G34" s="79">
        <v>17</v>
      </c>
      <c r="H34" s="9"/>
      <c r="I34" s="9"/>
      <c r="J34" s="4"/>
      <c r="K34" s="69">
        <v>52.4</v>
      </c>
      <c r="L34" s="69">
        <v>24</v>
      </c>
      <c r="M34" s="53">
        <v>4</v>
      </c>
      <c r="N34" s="69"/>
      <c r="O34" s="52"/>
      <c r="P34" s="52"/>
      <c r="Q34" s="55"/>
      <c r="R34" s="49"/>
      <c r="S34" s="49"/>
    </row>
    <row r="35" spans="1:19" ht="15.75" thickBot="1" x14ac:dyDescent="0.3">
      <c r="A35" s="56"/>
      <c r="B35" s="56"/>
      <c r="C35" s="5"/>
      <c r="D35" s="5"/>
      <c r="E35" s="75">
        <v>280</v>
      </c>
      <c r="F35" s="75">
        <v>0.3</v>
      </c>
      <c r="G35" s="76">
        <v>43</v>
      </c>
      <c r="H35" s="6"/>
      <c r="I35" s="6"/>
      <c r="J35" s="56"/>
      <c r="K35" s="37">
        <v>145.6</v>
      </c>
      <c r="L35" s="37">
        <v>71.3</v>
      </c>
      <c r="M35" s="77">
        <v>1</v>
      </c>
      <c r="N35" s="37"/>
      <c r="O35" s="20"/>
      <c r="P35" s="20"/>
      <c r="Q35" s="39">
        <f>12.9/E31</f>
        <v>0.32009925558312657</v>
      </c>
      <c r="R35" s="21">
        <f>4/N31</f>
        <v>0.3007518796992481</v>
      </c>
      <c r="S35" s="21">
        <f>8.9/(E31-N31)</f>
        <v>0.32962962962962966</v>
      </c>
    </row>
    <row r="36" spans="1:19" x14ac:dyDescent="0.25">
      <c r="A36" s="4" t="s">
        <v>13</v>
      </c>
      <c r="B36" s="94" t="s">
        <v>31</v>
      </c>
      <c r="C36" s="3">
        <v>71.382279999999994</v>
      </c>
      <c r="D36" s="3">
        <v>38.191290000000002</v>
      </c>
      <c r="E36" s="81">
        <v>19</v>
      </c>
      <c r="F36" s="81">
        <v>0.16</v>
      </c>
      <c r="G36" s="95">
        <v>14</v>
      </c>
      <c r="H36" s="69">
        <v>17.82</v>
      </c>
      <c r="I36" s="69">
        <v>0.75</v>
      </c>
      <c r="J36" s="4" t="s">
        <v>13</v>
      </c>
      <c r="K36" s="63">
        <v>11.3</v>
      </c>
      <c r="L36" s="64">
        <v>1</v>
      </c>
      <c r="M36" s="53">
        <v>59</v>
      </c>
      <c r="N36" s="28">
        <v>10.59</v>
      </c>
      <c r="O36" s="45">
        <v>0.4</v>
      </c>
      <c r="P36" s="45">
        <v>65</v>
      </c>
      <c r="Q36" s="66"/>
      <c r="R36" s="49"/>
      <c r="S36" s="49"/>
    </row>
    <row r="37" spans="1:19" x14ac:dyDescent="0.25">
      <c r="A37" s="4" t="s">
        <v>18</v>
      </c>
      <c r="B37" s="41"/>
      <c r="C37" s="3"/>
      <c r="D37" s="3"/>
      <c r="E37" s="78">
        <v>23.6</v>
      </c>
      <c r="F37" s="78">
        <v>0.1</v>
      </c>
      <c r="G37" s="79">
        <v>10</v>
      </c>
      <c r="H37" s="9"/>
      <c r="I37" s="9"/>
      <c r="J37" s="4" t="s">
        <v>18</v>
      </c>
      <c r="K37" s="69">
        <v>26</v>
      </c>
      <c r="L37" s="69">
        <v>3.3</v>
      </c>
      <c r="M37" s="53">
        <v>34</v>
      </c>
      <c r="N37" s="69">
        <v>25.5</v>
      </c>
      <c r="O37" s="52">
        <v>1.8</v>
      </c>
      <c r="P37" s="52">
        <v>30</v>
      </c>
      <c r="Q37" s="55"/>
      <c r="R37" s="49"/>
      <c r="S37" s="49"/>
    </row>
    <row r="38" spans="1:19" x14ac:dyDescent="0.25">
      <c r="A38" s="4"/>
      <c r="B38" s="4"/>
      <c r="C38" s="3"/>
      <c r="D38" s="3"/>
      <c r="E38" s="72">
        <v>26.5</v>
      </c>
      <c r="F38" s="72">
        <v>0.1</v>
      </c>
      <c r="G38" s="73">
        <v>42</v>
      </c>
      <c r="H38" s="9"/>
      <c r="I38" s="9"/>
      <c r="J38" s="4"/>
      <c r="K38" s="69">
        <v>60.8</v>
      </c>
      <c r="L38" s="69">
        <v>15.1</v>
      </c>
      <c r="M38" s="53">
        <v>4</v>
      </c>
      <c r="N38" s="69">
        <v>77.2</v>
      </c>
      <c r="O38" s="52">
        <v>7.5</v>
      </c>
      <c r="P38" s="52">
        <v>4</v>
      </c>
      <c r="Q38" s="55"/>
      <c r="R38" s="49"/>
      <c r="S38" s="49"/>
    </row>
    <row r="39" spans="1:19" x14ac:dyDescent="0.25">
      <c r="A39" s="4"/>
      <c r="B39" s="4"/>
      <c r="C39" s="3"/>
      <c r="D39" s="3"/>
      <c r="E39" s="72">
        <v>28.8</v>
      </c>
      <c r="F39" s="72">
        <v>0.1</v>
      </c>
      <c r="G39" s="73">
        <v>30</v>
      </c>
      <c r="H39" s="9"/>
      <c r="I39" s="9"/>
      <c r="J39" s="4"/>
      <c r="K39" s="69"/>
      <c r="L39" s="69"/>
      <c r="M39" s="53"/>
      <c r="N39" s="69"/>
      <c r="O39" s="52"/>
      <c r="P39" s="52"/>
      <c r="Q39" s="55"/>
      <c r="R39" s="49"/>
      <c r="S39" s="49"/>
    </row>
    <row r="40" spans="1:19" ht="15.75" thickBot="1" x14ac:dyDescent="0.3">
      <c r="A40" s="56"/>
      <c r="B40" s="56"/>
      <c r="C40" s="5"/>
      <c r="D40" s="5"/>
      <c r="E40" s="75">
        <v>36</v>
      </c>
      <c r="F40" s="75">
        <v>0.3</v>
      </c>
      <c r="G40" s="76">
        <v>4</v>
      </c>
      <c r="H40" s="37"/>
      <c r="I40" s="37"/>
      <c r="J40" s="56"/>
      <c r="K40" s="37">
        <v>113.7</v>
      </c>
      <c r="L40" s="37">
        <v>25.5</v>
      </c>
      <c r="M40" s="77">
        <v>3</v>
      </c>
      <c r="N40" s="37"/>
      <c r="O40" s="20"/>
      <c r="P40" s="20"/>
      <c r="Q40" s="39">
        <f>12.9/E36</f>
        <v>0.67894736842105263</v>
      </c>
      <c r="R40" s="21">
        <f>4/N36</f>
        <v>0.37771482530689332</v>
      </c>
      <c r="S40" s="21">
        <f>8.9/(E36-N36)</f>
        <v>1.0582639714625446</v>
      </c>
    </row>
    <row r="41" spans="1:19" x14ac:dyDescent="0.25">
      <c r="A41" s="4" t="s">
        <v>12</v>
      </c>
      <c r="B41" s="94" t="s">
        <v>28</v>
      </c>
      <c r="C41" s="3">
        <v>73.491780000000006</v>
      </c>
      <c r="D41" s="3">
        <v>38.491779999999999</v>
      </c>
      <c r="E41" s="81">
        <v>17.399999999999999</v>
      </c>
      <c r="F41" s="81">
        <v>0.11</v>
      </c>
      <c r="G41" s="95">
        <v>25</v>
      </c>
      <c r="H41" s="69">
        <v>15.6</v>
      </c>
      <c r="I41" s="69">
        <v>1.55</v>
      </c>
      <c r="J41" s="4" t="s">
        <v>12</v>
      </c>
      <c r="K41" s="63">
        <v>14</v>
      </c>
      <c r="L41" s="64">
        <v>1.5</v>
      </c>
      <c r="M41" s="53">
        <v>71</v>
      </c>
      <c r="N41" s="80">
        <v>13.75</v>
      </c>
      <c r="O41" s="52">
        <v>0.45</v>
      </c>
      <c r="P41" s="52">
        <v>100</v>
      </c>
      <c r="Q41" s="55"/>
      <c r="R41" s="49"/>
      <c r="S41" s="49"/>
    </row>
    <row r="42" spans="1:19" x14ac:dyDescent="0.25">
      <c r="A42" s="4" t="s">
        <v>19</v>
      </c>
      <c r="B42" s="4"/>
      <c r="C42" s="3"/>
      <c r="D42" s="3"/>
      <c r="E42" s="78">
        <v>113.5</v>
      </c>
      <c r="F42" s="78">
        <v>0.4</v>
      </c>
      <c r="G42" s="79">
        <v>14</v>
      </c>
      <c r="H42" s="96"/>
      <c r="I42" s="97"/>
      <c r="J42" s="4" t="s">
        <v>19</v>
      </c>
      <c r="K42" s="69">
        <v>24.9</v>
      </c>
      <c r="L42" s="69">
        <v>4.5999999999999996</v>
      </c>
      <c r="M42" s="53">
        <v>28</v>
      </c>
      <c r="N42" s="69"/>
      <c r="O42" s="52"/>
      <c r="P42" s="52"/>
      <c r="Q42" s="55"/>
      <c r="R42" s="49"/>
      <c r="S42" s="49"/>
    </row>
    <row r="43" spans="1:19" x14ac:dyDescent="0.25">
      <c r="A43" s="4"/>
      <c r="B43" s="4"/>
      <c r="C43" s="3"/>
      <c r="D43" s="3"/>
      <c r="E43" s="78">
        <v>210.8</v>
      </c>
      <c r="F43" s="78">
        <v>0.5</v>
      </c>
      <c r="G43" s="79">
        <v>17</v>
      </c>
      <c r="H43" s="96"/>
      <c r="I43" s="97"/>
      <c r="J43" s="4"/>
      <c r="K43" s="69"/>
      <c r="L43" s="69"/>
      <c r="M43" s="53"/>
      <c r="N43" s="69"/>
      <c r="O43" s="52"/>
      <c r="P43" s="52"/>
      <c r="Q43" s="55"/>
      <c r="R43" s="49"/>
      <c r="S43" s="49"/>
    </row>
    <row r="44" spans="1:19" x14ac:dyDescent="0.25">
      <c r="A44" s="4"/>
      <c r="B44" s="4"/>
      <c r="C44" s="3"/>
      <c r="D44" s="3"/>
      <c r="E44" s="78">
        <v>275</v>
      </c>
      <c r="F44" s="78">
        <v>0.4</v>
      </c>
      <c r="G44" s="79">
        <v>29</v>
      </c>
      <c r="H44" s="96"/>
      <c r="I44" s="97"/>
      <c r="J44" s="4"/>
      <c r="K44" s="69"/>
      <c r="L44" s="69"/>
      <c r="M44" s="53"/>
      <c r="N44" s="69"/>
      <c r="O44" s="52"/>
      <c r="P44" s="52"/>
      <c r="Q44" s="55"/>
      <c r="R44" s="49"/>
      <c r="S44" s="49"/>
    </row>
    <row r="45" spans="1:19" ht="15.75" thickBot="1" x14ac:dyDescent="0.3">
      <c r="A45" s="56"/>
      <c r="B45" s="56"/>
      <c r="C45" s="5"/>
      <c r="D45" s="5"/>
      <c r="E45" s="78">
        <v>304</v>
      </c>
      <c r="F45" s="78">
        <v>0.8</v>
      </c>
      <c r="G45" s="79">
        <v>14</v>
      </c>
      <c r="H45" s="37"/>
      <c r="I45" s="37"/>
      <c r="J45" s="56"/>
      <c r="K45" s="37">
        <v>160.80000000000001</v>
      </c>
      <c r="L45" s="37">
        <v>137.6</v>
      </c>
      <c r="M45" s="77">
        <v>1</v>
      </c>
      <c r="N45" s="37"/>
      <c r="O45" s="20"/>
      <c r="P45" s="20"/>
      <c r="Q45" s="39">
        <f>12.9/E41</f>
        <v>0.74137931034482762</v>
      </c>
      <c r="R45" s="21">
        <f>4/N41</f>
        <v>0.29090909090909089</v>
      </c>
      <c r="S45" s="21">
        <f>8.9/(E41-N41)</f>
        <v>2.4383561643835625</v>
      </c>
    </row>
    <row r="46" spans="1:19" x14ac:dyDescent="0.25">
      <c r="A46" s="58" t="s">
        <v>14</v>
      </c>
      <c r="B46" s="98" t="s">
        <v>30</v>
      </c>
      <c r="C46" s="99">
        <v>71.603710000000007</v>
      </c>
      <c r="D46" s="99">
        <v>37.936929999999997</v>
      </c>
      <c r="E46" s="100">
        <v>23.3</v>
      </c>
      <c r="F46" s="100">
        <v>0.2</v>
      </c>
      <c r="G46" s="101">
        <v>11</v>
      </c>
      <c r="H46" s="64">
        <v>13.57</v>
      </c>
      <c r="I46" s="64">
        <v>0.55000000000000004</v>
      </c>
      <c r="J46" s="58" t="s">
        <v>14</v>
      </c>
      <c r="K46" s="63">
        <v>8.3000000000000007</v>
      </c>
      <c r="L46" s="64">
        <v>1.8</v>
      </c>
      <c r="M46" s="65">
        <v>23</v>
      </c>
      <c r="N46" s="63">
        <v>7.85</v>
      </c>
      <c r="O46" s="64">
        <v>0.68</v>
      </c>
      <c r="P46" s="64">
        <v>32</v>
      </c>
      <c r="Q46" s="66"/>
      <c r="R46" s="49"/>
      <c r="S46" s="49"/>
    </row>
    <row r="47" spans="1:19" x14ac:dyDescent="0.25">
      <c r="A47" s="59" t="s">
        <v>17</v>
      </c>
      <c r="B47" s="102"/>
      <c r="C47" s="71"/>
      <c r="D47" s="71" t="s">
        <v>41</v>
      </c>
      <c r="E47" s="72">
        <v>14.5</v>
      </c>
      <c r="F47" s="72">
        <v>0.2</v>
      </c>
      <c r="G47" s="73">
        <v>50</v>
      </c>
      <c r="H47" s="45"/>
      <c r="I47" s="45"/>
      <c r="J47" s="59" t="s">
        <v>17</v>
      </c>
      <c r="K47" s="28"/>
      <c r="L47" s="45"/>
      <c r="M47" s="74" t="s">
        <v>41</v>
      </c>
      <c r="N47" s="45">
        <v>9.6999999999999993</v>
      </c>
      <c r="O47" s="45">
        <v>1.3</v>
      </c>
      <c r="P47" s="45">
        <v>11</v>
      </c>
      <c r="Q47" s="66"/>
      <c r="R47" s="49"/>
      <c r="S47" s="49"/>
    </row>
    <row r="48" spans="1:19" x14ac:dyDescent="0.25">
      <c r="A48" s="59"/>
      <c r="B48" s="102"/>
      <c r="C48" s="71"/>
      <c r="D48" s="71"/>
      <c r="E48" s="72">
        <v>59.9</v>
      </c>
      <c r="F48" s="72">
        <v>0.6</v>
      </c>
      <c r="G48" s="73">
        <v>3</v>
      </c>
      <c r="H48" s="45"/>
      <c r="I48" s="45"/>
      <c r="J48" s="59"/>
      <c r="K48" s="45">
        <v>18.600000000000001</v>
      </c>
      <c r="L48" s="45">
        <v>1.9</v>
      </c>
      <c r="M48" s="74">
        <v>77</v>
      </c>
      <c r="N48" s="45">
        <v>17.96</v>
      </c>
      <c r="O48" s="47">
        <v>0.82</v>
      </c>
      <c r="P48" s="47">
        <v>68</v>
      </c>
      <c r="Q48" s="48"/>
      <c r="R48" s="49"/>
      <c r="S48" s="49"/>
    </row>
    <row r="49" spans="1:19" x14ac:dyDescent="0.25">
      <c r="A49" s="59"/>
      <c r="B49" s="102"/>
      <c r="C49" s="71"/>
      <c r="D49" s="71"/>
      <c r="E49" s="72">
        <v>111.7</v>
      </c>
      <c r="F49" s="72">
        <v>1</v>
      </c>
      <c r="G49" s="73">
        <v>9</v>
      </c>
      <c r="H49" s="45"/>
      <c r="I49" s="45"/>
      <c r="J49" s="59"/>
      <c r="K49" s="28"/>
      <c r="L49" s="45"/>
      <c r="M49" s="74"/>
      <c r="N49" s="28"/>
      <c r="O49" s="45"/>
      <c r="P49" s="45"/>
      <c r="Q49" s="66"/>
      <c r="R49" s="49"/>
      <c r="S49" s="49"/>
    </row>
    <row r="50" spans="1:19" x14ac:dyDescent="0.25">
      <c r="A50" s="59"/>
      <c r="B50" s="102"/>
      <c r="C50" s="71"/>
      <c r="D50" s="71"/>
      <c r="E50" s="72">
        <v>146.1</v>
      </c>
      <c r="F50" s="72">
        <v>0.2</v>
      </c>
      <c r="G50" s="73">
        <v>17</v>
      </c>
      <c r="H50" s="45"/>
      <c r="I50" s="45"/>
      <c r="J50" s="59"/>
      <c r="K50" s="28"/>
      <c r="L50" s="45"/>
      <c r="M50" s="74"/>
      <c r="N50" s="28"/>
      <c r="O50" s="45"/>
      <c r="P50" s="45"/>
      <c r="Q50" s="66"/>
      <c r="R50" s="49"/>
      <c r="S50" s="49"/>
    </row>
    <row r="51" spans="1:19" ht="15.75" thickBot="1" x14ac:dyDescent="0.3">
      <c r="A51" s="103"/>
      <c r="B51" s="56"/>
      <c r="C51" s="5"/>
      <c r="D51" s="5"/>
      <c r="E51" s="75">
        <v>168.4</v>
      </c>
      <c r="F51" s="75">
        <v>0.1</v>
      </c>
      <c r="G51" s="76">
        <v>59</v>
      </c>
      <c r="H51" s="38"/>
      <c r="I51" s="37"/>
      <c r="J51" s="103"/>
      <c r="K51" s="104"/>
      <c r="L51" s="105"/>
      <c r="M51" s="105"/>
      <c r="N51" s="37"/>
      <c r="O51" s="20"/>
      <c r="P51" s="20"/>
      <c r="Q51" s="39">
        <f>12.9/E46</f>
        <v>0.55364806866952787</v>
      </c>
      <c r="R51" s="21">
        <f>4/N46</f>
        <v>0.50955414012738853</v>
      </c>
      <c r="S51" s="21">
        <f>8.9/(E46-N46)</f>
        <v>0.57605177993527501</v>
      </c>
    </row>
    <row r="52" spans="1:19" x14ac:dyDescent="0.25">
      <c r="A52" s="4" t="s">
        <v>15</v>
      </c>
      <c r="B52" s="94" t="s">
        <v>29</v>
      </c>
      <c r="C52" s="3">
        <v>71.760360000000006</v>
      </c>
      <c r="D52" s="3">
        <v>37.619959999999999</v>
      </c>
      <c r="E52" s="81">
        <v>15.7</v>
      </c>
      <c r="F52" s="81">
        <v>0.1</v>
      </c>
      <c r="G52" s="95">
        <v>63</v>
      </c>
      <c r="H52" s="69">
        <v>14.19</v>
      </c>
      <c r="I52" s="69">
        <v>1.25</v>
      </c>
      <c r="J52" s="4" t="s">
        <v>15</v>
      </c>
      <c r="K52" s="28">
        <v>10.1</v>
      </c>
      <c r="L52" s="45">
        <v>1.2</v>
      </c>
      <c r="M52" s="53">
        <v>65</v>
      </c>
      <c r="N52" s="80">
        <v>11.27</v>
      </c>
      <c r="O52" s="52">
        <v>0.31</v>
      </c>
      <c r="P52" s="52">
        <v>100</v>
      </c>
      <c r="Q52" s="55"/>
      <c r="R52" s="49"/>
      <c r="S52" s="49"/>
    </row>
    <row r="53" spans="1:19" x14ac:dyDescent="0.25">
      <c r="A53" s="106" t="s">
        <v>16</v>
      </c>
      <c r="B53" s="106"/>
      <c r="C53" s="3"/>
      <c r="D53" s="3"/>
      <c r="E53" s="78">
        <v>20.100000000000001</v>
      </c>
      <c r="F53" s="78">
        <v>0.4</v>
      </c>
      <c r="G53" s="79">
        <v>11</v>
      </c>
      <c r="H53" s="9"/>
      <c r="I53" s="9"/>
      <c r="J53" s="106" t="s">
        <v>16</v>
      </c>
      <c r="K53" s="69">
        <v>16.600000000000001</v>
      </c>
      <c r="L53" s="69">
        <v>2.7</v>
      </c>
      <c r="M53" s="53">
        <v>33</v>
      </c>
      <c r="N53" s="69"/>
      <c r="O53" s="52"/>
      <c r="P53" s="52"/>
      <c r="Q53" s="55"/>
      <c r="R53" s="49"/>
      <c r="S53" s="49"/>
    </row>
    <row r="54" spans="1:19" x14ac:dyDescent="0.25">
      <c r="A54" s="106"/>
      <c r="B54" s="106"/>
      <c r="C54" s="3"/>
      <c r="D54" s="3"/>
      <c r="E54" s="72">
        <v>25.8</v>
      </c>
      <c r="F54" s="72">
        <v>0.3</v>
      </c>
      <c r="G54" s="73">
        <v>18</v>
      </c>
      <c r="H54" s="45"/>
      <c r="I54" s="45"/>
      <c r="J54" s="106"/>
      <c r="K54" s="45">
        <v>102.2</v>
      </c>
      <c r="L54" s="45">
        <v>36.799999999999997</v>
      </c>
      <c r="M54" s="74">
        <v>2</v>
      </c>
      <c r="N54" s="45"/>
      <c r="O54" s="47"/>
      <c r="P54" s="47"/>
      <c r="Q54" s="48"/>
      <c r="R54" s="49"/>
      <c r="S54" s="49"/>
    </row>
    <row r="55" spans="1:19" x14ac:dyDescent="0.25">
      <c r="A55" s="106"/>
      <c r="B55" s="106"/>
      <c r="C55" s="3"/>
      <c r="D55" s="3"/>
      <c r="E55" s="50">
        <v>36.700000000000003</v>
      </c>
      <c r="F55" s="50">
        <v>0.7</v>
      </c>
      <c r="G55" s="51">
        <v>5</v>
      </c>
      <c r="H55" s="3"/>
      <c r="I55" s="3"/>
      <c r="J55" s="106"/>
      <c r="K55" s="69"/>
      <c r="L55" s="69"/>
      <c r="M55" s="53"/>
      <c r="N55" s="69"/>
      <c r="O55" s="52"/>
      <c r="P55" s="52"/>
      <c r="Q55" s="55"/>
      <c r="R55" s="49"/>
      <c r="S55" s="49"/>
    </row>
    <row r="56" spans="1:19" ht="15.75" thickBot="1" x14ac:dyDescent="0.3">
      <c r="A56" s="107"/>
      <c r="B56" s="107"/>
      <c r="C56" s="5"/>
      <c r="D56" s="5"/>
      <c r="E56" s="108">
        <v>105</v>
      </c>
      <c r="F56" s="108">
        <v>4</v>
      </c>
      <c r="G56" s="109">
        <v>2</v>
      </c>
      <c r="H56" s="103"/>
      <c r="I56" s="103"/>
      <c r="J56" s="107"/>
      <c r="K56" s="104"/>
      <c r="L56" s="105"/>
      <c r="M56" s="105"/>
      <c r="N56" s="20"/>
      <c r="O56" s="20"/>
      <c r="P56" s="20"/>
      <c r="Q56" s="39">
        <f>12.9/E52</f>
        <v>0.82165605095541405</v>
      </c>
      <c r="R56" s="21">
        <f>4/N52</f>
        <v>0.35492457852706299</v>
      </c>
      <c r="S56" s="21">
        <f>8.9/(E52-N52)</f>
        <v>2.0090293453724608</v>
      </c>
    </row>
    <row r="57" spans="1:19" ht="15.75" thickBot="1" x14ac:dyDescent="0.3">
      <c r="A57" s="110"/>
      <c r="B57" s="110"/>
      <c r="C57" s="71"/>
      <c r="D57" s="71"/>
      <c r="E57" s="111"/>
      <c r="F57" s="112"/>
      <c r="G57" s="113"/>
      <c r="H57" s="114"/>
      <c r="I57" s="114"/>
      <c r="J57" s="114"/>
      <c r="K57" s="115"/>
      <c r="L57" s="116"/>
      <c r="M57" s="116"/>
      <c r="N57" s="117"/>
      <c r="O57" s="118" t="s">
        <v>38</v>
      </c>
      <c r="P57" s="117"/>
      <c r="Q57" s="119">
        <f>AVERAGE(Q35:Q56)</f>
        <v>0.62314601079478971</v>
      </c>
      <c r="R57" s="119">
        <f>AVERAGE(R35:R56)</f>
        <v>0.36677090291393677</v>
      </c>
      <c r="S57" s="119">
        <f>AVERAGE(S35:S56)</f>
        <v>1.2822661781566946</v>
      </c>
    </row>
    <row r="58" spans="1:19" ht="15.75" thickTop="1" x14ac:dyDescent="0.25">
      <c r="A58" s="4"/>
      <c r="B58" s="4"/>
      <c r="C58" s="4"/>
      <c r="D58" s="4"/>
      <c r="E58" s="12"/>
      <c r="F58" s="12"/>
      <c r="G58" s="15"/>
      <c r="H58" s="4"/>
      <c r="I58" s="4"/>
      <c r="J58" s="4"/>
      <c r="K58" s="7"/>
      <c r="L58" s="7"/>
      <c r="M58" s="7"/>
    </row>
    <row r="59" spans="1:19" x14ac:dyDescent="0.25">
      <c r="A59" s="2"/>
      <c r="B59" s="2"/>
      <c r="C59" s="3"/>
      <c r="D59" s="3"/>
      <c r="E59" s="13"/>
      <c r="F59" s="13"/>
      <c r="G59" s="16"/>
      <c r="H59" s="3"/>
      <c r="I59" s="3"/>
      <c r="J59" s="3"/>
      <c r="K59" s="8"/>
      <c r="L59" s="9"/>
      <c r="M59" s="9"/>
    </row>
  </sheetData>
  <phoneticPr fontId="4" type="noConversion"/>
  <pageMargins left="0.7" right="0.7" top="0.75" bottom="0.75" header="0.3" footer="0.3"/>
  <pageSetup scale="56" fitToWidth="0" orientation="landscape" horizontalDpi="1200" verticalDpi="1200" r:id="rId1"/>
  <rowBreaks count="1" manualBreakCount="1">
    <brk id="60" max="18" man="1"/>
  </rowBreaks>
  <colBreaks count="1" manualBreakCount="1">
    <brk id="9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 table</vt:lpstr>
      <vt:lpstr>Sheet3</vt:lpstr>
      <vt:lpstr>relief-erosion rates</vt:lpstr>
      <vt:lpstr>TJK05_Shakdara</vt:lpstr>
      <vt:lpstr>1071-2</vt:lpstr>
      <vt:lpstr>'data table'!Print_Area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Carrapa</dc:creator>
  <cp:lastModifiedBy>Brooke Smith</cp:lastModifiedBy>
  <cp:lastPrinted>2013-12-20T18:43:20Z</cp:lastPrinted>
  <dcterms:created xsi:type="dcterms:W3CDTF">2013-01-29T01:32:12Z</dcterms:created>
  <dcterms:modified xsi:type="dcterms:W3CDTF">2015-02-27T17:36:14Z</dcterms:modified>
</cp:coreProperties>
</file>