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<sst xmlns="http://schemas.openxmlformats.org/spreadsheetml/2006/main" count="33" uniqueCount="33">
  <si>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rPr>
        <sz val="10"/>
        <rFont val="Symbol"/>
        <family val="1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0"/>
      </rPr>
      <t>O</t>
    </r>
  </si>
  <si>
    <t>Site</t>
  </si>
  <si>
    <t>Absolute Paleolatitude (S or N)</t>
  </si>
  <si>
    <r>
      <t>Temperature (Erez and Luz, 1983)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</si>
  <si>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r>
      <t>Temperature (Kim and O'Neil, 1997)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</si>
  <si>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>Ice volume correction (Cramer, 2011)</t>
  </si>
  <si>
    <r>
      <t>TDP1</t>
    </r>
    <r>
      <rPr>
        <sz val="10"/>
        <rFont val="Arial"/>
        <family val="0"/>
      </rPr>
      <t>4</t>
    </r>
  </si>
  <si>
    <t>TDP site 14</t>
  </si>
  <si>
    <t xml:space="preserve"> </t>
  </si>
  <si>
    <t>Please see manuscript for references</t>
  </si>
  <si>
    <t>Notation</t>
  </si>
  <si>
    <t>lat</t>
  </si>
  <si>
    <t>pH</t>
  </si>
  <si>
    <t>pH correction Uchikawa and Zeebe (2010)</t>
  </si>
  <si>
    <t>Morozovella no lat no pH</t>
  </si>
  <si>
    <t>Morozovella no pH</t>
  </si>
  <si>
    <t>Morozovella no lat with pH 0.25</t>
  </si>
  <si>
    <t>Morozovella no lat with pH 0.45</t>
  </si>
  <si>
    <t>Salinity correction Fallet et al (2011)</t>
  </si>
  <si>
    <t>PSU</t>
  </si>
  <si>
    <t xml:space="preserve">Morozovella with lat and pH 0.25 </t>
  </si>
  <si>
    <t xml:space="preserve">Morozovella with lat and pH 0.45 </t>
  </si>
  <si>
    <t>Morozovella with lat and pH 0.45 PSU</t>
  </si>
  <si>
    <t>Morozovella with lat and pH 0.25 PSU</t>
  </si>
  <si>
    <t>Latitude correction Zachos et al. (1994)</t>
  </si>
  <si>
    <r>
      <t>Latitude correction (Zachos et al.</t>
    </r>
    <r>
      <rPr>
        <sz val="10"/>
        <rFont val="Arial"/>
        <family val="0"/>
      </rPr>
      <t>,</t>
    </r>
    <r>
      <rPr>
        <sz val="10"/>
        <rFont val="Arial"/>
        <family val="0"/>
      </rPr>
      <t>1994)</t>
    </r>
  </si>
  <si>
    <t>PDB conversion for (Bemis, 1953)</t>
  </si>
  <si>
    <r>
      <t xml:space="preserve">PDB conversion  </t>
    </r>
    <r>
      <rPr>
        <sz val="10"/>
        <rFont val="Arial"/>
        <family val="0"/>
      </rPr>
      <t>(</t>
    </r>
    <r>
      <rPr>
        <sz val="10"/>
        <rFont val="Arial"/>
        <family val="0"/>
      </rPr>
      <t>Kim and O'Neil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1997) </t>
    </r>
  </si>
  <si>
    <r>
      <t xml:space="preserve">PDB conversion for </t>
    </r>
    <r>
      <rPr>
        <sz val="10"/>
        <rFont val="Arial"/>
        <family val="0"/>
      </rPr>
      <t>(</t>
    </r>
    <r>
      <rPr>
        <sz val="10"/>
        <rFont val="Arial"/>
        <family val="0"/>
      </rPr>
      <t>Erez and Luz</t>
    </r>
    <r>
      <rPr>
        <sz val="10"/>
        <rFont val="Arial"/>
        <family val="0"/>
      </rPr>
      <t xml:space="preserve">, </t>
    </r>
    <r>
      <rPr>
        <sz val="10"/>
        <rFont val="Arial"/>
        <family val="0"/>
      </rPr>
      <t xml:space="preserve">1983) </t>
    </r>
  </si>
  <si>
    <t>Salinity correction (Fallet et al., 2011)</t>
  </si>
  <si>
    <t>pH correction (Uchikawa and Zeebe, 2010)</t>
  </si>
  <si>
    <t>High light. (Bemis et al., 1998) (°C)</t>
  </si>
  <si>
    <r>
      <t>Species</t>
    </r>
    <r>
      <rPr>
        <sz val="10"/>
        <rFont val="Arial"/>
        <family val="0"/>
      </rPr>
      <t xml:space="preserve"> and corrections used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</si>
</sst>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4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2" fontId="25" fillId="0" borderId="0" xfId="16" applyNumberForma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0" fillId="7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2" fontId="0" fillId="7" borderId="0" xfId="0" applyNumberFormat="1" applyFont="1" applyFill="1" applyAlignment="1">
      <alignment horizontal="center" wrapText="1"/>
    </xf>
    <xf numFmtId="2" fontId="0" fillId="13" borderId="0" xfId="0" applyNumberFormat="1" applyFill="1" applyAlignment="1">
      <alignment horizontal="center"/>
    </xf>
    <xf numFmtId="2" fontId="25" fillId="13" borderId="0" xfId="16" applyNumberFormat="1" applyFill="1" applyAlignment="1">
      <alignment horizontal="center"/>
    </xf>
    <xf numFmtId="2" fontId="0" fillId="19" borderId="0" xfId="0" applyNumberFormat="1" applyFont="1" applyFill="1" applyAlignment="1">
      <alignment horizontal="center" wrapText="1"/>
    </xf>
    <xf numFmtId="2" fontId="0" fillId="19" borderId="0" xfId="0" applyNumberFormat="1" applyFill="1" applyAlignment="1">
      <alignment horizontal="center"/>
    </xf>
    <xf numFmtId="2" fontId="25" fillId="19" borderId="0" xfId="16" applyNumberFormat="1" applyFill="1" applyAlignment="1">
      <alignment horizontal="center"/>
    </xf>
    <xf numFmtId="2" fontId="0" fillId="13" borderId="0" xfId="0" applyNumberFormat="1" applyFont="1" applyFill="1" applyAlignment="1">
      <alignment horizontal="center" wrapText="1"/>
    </xf>
    <xf numFmtId="0" fontId="40" fillId="27" borderId="8" xfId="58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25" zoomScaleNormal="125" workbookViewId="0" topLeftCell="A1">
      <selection activeCell="A24" sqref="A24"/>
    </sheetView>
  </sheetViews>
  <sheetFormatPr defaultColWidth="8.8515625" defaultRowHeight="12.75"/>
  <cols>
    <col min="1" max="1" width="40.28125" style="7" bestFit="1" customWidth="1"/>
    <col min="2" max="2" width="9.00390625" style="1" customWidth="1"/>
    <col min="3" max="3" width="6.8515625" style="1" customWidth="1"/>
    <col min="4" max="4" width="16.140625" style="1" customWidth="1"/>
    <col min="5" max="6" width="15.00390625" style="1" customWidth="1"/>
    <col min="7" max="7" width="14.7109375" style="1" customWidth="1"/>
    <col min="8" max="12" width="16.421875" style="2" customWidth="1"/>
    <col min="13" max="13" width="18.00390625" style="2" customWidth="1"/>
    <col min="14" max="14" width="10.421875" style="0" bestFit="1" customWidth="1"/>
  </cols>
  <sheetData>
    <row r="1" ht="12">
      <c r="A1" s="18" t="s">
        <v>9</v>
      </c>
    </row>
    <row r="2" ht="12">
      <c r="C2" s="1" t="s">
        <v>10</v>
      </c>
    </row>
    <row r="3" spans="1:3" ht="12">
      <c r="A3" s="3" t="s">
        <v>1</v>
      </c>
      <c r="B3" s="12" t="s">
        <v>6</v>
      </c>
      <c r="C3" s="5"/>
    </row>
    <row r="4" spans="1:2" ht="12">
      <c r="A4" s="3" t="s">
        <v>2</v>
      </c>
      <c r="B4" s="1">
        <v>19</v>
      </c>
    </row>
    <row r="5" spans="1:3" ht="12">
      <c r="A5" s="19" t="s">
        <v>24</v>
      </c>
      <c r="B5" s="2">
        <f>0.576+0.041*B4-0.0017*(B4^2)+0.0000135*(B4^3)</f>
        <v>0.8338965</v>
      </c>
      <c r="C5" s="2" t="s">
        <v>11</v>
      </c>
    </row>
    <row r="6" spans="1:3" ht="12">
      <c r="A6" s="19" t="s">
        <v>13</v>
      </c>
      <c r="B6" s="2"/>
      <c r="C6" s="2" t="s">
        <v>12</v>
      </c>
    </row>
    <row r="7" spans="1:3" ht="12">
      <c r="A7" s="19" t="s">
        <v>18</v>
      </c>
      <c r="B7" s="2"/>
      <c r="C7" s="2" t="s">
        <v>19</v>
      </c>
    </row>
    <row r="8" ht="25.5" customHeight="1"/>
    <row r="9" spans="1:13" ht="29.25" customHeight="1">
      <c r="A9" s="7" t="s">
        <v>8</v>
      </c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54.75" customHeight="1">
      <c r="A10" s="9" t="s">
        <v>32</v>
      </c>
      <c r="B10" s="4"/>
      <c r="C10" s="5" t="s">
        <v>0</v>
      </c>
      <c r="D10" s="11" t="s">
        <v>28</v>
      </c>
      <c r="E10" s="11" t="s">
        <v>27</v>
      </c>
      <c r="F10" s="11" t="s">
        <v>26</v>
      </c>
      <c r="G10" s="6" t="s">
        <v>5</v>
      </c>
      <c r="H10" s="8" t="s">
        <v>25</v>
      </c>
      <c r="I10" s="8" t="s">
        <v>30</v>
      </c>
      <c r="J10" s="8" t="s">
        <v>29</v>
      </c>
      <c r="K10" s="20" t="s">
        <v>3</v>
      </c>
      <c r="L10" s="26" t="s">
        <v>4</v>
      </c>
      <c r="M10" s="23" t="s">
        <v>31</v>
      </c>
    </row>
    <row r="11" spans="11:13" ht="12">
      <c r="K11" s="13"/>
      <c r="L11" s="21"/>
      <c r="M11" s="24"/>
    </row>
    <row r="12" spans="1:13" ht="13.5">
      <c r="A12" s="7" t="s">
        <v>14</v>
      </c>
      <c r="C12" s="1">
        <v>0</v>
      </c>
      <c r="D12" s="1">
        <v>-0.22</v>
      </c>
      <c r="E12" s="1">
        <v>-0.27</v>
      </c>
      <c r="F12" s="1">
        <v>-0.27</v>
      </c>
      <c r="G12" s="1">
        <v>-1</v>
      </c>
      <c r="H12" s="2">
        <v>0</v>
      </c>
      <c r="I12" s="2">
        <v>0</v>
      </c>
      <c r="J12" s="2">
        <v>0</v>
      </c>
      <c r="K12" s="13">
        <f aca="true" t="shared" si="0" ref="K12:K17">17-4.52*((C12-I12)-D12-G12-H12)+0.03*(((C12-I12)-D12-G12-H12)^2)</f>
        <v>11.530252</v>
      </c>
      <c r="L12" s="22">
        <f aca="true" t="shared" si="1" ref="L12:L17">16.1-4.64*((C12-I12)-E12-G12-H12)+0.09*(((C12-I12)-E12-G12-H12)^2)</f>
        <v>10.352361000000002</v>
      </c>
      <c r="M12" s="25">
        <f aca="true" t="shared" si="2" ref="M12:M17">14.9-4.8*((C12-I12)-F12-H12-G12)</f>
        <v>8.804</v>
      </c>
    </row>
    <row r="13" spans="1:13" ht="13.5">
      <c r="A13" s="7" t="s">
        <v>15</v>
      </c>
      <c r="C13" s="1">
        <v>0</v>
      </c>
      <c r="D13" s="1">
        <f aca="true" t="shared" si="3" ref="D13:D19">D12</f>
        <v>-0.22</v>
      </c>
      <c r="E13" s="1">
        <v>-0.27</v>
      </c>
      <c r="F13" s="1">
        <v>-0.27</v>
      </c>
      <c r="G13" s="1">
        <f aca="true" t="shared" si="4" ref="G13:G19">G12</f>
        <v>-1</v>
      </c>
      <c r="H13" s="2">
        <v>0.83</v>
      </c>
      <c r="I13" s="2">
        <v>0</v>
      </c>
      <c r="J13" s="2">
        <v>0</v>
      </c>
      <c r="K13" s="13">
        <f t="shared" si="0"/>
        <v>15.241762999999999</v>
      </c>
      <c r="L13" s="22">
        <f t="shared" si="1"/>
        <v>14.075824</v>
      </c>
      <c r="M13" s="25">
        <f t="shared" si="2"/>
        <v>12.788</v>
      </c>
    </row>
    <row r="14" spans="1:13" ht="13.5">
      <c r="A14" s="7" t="s">
        <v>16</v>
      </c>
      <c r="C14" s="1">
        <v>0</v>
      </c>
      <c r="D14" s="1">
        <f t="shared" si="3"/>
        <v>-0.22</v>
      </c>
      <c r="E14" s="1">
        <v>-0.27</v>
      </c>
      <c r="F14" s="1">
        <v>-0.27</v>
      </c>
      <c r="G14" s="1">
        <f t="shared" si="4"/>
        <v>-1</v>
      </c>
      <c r="H14" s="2">
        <v>0</v>
      </c>
      <c r="I14" s="2">
        <v>0.355</v>
      </c>
      <c r="J14" s="2">
        <v>0</v>
      </c>
      <c r="K14" s="13">
        <f t="shared" si="0"/>
        <v>13.11264675</v>
      </c>
      <c r="L14" s="22">
        <f t="shared" si="1"/>
        <v>11.929750250000001</v>
      </c>
      <c r="M14" s="25">
        <f t="shared" si="2"/>
        <v>10.508</v>
      </c>
    </row>
    <row r="15" spans="1:13" ht="13.5">
      <c r="A15" s="7" t="s">
        <v>17</v>
      </c>
      <c r="C15" s="1">
        <v>0</v>
      </c>
      <c r="D15" s="1">
        <f t="shared" si="3"/>
        <v>-0.22</v>
      </c>
      <c r="E15" s="1">
        <v>-0.27</v>
      </c>
      <c r="F15" s="1">
        <v>-0.27</v>
      </c>
      <c r="G15" s="1">
        <f t="shared" si="4"/>
        <v>-1</v>
      </c>
      <c r="H15" s="2">
        <f>H14</f>
        <v>0</v>
      </c>
      <c r="I15" s="2">
        <v>0.639</v>
      </c>
      <c r="J15" s="2">
        <v>0</v>
      </c>
      <c r="K15" s="13">
        <f t="shared" si="0"/>
        <v>14.38400683</v>
      </c>
      <c r="L15" s="22">
        <f t="shared" si="1"/>
        <v>13.20799449</v>
      </c>
      <c r="M15" s="25">
        <f t="shared" si="2"/>
        <v>11.8712</v>
      </c>
    </row>
    <row r="16" spans="1:13" ht="13.5">
      <c r="A16" s="7" t="s">
        <v>20</v>
      </c>
      <c r="C16" s="1">
        <v>0</v>
      </c>
      <c r="D16" s="1">
        <f t="shared" si="3"/>
        <v>-0.22</v>
      </c>
      <c r="E16" s="1">
        <v>-0.27</v>
      </c>
      <c r="F16" s="1">
        <v>-0.27</v>
      </c>
      <c r="G16" s="1">
        <f t="shared" si="4"/>
        <v>-1</v>
      </c>
      <c r="H16" s="2">
        <v>0.83</v>
      </c>
      <c r="I16" s="2">
        <v>0.355</v>
      </c>
      <c r="J16" s="2">
        <v>0</v>
      </c>
      <c r="K16" s="13">
        <f t="shared" si="0"/>
        <v>16.84183675</v>
      </c>
      <c r="L16" s="22">
        <f t="shared" si="1"/>
        <v>15.70625025</v>
      </c>
      <c r="M16" s="25">
        <f t="shared" si="2"/>
        <v>14.492</v>
      </c>
    </row>
    <row r="17" spans="1:13" s="17" customFormat="1" ht="13.5">
      <c r="A17" s="14" t="s">
        <v>21</v>
      </c>
      <c r="B17" s="15"/>
      <c r="C17" s="15">
        <v>0</v>
      </c>
      <c r="D17" s="15">
        <f t="shared" si="3"/>
        <v>-0.22</v>
      </c>
      <c r="E17" s="15">
        <v>-0.27</v>
      </c>
      <c r="F17" s="15">
        <v>-0.27</v>
      </c>
      <c r="G17" s="15">
        <f t="shared" si="4"/>
        <v>-1</v>
      </c>
      <c r="H17" s="16">
        <f>H16</f>
        <v>0.83</v>
      </c>
      <c r="I17" s="16">
        <v>0.639</v>
      </c>
      <c r="J17" s="16">
        <v>0</v>
      </c>
      <c r="K17" s="13">
        <f t="shared" si="0"/>
        <v>18.12734003</v>
      </c>
      <c r="L17" s="22">
        <f t="shared" si="1"/>
        <v>17.02692409</v>
      </c>
      <c r="M17" s="25">
        <f t="shared" si="2"/>
        <v>15.8552</v>
      </c>
    </row>
    <row r="18" spans="1:13" s="17" customFormat="1" ht="13.5">
      <c r="A18" s="14" t="s">
        <v>23</v>
      </c>
      <c r="B18" s="15"/>
      <c r="C18" s="15">
        <v>0</v>
      </c>
      <c r="D18" s="15">
        <f t="shared" si="3"/>
        <v>-0.22</v>
      </c>
      <c r="E18" s="15">
        <v>-0.27</v>
      </c>
      <c r="F18" s="15">
        <v>-0.27</v>
      </c>
      <c r="G18" s="15">
        <f t="shared" si="4"/>
        <v>-1</v>
      </c>
      <c r="H18" s="16">
        <f>H17</f>
        <v>0.83</v>
      </c>
      <c r="I18" s="16">
        <v>0.355</v>
      </c>
      <c r="J18" s="16">
        <v>0.6</v>
      </c>
      <c r="K18" s="13">
        <f>17-4.52*((C18-I18)-D18-G18-H18+J18)+0.03*(((C18-I18)-D18-G18-H18+J18)^2)</f>
        <v>14.141896749999999</v>
      </c>
      <c r="L18" s="22">
        <f>16.1-4.64*((C18-I18)-E18-G18-H18+J18)+0.09*(((C18-I18)-E18-G18-H18+J18)^2)</f>
        <v>12.96383025</v>
      </c>
      <c r="M18" s="25">
        <f>14.9-4.8*((C18-I18+J18)-F18-H18-G18)</f>
        <v>11.612</v>
      </c>
    </row>
    <row r="19" spans="1:13" s="17" customFormat="1" ht="13.5">
      <c r="A19" s="14" t="s">
        <v>22</v>
      </c>
      <c r="B19" s="15"/>
      <c r="C19" s="15">
        <v>0</v>
      </c>
      <c r="D19" s="15">
        <f t="shared" si="3"/>
        <v>-0.22</v>
      </c>
      <c r="E19" s="15">
        <v>-0.27</v>
      </c>
      <c r="F19" s="15">
        <v>-0.27</v>
      </c>
      <c r="G19" s="15">
        <f t="shared" si="4"/>
        <v>-1</v>
      </c>
      <c r="H19" s="16">
        <f>H18</f>
        <v>0.83</v>
      </c>
      <c r="I19" s="16">
        <v>0.639</v>
      </c>
      <c r="J19" s="16">
        <v>0.6</v>
      </c>
      <c r="K19" s="13">
        <f>17-4.52*((C19-I19)-D19-G19-H19+J19)+0.03*(((C19-I19)-D19-G19-H19+J19)^2)</f>
        <v>15.41717603</v>
      </c>
      <c r="L19" s="22">
        <f>16.1-4.64*((C19-I19)-E19-G19-H19+J19)+0.09*(((C19-I19)-E19-G19-H19+J19)^2)</f>
        <v>14.253832090000001</v>
      </c>
      <c r="M19" s="25">
        <f>14.9-4.8*((C19-I19+J19)-F19-H19-G19)</f>
        <v>12.975200000000001</v>
      </c>
    </row>
    <row r="24" spans="1:13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7" customFormat="1" ht="13.5">
      <c r="A31" s="14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0"/>
      <c r="M31" s="10"/>
    </row>
    <row r="32" spans="1:13" s="17" customFormat="1" ht="13.5">
      <c r="A32" s="14"/>
      <c r="B32" s="15"/>
      <c r="C32" s="15"/>
      <c r="D32" s="15"/>
      <c r="E32" s="15"/>
      <c r="F32" s="15"/>
      <c r="G32" s="15"/>
      <c r="H32" s="16"/>
      <c r="I32" s="16"/>
      <c r="J32" s="16"/>
      <c r="K32" s="16"/>
      <c r="L32" s="10"/>
      <c r="M32" s="10"/>
    </row>
    <row r="33" spans="1:13" s="17" customFormat="1" ht="13.5">
      <c r="A33" s="14"/>
      <c r="B33" s="15"/>
      <c r="C33" s="15"/>
      <c r="D33" s="15"/>
      <c r="E33" s="15"/>
      <c r="F33" s="15"/>
      <c r="G33" s="15"/>
      <c r="H33" s="16"/>
      <c r="I33" s="16"/>
      <c r="J33" s="16"/>
      <c r="K33" s="16"/>
      <c r="L33" s="10"/>
      <c r="M33" s="10"/>
    </row>
    <row r="34" spans="1:13" s="17" customFormat="1" ht="13.5">
      <c r="A34" s="14"/>
      <c r="B34" s="15"/>
      <c r="C34" s="15"/>
      <c r="D34" s="15"/>
      <c r="E34" s="15"/>
      <c r="F34" s="15"/>
      <c r="G34" s="15"/>
      <c r="H34" s="16"/>
      <c r="I34" s="16"/>
      <c r="J34" s="16"/>
      <c r="K34" s="16"/>
      <c r="L34" s="10"/>
      <c r="M34" s="10"/>
    </row>
    <row r="35" spans="1:13" s="17" customFormat="1" ht="12">
      <c r="A35" s="14"/>
      <c r="B35" s="15"/>
      <c r="C35" s="15"/>
      <c r="D35" s="15"/>
      <c r="E35" s="15"/>
      <c r="F35" s="15"/>
      <c r="G35" s="15"/>
      <c r="H35" s="16"/>
      <c r="I35" s="16"/>
      <c r="J35" s="16"/>
      <c r="K35" s="16"/>
      <c r="L35" s="16"/>
      <c r="M35" s="16"/>
    </row>
    <row r="36" spans="1:13" s="17" customFormat="1" ht="12">
      <c r="A36" s="14"/>
      <c r="B36" s="15"/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</row>
    <row r="37" spans="1:13" s="17" customFormat="1" ht="12">
      <c r="A37" s="14"/>
      <c r="B37" s="15"/>
      <c r="C37" s="15"/>
      <c r="D37" s="15"/>
      <c r="E37" s="15"/>
      <c r="F37" s="15"/>
      <c r="G37" s="15"/>
      <c r="H37" s="16"/>
      <c r="I37" s="16"/>
      <c r="J37" s="16"/>
      <c r="K37" s="16"/>
      <c r="L37" s="16"/>
      <c r="M37" s="16"/>
    </row>
    <row r="38" spans="1:13" s="17" customFormat="1" ht="12">
      <c r="A38" s="14"/>
      <c r="B38" s="15"/>
      <c r="C38" s="15"/>
      <c r="D38" s="15"/>
      <c r="E38" s="15"/>
      <c r="F38" s="15"/>
      <c r="G38" s="15"/>
      <c r="H38" s="16"/>
      <c r="I38" s="16"/>
      <c r="J38" s="16"/>
      <c r="K38" s="16"/>
      <c r="L38" s="16"/>
      <c r="M38" s="16"/>
    </row>
    <row r="39" spans="1:13" s="17" customFormat="1" ht="12">
      <c r="A39" s="14"/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</row>
    <row r="40" spans="1:13" s="17" customFormat="1" ht="12">
      <c r="A40" s="14"/>
      <c r="B40" s="15"/>
      <c r="C40" s="15"/>
      <c r="D40" s="15"/>
      <c r="E40" s="15"/>
      <c r="F40" s="15"/>
      <c r="G40" s="15"/>
      <c r="H40" s="16"/>
      <c r="I40" s="16"/>
      <c r="J40" s="16"/>
      <c r="K40" s="16"/>
      <c r="L40" s="16"/>
      <c r="M40" s="16"/>
    </row>
    <row r="41" spans="1:13" s="17" customFormat="1" ht="12">
      <c r="A41" s="14"/>
      <c r="B41" s="15"/>
      <c r="C41" s="15"/>
      <c r="D41" s="15"/>
      <c r="E41" s="15"/>
      <c r="F41" s="15"/>
      <c r="G41" s="15"/>
      <c r="H41" s="16"/>
      <c r="I41" s="16"/>
      <c r="J41" s="16"/>
      <c r="K41" s="16"/>
      <c r="L41" s="16"/>
      <c r="M41" s="16"/>
    </row>
    <row r="42" spans="1:13" s="17" customFormat="1" ht="12">
      <c r="A42" s="14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</row>
    <row r="43" spans="1:13" s="17" customFormat="1" ht="12">
      <c r="A43" s="14"/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</row>
    <row r="44" spans="1:13" s="17" customFormat="1" ht="12">
      <c r="A44" s="14"/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</row>
  </sheetData>
  <sheetProtection/>
  <mergeCells count="1">
    <mergeCell ref="C9:M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INSRV</dc:creator>
  <cp:keywords/>
  <dc:description/>
  <cp:lastModifiedBy>Tracy Aze</cp:lastModifiedBy>
  <dcterms:created xsi:type="dcterms:W3CDTF">2012-05-17T11:49:04Z</dcterms:created>
  <dcterms:modified xsi:type="dcterms:W3CDTF">2014-05-18T19:29:40Z</dcterms:modified>
  <cp:category/>
  <cp:version/>
  <cp:contentType/>
  <cp:contentStatus/>
</cp:coreProperties>
</file>