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4240" windowHeight="11250" activeTab="0"/>
  </bookViews>
  <sheets>
    <sheet name="Table S1 mineral chemistry" sheetId="1" r:id="rId1"/>
    <sheet name="Table S2 zircon U-Pb age" sheetId="2" r:id="rId2"/>
    <sheet name="Table S3 major-trace element " sheetId="3" r:id="rId3"/>
    <sheet name="Table S4 Sr-Nd isotope" sheetId="4" r:id="rId4"/>
    <sheet name="Table S5 zircon Lu-Hf" sheetId="5" r:id="rId5"/>
    <sheet name="Table S6 zircon logfO2 value" sheetId="6" r:id="rId6"/>
    <sheet name="Table S7 summarize table" sheetId="7" r:id="rId7"/>
  </sheets>
  <definedNames/>
  <calcPr fullCalcOnLoad="1"/>
</workbook>
</file>

<file path=xl/sharedStrings.xml><?xml version="1.0" encoding="utf-8"?>
<sst xmlns="http://schemas.openxmlformats.org/spreadsheetml/2006/main" count="724" uniqueCount="447">
  <si>
    <t xml:space="preserve">    LXH-1          </t>
  </si>
  <si>
    <t xml:space="preserve">    LXH-2</t>
  </si>
  <si>
    <t xml:space="preserve">    LXH-3</t>
  </si>
  <si>
    <t xml:space="preserve">    LXH-4</t>
  </si>
  <si>
    <t xml:space="preserve">    LXH-5</t>
  </si>
  <si>
    <t xml:space="preserve">    LXH-6</t>
  </si>
  <si>
    <t xml:space="preserve">    LXH-7</t>
  </si>
  <si>
    <t xml:space="preserve">    LXH-8</t>
  </si>
  <si>
    <t xml:space="preserve">    YG-1          </t>
  </si>
  <si>
    <t xml:space="preserve">    YG-2</t>
  </si>
  <si>
    <t xml:space="preserve">    YG-3</t>
  </si>
  <si>
    <t xml:space="preserve">    YG-4</t>
  </si>
  <si>
    <t xml:space="preserve">    YG-5</t>
  </si>
  <si>
    <t xml:space="preserve">    YG-6</t>
  </si>
  <si>
    <t xml:space="preserve">    YG-7</t>
  </si>
  <si>
    <t xml:space="preserve">    YG-8</t>
  </si>
  <si>
    <t xml:space="preserve">    TYP-1          </t>
  </si>
  <si>
    <t>TYP-2</t>
  </si>
  <si>
    <t>TYP-3</t>
  </si>
  <si>
    <t>TYP-4</t>
  </si>
  <si>
    <t>TYP-5</t>
  </si>
  <si>
    <t>TYP-6</t>
  </si>
  <si>
    <t>TYP-7</t>
  </si>
  <si>
    <t>TYP-8</t>
  </si>
  <si>
    <r>
      <t>SiO</t>
    </r>
    <r>
      <rPr>
        <vertAlign val="subscript"/>
        <sz val="9"/>
        <rFont val="Times New Roman"/>
        <family val="1"/>
      </rPr>
      <t>2</t>
    </r>
  </si>
  <si>
    <r>
      <t>TiO</t>
    </r>
    <r>
      <rPr>
        <vertAlign val="subscript"/>
        <sz val="9"/>
        <rFont val="Times New Roman"/>
        <family val="1"/>
      </rPr>
      <t>2</t>
    </r>
  </si>
  <si>
    <r>
      <t>Al</t>
    </r>
    <r>
      <rPr>
        <vertAlign val="subscript"/>
        <sz val="9"/>
        <rFont val="Times New Roman"/>
        <family val="1"/>
      </rPr>
      <t>2</t>
    </r>
    <r>
      <rPr>
        <sz val="9"/>
        <rFont val="Times New Roman"/>
        <family val="1"/>
      </rPr>
      <t>O</t>
    </r>
    <r>
      <rPr>
        <vertAlign val="subscript"/>
        <sz val="9"/>
        <rFont val="Times New Roman"/>
        <family val="1"/>
      </rPr>
      <t>3</t>
    </r>
  </si>
  <si>
    <r>
      <t>Fe</t>
    </r>
    <r>
      <rPr>
        <vertAlign val="subscript"/>
        <sz val="9"/>
        <rFont val="Times New Roman"/>
        <family val="1"/>
      </rPr>
      <t>2</t>
    </r>
    <r>
      <rPr>
        <sz val="9"/>
        <rFont val="Times New Roman"/>
        <family val="1"/>
      </rPr>
      <t>O</t>
    </r>
    <r>
      <rPr>
        <vertAlign val="subscript"/>
        <sz val="9"/>
        <rFont val="Times New Roman"/>
        <family val="1"/>
      </rPr>
      <t>3</t>
    </r>
    <r>
      <rPr>
        <sz val="9"/>
        <rFont val="Times New Roman"/>
        <family val="1"/>
      </rPr>
      <t>T</t>
    </r>
  </si>
  <si>
    <t>MnO</t>
  </si>
  <si>
    <t>MgO</t>
  </si>
  <si>
    <t>CaO</t>
  </si>
  <si>
    <r>
      <t>Na</t>
    </r>
    <r>
      <rPr>
        <vertAlign val="subscript"/>
        <sz val="9"/>
        <rFont val="Times New Roman"/>
        <family val="1"/>
      </rPr>
      <t>2</t>
    </r>
    <r>
      <rPr>
        <sz val="9"/>
        <rFont val="Times New Roman"/>
        <family val="1"/>
      </rPr>
      <t>O</t>
    </r>
  </si>
  <si>
    <r>
      <t>K</t>
    </r>
    <r>
      <rPr>
        <vertAlign val="subscript"/>
        <sz val="9"/>
        <rFont val="Times New Roman"/>
        <family val="1"/>
      </rPr>
      <t>2</t>
    </r>
    <r>
      <rPr>
        <sz val="9"/>
        <rFont val="Times New Roman"/>
        <family val="1"/>
      </rPr>
      <t>O</t>
    </r>
  </si>
  <si>
    <r>
      <t>P</t>
    </r>
    <r>
      <rPr>
        <vertAlign val="subscript"/>
        <sz val="9"/>
        <rFont val="Times New Roman"/>
        <family val="1"/>
      </rPr>
      <t>2</t>
    </r>
    <r>
      <rPr>
        <sz val="9"/>
        <rFont val="Times New Roman"/>
        <family val="1"/>
      </rPr>
      <t>O</t>
    </r>
    <r>
      <rPr>
        <vertAlign val="subscript"/>
        <sz val="9"/>
        <rFont val="Times New Roman"/>
        <family val="1"/>
      </rPr>
      <t>5</t>
    </r>
  </si>
  <si>
    <t>LOI</t>
  </si>
  <si>
    <t>TOTAL</t>
  </si>
  <si>
    <r>
      <t>Mg</t>
    </r>
    <r>
      <rPr>
        <vertAlign val="superscript"/>
        <sz val="9"/>
        <rFont val="Times New Roman"/>
        <family val="1"/>
      </rPr>
      <t>#</t>
    </r>
  </si>
  <si>
    <r>
      <t>Na</t>
    </r>
    <r>
      <rPr>
        <vertAlign val="subscript"/>
        <sz val="9"/>
        <rFont val="Times New Roman"/>
        <family val="1"/>
      </rPr>
      <t>2</t>
    </r>
    <r>
      <rPr>
        <sz val="9"/>
        <rFont val="Times New Roman"/>
        <family val="1"/>
      </rPr>
      <t>O/K</t>
    </r>
    <r>
      <rPr>
        <vertAlign val="subscript"/>
        <sz val="9"/>
        <rFont val="Times New Roman"/>
        <family val="1"/>
      </rPr>
      <t>2</t>
    </r>
    <r>
      <rPr>
        <sz val="9"/>
        <rFont val="Times New Roman"/>
        <family val="1"/>
      </rPr>
      <t>O</t>
    </r>
  </si>
  <si>
    <t>Li</t>
  </si>
  <si>
    <t>Be</t>
  </si>
  <si>
    <t>Sc</t>
  </si>
  <si>
    <t>V</t>
  </si>
  <si>
    <t>Cr</t>
  </si>
  <si>
    <t>Co</t>
  </si>
  <si>
    <t>Ni</t>
  </si>
  <si>
    <t>Cu</t>
  </si>
  <si>
    <t>Zn</t>
  </si>
  <si>
    <t>Ga</t>
  </si>
  <si>
    <t>Ge</t>
  </si>
  <si>
    <t>Rb</t>
  </si>
  <si>
    <t>Sr</t>
  </si>
  <si>
    <t>Y</t>
  </si>
  <si>
    <t>Zr</t>
  </si>
  <si>
    <t>Nb</t>
  </si>
  <si>
    <t>Cs</t>
  </si>
  <si>
    <t>Ba</t>
  </si>
  <si>
    <t>La</t>
  </si>
  <si>
    <t>Ce</t>
  </si>
  <si>
    <t>Pr</t>
  </si>
  <si>
    <t>Nd</t>
  </si>
  <si>
    <t>Sm</t>
  </si>
  <si>
    <t>Eu</t>
  </si>
  <si>
    <t>Gd</t>
  </si>
  <si>
    <t>Tb</t>
  </si>
  <si>
    <t>Dy</t>
  </si>
  <si>
    <t>Ho</t>
  </si>
  <si>
    <t>Er</t>
  </si>
  <si>
    <t>Tm</t>
  </si>
  <si>
    <t>Yb</t>
  </si>
  <si>
    <t>Lu</t>
  </si>
  <si>
    <t>Hf</t>
  </si>
  <si>
    <t>Ta</t>
  </si>
  <si>
    <t>Pb</t>
  </si>
  <si>
    <t>Th</t>
  </si>
  <si>
    <t>U</t>
  </si>
  <si>
    <t>ΣREE</t>
  </si>
  <si>
    <t>LREE</t>
  </si>
  <si>
    <t>HREE</t>
  </si>
  <si>
    <t>LREE/HREE</t>
  </si>
  <si>
    <r>
      <t>La</t>
    </r>
    <r>
      <rPr>
        <vertAlign val="subscript"/>
        <sz val="9"/>
        <rFont val="Times New Roman"/>
        <family val="1"/>
      </rPr>
      <t>N</t>
    </r>
    <r>
      <rPr>
        <sz val="9"/>
        <rFont val="Times New Roman"/>
        <family val="1"/>
      </rPr>
      <t>/Yb</t>
    </r>
    <r>
      <rPr>
        <vertAlign val="subscript"/>
        <sz val="9"/>
        <rFont val="Times New Roman"/>
        <family val="1"/>
      </rPr>
      <t>N</t>
    </r>
  </si>
  <si>
    <t>K</t>
  </si>
  <si>
    <t>Ti</t>
  </si>
  <si>
    <t>FeO</t>
  </si>
  <si>
    <t>SiO2</t>
  </si>
  <si>
    <t>Sr/Y</t>
  </si>
  <si>
    <t>Nb/Ta</t>
  </si>
  <si>
    <t>A/CNK</t>
  </si>
  <si>
    <t>BLanK</t>
  </si>
  <si>
    <t>BHVO-2</t>
  </si>
  <si>
    <t>AGV-2</t>
  </si>
  <si>
    <t>BCR-2</t>
  </si>
  <si>
    <t>GSP-2</t>
  </si>
  <si>
    <t/>
  </si>
  <si>
    <t>Comment</t>
  </si>
  <si>
    <r>
      <t>K</t>
    </r>
    <r>
      <rPr>
        <vertAlign val="subscript"/>
        <sz val="9"/>
        <color indexed="8"/>
        <rFont val="Times New Roman"/>
        <family val="1"/>
      </rPr>
      <t>2</t>
    </r>
    <r>
      <rPr>
        <sz val="9"/>
        <color indexed="8"/>
        <rFont val="Times New Roman"/>
        <family val="1"/>
      </rPr>
      <t>O</t>
    </r>
  </si>
  <si>
    <r>
      <t>TiO</t>
    </r>
    <r>
      <rPr>
        <vertAlign val="subscript"/>
        <sz val="9"/>
        <color indexed="8"/>
        <rFont val="Times New Roman"/>
        <family val="1"/>
      </rPr>
      <t>2</t>
    </r>
  </si>
  <si>
    <r>
      <t>Na</t>
    </r>
    <r>
      <rPr>
        <vertAlign val="subscript"/>
        <sz val="9"/>
        <color indexed="8"/>
        <rFont val="Times New Roman"/>
        <family val="1"/>
      </rPr>
      <t>2</t>
    </r>
    <r>
      <rPr>
        <sz val="9"/>
        <color indexed="8"/>
        <rFont val="Times New Roman"/>
        <family val="1"/>
      </rPr>
      <t>O</t>
    </r>
  </si>
  <si>
    <r>
      <t>Al</t>
    </r>
    <r>
      <rPr>
        <vertAlign val="subscript"/>
        <sz val="9"/>
        <color indexed="8"/>
        <rFont val="Times New Roman"/>
        <family val="1"/>
      </rPr>
      <t>2</t>
    </r>
    <r>
      <rPr>
        <sz val="9"/>
        <color indexed="8"/>
        <rFont val="Times New Roman"/>
        <family val="1"/>
      </rPr>
      <t>O</t>
    </r>
    <r>
      <rPr>
        <vertAlign val="subscript"/>
        <sz val="9"/>
        <color indexed="8"/>
        <rFont val="Times New Roman"/>
        <family val="1"/>
      </rPr>
      <t>3</t>
    </r>
  </si>
  <si>
    <t>SrO</t>
  </si>
  <si>
    <t>NiO</t>
  </si>
  <si>
    <t>BaO</t>
  </si>
  <si>
    <r>
      <t>Cr</t>
    </r>
    <r>
      <rPr>
        <vertAlign val="subscript"/>
        <sz val="9"/>
        <color indexed="8"/>
        <rFont val="Times New Roman"/>
        <family val="1"/>
      </rPr>
      <t>2</t>
    </r>
    <r>
      <rPr>
        <sz val="9"/>
        <color indexed="8"/>
        <rFont val="Times New Roman"/>
        <family val="1"/>
      </rPr>
      <t>O</t>
    </r>
    <r>
      <rPr>
        <vertAlign val="subscript"/>
        <sz val="9"/>
        <color indexed="8"/>
        <rFont val="Times New Roman"/>
        <family val="1"/>
      </rPr>
      <t>3</t>
    </r>
  </si>
  <si>
    <t>Total</t>
  </si>
  <si>
    <t>Si</t>
  </si>
  <si>
    <t>Al</t>
  </si>
  <si>
    <t>Ca</t>
  </si>
  <si>
    <t>Na</t>
  </si>
  <si>
    <t>An</t>
  </si>
  <si>
    <t>Ab</t>
  </si>
  <si>
    <t>Or</t>
  </si>
  <si>
    <t>2-FEL-3</t>
  </si>
  <si>
    <t>2-FEL-4</t>
  </si>
  <si>
    <t>2-FEL-5</t>
  </si>
  <si>
    <t>2-FEL-6</t>
  </si>
  <si>
    <t>2-FEL-7</t>
  </si>
  <si>
    <t>Yaogou monzogranite</t>
  </si>
  <si>
    <t>1-FEL-2</t>
  </si>
  <si>
    <t>1-FEL-3</t>
  </si>
  <si>
    <t>1-FEL-4</t>
  </si>
  <si>
    <t>1-FEL-5</t>
  </si>
  <si>
    <t>1-FEL-6</t>
  </si>
  <si>
    <t>1-FEL-7</t>
  </si>
  <si>
    <t>1-FEL-8</t>
  </si>
  <si>
    <t>1-FEL-1</t>
  </si>
  <si>
    <t>3-FEL-1</t>
  </si>
  <si>
    <t>3-FEL-2</t>
  </si>
  <si>
    <t>3-FEL-3</t>
  </si>
  <si>
    <r>
      <t>SiO</t>
    </r>
    <r>
      <rPr>
        <vertAlign val="subscript"/>
        <sz val="9"/>
        <color indexed="8"/>
        <rFont val="Times New Roman"/>
        <family val="1"/>
      </rPr>
      <t>2</t>
    </r>
  </si>
  <si>
    <r>
      <t>Al</t>
    </r>
    <r>
      <rPr>
        <vertAlign val="superscript"/>
        <sz val="9"/>
        <color indexed="8"/>
        <rFont val="Times New Roman"/>
        <family val="1"/>
      </rPr>
      <t>Ⅳ</t>
    </r>
  </si>
  <si>
    <r>
      <t>Al</t>
    </r>
    <r>
      <rPr>
        <vertAlign val="superscript"/>
        <sz val="9"/>
        <color indexed="8"/>
        <rFont val="Times New Roman"/>
        <family val="1"/>
      </rPr>
      <t>Ⅵ</t>
    </r>
  </si>
  <si>
    <r>
      <t>Fe</t>
    </r>
    <r>
      <rPr>
        <vertAlign val="superscript"/>
        <sz val="9"/>
        <color indexed="8"/>
        <rFont val="Times New Roman"/>
        <family val="1"/>
      </rPr>
      <t>3+</t>
    </r>
  </si>
  <si>
    <r>
      <t>Fe</t>
    </r>
    <r>
      <rPr>
        <vertAlign val="superscript"/>
        <sz val="9"/>
        <color indexed="8"/>
        <rFont val="Times New Roman"/>
        <family val="1"/>
      </rPr>
      <t>2+</t>
    </r>
  </si>
  <si>
    <t>Mn</t>
  </si>
  <si>
    <t>Mg</t>
  </si>
  <si>
    <t>MF</t>
  </si>
  <si>
    <r>
      <t>Al</t>
    </r>
    <r>
      <rPr>
        <vertAlign val="superscript"/>
        <sz val="9"/>
        <color indexed="8"/>
        <rFont val="Times New Roman"/>
        <family val="1"/>
      </rPr>
      <t>Ⅵ</t>
    </r>
    <r>
      <rPr>
        <sz val="9"/>
        <color indexed="8"/>
        <rFont val="Times New Roman"/>
        <family val="1"/>
      </rPr>
      <t>+Fe</t>
    </r>
    <r>
      <rPr>
        <vertAlign val="superscript"/>
        <sz val="9"/>
        <color indexed="8"/>
        <rFont val="Times New Roman"/>
        <family val="1"/>
      </rPr>
      <t>3+</t>
    </r>
    <r>
      <rPr>
        <sz val="9"/>
        <color indexed="8"/>
        <rFont val="Times New Roman"/>
        <family val="1"/>
      </rPr>
      <t>+Ti</t>
    </r>
  </si>
  <si>
    <r>
      <t>Fe</t>
    </r>
    <r>
      <rPr>
        <vertAlign val="superscript"/>
        <sz val="9"/>
        <color indexed="8"/>
        <rFont val="Times New Roman"/>
        <family val="1"/>
      </rPr>
      <t>2+</t>
    </r>
    <r>
      <rPr>
        <sz val="9"/>
        <color indexed="8"/>
        <rFont val="Times New Roman"/>
        <family val="1"/>
      </rPr>
      <t>+Mn</t>
    </r>
  </si>
  <si>
    <t>1-BIO-1</t>
  </si>
  <si>
    <t>1-BIO-2</t>
  </si>
  <si>
    <t>2-BIO-1</t>
  </si>
  <si>
    <t>2-BIO-2</t>
  </si>
  <si>
    <t>2-BIO-3</t>
  </si>
  <si>
    <t>3-BIO-1</t>
  </si>
  <si>
    <t>3-BIO-2</t>
  </si>
  <si>
    <t>3-BIO-3</t>
  </si>
  <si>
    <t>Electronic Appendix B. Electron microprobe analysis results for the biotites from the Paleozoic granites from the Danfeng area (wt.%)</t>
  </si>
  <si>
    <t>Electronic Appendix C. Results of zircon LA-ICP-MS U-Pb results for the Paleozoic granites in the Danfeng area</t>
  </si>
  <si>
    <t>sample</t>
  </si>
  <si>
    <t>contents(ppm)</t>
  </si>
  <si>
    <t>isotopic ratios</t>
  </si>
  <si>
    <t>age/Ma</t>
  </si>
  <si>
    <r>
      <t>232</t>
    </r>
    <r>
      <rPr>
        <sz val="9"/>
        <rFont val="Times New Roman"/>
        <family val="1"/>
      </rPr>
      <t>Th</t>
    </r>
  </si>
  <si>
    <r>
      <t>238</t>
    </r>
    <r>
      <rPr>
        <sz val="9"/>
        <rFont val="Times New Roman"/>
        <family val="1"/>
      </rPr>
      <t>U</t>
    </r>
  </si>
  <si>
    <r>
      <t>Pb</t>
    </r>
    <r>
      <rPr>
        <vertAlign val="superscript"/>
        <sz val="9"/>
        <rFont val="Times New Roman"/>
        <family val="1"/>
      </rPr>
      <t>*</t>
    </r>
  </si>
  <si>
    <t>Th/U</t>
  </si>
  <si>
    <r>
      <t>207</t>
    </r>
    <r>
      <rPr>
        <sz val="9"/>
        <rFont val="Times New Roman"/>
        <family val="1"/>
      </rPr>
      <t xml:space="preserve">Pb/ </t>
    </r>
    <r>
      <rPr>
        <vertAlign val="superscript"/>
        <sz val="9"/>
        <rFont val="Times New Roman"/>
        <family val="1"/>
      </rPr>
      <t>206</t>
    </r>
    <r>
      <rPr>
        <sz val="9"/>
        <rFont val="Times New Roman"/>
        <family val="1"/>
      </rPr>
      <t>Pb</t>
    </r>
  </si>
  <si>
    <t>2σ</t>
  </si>
  <si>
    <r>
      <t>207</t>
    </r>
    <r>
      <rPr>
        <sz val="9"/>
        <rFont val="Times New Roman"/>
        <family val="1"/>
      </rPr>
      <t xml:space="preserve">Pb/ </t>
    </r>
    <r>
      <rPr>
        <vertAlign val="superscript"/>
        <sz val="9"/>
        <rFont val="Times New Roman"/>
        <family val="1"/>
      </rPr>
      <t>235</t>
    </r>
    <r>
      <rPr>
        <sz val="9"/>
        <rFont val="Times New Roman"/>
        <family val="1"/>
      </rPr>
      <t>U</t>
    </r>
  </si>
  <si>
    <r>
      <t>206</t>
    </r>
    <r>
      <rPr>
        <sz val="9"/>
        <rFont val="Times New Roman"/>
        <family val="1"/>
      </rPr>
      <t xml:space="preserve">Pb/ </t>
    </r>
    <r>
      <rPr>
        <vertAlign val="superscript"/>
        <sz val="9"/>
        <rFont val="Times New Roman"/>
        <family val="1"/>
      </rPr>
      <t>238</t>
    </r>
    <r>
      <rPr>
        <sz val="9"/>
        <rFont val="Times New Roman"/>
        <family val="1"/>
      </rPr>
      <t>U</t>
    </r>
  </si>
  <si>
    <r>
      <t>208</t>
    </r>
    <r>
      <rPr>
        <sz val="9"/>
        <rFont val="Times New Roman"/>
        <family val="1"/>
      </rPr>
      <t xml:space="preserve">Pb/ </t>
    </r>
    <r>
      <rPr>
        <vertAlign val="superscript"/>
        <sz val="9"/>
        <rFont val="Times New Roman"/>
        <family val="1"/>
      </rPr>
      <t>232</t>
    </r>
    <r>
      <rPr>
        <sz val="9"/>
        <rFont val="Times New Roman"/>
        <family val="1"/>
      </rPr>
      <t>Th</t>
    </r>
  </si>
  <si>
    <r>
      <t>207</t>
    </r>
    <r>
      <rPr>
        <sz val="9"/>
        <rFont val="Times New Roman"/>
        <family val="1"/>
      </rPr>
      <t>Pb/</t>
    </r>
    <r>
      <rPr>
        <vertAlign val="superscript"/>
        <sz val="9"/>
        <rFont val="Times New Roman"/>
        <family val="1"/>
      </rPr>
      <t>206</t>
    </r>
    <r>
      <rPr>
        <sz val="9"/>
        <rFont val="Times New Roman"/>
        <family val="1"/>
      </rPr>
      <t>Pb</t>
    </r>
  </si>
  <si>
    <r>
      <t>207</t>
    </r>
    <r>
      <rPr>
        <sz val="9"/>
        <rFont val="Times New Roman"/>
        <family val="1"/>
      </rPr>
      <t>Pb/</t>
    </r>
    <r>
      <rPr>
        <vertAlign val="superscript"/>
        <sz val="9"/>
        <rFont val="Times New Roman"/>
        <family val="1"/>
      </rPr>
      <t>235</t>
    </r>
    <r>
      <rPr>
        <sz val="9"/>
        <rFont val="Times New Roman"/>
        <family val="1"/>
      </rPr>
      <t>U</t>
    </r>
  </si>
  <si>
    <r>
      <t>206</t>
    </r>
    <r>
      <rPr>
        <sz val="9"/>
        <rFont val="Times New Roman"/>
        <family val="1"/>
      </rPr>
      <t>Pb/</t>
    </r>
    <r>
      <rPr>
        <vertAlign val="superscript"/>
        <sz val="9"/>
        <rFont val="Times New Roman"/>
        <family val="1"/>
      </rPr>
      <t>238</t>
    </r>
    <r>
      <rPr>
        <sz val="9"/>
        <rFont val="Times New Roman"/>
        <family val="1"/>
      </rPr>
      <t>U</t>
    </r>
  </si>
  <si>
    <r>
      <t>208</t>
    </r>
    <r>
      <rPr>
        <sz val="9"/>
        <rFont val="Times New Roman"/>
        <family val="1"/>
      </rPr>
      <t>Pb/</t>
    </r>
    <r>
      <rPr>
        <vertAlign val="superscript"/>
        <sz val="9"/>
        <rFont val="Times New Roman"/>
        <family val="1"/>
      </rPr>
      <t>232</t>
    </r>
    <r>
      <rPr>
        <sz val="9"/>
        <rFont val="Times New Roman"/>
        <family val="1"/>
      </rPr>
      <t>Th</t>
    </r>
  </si>
  <si>
    <t>TYP-1</t>
  </si>
  <si>
    <t>TYP-9</t>
  </si>
  <si>
    <t>TYP-10</t>
  </si>
  <si>
    <t>TYP-11</t>
  </si>
  <si>
    <t>TYP-12</t>
  </si>
  <si>
    <t>TYP-13</t>
  </si>
  <si>
    <t>TYP-14</t>
  </si>
  <si>
    <t>TYP-15</t>
  </si>
  <si>
    <t>TYP-16</t>
  </si>
  <si>
    <t>TYP-17</t>
  </si>
  <si>
    <t>TYP-18</t>
  </si>
  <si>
    <t>TYP-19</t>
  </si>
  <si>
    <t>TYP-20</t>
  </si>
  <si>
    <t>TYP-21</t>
  </si>
  <si>
    <t>TYP-22</t>
  </si>
  <si>
    <t>TYP-23</t>
  </si>
  <si>
    <t>TYP-24</t>
  </si>
  <si>
    <t>TYP-25</t>
  </si>
  <si>
    <t>TYP-26</t>
  </si>
  <si>
    <t>TYP-27</t>
  </si>
  <si>
    <t>TYP-28</t>
  </si>
  <si>
    <t>TYP-29</t>
  </si>
  <si>
    <t>TYP-30</t>
  </si>
  <si>
    <t>TYP-31</t>
  </si>
  <si>
    <t>TYP-32</t>
  </si>
  <si>
    <t>TYP-33</t>
  </si>
  <si>
    <t>TYP-34</t>
  </si>
  <si>
    <t>TYP-35</t>
  </si>
  <si>
    <t>TYP-36</t>
  </si>
  <si>
    <t>LXH-1</t>
  </si>
  <si>
    <t>LXH-2</t>
  </si>
  <si>
    <t>LXH-3</t>
  </si>
  <si>
    <t>LXH-4</t>
  </si>
  <si>
    <t>LXH-5</t>
  </si>
  <si>
    <t>LXH-6</t>
  </si>
  <si>
    <t>LXH-7</t>
  </si>
  <si>
    <t>LXH-8</t>
  </si>
  <si>
    <t>LXH-9</t>
  </si>
  <si>
    <t>LXH-10</t>
  </si>
  <si>
    <t>LXH-11</t>
  </si>
  <si>
    <t>LXH-12</t>
  </si>
  <si>
    <t>LXH-13</t>
  </si>
  <si>
    <t>LXH-14</t>
  </si>
  <si>
    <t>LXH-15</t>
  </si>
  <si>
    <t>LXH-16</t>
  </si>
  <si>
    <t>LXH-17</t>
  </si>
  <si>
    <t>LXH-18</t>
  </si>
  <si>
    <t>LXH-19</t>
  </si>
  <si>
    <t>LXH-20</t>
  </si>
  <si>
    <t>LXH-21</t>
  </si>
  <si>
    <t>LXH-22</t>
  </si>
  <si>
    <t>LXH-23</t>
  </si>
  <si>
    <t>LXH-24</t>
  </si>
  <si>
    <t>LXH-25</t>
  </si>
  <si>
    <t>LXH-26</t>
  </si>
  <si>
    <t>LXH-27</t>
  </si>
  <si>
    <t>LXH-28</t>
  </si>
  <si>
    <t>LXH-29</t>
  </si>
  <si>
    <t>LXH-30</t>
  </si>
  <si>
    <t>LXH-31</t>
  </si>
  <si>
    <t>LXH-32</t>
  </si>
  <si>
    <t>LXH-33</t>
  </si>
  <si>
    <t>LXH-34</t>
  </si>
  <si>
    <t>LXH-35</t>
  </si>
  <si>
    <t>LXH-36</t>
  </si>
  <si>
    <t>Yaogou monzogranite (YG)</t>
  </si>
  <si>
    <t>YG-1</t>
  </si>
  <si>
    <t>YG-2</t>
  </si>
  <si>
    <t>YG-3</t>
  </si>
  <si>
    <t>YG-4</t>
  </si>
  <si>
    <t>YG-5</t>
  </si>
  <si>
    <t>YG-6</t>
  </si>
  <si>
    <t>YG-7</t>
  </si>
  <si>
    <t>YG-8</t>
  </si>
  <si>
    <t>YG-9</t>
  </si>
  <si>
    <t>YG-10</t>
  </si>
  <si>
    <t>YG-11</t>
  </si>
  <si>
    <t>YG-12</t>
  </si>
  <si>
    <t>YG-13</t>
  </si>
  <si>
    <t>YG-14</t>
  </si>
  <si>
    <t>YG-15</t>
  </si>
  <si>
    <t>YG-16</t>
  </si>
  <si>
    <t>YG-17</t>
  </si>
  <si>
    <t>YG-18</t>
  </si>
  <si>
    <t>YG-19</t>
  </si>
  <si>
    <t>YG-20</t>
  </si>
  <si>
    <t>YG-21</t>
  </si>
  <si>
    <t>YG-22</t>
  </si>
  <si>
    <t>YG-23</t>
  </si>
  <si>
    <t>YG-24</t>
  </si>
  <si>
    <t>YG-25</t>
  </si>
  <si>
    <t>YG-26</t>
  </si>
  <si>
    <t>YG-27</t>
  </si>
  <si>
    <t>YG-28</t>
  </si>
  <si>
    <t>YG-29</t>
  </si>
  <si>
    <t>YG-30</t>
  </si>
  <si>
    <t>YG-31</t>
  </si>
  <si>
    <t>YG-32</t>
  </si>
  <si>
    <t>YG-33</t>
  </si>
  <si>
    <t>YG-34</t>
  </si>
  <si>
    <t>YG-35</t>
  </si>
  <si>
    <t>YG-36</t>
  </si>
  <si>
    <t>Electronic Appendix E. Whole-rock Sr and Nd isotopic composition for the for the Paleozoic granites from the Danfeng area, North Qinling</t>
  </si>
  <si>
    <t>lithology</t>
  </si>
  <si>
    <r>
      <t>87</t>
    </r>
    <r>
      <rPr>
        <sz val="9"/>
        <color indexed="8"/>
        <rFont val="Times New Roman"/>
        <family val="1"/>
      </rPr>
      <t>Sr/</t>
    </r>
    <r>
      <rPr>
        <vertAlign val="superscript"/>
        <sz val="9"/>
        <color indexed="8"/>
        <rFont val="Times New Roman"/>
        <family val="1"/>
      </rPr>
      <t>86</t>
    </r>
    <r>
      <rPr>
        <sz val="9"/>
        <color indexed="8"/>
        <rFont val="Times New Roman"/>
        <family val="1"/>
      </rPr>
      <t>Sr</t>
    </r>
  </si>
  <si>
    <t>Sr(ppm)</t>
  </si>
  <si>
    <t>Rb(ppm)</t>
  </si>
  <si>
    <r>
      <t>143</t>
    </r>
    <r>
      <rPr>
        <sz val="9"/>
        <color indexed="8"/>
        <rFont val="Times New Roman"/>
        <family val="1"/>
      </rPr>
      <t>Nd/</t>
    </r>
    <r>
      <rPr>
        <vertAlign val="superscript"/>
        <sz val="9"/>
        <color indexed="8"/>
        <rFont val="Times New Roman"/>
        <family val="1"/>
      </rPr>
      <t>144</t>
    </r>
    <r>
      <rPr>
        <sz val="9"/>
        <color indexed="8"/>
        <rFont val="Times New Roman"/>
        <family val="1"/>
      </rPr>
      <t>Nd</t>
    </r>
  </si>
  <si>
    <t>Nd(ppm)</t>
  </si>
  <si>
    <t>Sm(ppm)</t>
  </si>
  <si>
    <r>
      <t>87</t>
    </r>
    <r>
      <rPr>
        <sz val="9"/>
        <color indexed="8"/>
        <rFont val="Times New Roman"/>
        <family val="1"/>
      </rPr>
      <t>Rb/</t>
    </r>
    <r>
      <rPr>
        <vertAlign val="superscript"/>
        <sz val="9"/>
        <color indexed="8"/>
        <rFont val="Times New Roman"/>
        <family val="1"/>
      </rPr>
      <t>86</t>
    </r>
    <r>
      <rPr>
        <sz val="9"/>
        <color indexed="8"/>
        <rFont val="Times New Roman"/>
        <family val="1"/>
      </rPr>
      <t>Sr</t>
    </r>
    <r>
      <rPr>
        <vertAlign val="superscript"/>
        <sz val="9"/>
        <color indexed="8"/>
        <rFont val="Times New Roman"/>
        <family val="1"/>
      </rPr>
      <t>a</t>
    </r>
  </si>
  <si>
    <r>
      <t>147</t>
    </r>
    <r>
      <rPr>
        <sz val="9"/>
        <color indexed="8"/>
        <rFont val="Times New Roman"/>
        <family val="1"/>
      </rPr>
      <t>Sm/</t>
    </r>
    <r>
      <rPr>
        <vertAlign val="superscript"/>
        <sz val="9"/>
        <color indexed="8"/>
        <rFont val="Times New Roman"/>
        <family val="1"/>
      </rPr>
      <t>144</t>
    </r>
    <r>
      <rPr>
        <sz val="9"/>
        <color indexed="8"/>
        <rFont val="Times New Roman"/>
        <family val="1"/>
      </rPr>
      <t>Nd</t>
    </r>
    <r>
      <rPr>
        <vertAlign val="superscript"/>
        <sz val="9"/>
        <color indexed="8"/>
        <rFont val="Times New Roman"/>
        <family val="1"/>
      </rPr>
      <t>a</t>
    </r>
  </si>
  <si>
    <r>
      <t>T</t>
    </r>
    <r>
      <rPr>
        <vertAlign val="subscript"/>
        <sz val="9"/>
        <color indexed="8"/>
        <rFont val="Times New Roman"/>
        <family val="1"/>
      </rPr>
      <t>DM</t>
    </r>
    <r>
      <rPr>
        <sz val="9"/>
        <color indexed="8"/>
        <rFont val="Times New Roman"/>
        <family val="1"/>
      </rPr>
      <t>(Ga)</t>
    </r>
  </si>
  <si>
    <r>
      <t>T</t>
    </r>
    <r>
      <rPr>
        <vertAlign val="subscript"/>
        <sz val="9"/>
        <color indexed="8"/>
        <rFont val="Times New Roman"/>
        <family val="1"/>
      </rPr>
      <t>2DM</t>
    </r>
    <r>
      <rPr>
        <sz val="9"/>
        <color indexed="8"/>
        <rFont val="Times New Roman"/>
        <family val="1"/>
      </rPr>
      <t>(Ga)</t>
    </r>
    <r>
      <rPr>
        <vertAlign val="superscript"/>
        <sz val="9"/>
        <color indexed="8"/>
        <rFont val="Times New Roman"/>
        <family val="1"/>
      </rPr>
      <t>b</t>
    </r>
  </si>
  <si>
    <r>
      <t>εNd(t)</t>
    </r>
    <r>
      <rPr>
        <vertAlign val="superscript"/>
        <sz val="9"/>
        <color indexed="8"/>
        <rFont val="Times New Roman"/>
        <family val="1"/>
      </rPr>
      <t>c</t>
    </r>
  </si>
  <si>
    <r>
      <t>(</t>
    </r>
    <r>
      <rPr>
        <vertAlign val="superscript"/>
        <sz val="9"/>
        <color indexed="8"/>
        <rFont val="Times New Roman"/>
        <family val="1"/>
      </rPr>
      <t>87</t>
    </r>
    <r>
      <rPr>
        <sz val="9"/>
        <color indexed="8"/>
        <rFont val="Times New Roman"/>
        <family val="1"/>
      </rPr>
      <t>Sr</t>
    </r>
    <r>
      <rPr>
        <vertAlign val="superscript"/>
        <sz val="9"/>
        <color indexed="8"/>
        <rFont val="Times New Roman"/>
        <family val="1"/>
      </rPr>
      <t>/86</t>
    </r>
    <r>
      <rPr>
        <sz val="9"/>
        <color indexed="8"/>
        <rFont val="Times New Roman"/>
        <family val="1"/>
      </rPr>
      <t>Sr)</t>
    </r>
    <r>
      <rPr>
        <vertAlign val="subscript"/>
        <sz val="9"/>
        <color indexed="8"/>
        <rFont val="Times New Roman"/>
        <family val="1"/>
      </rPr>
      <t>i</t>
    </r>
  </si>
  <si>
    <t>TYP-04</t>
  </si>
  <si>
    <t>TYP-05</t>
  </si>
  <si>
    <t>YG-04</t>
  </si>
  <si>
    <t>monzogranite</t>
  </si>
  <si>
    <t>YG-08</t>
  </si>
  <si>
    <t>LXH-03</t>
  </si>
  <si>
    <t>LXH-05</t>
  </si>
  <si>
    <r>
      <t xml:space="preserve">a. </t>
    </r>
    <r>
      <rPr>
        <vertAlign val="superscript"/>
        <sz val="9"/>
        <rFont val="Times New Roman"/>
        <family val="1"/>
      </rPr>
      <t>87</t>
    </r>
    <r>
      <rPr>
        <sz val="9"/>
        <rFont val="Times New Roman"/>
        <family val="1"/>
      </rPr>
      <t>Rb/</t>
    </r>
    <r>
      <rPr>
        <vertAlign val="superscript"/>
        <sz val="9"/>
        <rFont val="Times New Roman"/>
        <family val="1"/>
      </rPr>
      <t>86</t>
    </r>
    <r>
      <rPr>
        <sz val="9"/>
        <rFont val="Times New Roman"/>
        <family val="1"/>
      </rPr>
      <t xml:space="preserve">Sr and </t>
    </r>
    <r>
      <rPr>
        <vertAlign val="superscript"/>
        <sz val="9"/>
        <rFont val="Times New Roman"/>
        <family val="1"/>
      </rPr>
      <t>147</t>
    </r>
    <r>
      <rPr>
        <sz val="9"/>
        <rFont val="Times New Roman"/>
        <family val="1"/>
      </rPr>
      <t>Sm/</t>
    </r>
    <r>
      <rPr>
        <vertAlign val="superscript"/>
        <sz val="9"/>
        <rFont val="Times New Roman"/>
        <family val="1"/>
      </rPr>
      <t>144</t>
    </r>
    <r>
      <rPr>
        <sz val="9"/>
        <rFont val="Times New Roman"/>
        <family val="1"/>
      </rPr>
      <t>Nd ratios were calculated using Rb, Sr, Sm and Nd contents, measured by ICP-MS</t>
    </r>
  </si>
  <si>
    <r>
      <t>b. T</t>
    </r>
    <r>
      <rPr>
        <vertAlign val="subscript"/>
        <sz val="9"/>
        <rFont val="Times New Roman"/>
        <family val="1"/>
      </rPr>
      <t>DM</t>
    </r>
    <r>
      <rPr>
        <sz val="9"/>
        <rFont val="Times New Roman"/>
        <family val="1"/>
      </rPr>
      <t xml:space="preserve"> values were calculated using present-day (</t>
    </r>
    <r>
      <rPr>
        <vertAlign val="superscript"/>
        <sz val="9"/>
        <rFont val="Times New Roman"/>
        <family val="1"/>
      </rPr>
      <t>147</t>
    </r>
    <r>
      <rPr>
        <sz val="9"/>
        <rFont val="Times New Roman"/>
        <family val="1"/>
      </rPr>
      <t>Sm/</t>
    </r>
    <r>
      <rPr>
        <vertAlign val="superscript"/>
        <sz val="9"/>
        <rFont val="Times New Roman"/>
        <family val="1"/>
      </rPr>
      <t>144</t>
    </r>
    <r>
      <rPr>
        <sz val="9"/>
        <rFont val="Times New Roman"/>
        <family val="1"/>
      </rPr>
      <t>Nd)</t>
    </r>
    <r>
      <rPr>
        <vertAlign val="subscript"/>
        <sz val="9"/>
        <rFont val="Times New Roman"/>
        <family val="1"/>
      </rPr>
      <t>DM</t>
    </r>
    <r>
      <rPr>
        <sz val="9"/>
        <rFont val="Times New Roman"/>
        <family val="1"/>
      </rPr>
      <t xml:space="preserve"> = 0.2137 and (</t>
    </r>
    <r>
      <rPr>
        <vertAlign val="superscript"/>
        <sz val="9"/>
        <rFont val="Times New Roman"/>
        <family val="1"/>
      </rPr>
      <t>143</t>
    </r>
    <r>
      <rPr>
        <sz val="9"/>
        <rFont val="Times New Roman"/>
        <family val="1"/>
      </rPr>
      <t>Nd/</t>
    </r>
    <r>
      <rPr>
        <vertAlign val="superscript"/>
        <sz val="9"/>
        <rFont val="Times New Roman"/>
        <family val="1"/>
      </rPr>
      <t>144</t>
    </r>
    <r>
      <rPr>
        <sz val="9"/>
        <rFont val="Times New Roman"/>
        <family val="1"/>
      </rPr>
      <t>Nd)</t>
    </r>
    <r>
      <rPr>
        <vertAlign val="subscript"/>
        <sz val="9"/>
        <rFont val="Times New Roman"/>
        <family val="1"/>
      </rPr>
      <t xml:space="preserve">DM </t>
    </r>
    <r>
      <rPr>
        <sz val="9"/>
        <rFont val="Times New Roman"/>
        <family val="1"/>
      </rPr>
      <t>= 0.51315</t>
    </r>
  </si>
  <si>
    <r>
      <t>c. ε</t>
    </r>
    <r>
      <rPr>
        <vertAlign val="subscript"/>
        <sz val="9"/>
        <rFont val="Times New Roman"/>
        <family val="1"/>
      </rPr>
      <t>Nd(t)</t>
    </r>
    <r>
      <rPr>
        <sz val="9"/>
        <rFont val="Times New Roman"/>
        <family val="1"/>
      </rPr>
      <t xml:space="preserve"> values were calculated using present-day (</t>
    </r>
    <r>
      <rPr>
        <vertAlign val="superscript"/>
        <sz val="9"/>
        <rFont val="Times New Roman"/>
        <family val="1"/>
      </rPr>
      <t>147</t>
    </r>
    <r>
      <rPr>
        <sz val="9"/>
        <rFont val="Times New Roman"/>
        <family val="1"/>
      </rPr>
      <t>Sm/</t>
    </r>
    <r>
      <rPr>
        <vertAlign val="superscript"/>
        <sz val="9"/>
        <rFont val="Times New Roman"/>
        <family val="1"/>
      </rPr>
      <t>144</t>
    </r>
    <r>
      <rPr>
        <sz val="9"/>
        <rFont val="Times New Roman"/>
        <family val="1"/>
      </rPr>
      <t>Nd)</t>
    </r>
    <r>
      <rPr>
        <vertAlign val="subscript"/>
        <sz val="9"/>
        <rFont val="Times New Roman"/>
        <family val="1"/>
      </rPr>
      <t>CHUR</t>
    </r>
    <r>
      <rPr>
        <sz val="9"/>
        <rFont val="Times New Roman"/>
        <family val="1"/>
      </rPr>
      <t xml:space="preserve"> = 0.1967 and (</t>
    </r>
    <r>
      <rPr>
        <vertAlign val="superscript"/>
        <sz val="9"/>
        <rFont val="Times New Roman"/>
        <family val="1"/>
      </rPr>
      <t>143</t>
    </r>
    <r>
      <rPr>
        <sz val="9"/>
        <rFont val="Times New Roman"/>
        <family val="1"/>
      </rPr>
      <t>Nd/</t>
    </r>
    <r>
      <rPr>
        <vertAlign val="superscript"/>
        <sz val="9"/>
        <rFont val="Times New Roman"/>
        <family val="1"/>
      </rPr>
      <t>144</t>
    </r>
    <r>
      <rPr>
        <sz val="9"/>
        <rFont val="Times New Roman"/>
        <family val="1"/>
      </rPr>
      <t>Nd)</t>
    </r>
    <r>
      <rPr>
        <vertAlign val="subscript"/>
        <sz val="9"/>
        <rFont val="Times New Roman"/>
        <family val="1"/>
      </rPr>
      <t>CHUR</t>
    </r>
    <r>
      <rPr>
        <sz val="9"/>
        <rFont val="Times New Roman"/>
        <family val="1"/>
      </rPr>
      <t xml:space="preserve"> = 0.512638</t>
    </r>
  </si>
  <si>
    <t>GSR-1</t>
  </si>
  <si>
    <t>standard samples</t>
  </si>
  <si>
    <t>Electronic Appendix F. Results of zircon Lu-Hf isotope results for the Paleozoic granites in the Danfeng area</t>
  </si>
  <si>
    <t>spot</t>
  </si>
  <si>
    <t>zircon U-Pb age</t>
  </si>
  <si>
    <r>
      <t>176</t>
    </r>
    <r>
      <rPr>
        <b/>
        <i/>
        <sz val="9"/>
        <color indexed="8"/>
        <rFont val="Times New Roman"/>
        <family val="1"/>
      </rPr>
      <t>Yb/</t>
    </r>
    <r>
      <rPr>
        <b/>
        <i/>
        <vertAlign val="superscript"/>
        <sz val="9"/>
        <color indexed="8"/>
        <rFont val="Times New Roman"/>
        <family val="1"/>
      </rPr>
      <t>177</t>
    </r>
    <r>
      <rPr>
        <b/>
        <i/>
        <sz val="9"/>
        <color indexed="8"/>
        <rFont val="Times New Roman"/>
        <family val="1"/>
      </rPr>
      <t>Hf</t>
    </r>
  </si>
  <si>
    <t>2σ</t>
  </si>
  <si>
    <r>
      <t>176</t>
    </r>
    <r>
      <rPr>
        <b/>
        <i/>
        <sz val="9"/>
        <color indexed="8"/>
        <rFont val="Times New Roman"/>
        <family val="1"/>
      </rPr>
      <t>Lu/</t>
    </r>
    <r>
      <rPr>
        <b/>
        <i/>
        <vertAlign val="superscript"/>
        <sz val="9"/>
        <color indexed="8"/>
        <rFont val="Times New Roman"/>
        <family val="1"/>
      </rPr>
      <t>177</t>
    </r>
    <r>
      <rPr>
        <b/>
        <i/>
        <sz val="9"/>
        <color indexed="8"/>
        <rFont val="Times New Roman"/>
        <family val="1"/>
      </rPr>
      <t xml:space="preserve">Hf </t>
    </r>
  </si>
  <si>
    <r>
      <t>176</t>
    </r>
    <r>
      <rPr>
        <b/>
        <i/>
        <sz val="9"/>
        <color indexed="8"/>
        <rFont val="Times New Roman"/>
        <family val="1"/>
      </rPr>
      <t>Hf/</t>
    </r>
    <r>
      <rPr>
        <b/>
        <i/>
        <vertAlign val="superscript"/>
        <sz val="9"/>
        <color indexed="8"/>
        <rFont val="Times New Roman"/>
        <family val="1"/>
      </rPr>
      <t>177</t>
    </r>
    <r>
      <rPr>
        <b/>
        <i/>
        <sz val="9"/>
        <color indexed="8"/>
        <rFont val="Times New Roman"/>
        <family val="1"/>
      </rPr>
      <t xml:space="preserve">Hf </t>
    </r>
  </si>
  <si>
    <r>
      <t>(</t>
    </r>
    <r>
      <rPr>
        <b/>
        <i/>
        <vertAlign val="superscript"/>
        <sz val="9"/>
        <color indexed="8"/>
        <rFont val="Times New Roman"/>
        <family val="1"/>
      </rPr>
      <t>176</t>
    </r>
    <r>
      <rPr>
        <b/>
        <i/>
        <sz val="9"/>
        <color indexed="8"/>
        <rFont val="Times New Roman"/>
        <family val="1"/>
      </rPr>
      <t>Hf/</t>
    </r>
    <r>
      <rPr>
        <b/>
        <i/>
        <vertAlign val="superscript"/>
        <sz val="9"/>
        <color indexed="8"/>
        <rFont val="Times New Roman"/>
        <family val="1"/>
      </rPr>
      <t>177</t>
    </r>
    <r>
      <rPr>
        <b/>
        <i/>
        <sz val="9"/>
        <color indexed="8"/>
        <rFont val="Times New Roman"/>
        <family val="1"/>
      </rPr>
      <t>Hf)i</t>
    </r>
  </si>
  <si>
    <r>
      <t>e</t>
    </r>
    <r>
      <rPr>
        <b/>
        <i/>
        <vertAlign val="subscript"/>
        <sz val="9"/>
        <color indexed="8"/>
        <rFont val="Times New Roman"/>
        <family val="1"/>
      </rPr>
      <t>Hf</t>
    </r>
    <r>
      <rPr>
        <b/>
        <i/>
        <sz val="9"/>
        <color indexed="8"/>
        <rFont val="Times New Roman"/>
        <family val="1"/>
      </rPr>
      <t>(0)</t>
    </r>
  </si>
  <si>
    <r>
      <t>e</t>
    </r>
    <r>
      <rPr>
        <b/>
        <i/>
        <vertAlign val="subscript"/>
        <sz val="9"/>
        <color indexed="8"/>
        <rFont val="Times New Roman"/>
        <family val="1"/>
      </rPr>
      <t>Hf</t>
    </r>
    <r>
      <rPr>
        <b/>
        <i/>
        <sz val="9"/>
        <color indexed="8"/>
        <rFont val="Times New Roman"/>
        <family val="1"/>
      </rPr>
      <t>(t)</t>
    </r>
  </si>
  <si>
    <r>
      <t>T</t>
    </r>
    <r>
      <rPr>
        <b/>
        <i/>
        <vertAlign val="subscript"/>
        <sz val="9"/>
        <color indexed="8"/>
        <rFont val="Times New Roman"/>
        <family val="1"/>
      </rPr>
      <t>DM1</t>
    </r>
    <r>
      <rPr>
        <b/>
        <i/>
        <sz val="9"/>
        <color indexed="8"/>
        <rFont val="Times New Roman"/>
        <family val="1"/>
      </rPr>
      <t>(Hf)</t>
    </r>
  </si>
  <si>
    <r>
      <t>T</t>
    </r>
    <r>
      <rPr>
        <b/>
        <i/>
        <vertAlign val="subscript"/>
        <sz val="9"/>
        <color indexed="8"/>
        <rFont val="Times New Roman"/>
        <family val="1"/>
      </rPr>
      <t>DM2(CC)</t>
    </r>
  </si>
  <si>
    <r>
      <t>f</t>
    </r>
    <r>
      <rPr>
        <b/>
        <i/>
        <vertAlign val="subscript"/>
        <sz val="9"/>
        <color indexed="8"/>
        <rFont val="Times New Roman"/>
        <family val="1"/>
      </rPr>
      <t>Lu/Hf</t>
    </r>
  </si>
  <si>
    <t>MON-1</t>
  </si>
  <si>
    <t>Si29</t>
  </si>
  <si>
    <t>P31</t>
  </si>
  <si>
    <t>Ca43</t>
  </si>
  <si>
    <t>Ti49</t>
  </si>
  <si>
    <t>Y89</t>
  </si>
  <si>
    <t>Nb93</t>
  </si>
  <si>
    <t>La139</t>
  </si>
  <si>
    <t>Ce140</t>
  </si>
  <si>
    <t>Pr141</t>
  </si>
  <si>
    <t>Nd143</t>
  </si>
  <si>
    <t>Sm147</t>
  </si>
  <si>
    <t>Eu151</t>
  </si>
  <si>
    <t>Gd157</t>
  </si>
  <si>
    <t>Tb159</t>
  </si>
  <si>
    <t>Dy163</t>
  </si>
  <si>
    <t>Ho165</t>
  </si>
  <si>
    <t>Er166</t>
  </si>
  <si>
    <t>Tm169</t>
  </si>
  <si>
    <t>Yb173</t>
  </si>
  <si>
    <t>Lu175</t>
  </si>
  <si>
    <t>Hf178</t>
  </si>
  <si>
    <t>Ta181</t>
  </si>
  <si>
    <t>Pb204</t>
  </si>
  <si>
    <t>Pb206</t>
  </si>
  <si>
    <t>Pb207</t>
  </si>
  <si>
    <t>Pb208</t>
  </si>
  <si>
    <t>Th232</t>
  </si>
  <si>
    <t>U238</t>
  </si>
  <si>
    <t>zircon trace element chemistry (ppm)</t>
  </si>
  <si>
    <t>GJ-1</t>
  </si>
  <si>
    <t>NIST610</t>
  </si>
  <si>
    <t>Eu*/Eu</t>
  </si>
  <si>
    <t>Ce*/Ce</t>
  </si>
  <si>
    <t>TZr (Boehnke et al., 2013)</t>
  </si>
  <si>
    <r>
      <t xml:space="preserve">T Zr </t>
    </r>
    <r>
      <rPr>
        <sz val="9"/>
        <rFont val="宋体"/>
        <family val="0"/>
      </rPr>
      <t>（</t>
    </r>
    <r>
      <rPr>
        <sz val="9"/>
        <rFont val="Times New Roman"/>
        <family val="1"/>
      </rPr>
      <t>Watson and Harrison</t>
    </r>
    <r>
      <rPr>
        <sz val="9"/>
        <rFont val="宋体"/>
        <family val="0"/>
      </rPr>
      <t>，</t>
    </r>
    <r>
      <rPr>
        <sz val="9"/>
        <rFont val="Times New Roman"/>
        <family val="1"/>
      </rPr>
      <t>1983</t>
    </r>
    <r>
      <rPr>
        <sz val="9"/>
        <rFont val="宋体"/>
        <family val="0"/>
      </rPr>
      <t>）</t>
    </r>
  </si>
  <si>
    <t>(Dy/Yb)N</t>
  </si>
  <si>
    <t>monzogranite</t>
  </si>
  <si>
    <t>Pluton name</t>
  </si>
  <si>
    <t>lithology</t>
  </si>
  <si>
    <t>wall rocks</t>
  </si>
  <si>
    <t>age</t>
  </si>
  <si>
    <t>SiO2</t>
  </si>
  <si>
    <t>Na2O/K2O</t>
  </si>
  <si>
    <t>A/CNK</t>
  </si>
  <si>
    <t>Mg#</t>
  </si>
  <si>
    <t>Sr/Y</t>
  </si>
  <si>
    <t>εNd(t)</t>
  </si>
  <si>
    <t>zircon εHf(t)</t>
  </si>
  <si>
    <t>references</t>
  </si>
  <si>
    <t>Piaochi</t>
  </si>
  <si>
    <t>granite</t>
  </si>
  <si>
    <t>Qinling Group</t>
  </si>
  <si>
    <t>473±4Ma</t>
  </si>
  <si>
    <t>71.30 to 73.97%</t>
  </si>
  <si>
    <t>0.82 to 0.99</t>
  </si>
  <si>
    <t>1.00 to 1.08</t>
  </si>
  <si>
    <t>35 to 49</t>
  </si>
  <si>
    <t>20 to 24</t>
  </si>
  <si>
    <t>-8.60 to -9.99</t>
  </si>
  <si>
    <t>-4.7 to -5.0</t>
  </si>
  <si>
    <t>fluid-present biotite incongruent melting (&gt;5 kb) of immature metagreywackes in the Qinling Group</t>
  </si>
  <si>
    <t>Qin et al (2014)</t>
  </si>
  <si>
    <t>Tieyupu</t>
  </si>
  <si>
    <t>Danfeng Group</t>
  </si>
  <si>
    <t>437±4Ma</t>
  </si>
  <si>
    <t>69.2 to 70.1%</t>
  </si>
  <si>
    <t>1.90 to 2.26</t>
  </si>
  <si>
    <t>1.05 to 1.07</t>
  </si>
  <si>
    <t>52 to 53</t>
  </si>
  <si>
    <t>137 to 160</t>
  </si>
  <si>
    <t>-0.3 to -0.6</t>
  </si>
  <si>
    <t>+4.29 to +12.04</t>
  </si>
  <si>
    <t>melting of the thickened Neoproterozoic mafic crust in high pressure condition</t>
  </si>
  <si>
    <t>this paper</t>
  </si>
  <si>
    <t>Tangzang</t>
  </si>
  <si>
    <t>quartz diorite</t>
  </si>
  <si>
    <t>429±3Ma</t>
  </si>
  <si>
    <t>59.3 to 69.5%</t>
  </si>
  <si>
    <t>2.1 to 2.9</t>
  </si>
  <si>
    <t>0.79 to 0.91</t>
  </si>
  <si>
    <t>50 to 53</t>
  </si>
  <si>
    <t>78 to 112</t>
  </si>
  <si>
    <t>-2.46 to -3.18</t>
  </si>
  <si>
    <t>+0.8 to +5.8</t>
  </si>
  <si>
    <t>aqueous melt-fluxed melting of a ‘‘hot zone’’ in the lower arc crust</t>
  </si>
  <si>
    <t>Wu et al (2018)</t>
  </si>
  <si>
    <t>Huichizi</t>
  </si>
  <si>
    <t>granodiorite</t>
  </si>
  <si>
    <t>422±5Ma</t>
  </si>
  <si>
    <t>68.7 to 72.5%</t>
  </si>
  <si>
    <t>1.3 to 2.7</t>
  </si>
  <si>
    <t>1.00 to 1.03</t>
  </si>
  <si>
    <t>41 to 47</t>
  </si>
  <si>
    <t>55 to 158</t>
  </si>
  <si>
    <t>-0.93 to +0.06</t>
  </si>
  <si>
    <t>+4.9 to +10.7</t>
  </si>
  <si>
    <t>melting of the thickened Neoproterozoic mafic crustal root due to subduction of the Shangdan ocean</t>
  </si>
  <si>
    <t>Qin et al (2015)</t>
  </si>
  <si>
    <t>Liangchahe</t>
  </si>
  <si>
    <t>415±8Ma</t>
  </si>
  <si>
    <t>66.9 to 67.9%</t>
  </si>
  <si>
    <t>2.16 to 3.11</t>
  </si>
  <si>
    <t>1.01 to 1.06</t>
  </si>
  <si>
    <t>46 to 48</t>
  </si>
  <si>
    <t>77 to 88</t>
  </si>
  <si>
    <t>-2.0</t>
  </si>
  <si>
    <t>-14.97 to +9.8</t>
  </si>
  <si>
    <t>melting of the thickened Neoproterozoic mafic crust in high pressure and temperature</t>
  </si>
  <si>
    <t>Yaogou</t>
  </si>
  <si>
    <t>monzogranite</t>
  </si>
  <si>
    <t>403±4Ma</t>
  </si>
  <si>
    <t>66.0 to 68.7%</t>
  </si>
  <si>
    <t>0.79 to 1.00</t>
  </si>
  <si>
    <t>1.02 to 1.08</t>
  </si>
  <si>
    <t>40 to 47</t>
  </si>
  <si>
    <t>15 to 43</t>
  </si>
  <si>
    <t>+0.1</t>
  </si>
  <si>
    <t>+6.79 to +12.19</t>
  </si>
  <si>
    <t>melting of the  Neoproterozoic mafic crust in high temperature condition</t>
  </si>
  <si>
    <t>geological interpreation</t>
  </si>
  <si>
    <t>Note:</t>
  </si>
  <si>
    <t>1. the calculating method was following:Smythe, D. J., and Brenan, J. M., 2016, Magmatic oxygen fugacity estimated using zircon-melt partitioning of cerium: Earth and Planetary Science Letters, v. 453, p. 260-266.</t>
  </si>
  <si>
    <r>
      <t>2.the T(</t>
    </r>
    <r>
      <rPr>
        <sz val="12"/>
        <rFont val="宋体"/>
        <family val="0"/>
      </rPr>
      <t>℃</t>
    </r>
    <r>
      <rPr>
        <sz val="12"/>
        <rFont val="Times New Roman"/>
        <family val="1"/>
      </rPr>
      <t>)represent the Ti-in zircon temperature, which was calculaed by the method: Ferry, J. M., and Watson, E. B., 2007, New thermodynamic models and revised calibrations for the Ti-in-zircon and Zr-in-rutile thermometers: Contributions to Mineralogy and Petrology, v. 154, no. 4, p. 429-437.</t>
    </r>
  </si>
  <si>
    <r>
      <t>D FMQ</t>
    </r>
    <r>
      <rPr>
        <vertAlign val="superscript"/>
        <sz val="9"/>
        <rFont val="Times New Roman"/>
        <family val="1"/>
      </rPr>
      <t>1</t>
    </r>
  </si>
  <si>
    <r>
      <t>log fO2</t>
    </r>
    <r>
      <rPr>
        <vertAlign val="superscript"/>
        <sz val="9"/>
        <rFont val="Times New Roman"/>
        <family val="1"/>
      </rPr>
      <t>1</t>
    </r>
  </si>
  <si>
    <r>
      <t>T(</t>
    </r>
    <r>
      <rPr>
        <sz val="9"/>
        <rFont val="宋体"/>
        <family val="0"/>
      </rPr>
      <t>℃）</t>
    </r>
    <r>
      <rPr>
        <vertAlign val="superscript"/>
        <sz val="9"/>
        <rFont val="Times New Roman"/>
        <family val="1"/>
      </rPr>
      <t>2</t>
    </r>
  </si>
  <si>
    <t>Electronic Appendix A. Electron microprobe analysis results for the feldspars from the Paleozoic granites from the Danfeng area (wt.%)</t>
  </si>
  <si>
    <t>Tieyupu granodiorite</t>
  </si>
  <si>
    <t>Tieyupu granodiorite</t>
  </si>
  <si>
    <t>Liangchahe granodiorite</t>
  </si>
  <si>
    <t>Liangchahe granodiorite</t>
  </si>
  <si>
    <r>
      <t>g</t>
    </r>
    <r>
      <rPr>
        <sz val="9"/>
        <color indexed="8"/>
        <rFont val="Times New Roman"/>
        <family val="1"/>
      </rPr>
      <t>ranodiorite</t>
    </r>
  </si>
  <si>
    <t>granodiorite</t>
  </si>
  <si>
    <t>Tieyupu granodiorite (TYP)</t>
  </si>
  <si>
    <t>Liangchahe granodiorite (LXH)</t>
  </si>
  <si>
    <r>
      <t xml:space="preserve">Tieyupu </t>
    </r>
    <r>
      <rPr>
        <sz val="9"/>
        <color indexed="8"/>
        <rFont val="Times New Roman"/>
        <family val="1"/>
      </rPr>
      <t>granodiorite</t>
    </r>
  </si>
  <si>
    <t>Qin, Z.-w., Wu, Y.-B., Wang, H., Gao, S., Zhu, L.-Q., Zhou, L., and Yang, S.-H., 2014, Geochronology, geochemistry, and isotope compositions of Piaochi S-type granitic intrusion in the Qinling orogen, central China: Petrogenesis and tectonic significance: Lithos, v. 202–203, p. 347–362, https://doi.org/10.1016/j.lithos.2014.06.006.</t>
  </si>
  <si>
    <t>Wu, K., Ling, M.-X., Hu, Y.-B., Guo, J., Jiang, X.-Y., Sun, S.-J., Liang, H.-Y., Liu, X., and Sun, W., 2018, Melt-Fluxed Melting of the Heterogeneously Mixed Lower Arc Crust: A Case Study from the Qinling Orogenic Belt, Central China: Geochemistry Geophysics Geosystems, v. 19, no. 6, p. 1767–1788, https://doi.org/10.1029/2017GC007395.</t>
  </si>
  <si>
    <t>Electronic Appendix D. Whole-rock major and trace element for the for the Paleozoic granites from the Danfeng area, North Qinling</t>
  </si>
  <si>
    <t>Electronic Appendix G. Zircon trace element and log fO2 values for the Paleozoic granites in the North Qinling</t>
  </si>
  <si>
    <t>Electronic Appendix I. Formation age and geochemistry summarize table for the Paleozoic igneous rocks in the North Qinling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</si>
</sst>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¥&quot;#,##0;&quot;¥&quot;\-#,##0"/>
    <numFmt numFmtId="165" formatCode="&quot;¥&quot;#,##0;[Red]&quot;¥&quot;\-#,##0"/>
    <numFmt numFmtId="166" formatCode="&quot;¥&quot;#,##0.00;&quot;¥&quot;\-#,##0.00"/>
    <numFmt numFmtId="167" formatCode="&quot;¥&quot;#,##0.00;[Red]&quot;¥&quot;\-#,##0.00"/>
    <numFmt numFmtId="168" formatCode="_ &quot;¥&quot;* #,##0_ ;_ &quot;¥&quot;* \-#,##0_ ;_ &quot;¥&quot;* &quot;-&quot;_ ;_ @_ "/>
    <numFmt numFmtId="169" formatCode="_ * #,##0_ ;_ * \-#,##0_ ;_ * &quot;-&quot;_ ;_ @_ "/>
    <numFmt numFmtId="170" formatCode="_ &quot;¥&quot;* #,##0.00_ ;_ &quot;¥&quot;* \-#,##0.00_ ;_ &quot;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0_ "/>
    <numFmt numFmtId="177" formatCode="0.00_ "/>
    <numFmt numFmtId="178" formatCode="0.0_ "/>
    <numFmt numFmtId="179" formatCode="0.0000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0_ "/>
    <numFmt numFmtId="185" formatCode="0.000000_);[Red]\(0.000000\)"/>
    <numFmt numFmtId="186" formatCode="0_);[Red]\(0\)"/>
    <numFmt numFmtId="187" formatCode="0.0"/>
  </numFmts>
  <fonts count="61">
    <font>
      <sz val="12"/>
      <name val="宋体"/>
      <family val="0"/>
    </font>
    <font>
      <sz val="9"/>
      <name val="宋体"/>
      <family val="0"/>
    </font>
    <font>
      <sz val="9"/>
      <name val="Times New Roman"/>
      <family val="1"/>
    </font>
    <font>
      <vertAlign val="subscript"/>
      <sz val="9"/>
      <name val="Times New Roman"/>
      <family val="1"/>
    </font>
    <font>
      <vertAlign val="superscript"/>
      <sz val="9"/>
      <name val="Times New Roman"/>
      <family val="1"/>
    </font>
    <font>
      <sz val="10.5"/>
      <name val="Times New Roman"/>
      <family val="1"/>
    </font>
    <font>
      <sz val="9"/>
      <color indexed="8"/>
      <name val="Times New Roman"/>
      <family val="1"/>
    </font>
    <font>
      <vertAlign val="subscript"/>
      <sz val="9"/>
      <color indexed="8"/>
      <name val="Times New Roman"/>
      <family val="1"/>
    </font>
    <font>
      <vertAlign val="superscript"/>
      <sz val="9"/>
      <color indexed="8"/>
      <name val="Times New Roman"/>
      <family val="1"/>
    </font>
    <font>
      <sz val="11"/>
      <color indexed="8"/>
      <name val="宋体"/>
      <family val="0"/>
    </font>
    <font>
      <sz val="12"/>
      <name val="Times New Roman"/>
      <family val="1"/>
    </font>
    <font>
      <b/>
      <i/>
      <sz val="9"/>
      <color indexed="8"/>
      <name val="Times New Roman"/>
      <family val="1"/>
    </font>
    <font>
      <b/>
      <i/>
      <vertAlign val="superscript"/>
      <sz val="9"/>
      <color indexed="8"/>
      <name val="Times New Roman"/>
      <family val="1"/>
    </font>
    <font>
      <b/>
      <i/>
      <vertAlign val="subscript"/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name val="等线"/>
      <family val="0"/>
    </font>
    <font>
      <sz val="9"/>
      <color indexed="10"/>
      <name val="Times New Roman"/>
      <family val="1"/>
    </font>
    <font>
      <sz val="12"/>
      <color indexed="10"/>
      <name val="宋体"/>
      <family val="0"/>
    </font>
    <font>
      <sz val="10"/>
      <color indexed="8"/>
      <name val="Times New Roman"/>
      <family val="1"/>
    </font>
    <font>
      <sz val="12"/>
      <color indexed="8"/>
      <name val="宋体"/>
      <family val="0"/>
    </font>
    <font>
      <sz val="12"/>
      <name val="Arial Unicode MS"/>
      <family val="2"/>
    </font>
    <font>
      <sz val="9"/>
      <name val="Arial"/>
      <family val="2"/>
    </font>
    <font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20"/>
      <name val="Calibri"/>
      <family val="0"/>
    </font>
    <font>
      <b/>
      <sz val="11"/>
      <color indexed="52"/>
      <name val="Calibri"/>
      <family val="0"/>
    </font>
    <font>
      <b/>
      <sz val="11"/>
      <color indexed="9"/>
      <name val="Calibri"/>
      <family val="0"/>
    </font>
    <font>
      <i/>
      <sz val="11"/>
      <color indexed="23"/>
      <name val="Calibri"/>
      <family val="0"/>
    </font>
    <font>
      <sz val="11"/>
      <color indexed="17"/>
      <name val="Calibri"/>
      <family val="0"/>
    </font>
    <font>
      <b/>
      <sz val="15"/>
      <color indexed="54"/>
      <name val="Calibri"/>
      <family val="0"/>
    </font>
    <font>
      <b/>
      <sz val="13"/>
      <color indexed="54"/>
      <name val="Calibri"/>
      <family val="0"/>
    </font>
    <font>
      <b/>
      <sz val="11"/>
      <color indexed="54"/>
      <name val="Calibri"/>
      <family val="0"/>
    </font>
    <font>
      <sz val="11"/>
      <color indexed="62"/>
      <name val="Calibri"/>
      <family val="0"/>
    </font>
    <font>
      <sz val="11"/>
      <color indexed="52"/>
      <name val="Calibri"/>
      <family val="0"/>
    </font>
    <font>
      <sz val="11"/>
      <color indexed="60"/>
      <name val="Calibri"/>
      <family val="0"/>
    </font>
    <font>
      <b/>
      <sz val="11"/>
      <color indexed="63"/>
      <name val="Calibri"/>
      <family val="0"/>
    </font>
    <font>
      <sz val="18"/>
      <color indexed="54"/>
      <name val="Calibri Light"/>
      <family val="0"/>
    </font>
    <font>
      <b/>
      <sz val="11"/>
      <color indexed="8"/>
      <name val="Calibri"/>
      <family val="0"/>
    </font>
    <font>
      <sz val="11"/>
      <color indexed="10"/>
      <name val="Calibri"/>
      <family val="0"/>
    </font>
    <font>
      <sz val="2.75"/>
      <color indexed="8"/>
      <name val="Times New Roman"/>
      <family val="0"/>
    </font>
    <font>
      <sz val="2.5"/>
      <color indexed="8"/>
      <name val="Times New Roman"/>
      <family val="0"/>
    </font>
    <font>
      <b/>
      <sz val="2.75"/>
      <color indexed="8"/>
      <name val="Times New Roman"/>
      <family val="0"/>
    </font>
    <font>
      <sz val="11"/>
      <name val="Calibri"/>
      <family val="0"/>
    </font>
    <font>
      <b/>
      <vertAlign val="subscript"/>
      <sz val="2.75"/>
      <color indexed="8"/>
      <name val="Times New Roman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1"/>
      <color rgb="FF9C0006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00610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8"/>
      <color theme="3"/>
      <name val="Calibri Light"/>
      <family val="0"/>
    </font>
    <font>
      <b/>
      <sz val="11"/>
      <color theme="1"/>
      <name val="Calibri"/>
      <family val="0"/>
    </font>
    <font>
      <sz val="11"/>
      <color rgb="FFFF0000"/>
      <name val="Calibri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/>
      <bottom style="medium">
        <color indexed="8"/>
      </bottom>
    </border>
    <border>
      <left/>
      <right/>
      <top style="medium"/>
      <bottom style="medium">
        <color indexed="8"/>
      </bottom>
    </border>
    <border>
      <left/>
      <right/>
      <top style="medium"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0" fontId="9" fillId="0" borderId="0">
      <alignment vertical="center"/>
      <protection/>
    </xf>
  </cellStyleXfs>
  <cellXfs count="196">
    <xf numFmtId="0" fontId="0" fillId="0" borderId="0" xfId="0" applyAlignment="1">
      <alignment/>
    </xf>
    <xf numFmtId="177" fontId="0" fillId="0" borderId="0" xfId="0" applyNumberFormat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 horizontal="center" vertical="center"/>
    </xf>
    <xf numFmtId="177" fontId="2" fillId="0" borderId="0" xfId="0" applyNumberFormat="1" applyFont="1" applyFill="1" applyBorder="1" applyAlignment="1">
      <alignment horizontal="center" vertical="center"/>
    </xf>
    <xf numFmtId="177" fontId="0" fillId="0" borderId="0" xfId="0" applyNumberFormat="1" applyFill="1" applyAlignment="1">
      <alignment/>
    </xf>
    <xf numFmtId="177" fontId="2" fillId="0" borderId="0" xfId="0" applyNumberFormat="1" applyFont="1" applyFill="1" applyBorder="1" applyAlignment="1">
      <alignment horizontal="center" vertical="center" wrapText="1"/>
    </xf>
    <xf numFmtId="177" fontId="2" fillId="0" borderId="0" xfId="0" applyNumberFormat="1" applyFont="1" applyAlignment="1">
      <alignment vertical="center"/>
    </xf>
    <xf numFmtId="178" fontId="2" fillId="0" borderId="0" xfId="0" applyNumberFormat="1" applyFont="1" applyAlignment="1">
      <alignment vertical="center"/>
    </xf>
    <xf numFmtId="176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6" fillId="0" borderId="10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2" fillId="0" borderId="0" xfId="61" applyFont="1" applyFill="1" applyAlignment="1">
      <alignment horizontal="center" vertical="center" wrapText="1"/>
      <protection/>
    </xf>
    <xf numFmtId="0" fontId="2" fillId="0" borderId="13" xfId="61" applyFont="1" applyFill="1" applyBorder="1" applyAlignment="1">
      <alignment horizontal="center" vertical="center" wrapText="1"/>
      <protection/>
    </xf>
    <xf numFmtId="0" fontId="4" fillId="0" borderId="0" xfId="61" applyFont="1" applyFill="1" applyAlignment="1">
      <alignment horizontal="center" vertical="center" wrapText="1"/>
      <protection/>
    </xf>
    <xf numFmtId="0" fontId="2" fillId="0" borderId="0" xfId="61" applyFont="1" applyFill="1" applyBorder="1" applyAlignment="1">
      <alignment horizontal="center" vertical="center" wrapText="1"/>
      <protection/>
    </xf>
    <xf numFmtId="0" fontId="2" fillId="0" borderId="0" xfId="61" applyFont="1" applyFill="1" applyAlignment="1">
      <alignment horizontal="center" vertical="center"/>
      <protection/>
    </xf>
    <xf numFmtId="184" fontId="2" fillId="0" borderId="0" xfId="61" applyNumberFormat="1" applyFont="1" applyFill="1" applyAlignment="1">
      <alignment horizontal="center" vertical="center" wrapText="1"/>
      <protection/>
    </xf>
    <xf numFmtId="184" fontId="0" fillId="0" borderId="0" xfId="0" applyNumberFormat="1" applyFont="1" applyFill="1" applyAlignment="1">
      <alignment vertical="center"/>
    </xf>
    <xf numFmtId="184" fontId="4" fillId="0" borderId="0" xfId="61" applyNumberFormat="1" applyFont="1" applyFill="1" applyAlignment="1">
      <alignment horizontal="center" vertical="center" wrapText="1"/>
      <protection/>
    </xf>
    <xf numFmtId="184" fontId="2" fillId="0" borderId="0" xfId="61" applyNumberFormat="1" applyFont="1" applyFill="1" applyBorder="1" applyAlignment="1">
      <alignment horizontal="center" vertical="center" wrapText="1"/>
      <protection/>
    </xf>
    <xf numFmtId="184" fontId="2" fillId="0" borderId="13" xfId="61" applyNumberFormat="1" applyFont="1" applyFill="1" applyBorder="1" applyAlignment="1">
      <alignment horizontal="center" vertical="center" wrapText="1"/>
      <protection/>
    </xf>
    <xf numFmtId="184" fontId="2" fillId="0" borderId="0" xfId="61" applyNumberFormat="1" applyFont="1" applyFill="1" applyAlignment="1">
      <alignment horizontal="center" vertical="center"/>
      <protection/>
    </xf>
    <xf numFmtId="184" fontId="0" fillId="0" borderId="0" xfId="0" applyNumberFormat="1" applyAlignment="1">
      <alignment/>
    </xf>
    <xf numFmtId="177" fontId="2" fillId="0" borderId="0" xfId="61" applyNumberFormat="1" applyFont="1" applyFill="1" applyAlignment="1">
      <alignment horizontal="center" vertical="center" wrapText="1"/>
      <protection/>
    </xf>
    <xf numFmtId="177" fontId="2" fillId="0" borderId="0" xfId="61" applyNumberFormat="1" applyFont="1" applyFill="1" applyBorder="1" applyAlignment="1">
      <alignment horizontal="center" vertical="center" wrapText="1"/>
      <protection/>
    </xf>
    <xf numFmtId="177" fontId="2" fillId="0" borderId="13" xfId="61" applyNumberFormat="1" applyFont="1" applyFill="1" applyBorder="1" applyAlignment="1">
      <alignment horizontal="center" vertical="center" wrapText="1"/>
      <protection/>
    </xf>
    <xf numFmtId="0" fontId="6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6" fillId="0" borderId="1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184" fontId="2" fillId="0" borderId="0" xfId="0" applyNumberFormat="1" applyFont="1" applyAlignment="1">
      <alignment horizontal="center"/>
    </xf>
    <xf numFmtId="184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1" fillId="0" borderId="14" xfId="0" applyFont="1" applyFill="1" applyBorder="1" applyAlignment="1">
      <alignment horizontal="center" vertical="center"/>
    </xf>
    <xf numFmtId="185" fontId="12" fillId="0" borderId="14" xfId="0" applyNumberFormat="1" applyFont="1" applyFill="1" applyBorder="1" applyAlignment="1">
      <alignment horizontal="center" vertical="center"/>
    </xf>
    <xf numFmtId="185" fontId="11" fillId="0" borderId="14" xfId="0" applyNumberFormat="1" applyFont="1" applyFill="1" applyBorder="1" applyAlignment="1">
      <alignment horizontal="center" vertical="center"/>
    </xf>
    <xf numFmtId="185" fontId="11" fillId="0" borderId="13" xfId="0" applyNumberFormat="1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185" fontId="11" fillId="0" borderId="0" xfId="0" applyNumberFormat="1" applyFont="1" applyFill="1" applyBorder="1" applyAlignment="1">
      <alignment horizontal="center" vertical="center"/>
    </xf>
    <xf numFmtId="185" fontId="12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185" fontId="11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184" fontId="6" fillId="0" borderId="0" xfId="0" applyNumberFormat="1" applyFont="1" applyFill="1" applyAlignment="1">
      <alignment horizontal="center" vertical="center"/>
    </xf>
    <xf numFmtId="185" fontId="6" fillId="0" borderId="0" xfId="0" applyNumberFormat="1" applyFont="1" applyFill="1" applyBorder="1" applyAlignment="1">
      <alignment horizontal="center" vertical="center"/>
    </xf>
    <xf numFmtId="2" fontId="6" fillId="0" borderId="0" xfId="0" applyNumberFormat="1" applyFont="1" applyFill="1" applyAlignment="1">
      <alignment horizontal="center"/>
    </xf>
    <xf numFmtId="1" fontId="6" fillId="0" borderId="0" xfId="0" applyNumberFormat="1" applyFont="1" applyFill="1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  <xf numFmtId="185" fontId="6" fillId="0" borderId="0" xfId="0" applyNumberFormat="1" applyFont="1" applyFill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184" fontId="6" fillId="0" borderId="13" xfId="0" applyNumberFormat="1" applyFont="1" applyFill="1" applyBorder="1" applyAlignment="1">
      <alignment horizontal="center" vertical="center"/>
    </xf>
    <xf numFmtId="185" fontId="6" fillId="0" borderId="13" xfId="0" applyNumberFormat="1" applyFont="1" applyFill="1" applyBorder="1" applyAlignment="1">
      <alignment horizontal="center" vertical="center"/>
    </xf>
    <xf numFmtId="2" fontId="6" fillId="0" borderId="13" xfId="0" applyNumberFormat="1" applyFont="1" applyFill="1" applyBorder="1" applyAlignment="1">
      <alignment horizontal="center"/>
    </xf>
    <xf numFmtId="1" fontId="6" fillId="0" borderId="13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/>
    </xf>
    <xf numFmtId="1" fontId="6" fillId="0" borderId="0" xfId="0" applyNumberFormat="1" applyFont="1" applyFill="1" applyBorder="1" applyAlignment="1">
      <alignment horizontal="center"/>
    </xf>
    <xf numFmtId="186" fontId="2" fillId="0" borderId="0" xfId="0" applyNumberFormat="1" applyFont="1" applyAlignment="1">
      <alignment horizontal="center"/>
    </xf>
    <xf numFmtId="185" fontId="6" fillId="0" borderId="0" xfId="0" applyNumberFormat="1" applyFont="1" applyAlignment="1">
      <alignment horizontal="center" vertical="center"/>
    </xf>
    <xf numFmtId="185" fontId="2" fillId="0" borderId="0" xfId="0" applyNumberFormat="1" applyFont="1" applyAlignment="1">
      <alignment horizontal="center" vertical="center"/>
    </xf>
    <xf numFmtId="176" fontId="2" fillId="0" borderId="0" xfId="0" applyNumberFormat="1" applyFont="1" applyAlignment="1">
      <alignment/>
    </xf>
    <xf numFmtId="177" fontId="2" fillId="0" borderId="0" xfId="0" applyNumberFormat="1" applyFont="1" applyAlignment="1">
      <alignment/>
    </xf>
    <xf numFmtId="178" fontId="2" fillId="0" borderId="0" xfId="0" applyNumberFormat="1" applyFont="1" applyAlignment="1">
      <alignment/>
    </xf>
    <xf numFmtId="0" fontId="0" fillId="0" borderId="13" xfId="0" applyBorder="1" applyAlignment="1">
      <alignment/>
    </xf>
    <xf numFmtId="176" fontId="2" fillId="0" borderId="13" xfId="0" applyNumberFormat="1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177" fontId="2" fillId="0" borderId="13" xfId="0" applyNumberFormat="1" applyFont="1" applyBorder="1" applyAlignment="1">
      <alignment vertical="center"/>
    </xf>
    <xf numFmtId="178" fontId="2" fillId="0" borderId="13" xfId="0" applyNumberFormat="1" applyFont="1" applyBorder="1" applyAlignment="1">
      <alignment vertical="center"/>
    </xf>
    <xf numFmtId="0" fontId="16" fillId="0" borderId="0" xfId="61" applyFont="1" applyFill="1" applyAlignment="1">
      <alignment horizontal="center" vertical="center" wrapText="1"/>
      <protection/>
    </xf>
    <xf numFmtId="177" fontId="16" fillId="0" borderId="0" xfId="61" applyNumberFormat="1" applyFont="1" applyFill="1" applyAlignment="1">
      <alignment horizontal="center" vertical="center" wrapText="1"/>
      <protection/>
    </xf>
    <xf numFmtId="184" fontId="16" fillId="0" borderId="0" xfId="61" applyNumberFormat="1" applyFont="1" applyFill="1" applyAlignment="1">
      <alignment horizontal="center" vertical="center" wrapText="1"/>
      <protection/>
    </xf>
    <xf numFmtId="0" fontId="17" fillId="0" borderId="0" xfId="0" applyFont="1" applyAlignment="1">
      <alignment/>
    </xf>
    <xf numFmtId="176" fontId="16" fillId="0" borderId="0" xfId="0" applyNumberFormat="1" applyFont="1" applyAlignment="1">
      <alignment vertical="center"/>
    </xf>
    <xf numFmtId="0" fontId="16" fillId="0" borderId="0" xfId="0" applyFont="1" applyAlignment="1">
      <alignment vertical="center"/>
    </xf>
    <xf numFmtId="177" fontId="16" fillId="0" borderId="0" xfId="0" applyNumberFormat="1" applyFont="1" applyAlignment="1">
      <alignment vertical="center"/>
    </xf>
    <xf numFmtId="178" fontId="16" fillId="0" borderId="0" xfId="0" applyNumberFormat="1" applyFont="1" applyAlignment="1">
      <alignment vertical="center"/>
    </xf>
    <xf numFmtId="176" fontId="2" fillId="0" borderId="13" xfId="0" applyNumberFormat="1" applyFont="1" applyBorder="1" applyAlignment="1">
      <alignment/>
    </xf>
    <xf numFmtId="0" fontId="2" fillId="0" borderId="13" xfId="0" applyFont="1" applyBorder="1" applyAlignment="1">
      <alignment/>
    </xf>
    <xf numFmtId="177" fontId="2" fillId="0" borderId="13" xfId="0" applyNumberFormat="1" applyFont="1" applyBorder="1" applyAlignment="1">
      <alignment/>
    </xf>
    <xf numFmtId="178" fontId="2" fillId="0" borderId="13" xfId="0" applyNumberFormat="1" applyFont="1" applyBorder="1" applyAlignment="1">
      <alignment/>
    </xf>
    <xf numFmtId="184" fontId="18" fillId="33" borderId="0" xfId="0" applyNumberFormat="1" applyFont="1" applyFill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176" fontId="18" fillId="33" borderId="0" xfId="0" applyNumberFormat="1" applyFont="1" applyFill="1" applyAlignment="1">
      <alignment horizontal="center" vertical="center"/>
    </xf>
    <xf numFmtId="184" fontId="18" fillId="0" borderId="0" xfId="0" applyNumberFormat="1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176" fontId="18" fillId="0" borderId="0" xfId="0" applyNumberFormat="1" applyFont="1" applyAlignment="1">
      <alignment horizontal="center" vertical="center"/>
    </xf>
    <xf numFmtId="184" fontId="18" fillId="34" borderId="0" xfId="0" applyNumberFormat="1" applyFont="1" applyFill="1" applyAlignment="1">
      <alignment horizontal="center" vertical="center"/>
    </xf>
    <xf numFmtId="0" fontId="18" fillId="34" borderId="0" xfId="0" applyFont="1" applyFill="1" applyAlignment="1">
      <alignment horizontal="center" vertical="center"/>
    </xf>
    <xf numFmtId="176" fontId="18" fillId="34" borderId="0" xfId="0" applyNumberFormat="1" applyFont="1" applyFill="1" applyAlignment="1">
      <alignment horizontal="center" vertical="center"/>
    </xf>
    <xf numFmtId="0" fontId="6" fillId="0" borderId="0" xfId="61" applyFont="1" applyFill="1" applyAlignment="1">
      <alignment horizontal="center" vertical="center" wrapText="1"/>
      <protection/>
    </xf>
    <xf numFmtId="0" fontId="6" fillId="0" borderId="0" xfId="61" applyFont="1" applyFill="1" applyBorder="1" applyAlignment="1">
      <alignment horizontal="center" vertical="center" wrapText="1"/>
      <protection/>
    </xf>
    <xf numFmtId="0" fontId="6" fillId="0" borderId="13" xfId="61" applyFont="1" applyFill="1" applyBorder="1" applyAlignment="1">
      <alignment horizontal="center" vertical="center" wrapText="1"/>
      <protection/>
    </xf>
    <xf numFmtId="0" fontId="19" fillId="0" borderId="0" xfId="0" applyFont="1" applyAlignment="1">
      <alignment/>
    </xf>
    <xf numFmtId="176" fontId="2" fillId="0" borderId="0" xfId="0" applyNumberFormat="1" applyFont="1" applyFill="1" applyBorder="1" applyAlignment="1">
      <alignment horizontal="center" vertical="center"/>
    </xf>
    <xf numFmtId="176" fontId="0" fillId="0" borderId="0" xfId="0" applyNumberFormat="1" applyFill="1" applyAlignment="1">
      <alignment/>
    </xf>
    <xf numFmtId="0" fontId="2" fillId="0" borderId="15" xfId="0" applyNumberFormat="1" applyFont="1" applyFill="1" applyBorder="1" applyAlignment="1">
      <alignment horizontal="center" vertical="center"/>
    </xf>
    <xf numFmtId="179" fontId="2" fillId="0" borderId="0" xfId="0" applyNumberFormat="1" applyFont="1" applyFill="1" applyAlignment="1">
      <alignment vertical="center"/>
    </xf>
    <xf numFmtId="177" fontId="2" fillId="0" borderId="0" xfId="0" applyNumberFormat="1" applyFont="1" applyFill="1" applyAlignment="1">
      <alignment vertical="center"/>
    </xf>
    <xf numFmtId="178" fontId="2" fillId="0" borderId="0" xfId="0" applyNumberFormat="1" applyFont="1" applyFill="1" applyAlignment="1">
      <alignment vertical="center"/>
    </xf>
    <xf numFmtId="176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177" fontId="2" fillId="0" borderId="0" xfId="0" applyNumberFormat="1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177" fontId="2" fillId="0" borderId="0" xfId="0" applyNumberFormat="1" applyFont="1" applyFill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/>
    </xf>
    <xf numFmtId="179" fontId="2" fillId="0" borderId="13" xfId="0" applyNumberFormat="1" applyFont="1" applyFill="1" applyBorder="1" applyAlignment="1">
      <alignment vertical="center"/>
    </xf>
    <xf numFmtId="177" fontId="2" fillId="0" borderId="13" xfId="0" applyNumberFormat="1" applyFont="1" applyFill="1" applyBorder="1" applyAlignment="1">
      <alignment vertical="center"/>
    </xf>
    <xf numFmtId="0" fontId="2" fillId="0" borderId="13" xfId="0" applyNumberFormat="1" applyFont="1" applyFill="1" applyBorder="1" applyAlignment="1">
      <alignment horizontal="center" vertical="center"/>
    </xf>
    <xf numFmtId="176" fontId="2" fillId="0" borderId="13" xfId="0" applyNumberFormat="1" applyFont="1" applyFill="1" applyBorder="1" applyAlignment="1">
      <alignment horizontal="center" vertical="center"/>
    </xf>
    <xf numFmtId="176" fontId="0" fillId="0" borderId="13" xfId="0" applyNumberFormat="1" applyFill="1" applyBorder="1" applyAlignment="1">
      <alignment/>
    </xf>
    <xf numFmtId="0" fontId="0" fillId="0" borderId="0" xfId="0" applyAlignment="1">
      <alignment wrapText="1"/>
    </xf>
    <xf numFmtId="0" fontId="6" fillId="0" borderId="0" xfId="0" applyFont="1" applyAlignment="1">
      <alignment horizontal="center" vertical="center" wrapText="1"/>
    </xf>
    <xf numFmtId="0" fontId="21" fillId="0" borderId="0" xfId="0" applyFont="1" applyAlignment="1">
      <alignment vertical="center" wrapText="1"/>
    </xf>
    <xf numFmtId="0" fontId="1" fillId="0" borderId="0" xfId="0" applyFont="1" applyAlignment="1">
      <alignment wrapText="1"/>
    </xf>
    <xf numFmtId="49" fontId="21" fillId="0" borderId="0" xfId="0" applyNumberFormat="1" applyFont="1" applyAlignment="1">
      <alignment vertical="center" wrapText="1"/>
    </xf>
    <xf numFmtId="0" fontId="21" fillId="0" borderId="13" xfId="0" applyFont="1" applyBorder="1" applyAlignment="1">
      <alignment vertical="center" wrapText="1"/>
    </xf>
    <xf numFmtId="49" fontId="21" fillId="0" borderId="13" xfId="0" applyNumberFormat="1" applyFont="1" applyBorder="1" applyAlignment="1">
      <alignment vertical="center" wrapText="1"/>
    </xf>
    <xf numFmtId="0" fontId="6" fillId="0" borderId="0" xfId="61" applyFont="1" applyAlignment="1">
      <alignment vertical="center" wrapText="1"/>
      <protection/>
    </xf>
    <xf numFmtId="0" fontId="6" fillId="33" borderId="0" xfId="61" applyFont="1" applyFill="1" applyAlignment="1">
      <alignment horizontal="center" vertical="center" wrapText="1"/>
      <protection/>
    </xf>
    <xf numFmtId="0" fontId="2" fillId="0" borderId="0" xfId="0" applyFont="1" applyAlignment="1">
      <alignment horizontal="center" vertical="center"/>
    </xf>
    <xf numFmtId="0" fontId="6" fillId="35" borderId="0" xfId="61" applyFont="1" applyFill="1" applyAlignment="1">
      <alignment horizontal="center" vertical="center" wrapText="1"/>
      <protection/>
    </xf>
    <xf numFmtId="0" fontId="6" fillId="36" borderId="0" xfId="61" applyFont="1" applyFill="1" applyAlignment="1">
      <alignment horizontal="center" vertical="center" wrapText="1"/>
      <protection/>
    </xf>
    <xf numFmtId="0" fontId="2" fillId="36" borderId="0" xfId="61" applyFont="1" applyFill="1" applyAlignment="1">
      <alignment horizontal="center" vertical="center" wrapText="1"/>
      <protection/>
    </xf>
    <xf numFmtId="176" fontId="2" fillId="33" borderId="0" xfId="0" applyNumberFormat="1" applyFont="1" applyFill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176" fontId="2" fillId="35" borderId="0" xfId="0" applyNumberFormat="1" applyFont="1" applyFill="1" applyAlignment="1">
      <alignment horizontal="center" vertical="center"/>
    </xf>
    <xf numFmtId="176" fontId="2" fillId="36" borderId="0" xfId="0" applyNumberFormat="1" applyFont="1" applyFill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77" fontId="2" fillId="33" borderId="0" xfId="0" applyNumberFormat="1" applyFont="1" applyFill="1" applyAlignment="1">
      <alignment horizontal="center" vertical="center"/>
    </xf>
    <xf numFmtId="177" fontId="2" fillId="0" borderId="0" xfId="0" applyNumberFormat="1" applyFont="1" applyAlignment="1">
      <alignment horizontal="center" vertical="center"/>
    </xf>
    <xf numFmtId="177" fontId="2" fillId="35" borderId="0" xfId="0" applyNumberFormat="1" applyFont="1" applyFill="1" applyAlignment="1">
      <alignment horizontal="center" vertical="center"/>
    </xf>
    <xf numFmtId="177" fontId="2" fillId="36" borderId="0" xfId="0" applyNumberFormat="1" applyFont="1" applyFill="1" applyAlignment="1">
      <alignment horizontal="center" vertical="center"/>
    </xf>
    <xf numFmtId="178" fontId="2" fillId="33" borderId="0" xfId="0" applyNumberFormat="1" applyFont="1" applyFill="1" applyAlignment="1">
      <alignment horizontal="center" vertical="center"/>
    </xf>
    <xf numFmtId="178" fontId="2" fillId="0" borderId="0" xfId="0" applyNumberFormat="1" applyFont="1" applyAlignment="1">
      <alignment horizontal="center" vertical="center"/>
    </xf>
    <xf numFmtId="178" fontId="2" fillId="35" borderId="0" xfId="0" applyNumberFormat="1" applyFont="1" applyFill="1" applyAlignment="1">
      <alignment horizontal="center" vertical="center"/>
    </xf>
    <xf numFmtId="178" fontId="2" fillId="36" borderId="0" xfId="0" applyNumberFormat="1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2" fillId="35" borderId="0" xfId="0" applyFont="1" applyFill="1" applyAlignment="1">
      <alignment horizontal="center" vertical="center"/>
    </xf>
    <xf numFmtId="0" fontId="2" fillId="36" borderId="0" xfId="0" applyFont="1" applyFill="1" applyAlignment="1">
      <alignment horizontal="center" vertical="center"/>
    </xf>
    <xf numFmtId="0" fontId="16" fillId="33" borderId="0" xfId="0" applyFont="1" applyFill="1" applyAlignment="1">
      <alignment horizontal="center" vertical="center"/>
    </xf>
    <xf numFmtId="2" fontId="2" fillId="33" borderId="0" xfId="0" applyNumberFormat="1" applyFont="1" applyFill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2" fontId="2" fillId="35" borderId="0" xfId="0" applyNumberFormat="1" applyFont="1" applyFill="1" applyAlignment="1">
      <alignment horizontal="center" vertical="center"/>
    </xf>
    <xf numFmtId="2" fontId="2" fillId="36" borderId="0" xfId="0" applyNumberFormat="1" applyFont="1" applyFill="1" applyAlignment="1">
      <alignment horizontal="center" vertical="center"/>
    </xf>
    <xf numFmtId="187" fontId="2" fillId="33" borderId="0" xfId="0" applyNumberFormat="1" applyFont="1" applyFill="1" applyAlignment="1">
      <alignment horizontal="center" vertical="center"/>
    </xf>
    <xf numFmtId="187" fontId="2" fillId="0" borderId="0" xfId="0" applyNumberFormat="1" applyFont="1" applyAlignment="1">
      <alignment horizontal="center" vertical="center"/>
    </xf>
    <xf numFmtId="187" fontId="2" fillId="35" borderId="0" xfId="0" applyNumberFormat="1" applyFont="1" applyFill="1" applyAlignment="1">
      <alignment horizontal="center" vertical="center"/>
    </xf>
    <xf numFmtId="187" fontId="2" fillId="36" borderId="0" xfId="0" applyNumberFormat="1" applyFont="1" applyFill="1" applyAlignment="1">
      <alignment horizontal="center" vertical="center"/>
    </xf>
    <xf numFmtId="0" fontId="10" fillId="0" borderId="0" xfId="0" applyFont="1" applyAlignment="1">
      <alignment/>
    </xf>
    <xf numFmtId="0" fontId="1" fillId="0" borderId="0" xfId="0" applyFont="1" applyAlignment="1">
      <alignment wrapText="1"/>
    </xf>
    <xf numFmtId="0" fontId="21" fillId="0" borderId="0" xfId="0" applyFont="1" applyAlignment="1">
      <alignment wrapText="1"/>
    </xf>
    <xf numFmtId="0" fontId="5" fillId="0" borderId="11" xfId="0" applyFont="1" applyBorder="1" applyAlignment="1">
      <alignment horizontal="left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/>
    </xf>
    <xf numFmtId="0" fontId="6" fillId="0" borderId="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4" fillId="0" borderId="16" xfId="61" applyFont="1" applyFill="1" applyBorder="1" applyAlignment="1">
      <alignment horizontal="center" vertical="center" wrapText="1"/>
      <protection/>
    </xf>
    <xf numFmtId="184" fontId="2" fillId="0" borderId="16" xfId="61" applyNumberFormat="1" applyFont="1" applyFill="1" applyBorder="1" applyAlignment="1">
      <alignment horizontal="center" vertical="center" wrapText="1"/>
      <protection/>
    </xf>
    <xf numFmtId="184" fontId="4" fillId="0" borderId="16" xfId="61" applyNumberFormat="1" applyFont="1" applyFill="1" applyBorder="1" applyAlignment="1">
      <alignment horizontal="center" vertical="center" wrapText="1"/>
      <protection/>
    </xf>
    <xf numFmtId="176" fontId="2" fillId="0" borderId="13" xfId="0" applyNumberFormat="1" applyFont="1" applyBorder="1" applyAlignment="1">
      <alignment horizontal="center"/>
    </xf>
    <xf numFmtId="0" fontId="2" fillId="0" borderId="16" xfId="61" applyFont="1" applyFill="1" applyBorder="1" applyAlignment="1">
      <alignment horizontal="center" vertical="center" wrapText="1"/>
      <protection/>
    </xf>
    <xf numFmtId="0" fontId="10" fillId="0" borderId="0" xfId="61" applyFont="1" applyFill="1" applyAlignment="1">
      <alignment horizontal="left" vertical="center"/>
      <protection/>
    </xf>
    <xf numFmtId="177" fontId="2" fillId="0" borderId="16" xfId="61" applyNumberFormat="1" applyFont="1" applyFill="1" applyBorder="1" applyAlignment="1">
      <alignment horizontal="center" vertical="center" wrapText="1"/>
      <protection/>
    </xf>
    <xf numFmtId="0" fontId="5" fillId="0" borderId="13" xfId="0" applyFont="1" applyBorder="1" applyAlignment="1">
      <alignment horizontal="left" vertical="center"/>
    </xf>
    <xf numFmtId="0" fontId="6" fillId="0" borderId="17" xfId="61" applyFont="1" applyFill="1" applyBorder="1" applyAlignment="1">
      <alignment horizontal="center" vertical="center" wrapText="1"/>
      <protection/>
    </xf>
    <xf numFmtId="0" fontId="2" fillId="0" borderId="13" xfId="61" applyFont="1" applyFill="1" applyBorder="1" applyAlignment="1">
      <alignment horizontal="center" vertical="center" wrapText="1"/>
      <protection/>
    </xf>
    <xf numFmtId="0" fontId="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11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4" fillId="0" borderId="0" xfId="0" applyFont="1" applyFill="1" applyAlignment="1">
      <alignment horizontal="left" vertical="center"/>
    </xf>
    <xf numFmtId="0" fontId="10" fillId="0" borderId="0" xfId="0" applyFont="1" applyAlignment="1">
      <alignment horizontal="left"/>
    </xf>
    <xf numFmtId="0" fontId="20" fillId="0" borderId="13" xfId="0" applyFont="1" applyBorder="1" applyAlignment="1">
      <alignment horizontal="center" wrapText="1"/>
    </xf>
    <xf numFmtId="0" fontId="21" fillId="0" borderId="0" xfId="0" applyFont="1" applyAlignment="1">
      <alignment horizontal="left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  <cellStyle name="常规_Sheet1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yVal>
            <c:numLit>
              <c:ptCount val="1"/>
              <c:pt idx="0">
                <c:v>0</c:v>
              </c:pt>
            </c:numLit>
          </c:yVal>
          <c:smooth val="0"/>
        </c:ser>
        <c:axId val="47586744"/>
        <c:axId val="25627513"/>
      </c:scatterChart>
      <c:valAx>
        <c:axId val="4758674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5627513"/>
        <c:crossesAt val="-14"/>
        <c:crossBetween val="midCat"/>
        <c:dispUnits/>
      </c:valAx>
      <c:valAx>
        <c:axId val="25627513"/>
        <c:scaling>
          <c:orientation val="minMax"/>
          <c:max val="2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7586744"/>
        <c:crossesAt val="-14"/>
        <c:crossBetween val="midCat"/>
        <c:dispUnits/>
        <c:majorUnit val="4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yVal>
            <c:numLit>
              <c:ptCount val="1"/>
              <c:pt idx="0">
                <c:v>0</c:v>
              </c:pt>
            </c:numLit>
          </c:yVal>
          <c:smooth val="0"/>
        </c:ser>
        <c:axId val="29321026"/>
        <c:axId val="62562643"/>
      </c:scatterChart>
      <c:valAx>
        <c:axId val="29321026"/>
        <c:scaling>
          <c:orientation val="minMax"/>
          <c:max val="600"/>
          <c:min val="3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75" b="1" i="0" u="none" baseline="0">
                    <a:solidFill>
                      <a:srgbClr val="000000"/>
                    </a:solidFill>
                  </a:rPr>
                  <a:t>T(Ma)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1" i="0" u="none" baseline="0">
                <a:solidFill>
                  <a:srgbClr val="000000"/>
                </a:solidFill>
              </a:defRPr>
            </a:pPr>
          </a:p>
        </c:txPr>
        <c:crossAx val="62562643"/>
        <c:crosses val="autoZero"/>
        <c:crossBetween val="midCat"/>
        <c:dispUnits/>
      </c:valAx>
      <c:valAx>
        <c:axId val="62562643"/>
        <c:scaling>
          <c:orientation val="minMax"/>
          <c:max val="10"/>
          <c:min val="-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75" b="1" i="0" u="none" baseline="0">
                    <a:solidFill>
                      <a:srgbClr val="000000"/>
                    </a:solidFill>
                  </a:rPr>
                  <a:t>εHf(t)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1" i="0" u="none" baseline="0">
                <a:solidFill>
                  <a:srgbClr val="000000"/>
                </a:solidFill>
              </a:defRPr>
            </a:pPr>
          </a:p>
        </c:txPr>
        <c:crossAx val="29321026"/>
        <c:crosses val="autoZero"/>
        <c:crossBetween val="midCat"/>
        <c:dispUnits/>
        <c:majorUnit val="2"/>
      </c:valAx>
      <c:spPr>
        <a:noFill/>
        <a:ln w="254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yVal>
            <c:numLit>
              <c:ptCount val="1"/>
              <c:pt idx="0">
                <c:v>0</c:v>
              </c:pt>
            </c:numLit>
          </c:yVal>
          <c:smooth val="0"/>
        </c:ser>
        <c:axId val="26192876"/>
        <c:axId val="34409293"/>
      </c:scatterChart>
      <c:valAx>
        <c:axId val="261928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75" b="1" i="0" u="none" baseline="0">
                    <a:solidFill>
                      <a:srgbClr val="000000"/>
                    </a:solidFill>
                  </a:rPr>
                  <a:t>T(Ma)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1" i="0" u="none" baseline="0">
                <a:solidFill>
                  <a:srgbClr val="000000"/>
                </a:solidFill>
              </a:defRPr>
            </a:pPr>
          </a:p>
        </c:txPr>
        <c:crossAx val="34409293"/>
        <c:crosses val="autoZero"/>
        <c:crossBetween val="midCat"/>
        <c:dispUnits/>
      </c:valAx>
      <c:valAx>
        <c:axId val="344092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75" b="1" i="0" u="none" baseline="0">
                    <a:solidFill>
                      <a:srgbClr val="000000"/>
                    </a:solidFill>
                  </a:rPr>
                  <a:t>εHf(t)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1" i="0" u="none" baseline="0">
                <a:solidFill>
                  <a:srgbClr val="000000"/>
                </a:solidFill>
              </a:defRPr>
            </a:pPr>
          </a:p>
        </c:txPr>
        <c:crossAx val="26192876"/>
        <c:crosses val="autoZero"/>
        <c:crossBetween val="midCat"/>
        <c:dispUnits/>
      </c:valAx>
      <c:spPr>
        <a:noFill/>
        <a:ln w="254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yVal>
            <c:numLit>
              <c:ptCount val="1"/>
              <c:pt idx="0">
                <c:v>0</c:v>
              </c:pt>
            </c:numLit>
          </c:yVal>
          <c:smooth val="0"/>
        </c:ser>
        <c:axId val="41248182"/>
        <c:axId val="35689319"/>
      </c:scatterChart>
      <c:valAx>
        <c:axId val="412481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75" b="1" i="0" u="none" baseline="0">
                    <a:solidFill>
                      <a:srgbClr val="000000"/>
                    </a:solidFill>
                  </a:rPr>
                  <a:t>T(Ma)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1" i="0" u="none" baseline="0">
                <a:solidFill>
                  <a:srgbClr val="000000"/>
                </a:solidFill>
              </a:defRPr>
            </a:pPr>
          </a:p>
        </c:txPr>
        <c:crossAx val="35689319"/>
        <c:crossesAt val="2500"/>
        <c:crossBetween val="midCat"/>
        <c:dispUnits/>
      </c:valAx>
      <c:valAx>
        <c:axId val="35689319"/>
        <c:scaling>
          <c:orientation val="minMax"/>
          <c:min val="1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75" b="1" i="0" u="none" baseline="0">
                    <a:solidFill>
                      <a:srgbClr val="000000"/>
                    </a:solidFill>
                  </a:rPr>
                  <a:t>T</a:t>
                </a:r>
                <a:r>
                  <a:rPr lang="en-US" cap="none" sz="275" b="1" i="0" u="none" baseline="-25000">
                    <a:solidFill>
                      <a:srgbClr val="000000"/>
                    </a:solidFill>
                  </a:rPr>
                  <a:t>DM</a:t>
                </a:r>
                <a:r>
                  <a:rPr lang="en-US" cap="none" sz="275" b="1" i="0" u="none" baseline="0">
                    <a:solidFill>
                      <a:srgbClr val="000000"/>
                    </a:solidFill>
                  </a:rPr>
                  <a:t>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1" i="0" u="none" baseline="0">
                <a:solidFill>
                  <a:srgbClr val="000000"/>
                </a:solidFill>
              </a:defRPr>
            </a:pPr>
          </a:p>
        </c:txPr>
        <c:crossAx val="41248182"/>
        <c:crosses val="autoZero"/>
        <c:crossBetween val="midCat"/>
        <c:dispUnits/>
        <c:majorUnit val="386.137389042443"/>
      </c:valAx>
      <c:spPr>
        <a:noFill/>
        <a:ln w="254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190500</xdr:colOff>
      <xdr:row>2</xdr:row>
      <xdr:rowOff>0</xdr:rowOff>
    </xdr:from>
    <xdr:to>
      <xdr:col>9</xdr:col>
      <xdr:colOff>228600</xdr:colOff>
      <xdr:row>2</xdr:row>
      <xdr:rowOff>0</xdr:rowOff>
    </xdr:to>
    <xdr:graphicFrame>
      <xdr:nvGraphicFramePr>
        <xdr:cNvPr id="1" name="图表 2"/>
        <xdr:cNvGraphicFramePr/>
      </xdr:nvGraphicFramePr>
      <xdr:xfrm>
        <a:off x="3219450" y="409575"/>
        <a:ext cx="3676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619125</xdr:colOff>
      <xdr:row>2</xdr:row>
      <xdr:rowOff>0</xdr:rowOff>
    </xdr:from>
    <xdr:to>
      <xdr:col>8</xdr:col>
      <xdr:colOff>142875</xdr:colOff>
      <xdr:row>2</xdr:row>
      <xdr:rowOff>0</xdr:rowOff>
    </xdr:to>
    <xdr:graphicFrame>
      <xdr:nvGraphicFramePr>
        <xdr:cNvPr id="2" name="图表 3"/>
        <xdr:cNvGraphicFramePr/>
      </xdr:nvGraphicFramePr>
      <xdr:xfrm>
        <a:off x="2962275" y="409575"/>
        <a:ext cx="29527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590550</xdr:colOff>
      <xdr:row>2</xdr:row>
      <xdr:rowOff>0</xdr:rowOff>
    </xdr:from>
    <xdr:to>
      <xdr:col>11</xdr:col>
      <xdr:colOff>361950</xdr:colOff>
      <xdr:row>2</xdr:row>
      <xdr:rowOff>0</xdr:rowOff>
    </xdr:to>
    <xdr:graphicFrame>
      <xdr:nvGraphicFramePr>
        <xdr:cNvPr id="3" name="图表 5"/>
        <xdr:cNvGraphicFramePr/>
      </xdr:nvGraphicFramePr>
      <xdr:xfrm>
        <a:off x="6362700" y="409575"/>
        <a:ext cx="20383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180975</xdr:colOff>
      <xdr:row>2</xdr:row>
      <xdr:rowOff>0</xdr:rowOff>
    </xdr:from>
    <xdr:to>
      <xdr:col>8</xdr:col>
      <xdr:colOff>66675</xdr:colOff>
      <xdr:row>2</xdr:row>
      <xdr:rowOff>0</xdr:rowOff>
    </xdr:to>
    <xdr:graphicFrame>
      <xdr:nvGraphicFramePr>
        <xdr:cNvPr id="4" name="图表 6"/>
        <xdr:cNvGraphicFramePr/>
      </xdr:nvGraphicFramePr>
      <xdr:xfrm>
        <a:off x="2524125" y="409575"/>
        <a:ext cx="33147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Y47"/>
  <sheetViews>
    <sheetView tabSelected="1" zoomScalePageLayoutView="0" workbookViewId="0" topLeftCell="A1">
      <selection activeCell="A1" sqref="A1:Y1"/>
    </sheetView>
  </sheetViews>
  <sheetFormatPr defaultColWidth="9.00390625" defaultRowHeight="14.25"/>
  <sheetData>
    <row r="1" spans="1:25" ht="15" thickBot="1">
      <c r="A1" s="169" t="s">
        <v>432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  <c r="X1" s="169"/>
      <c r="Y1" s="169"/>
    </row>
    <row r="2" spans="1:25" ht="15.75" thickBot="1" thickTop="1">
      <c r="A2" s="13"/>
      <c r="B2" s="13" t="s">
        <v>93</v>
      </c>
      <c r="C2" s="13" t="s">
        <v>94</v>
      </c>
      <c r="D2" s="13" t="s">
        <v>30</v>
      </c>
      <c r="E2" s="13" t="s">
        <v>95</v>
      </c>
      <c r="F2" s="13" t="s">
        <v>96</v>
      </c>
      <c r="G2" s="13" t="s">
        <v>97</v>
      </c>
      <c r="H2" s="13" t="s">
        <v>98</v>
      </c>
      <c r="I2" s="13" t="s">
        <v>29</v>
      </c>
      <c r="J2" s="13" t="s">
        <v>83</v>
      </c>
      <c r="K2" s="13" t="s">
        <v>99</v>
      </c>
      <c r="L2" s="13" t="s">
        <v>82</v>
      </c>
      <c r="M2" s="13" t="s">
        <v>28</v>
      </c>
      <c r="N2" s="13" t="s">
        <v>100</v>
      </c>
      <c r="O2" s="13" t="s">
        <v>101</v>
      </c>
      <c r="P2" s="13" t="s">
        <v>102</v>
      </c>
      <c r="Q2" s="13" t="s">
        <v>103</v>
      </c>
      <c r="R2" s="13" t="s">
        <v>104</v>
      </c>
      <c r="S2" s="13" t="s">
        <v>105</v>
      </c>
      <c r="T2" s="13" t="s">
        <v>106</v>
      </c>
      <c r="U2" s="13" t="s">
        <v>80</v>
      </c>
      <c r="V2" s="13" t="s">
        <v>55</v>
      </c>
      <c r="W2" s="13" t="s">
        <v>107</v>
      </c>
      <c r="X2" s="13" t="s">
        <v>108</v>
      </c>
      <c r="Y2" s="13" t="s">
        <v>109</v>
      </c>
    </row>
    <row r="3" spans="1:25" ht="15" thickTop="1">
      <c r="A3" s="173" t="s">
        <v>441</v>
      </c>
      <c r="B3" s="15" t="s">
        <v>110</v>
      </c>
      <c r="C3" s="15">
        <v>0.069</v>
      </c>
      <c r="D3" s="15">
        <v>4.818</v>
      </c>
      <c r="E3" s="15">
        <v>0</v>
      </c>
      <c r="F3" s="15">
        <v>8.964</v>
      </c>
      <c r="G3" s="15">
        <v>23.237</v>
      </c>
      <c r="H3" s="15">
        <v>0.325</v>
      </c>
      <c r="I3" s="15">
        <v>0</v>
      </c>
      <c r="J3" s="15">
        <v>62.548</v>
      </c>
      <c r="K3" s="15">
        <v>0</v>
      </c>
      <c r="L3" s="15">
        <v>0.013</v>
      </c>
      <c r="M3" s="15">
        <v>0</v>
      </c>
      <c r="N3" s="15">
        <v>0</v>
      </c>
      <c r="O3" s="15">
        <v>0.025</v>
      </c>
      <c r="P3" s="15">
        <v>100</v>
      </c>
      <c r="Q3" s="15">
        <v>2.779</v>
      </c>
      <c r="R3" s="15">
        <v>1.217</v>
      </c>
      <c r="S3" s="15">
        <v>0.229</v>
      </c>
      <c r="T3" s="15">
        <v>0.772</v>
      </c>
      <c r="U3" s="15">
        <v>0.004</v>
      </c>
      <c r="V3" s="15">
        <v>0</v>
      </c>
      <c r="W3" s="15">
        <v>22.81</v>
      </c>
      <c r="X3" s="15">
        <v>76.8</v>
      </c>
      <c r="Y3" s="15">
        <v>0.39</v>
      </c>
    </row>
    <row r="4" spans="1:25" ht="14.25">
      <c r="A4" s="171"/>
      <c r="B4" s="15" t="s">
        <v>111</v>
      </c>
      <c r="C4" s="15">
        <v>0.06</v>
      </c>
      <c r="D4" s="15">
        <v>4.313</v>
      </c>
      <c r="E4" s="15">
        <v>0.018</v>
      </c>
      <c r="F4" s="15">
        <v>8.761</v>
      </c>
      <c r="G4" s="15">
        <v>22.621</v>
      </c>
      <c r="H4" s="15">
        <v>0.224</v>
      </c>
      <c r="I4" s="15">
        <v>0.004</v>
      </c>
      <c r="J4" s="15">
        <v>63.327</v>
      </c>
      <c r="K4" s="15">
        <v>0</v>
      </c>
      <c r="L4" s="15">
        <v>0</v>
      </c>
      <c r="M4" s="15">
        <v>0.004</v>
      </c>
      <c r="N4" s="15">
        <v>0</v>
      </c>
      <c r="O4" s="15">
        <v>0.027</v>
      </c>
      <c r="P4" s="15">
        <v>99.358</v>
      </c>
      <c r="Q4" s="15">
        <v>2.818</v>
      </c>
      <c r="R4" s="15">
        <v>1.186</v>
      </c>
      <c r="S4" s="15">
        <v>0.206</v>
      </c>
      <c r="T4" s="15">
        <v>0.756</v>
      </c>
      <c r="U4" s="15">
        <v>0.003</v>
      </c>
      <c r="V4" s="15">
        <v>0</v>
      </c>
      <c r="W4" s="15">
        <v>21.31</v>
      </c>
      <c r="X4" s="15">
        <v>78.34</v>
      </c>
      <c r="Y4" s="15">
        <v>0.35</v>
      </c>
    </row>
    <row r="5" spans="1:25" ht="14.25">
      <c r="A5" s="171"/>
      <c r="B5" s="15" t="s">
        <v>112</v>
      </c>
      <c r="C5" s="15">
        <v>0.042</v>
      </c>
      <c r="D5" s="15">
        <v>4.515</v>
      </c>
      <c r="E5" s="15">
        <v>0</v>
      </c>
      <c r="F5" s="15">
        <v>9.11</v>
      </c>
      <c r="G5" s="15">
        <v>22.684</v>
      </c>
      <c r="H5" s="15">
        <v>0.226</v>
      </c>
      <c r="I5" s="15">
        <v>0</v>
      </c>
      <c r="J5" s="15">
        <v>62.674</v>
      </c>
      <c r="K5" s="15">
        <v>0</v>
      </c>
      <c r="L5" s="15">
        <v>0</v>
      </c>
      <c r="M5" s="15">
        <v>0</v>
      </c>
      <c r="N5" s="15">
        <v>0.007</v>
      </c>
      <c r="O5" s="15">
        <v>0.025</v>
      </c>
      <c r="P5" s="15">
        <v>99.282</v>
      </c>
      <c r="Q5" s="15">
        <v>2.799</v>
      </c>
      <c r="R5" s="15">
        <v>1.194</v>
      </c>
      <c r="S5" s="15">
        <v>0.216</v>
      </c>
      <c r="T5" s="15">
        <v>0.789</v>
      </c>
      <c r="U5" s="15">
        <v>0.002</v>
      </c>
      <c r="V5" s="15">
        <v>0</v>
      </c>
      <c r="W5" s="15">
        <v>21.45</v>
      </c>
      <c r="X5" s="15">
        <v>78.31</v>
      </c>
      <c r="Y5" s="15">
        <v>0.24</v>
      </c>
    </row>
    <row r="6" spans="1:25" ht="14.25">
      <c r="A6" s="171"/>
      <c r="B6" s="15" t="s">
        <v>113</v>
      </c>
      <c r="C6" s="15">
        <v>0.057</v>
      </c>
      <c r="D6" s="15">
        <v>5.285</v>
      </c>
      <c r="E6" s="15">
        <v>0</v>
      </c>
      <c r="F6" s="15">
        <v>8.564</v>
      </c>
      <c r="G6" s="15">
        <v>23.019</v>
      </c>
      <c r="H6" s="15">
        <v>0.312</v>
      </c>
      <c r="I6" s="15">
        <v>0</v>
      </c>
      <c r="J6" s="15">
        <v>62.336</v>
      </c>
      <c r="K6" s="15">
        <v>0</v>
      </c>
      <c r="L6" s="15">
        <v>0.072</v>
      </c>
      <c r="M6" s="15">
        <v>0.016</v>
      </c>
      <c r="N6" s="15">
        <v>0</v>
      </c>
      <c r="O6" s="15">
        <v>0</v>
      </c>
      <c r="P6" s="15">
        <v>99.662</v>
      </c>
      <c r="Q6" s="15">
        <v>2.78</v>
      </c>
      <c r="R6" s="15">
        <v>1.21</v>
      </c>
      <c r="S6" s="15">
        <v>0.253</v>
      </c>
      <c r="T6" s="15">
        <v>0.741</v>
      </c>
      <c r="U6" s="15">
        <v>0.003</v>
      </c>
      <c r="V6" s="15">
        <v>0</v>
      </c>
      <c r="W6" s="15">
        <v>25.35</v>
      </c>
      <c r="X6" s="15">
        <v>74.33</v>
      </c>
      <c r="Y6" s="15">
        <v>0.33</v>
      </c>
    </row>
    <row r="7" spans="1:25" ht="14.25">
      <c r="A7" s="171"/>
      <c r="B7" s="15" t="s">
        <v>114</v>
      </c>
      <c r="C7" s="15">
        <v>0.057</v>
      </c>
      <c r="D7" s="15">
        <v>2.246</v>
      </c>
      <c r="E7" s="15">
        <v>0</v>
      </c>
      <c r="F7" s="15">
        <v>9.974</v>
      </c>
      <c r="G7" s="15">
        <v>20.778</v>
      </c>
      <c r="H7" s="15">
        <v>0.298</v>
      </c>
      <c r="I7" s="15">
        <v>0.013</v>
      </c>
      <c r="J7" s="15">
        <v>66.219</v>
      </c>
      <c r="K7" s="15">
        <v>0</v>
      </c>
      <c r="L7" s="15">
        <v>0.01</v>
      </c>
      <c r="M7" s="15">
        <v>0</v>
      </c>
      <c r="N7" s="15">
        <v>0.022</v>
      </c>
      <c r="O7" s="15">
        <v>0.05</v>
      </c>
      <c r="P7" s="15">
        <v>99.667</v>
      </c>
      <c r="Q7" s="15">
        <v>2.922</v>
      </c>
      <c r="R7" s="15">
        <v>1.081</v>
      </c>
      <c r="S7" s="15">
        <v>0.106</v>
      </c>
      <c r="T7" s="15">
        <v>0.853</v>
      </c>
      <c r="U7" s="15">
        <v>0.003</v>
      </c>
      <c r="V7" s="15">
        <v>0.001</v>
      </c>
      <c r="W7" s="15">
        <v>11.03</v>
      </c>
      <c r="X7" s="15">
        <v>88.64</v>
      </c>
      <c r="Y7" s="15">
        <v>0.33</v>
      </c>
    </row>
    <row r="8" spans="1:25" ht="14.25">
      <c r="A8" s="171"/>
      <c r="B8" s="15" t="s">
        <v>110</v>
      </c>
      <c r="C8" s="15">
        <v>0.076</v>
      </c>
      <c r="D8" s="15">
        <v>4.971</v>
      </c>
      <c r="E8" s="15">
        <v>0.038</v>
      </c>
      <c r="F8" s="15">
        <v>8.83</v>
      </c>
      <c r="G8" s="15">
        <v>23.236</v>
      </c>
      <c r="H8" s="15">
        <v>0.285</v>
      </c>
      <c r="I8" s="15">
        <v>0</v>
      </c>
      <c r="J8" s="15">
        <v>62.709</v>
      </c>
      <c r="K8" s="15">
        <v>0</v>
      </c>
      <c r="L8" s="15">
        <v>0.008</v>
      </c>
      <c r="M8" s="15">
        <v>0.01</v>
      </c>
      <c r="N8" s="15">
        <v>0</v>
      </c>
      <c r="O8" s="15">
        <v>0</v>
      </c>
      <c r="P8" s="15">
        <v>100.162</v>
      </c>
      <c r="Q8" s="15">
        <v>2.78</v>
      </c>
      <c r="R8" s="15">
        <v>1.214</v>
      </c>
      <c r="S8" s="15">
        <v>0.236</v>
      </c>
      <c r="T8" s="15">
        <v>0.759</v>
      </c>
      <c r="U8" s="15">
        <v>0.004</v>
      </c>
      <c r="V8" s="15">
        <v>0</v>
      </c>
      <c r="W8" s="15">
        <v>23.63</v>
      </c>
      <c r="X8" s="15">
        <v>75.94</v>
      </c>
      <c r="Y8" s="15">
        <v>0.43</v>
      </c>
    </row>
    <row r="9" spans="1:25" ht="14.25">
      <c r="A9" s="171"/>
      <c r="B9" s="15" t="s">
        <v>111</v>
      </c>
      <c r="C9" s="15">
        <v>0.045</v>
      </c>
      <c r="D9" s="15">
        <v>4.293</v>
      </c>
      <c r="E9" s="15">
        <v>0</v>
      </c>
      <c r="F9" s="15">
        <v>8.331</v>
      </c>
      <c r="G9" s="15">
        <v>22.587</v>
      </c>
      <c r="H9" s="15">
        <v>0.277</v>
      </c>
      <c r="I9" s="15">
        <v>0.008</v>
      </c>
      <c r="J9" s="15">
        <v>64.298</v>
      </c>
      <c r="K9" s="15">
        <v>0</v>
      </c>
      <c r="L9" s="15">
        <v>0.04</v>
      </c>
      <c r="M9" s="15">
        <v>0.029</v>
      </c>
      <c r="N9" s="15">
        <v>0</v>
      </c>
      <c r="O9" s="15">
        <v>0.005</v>
      </c>
      <c r="P9" s="15">
        <v>99.911</v>
      </c>
      <c r="Q9" s="15">
        <v>2.838</v>
      </c>
      <c r="R9" s="15">
        <v>1.175</v>
      </c>
      <c r="S9" s="15">
        <v>0.203</v>
      </c>
      <c r="T9" s="15">
        <v>0.713</v>
      </c>
      <c r="U9" s="15">
        <v>0.003</v>
      </c>
      <c r="V9" s="15">
        <v>0</v>
      </c>
      <c r="W9" s="15">
        <v>22.1</v>
      </c>
      <c r="X9" s="15">
        <v>77.62</v>
      </c>
      <c r="Y9" s="15">
        <v>0.28</v>
      </c>
    </row>
    <row r="10" spans="1:25" ht="14.25">
      <c r="A10" s="171"/>
      <c r="B10" s="15" t="s">
        <v>112</v>
      </c>
      <c r="C10" s="15">
        <v>0.067</v>
      </c>
      <c r="D10" s="15">
        <v>4.34</v>
      </c>
      <c r="E10" s="15">
        <v>0</v>
      </c>
      <c r="F10" s="15">
        <v>9.211</v>
      </c>
      <c r="G10" s="15">
        <v>22.445</v>
      </c>
      <c r="H10" s="15">
        <v>0.318</v>
      </c>
      <c r="I10" s="15">
        <v>0</v>
      </c>
      <c r="J10" s="15">
        <v>63.462</v>
      </c>
      <c r="K10" s="15">
        <v>0</v>
      </c>
      <c r="L10" s="15">
        <v>0.011</v>
      </c>
      <c r="M10" s="15">
        <v>0.006</v>
      </c>
      <c r="N10" s="15">
        <v>0.072</v>
      </c>
      <c r="O10" s="15">
        <v>0.015</v>
      </c>
      <c r="P10" s="15">
        <v>99.947</v>
      </c>
      <c r="Q10" s="15">
        <v>2.817</v>
      </c>
      <c r="R10" s="15">
        <v>1.174</v>
      </c>
      <c r="S10" s="15">
        <v>0.206</v>
      </c>
      <c r="T10" s="15">
        <v>0.793</v>
      </c>
      <c r="U10" s="15">
        <v>0.004</v>
      </c>
      <c r="V10" s="15">
        <v>0.003</v>
      </c>
      <c r="W10" s="15">
        <v>20.58</v>
      </c>
      <c r="X10" s="15">
        <v>79.04</v>
      </c>
      <c r="Y10" s="15">
        <v>0.38</v>
      </c>
    </row>
    <row r="11" spans="1:25" ht="14.25">
      <c r="A11" s="171"/>
      <c r="B11" s="15" t="s">
        <v>113</v>
      </c>
      <c r="C11" s="15">
        <v>0.067</v>
      </c>
      <c r="D11" s="15">
        <v>5.178</v>
      </c>
      <c r="E11" s="15">
        <v>0</v>
      </c>
      <c r="F11" s="15">
        <v>8.707</v>
      </c>
      <c r="G11" s="15">
        <v>23.182</v>
      </c>
      <c r="H11" s="15">
        <v>0.259</v>
      </c>
      <c r="I11" s="15">
        <v>0</v>
      </c>
      <c r="J11" s="15">
        <v>62.686</v>
      </c>
      <c r="K11" s="15">
        <v>0</v>
      </c>
      <c r="L11" s="15">
        <v>0.004</v>
      </c>
      <c r="M11" s="15">
        <v>0.016</v>
      </c>
      <c r="N11" s="15">
        <v>0.076</v>
      </c>
      <c r="O11" s="15">
        <v>0</v>
      </c>
      <c r="P11" s="15">
        <v>100.175</v>
      </c>
      <c r="Q11" s="15">
        <v>2.78</v>
      </c>
      <c r="R11" s="15">
        <v>1.212</v>
      </c>
      <c r="S11" s="15">
        <v>0.246</v>
      </c>
      <c r="T11" s="15">
        <v>0.749</v>
      </c>
      <c r="U11" s="15">
        <v>0.004</v>
      </c>
      <c r="V11" s="15">
        <v>0.003</v>
      </c>
      <c r="W11" s="15">
        <v>24.64</v>
      </c>
      <c r="X11" s="15">
        <v>74.98</v>
      </c>
      <c r="Y11" s="15">
        <v>0.38</v>
      </c>
    </row>
    <row r="12" spans="1:25" ht="15" thickBot="1">
      <c r="A12" s="172"/>
      <c r="B12" s="16" t="s">
        <v>114</v>
      </c>
      <c r="C12" s="16">
        <v>0.039</v>
      </c>
      <c r="D12" s="16">
        <v>2.429</v>
      </c>
      <c r="E12" s="16">
        <v>0</v>
      </c>
      <c r="F12" s="16">
        <v>5.639</v>
      </c>
      <c r="G12" s="16">
        <v>21.663</v>
      </c>
      <c r="H12" s="16">
        <v>0.263</v>
      </c>
      <c r="I12" s="16">
        <v>0.011</v>
      </c>
      <c r="J12" s="16">
        <v>68.258</v>
      </c>
      <c r="K12" s="16">
        <v>0</v>
      </c>
      <c r="L12" s="16">
        <v>0.019</v>
      </c>
      <c r="M12" s="16">
        <v>0</v>
      </c>
      <c r="N12" s="16">
        <v>0.011</v>
      </c>
      <c r="O12" s="16">
        <v>0.002</v>
      </c>
      <c r="P12" s="16">
        <v>98.334</v>
      </c>
      <c r="Q12" s="16">
        <v>2.985</v>
      </c>
      <c r="R12" s="16">
        <v>1.117</v>
      </c>
      <c r="S12" s="16">
        <v>0.114</v>
      </c>
      <c r="T12" s="16">
        <v>0.478</v>
      </c>
      <c r="U12" s="16">
        <v>0.002</v>
      </c>
      <c r="V12" s="16">
        <v>0</v>
      </c>
      <c r="W12" s="16">
        <v>19.16</v>
      </c>
      <c r="X12" s="16">
        <v>80.48</v>
      </c>
      <c r="Y12" s="16">
        <v>0.37</v>
      </c>
    </row>
    <row r="13" spans="1:25" ht="15" thickTop="1">
      <c r="A13" s="173" t="s">
        <v>436</v>
      </c>
      <c r="B13" s="17" t="s">
        <v>123</v>
      </c>
      <c r="C13" s="17">
        <v>0.295</v>
      </c>
      <c r="D13" s="17">
        <v>4.7</v>
      </c>
      <c r="E13" s="17">
        <v>0</v>
      </c>
      <c r="F13" s="17">
        <v>8.411</v>
      </c>
      <c r="G13" s="17">
        <v>23.02</v>
      </c>
      <c r="H13" s="17">
        <v>0.256</v>
      </c>
      <c r="I13" s="17">
        <v>0.014</v>
      </c>
      <c r="J13" s="17">
        <v>62.593</v>
      </c>
      <c r="K13" s="17">
        <v>0</v>
      </c>
      <c r="L13" s="17">
        <v>0.002</v>
      </c>
      <c r="M13" s="17">
        <v>0</v>
      </c>
      <c r="N13" s="17">
        <v>0.04</v>
      </c>
      <c r="O13" s="17">
        <v>0</v>
      </c>
      <c r="P13" s="17">
        <v>99.331</v>
      </c>
      <c r="Q13" s="17">
        <v>2.793</v>
      </c>
      <c r="R13" s="17">
        <v>1.211</v>
      </c>
      <c r="S13" s="17">
        <v>0.225</v>
      </c>
      <c r="T13" s="17">
        <v>0.728</v>
      </c>
      <c r="U13" s="17">
        <v>0.017</v>
      </c>
      <c r="V13" s="17">
        <v>0.001</v>
      </c>
      <c r="W13" s="17">
        <v>23.19</v>
      </c>
      <c r="X13" s="17">
        <v>75.08</v>
      </c>
      <c r="Y13" s="17">
        <v>1.73</v>
      </c>
    </row>
    <row r="14" spans="1:25" ht="14.25">
      <c r="A14" s="175"/>
      <c r="B14" s="18" t="s">
        <v>116</v>
      </c>
      <c r="C14" s="18">
        <v>0.335</v>
      </c>
      <c r="D14" s="18">
        <v>4.769</v>
      </c>
      <c r="E14" s="18">
        <v>0</v>
      </c>
      <c r="F14" s="18">
        <v>8.617</v>
      </c>
      <c r="G14" s="18">
        <v>23.037</v>
      </c>
      <c r="H14" s="18">
        <v>0.225</v>
      </c>
      <c r="I14" s="18">
        <v>0.004</v>
      </c>
      <c r="J14" s="18">
        <v>62.631</v>
      </c>
      <c r="K14" s="18">
        <v>0</v>
      </c>
      <c r="L14" s="18">
        <v>0</v>
      </c>
      <c r="M14" s="18">
        <v>0</v>
      </c>
      <c r="N14" s="18">
        <v>0.072</v>
      </c>
      <c r="O14" s="18">
        <v>0</v>
      </c>
      <c r="P14" s="18">
        <v>99.69</v>
      </c>
      <c r="Q14" s="18">
        <v>2.788</v>
      </c>
      <c r="R14" s="18">
        <v>1.209</v>
      </c>
      <c r="S14" s="18">
        <v>0.228</v>
      </c>
      <c r="T14" s="18">
        <v>0.744</v>
      </c>
      <c r="U14" s="18">
        <v>0.019</v>
      </c>
      <c r="V14" s="18">
        <v>0.003</v>
      </c>
      <c r="W14" s="18">
        <v>22.97</v>
      </c>
      <c r="X14" s="18">
        <v>75.11</v>
      </c>
      <c r="Y14" s="18">
        <v>1.92</v>
      </c>
    </row>
    <row r="15" spans="1:25" ht="14.25">
      <c r="A15" s="175"/>
      <c r="B15" s="18" t="s">
        <v>117</v>
      </c>
      <c r="C15" s="18">
        <v>0.332</v>
      </c>
      <c r="D15" s="18">
        <v>4.817</v>
      </c>
      <c r="E15" s="18">
        <v>0</v>
      </c>
      <c r="F15" s="18">
        <v>8.678</v>
      </c>
      <c r="G15" s="18">
        <v>22.872</v>
      </c>
      <c r="H15" s="18">
        <v>0.239</v>
      </c>
      <c r="I15" s="18">
        <v>0</v>
      </c>
      <c r="J15" s="18">
        <v>62.919</v>
      </c>
      <c r="K15" s="18">
        <v>0</v>
      </c>
      <c r="L15" s="18">
        <v>0.044</v>
      </c>
      <c r="M15" s="18">
        <v>0.006</v>
      </c>
      <c r="N15" s="18">
        <v>0</v>
      </c>
      <c r="O15" s="18">
        <v>0.012</v>
      </c>
      <c r="P15" s="18">
        <v>99.919</v>
      </c>
      <c r="Q15" s="18">
        <v>2.796</v>
      </c>
      <c r="R15" s="18">
        <v>1.198</v>
      </c>
      <c r="S15" s="18">
        <v>0.229</v>
      </c>
      <c r="T15" s="18">
        <v>0.748</v>
      </c>
      <c r="U15" s="18">
        <v>0.019</v>
      </c>
      <c r="V15" s="18">
        <v>0</v>
      </c>
      <c r="W15" s="18">
        <v>23.03</v>
      </c>
      <c r="X15" s="18">
        <v>75.08</v>
      </c>
      <c r="Y15" s="18">
        <v>1.89</v>
      </c>
    </row>
    <row r="16" spans="1:25" ht="14.25">
      <c r="A16" s="175"/>
      <c r="B16" s="18" t="s">
        <v>118</v>
      </c>
      <c r="C16" s="18">
        <v>0.31</v>
      </c>
      <c r="D16" s="18">
        <v>5.018</v>
      </c>
      <c r="E16" s="18">
        <v>0.018</v>
      </c>
      <c r="F16" s="18">
        <v>8.592</v>
      </c>
      <c r="G16" s="18">
        <v>23.276</v>
      </c>
      <c r="H16" s="18">
        <v>0.222</v>
      </c>
      <c r="I16" s="18">
        <v>0</v>
      </c>
      <c r="J16" s="18">
        <v>62.091</v>
      </c>
      <c r="K16" s="18">
        <v>0</v>
      </c>
      <c r="L16" s="18">
        <v>0.031</v>
      </c>
      <c r="M16" s="18">
        <v>0</v>
      </c>
      <c r="N16" s="18">
        <v>0.018</v>
      </c>
      <c r="O16" s="18">
        <v>0.02</v>
      </c>
      <c r="P16" s="18">
        <v>99.595</v>
      </c>
      <c r="Q16" s="18">
        <v>2.771</v>
      </c>
      <c r="R16" s="18">
        <v>1.224</v>
      </c>
      <c r="S16" s="18">
        <v>0.24</v>
      </c>
      <c r="T16" s="18">
        <v>0.744</v>
      </c>
      <c r="U16" s="18">
        <v>0.018</v>
      </c>
      <c r="V16" s="18">
        <v>0.001</v>
      </c>
      <c r="W16" s="18">
        <v>23.97</v>
      </c>
      <c r="X16" s="18">
        <v>74.27</v>
      </c>
      <c r="Y16" s="18">
        <v>1.76</v>
      </c>
    </row>
    <row r="17" spans="1:25" ht="14.25">
      <c r="A17" s="175"/>
      <c r="B17" s="18" t="s">
        <v>124</v>
      </c>
      <c r="C17" s="18">
        <v>0.074</v>
      </c>
      <c r="D17" s="18">
        <v>5.051</v>
      </c>
      <c r="E17" s="18">
        <v>0</v>
      </c>
      <c r="F17" s="18">
        <v>8.689</v>
      </c>
      <c r="G17" s="18">
        <v>23.023</v>
      </c>
      <c r="H17" s="18">
        <v>0.41</v>
      </c>
      <c r="I17" s="18">
        <v>0</v>
      </c>
      <c r="J17" s="18">
        <v>62.491</v>
      </c>
      <c r="K17" s="18">
        <v>0</v>
      </c>
      <c r="L17" s="18">
        <v>0.023</v>
      </c>
      <c r="M17" s="18">
        <v>0.037</v>
      </c>
      <c r="N17" s="18">
        <v>0</v>
      </c>
      <c r="O17" s="18">
        <v>0.005</v>
      </c>
      <c r="P17" s="18">
        <v>99.803</v>
      </c>
      <c r="Q17" s="18">
        <v>2.784</v>
      </c>
      <c r="R17" s="18">
        <v>1.209</v>
      </c>
      <c r="S17" s="18">
        <v>0.241</v>
      </c>
      <c r="T17" s="18">
        <v>0.751</v>
      </c>
      <c r="U17" s="18">
        <v>0.004</v>
      </c>
      <c r="V17" s="18">
        <v>0</v>
      </c>
      <c r="W17" s="18">
        <v>24.21</v>
      </c>
      <c r="X17" s="18">
        <v>75.37</v>
      </c>
      <c r="Y17" s="18">
        <v>0.42</v>
      </c>
    </row>
    <row r="18" spans="1:25" ht="14.25">
      <c r="A18" s="175"/>
      <c r="B18" s="18" t="s">
        <v>125</v>
      </c>
      <c r="C18" s="18">
        <v>0.072</v>
      </c>
      <c r="D18" s="18">
        <v>4.945</v>
      </c>
      <c r="E18" s="18">
        <v>0</v>
      </c>
      <c r="F18" s="18">
        <v>8.847</v>
      </c>
      <c r="G18" s="18">
        <v>22.727</v>
      </c>
      <c r="H18" s="18">
        <v>0.248</v>
      </c>
      <c r="I18" s="18">
        <v>0</v>
      </c>
      <c r="J18" s="18">
        <v>62.783</v>
      </c>
      <c r="K18" s="18">
        <v>0</v>
      </c>
      <c r="L18" s="18">
        <v>0.053</v>
      </c>
      <c r="M18" s="18">
        <v>0.006</v>
      </c>
      <c r="N18" s="18">
        <v>0</v>
      </c>
      <c r="O18" s="18">
        <v>0</v>
      </c>
      <c r="P18" s="18">
        <v>99.682</v>
      </c>
      <c r="Q18" s="18">
        <v>2.796</v>
      </c>
      <c r="R18" s="18">
        <v>1.193</v>
      </c>
      <c r="S18" s="18">
        <v>0.236</v>
      </c>
      <c r="T18" s="18">
        <v>0.764</v>
      </c>
      <c r="U18" s="18">
        <v>0.004</v>
      </c>
      <c r="V18" s="18">
        <v>0</v>
      </c>
      <c r="W18" s="18">
        <v>23.5</v>
      </c>
      <c r="X18" s="18">
        <v>76.09</v>
      </c>
      <c r="Y18" s="18">
        <v>0.41</v>
      </c>
    </row>
    <row r="19" spans="1:25" ht="15" thickBot="1">
      <c r="A19" s="176"/>
      <c r="B19" s="19" t="s">
        <v>126</v>
      </c>
      <c r="C19" s="19">
        <v>0.103</v>
      </c>
      <c r="D19" s="19">
        <v>5.63</v>
      </c>
      <c r="E19" s="19">
        <v>0</v>
      </c>
      <c r="F19" s="19">
        <v>8.653</v>
      </c>
      <c r="G19" s="19">
        <v>23.484</v>
      </c>
      <c r="H19" s="19">
        <v>0.237</v>
      </c>
      <c r="I19" s="19">
        <v>0</v>
      </c>
      <c r="J19" s="19">
        <v>61.54</v>
      </c>
      <c r="K19" s="19">
        <v>0</v>
      </c>
      <c r="L19" s="19">
        <v>0.008</v>
      </c>
      <c r="M19" s="19">
        <v>0</v>
      </c>
      <c r="N19" s="19">
        <v>0</v>
      </c>
      <c r="O19" s="19">
        <v>0.022</v>
      </c>
      <c r="P19" s="19">
        <v>99.676</v>
      </c>
      <c r="Q19" s="19">
        <v>2.749</v>
      </c>
      <c r="R19" s="19">
        <v>1.236</v>
      </c>
      <c r="S19" s="19">
        <v>0.27</v>
      </c>
      <c r="T19" s="19">
        <v>0.75</v>
      </c>
      <c r="U19" s="19">
        <v>0.006</v>
      </c>
      <c r="V19" s="19">
        <v>0</v>
      </c>
      <c r="W19" s="19">
        <v>26.3</v>
      </c>
      <c r="X19" s="19">
        <v>73.13</v>
      </c>
      <c r="Y19" s="19">
        <v>0.57</v>
      </c>
    </row>
    <row r="20" spans="1:25" ht="15" thickTop="1">
      <c r="A20" s="170" t="s">
        <v>115</v>
      </c>
      <c r="B20" s="15" t="s">
        <v>116</v>
      </c>
      <c r="C20" s="15">
        <v>0.138</v>
      </c>
      <c r="D20" s="15">
        <v>4.495</v>
      </c>
      <c r="E20" s="15">
        <v>0</v>
      </c>
      <c r="F20" s="15">
        <v>8.892</v>
      </c>
      <c r="G20" s="15">
        <v>22.751</v>
      </c>
      <c r="H20" s="15">
        <v>0.226</v>
      </c>
      <c r="I20" s="15">
        <v>0.037</v>
      </c>
      <c r="J20" s="15">
        <v>63.527</v>
      </c>
      <c r="K20" s="15">
        <v>0</v>
      </c>
      <c r="L20" s="15">
        <v>0.021</v>
      </c>
      <c r="M20" s="15">
        <v>0.006</v>
      </c>
      <c r="N20" s="15">
        <v>0.018</v>
      </c>
      <c r="O20" s="15">
        <v>0.005</v>
      </c>
      <c r="P20" s="15">
        <v>100.115</v>
      </c>
      <c r="Q20" s="15">
        <v>2.811</v>
      </c>
      <c r="R20" s="15">
        <v>1.186</v>
      </c>
      <c r="S20" s="15">
        <v>0.213</v>
      </c>
      <c r="T20" s="15">
        <v>0.763</v>
      </c>
      <c r="U20" s="15">
        <v>0.008</v>
      </c>
      <c r="V20" s="15">
        <v>0.001</v>
      </c>
      <c r="W20" s="15">
        <v>21.66</v>
      </c>
      <c r="X20" s="15">
        <v>77.55</v>
      </c>
      <c r="Y20" s="15">
        <v>0.79</v>
      </c>
    </row>
    <row r="21" spans="1:25" ht="14.25">
      <c r="A21" s="171"/>
      <c r="B21" s="15" t="s">
        <v>117</v>
      </c>
      <c r="C21" s="15">
        <v>0.063</v>
      </c>
      <c r="D21" s="15">
        <v>4.642</v>
      </c>
      <c r="E21" s="15">
        <v>0</v>
      </c>
      <c r="F21" s="15">
        <v>9.121</v>
      </c>
      <c r="G21" s="15">
        <v>22.905</v>
      </c>
      <c r="H21" s="15">
        <v>0.252</v>
      </c>
      <c r="I21" s="15">
        <v>0</v>
      </c>
      <c r="J21" s="15">
        <v>63.713</v>
      </c>
      <c r="K21" s="15">
        <v>0</v>
      </c>
      <c r="L21" s="15">
        <v>0.01</v>
      </c>
      <c r="M21" s="15">
        <v>0.004</v>
      </c>
      <c r="N21" s="15">
        <v>0.004</v>
      </c>
      <c r="O21" s="15">
        <v>0.044</v>
      </c>
      <c r="P21" s="15">
        <v>100.758</v>
      </c>
      <c r="Q21" s="15">
        <v>2.804</v>
      </c>
      <c r="R21" s="15">
        <v>1.188</v>
      </c>
      <c r="S21" s="15">
        <v>0.219</v>
      </c>
      <c r="T21" s="15">
        <v>0.778</v>
      </c>
      <c r="U21" s="15">
        <v>0.004</v>
      </c>
      <c r="V21" s="15">
        <v>0</v>
      </c>
      <c r="W21" s="15">
        <v>21.87</v>
      </c>
      <c r="X21" s="15">
        <v>77.77</v>
      </c>
      <c r="Y21" s="15">
        <v>0.35</v>
      </c>
    </row>
    <row r="22" spans="1:25" ht="14.25">
      <c r="A22" s="171"/>
      <c r="B22" s="15" t="s">
        <v>118</v>
      </c>
      <c r="C22" s="15">
        <v>0.017</v>
      </c>
      <c r="D22" s="15">
        <v>4.733</v>
      </c>
      <c r="E22" s="15">
        <v>0</v>
      </c>
      <c r="F22" s="15">
        <v>9.067</v>
      </c>
      <c r="G22" s="15">
        <v>23.037</v>
      </c>
      <c r="H22" s="15">
        <v>0.294</v>
      </c>
      <c r="I22" s="15">
        <v>0</v>
      </c>
      <c r="J22" s="15">
        <v>63.554</v>
      </c>
      <c r="K22" s="15">
        <v>0</v>
      </c>
      <c r="L22" s="15">
        <v>0.038</v>
      </c>
      <c r="M22" s="15">
        <v>0</v>
      </c>
      <c r="N22" s="15">
        <v>0.004</v>
      </c>
      <c r="O22" s="15">
        <v>0.002</v>
      </c>
      <c r="P22" s="15">
        <v>100.746</v>
      </c>
      <c r="Q22" s="15">
        <v>2.798</v>
      </c>
      <c r="R22" s="15">
        <v>1.195</v>
      </c>
      <c r="S22" s="15">
        <v>0.223</v>
      </c>
      <c r="T22" s="15">
        <v>0.774</v>
      </c>
      <c r="U22" s="15">
        <v>0.001</v>
      </c>
      <c r="V22" s="15">
        <v>0</v>
      </c>
      <c r="W22" s="15">
        <v>22.37</v>
      </c>
      <c r="X22" s="15">
        <v>77.54</v>
      </c>
      <c r="Y22" s="15">
        <v>0.1</v>
      </c>
    </row>
    <row r="23" spans="1:25" ht="14.25">
      <c r="A23" s="171"/>
      <c r="B23" s="15" t="s">
        <v>119</v>
      </c>
      <c r="C23" s="15">
        <v>0.11</v>
      </c>
      <c r="D23" s="15">
        <v>4.626</v>
      </c>
      <c r="E23" s="15">
        <v>0</v>
      </c>
      <c r="F23" s="15">
        <v>9.008</v>
      </c>
      <c r="G23" s="15">
        <v>22.942</v>
      </c>
      <c r="H23" s="15">
        <v>0.232</v>
      </c>
      <c r="I23" s="15">
        <v>0.017</v>
      </c>
      <c r="J23" s="15">
        <v>63.564</v>
      </c>
      <c r="K23" s="15">
        <v>0</v>
      </c>
      <c r="L23" s="15">
        <v>0.011</v>
      </c>
      <c r="M23" s="15">
        <v>0.01</v>
      </c>
      <c r="N23" s="15">
        <v>0</v>
      </c>
      <c r="O23" s="15">
        <v>0</v>
      </c>
      <c r="P23" s="15">
        <v>100.52</v>
      </c>
      <c r="Q23" s="15">
        <v>2.803</v>
      </c>
      <c r="R23" s="15">
        <v>1.192</v>
      </c>
      <c r="S23" s="15">
        <v>0.219</v>
      </c>
      <c r="T23" s="15">
        <v>0.77</v>
      </c>
      <c r="U23" s="15">
        <v>0.006</v>
      </c>
      <c r="V23" s="15">
        <v>0</v>
      </c>
      <c r="W23" s="15">
        <v>21.97</v>
      </c>
      <c r="X23" s="15">
        <v>77.41</v>
      </c>
      <c r="Y23" s="15">
        <v>0.62</v>
      </c>
    </row>
    <row r="24" spans="1:25" ht="14.25">
      <c r="A24" s="171"/>
      <c r="B24" s="15" t="s">
        <v>120</v>
      </c>
      <c r="C24" s="15">
        <v>0.056</v>
      </c>
      <c r="D24" s="15">
        <v>4.42</v>
      </c>
      <c r="E24" s="15">
        <v>0.004</v>
      </c>
      <c r="F24" s="15">
        <v>9.195</v>
      </c>
      <c r="G24" s="15">
        <v>22.762</v>
      </c>
      <c r="H24" s="15">
        <v>0.268</v>
      </c>
      <c r="I24" s="15">
        <v>0.008</v>
      </c>
      <c r="J24" s="15">
        <v>63.665</v>
      </c>
      <c r="K24" s="15">
        <v>0</v>
      </c>
      <c r="L24" s="15">
        <v>0.013</v>
      </c>
      <c r="M24" s="15">
        <v>0.01</v>
      </c>
      <c r="N24" s="15">
        <v>0.007</v>
      </c>
      <c r="O24" s="15">
        <v>0</v>
      </c>
      <c r="P24" s="15">
        <v>100.409</v>
      </c>
      <c r="Q24" s="15">
        <v>2.81</v>
      </c>
      <c r="R24" s="15">
        <v>1.184</v>
      </c>
      <c r="S24" s="15">
        <v>0.209</v>
      </c>
      <c r="T24" s="15">
        <v>0.787</v>
      </c>
      <c r="U24" s="15">
        <v>0.003</v>
      </c>
      <c r="V24" s="15">
        <v>0</v>
      </c>
      <c r="W24" s="15">
        <v>20.92</v>
      </c>
      <c r="X24" s="15">
        <v>78.76</v>
      </c>
      <c r="Y24" s="15">
        <v>0.32</v>
      </c>
    </row>
    <row r="25" spans="1:25" ht="14.25">
      <c r="A25" s="171"/>
      <c r="B25" s="15" t="s">
        <v>121</v>
      </c>
      <c r="C25" s="15">
        <v>0.075</v>
      </c>
      <c r="D25" s="15">
        <v>4.608</v>
      </c>
      <c r="E25" s="15">
        <v>0</v>
      </c>
      <c r="F25" s="15">
        <v>9.513</v>
      </c>
      <c r="G25" s="15">
        <v>22.687</v>
      </c>
      <c r="H25" s="15">
        <v>0.202</v>
      </c>
      <c r="I25" s="15">
        <v>0</v>
      </c>
      <c r="J25" s="15">
        <v>63.744</v>
      </c>
      <c r="K25" s="15">
        <v>0</v>
      </c>
      <c r="L25" s="15">
        <v>0.011</v>
      </c>
      <c r="M25" s="15">
        <v>0</v>
      </c>
      <c r="N25" s="15">
        <v>0</v>
      </c>
      <c r="O25" s="15">
        <v>0</v>
      </c>
      <c r="P25" s="15">
        <v>100.84</v>
      </c>
      <c r="Q25" s="15">
        <v>2.805</v>
      </c>
      <c r="R25" s="15">
        <v>1.177</v>
      </c>
      <c r="S25" s="15">
        <v>0.217</v>
      </c>
      <c r="T25" s="15">
        <v>0.812</v>
      </c>
      <c r="U25" s="15">
        <v>0.004</v>
      </c>
      <c r="V25" s="15">
        <v>0</v>
      </c>
      <c r="W25" s="15">
        <v>21.03</v>
      </c>
      <c r="X25" s="15">
        <v>78.56</v>
      </c>
      <c r="Y25" s="15">
        <v>0.41</v>
      </c>
    </row>
    <row r="26" spans="1:25" ht="15" thickBot="1">
      <c r="A26" s="172"/>
      <c r="B26" s="16" t="s">
        <v>122</v>
      </c>
      <c r="C26" s="16">
        <v>0.101</v>
      </c>
      <c r="D26" s="16">
        <v>4.804</v>
      </c>
      <c r="E26" s="16">
        <v>0</v>
      </c>
      <c r="F26" s="16">
        <v>9.051</v>
      </c>
      <c r="G26" s="16">
        <v>22.883</v>
      </c>
      <c r="H26" s="16">
        <v>0.251</v>
      </c>
      <c r="I26" s="16">
        <v>0.013</v>
      </c>
      <c r="J26" s="16">
        <v>63.161</v>
      </c>
      <c r="K26" s="16">
        <v>0</v>
      </c>
      <c r="L26" s="16">
        <v>0.058</v>
      </c>
      <c r="M26" s="16">
        <v>0</v>
      </c>
      <c r="N26" s="16">
        <v>0.061</v>
      </c>
      <c r="O26" s="16">
        <v>0.039</v>
      </c>
      <c r="P26" s="16">
        <v>100.423</v>
      </c>
      <c r="Q26" s="16">
        <v>2.795</v>
      </c>
      <c r="R26" s="16">
        <v>1.193</v>
      </c>
      <c r="S26" s="16">
        <v>0.228</v>
      </c>
      <c r="T26" s="16">
        <v>0.777</v>
      </c>
      <c r="U26" s="16">
        <v>0.006</v>
      </c>
      <c r="V26" s="16">
        <v>0.002</v>
      </c>
      <c r="W26" s="16">
        <v>22.55</v>
      </c>
      <c r="X26" s="16">
        <v>76.88</v>
      </c>
      <c r="Y26" s="16">
        <v>0.56</v>
      </c>
    </row>
    <row r="27" ht="15" thickTop="1"/>
    <row r="28" spans="1:15" ht="15.75" thickBot="1">
      <c r="A28" s="174" t="s">
        <v>145</v>
      </c>
      <c r="B28" s="174"/>
      <c r="C28" s="174"/>
      <c r="D28" s="174"/>
      <c r="E28" s="174"/>
      <c r="F28" s="174"/>
      <c r="G28" s="174"/>
      <c r="H28" s="174"/>
      <c r="I28" s="174"/>
      <c r="J28" s="174"/>
      <c r="K28" s="174"/>
      <c r="L28" s="174"/>
      <c r="M28" s="174"/>
      <c r="N28" s="174"/>
      <c r="O28" s="174"/>
    </row>
    <row r="29" spans="1:25" ht="27" thickBot="1" thickTop="1">
      <c r="A29" s="13"/>
      <c r="B29" s="13" t="s">
        <v>93</v>
      </c>
      <c r="C29" s="13" t="s">
        <v>94</v>
      </c>
      <c r="D29" s="13" t="s">
        <v>95</v>
      </c>
      <c r="E29" s="13" t="s">
        <v>96</v>
      </c>
      <c r="F29" s="13" t="s">
        <v>97</v>
      </c>
      <c r="G29" s="13" t="s">
        <v>29</v>
      </c>
      <c r="H29" s="13" t="s">
        <v>127</v>
      </c>
      <c r="I29" s="13" t="s">
        <v>82</v>
      </c>
      <c r="J29" s="13" t="s">
        <v>28</v>
      </c>
      <c r="K29" s="13" t="s">
        <v>102</v>
      </c>
      <c r="L29" s="13" t="s">
        <v>103</v>
      </c>
      <c r="M29" s="13" t="s">
        <v>128</v>
      </c>
      <c r="N29" s="13" t="s">
        <v>129</v>
      </c>
      <c r="O29" s="13" t="s">
        <v>81</v>
      </c>
      <c r="P29" s="13" t="s">
        <v>130</v>
      </c>
      <c r="Q29" s="13" t="s">
        <v>131</v>
      </c>
      <c r="R29" s="13" t="s">
        <v>132</v>
      </c>
      <c r="S29" s="13" t="s">
        <v>133</v>
      </c>
      <c r="T29" s="13" t="s">
        <v>106</v>
      </c>
      <c r="U29" s="13" t="s">
        <v>80</v>
      </c>
      <c r="V29" s="13" t="s">
        <v>102</v>
      </c>
      <c r="W29" s="13" t="s">
        <v>134</v>
      </c>
      <c r="X29" s="13" t="s">
        <v>135</v>
      </c>
      <c r="Y29" s="13" t="s">
        <v>136</v>
      </c>
    </row>
    <row r="30" spans="1:25" ht="15" thickTop="1">
      <c r="A30" s="170" t="s">
        <v>433</v>
      </c>
      <c r="B30" s="15" t="s">
        <v>137</v>
      </c>
      <c r="C30" s="15">
        <v>9.602</v>
      </c>
      <c r="D30" s="15">
        <v>2.865</v>
      </c>
      <c r="E30" s="15">
        <v>0.071</v>
      </c>
      <c r="F30" s="15">
        <v>15.709</v>
      </c>
      <c r="G30" s="15">
        <v>10.954</v>
      </c>
      <c r="H30" s="15">
        <v>36.321</v>
      </c>
      <c r="I30" s="15">
        <v>16.287</v>
      </c>
      <c r="J30" s="15">
        <v>0.276</v>
      </c>
      <c r="K30" s="15">
        <v>93.301</v>
      </c>
      <c r="L30" s="15">
        <v>2.808</v>
      </c>
      <c r="M30" s="15">
        <v>1.192</v>
      </c>
      <c r="N30" s="15">
        <v>0.24</v>
      </c>
      <c r="O30" s="15">
        <v>0.167</v>
      </c>
      <c r="P30" s="15">
        <v>0.212</v>
      </c>
      <c r="Q30" s="15">
        <v>0.841</v>
      </c>
      <c r="R30" s="15">
        <v>0.018</v>
      </c>
      <c r="S30" s="15">
        <v>1.263</v>
      </c>
      <c r="T30" s="15">
        <v>0.011</v>
      </c>
      <c r="U30" s="15">
        <v>0.947</v>
      </c>
      <c r="V30" s="15">
        <v>7.788</v>
      </c>
      <c r="W30" s="15">
        <v>0.541</v>
      </c>
      <c r="X30" s="15">
        <v>0.618</v>
      </c>
      <c r="Y30" s="15">
        <v>0.859</v>
      </c>
    </row>
    <row r="31" spans="1:25" ht="14.25">
      <c r="A31" s="171"/>
      <c r="B31" s="15" t="s">
        <v>138</v>
      </c>
      <c r="C31" s="15">
        <v>9.749</v>
      </c>
      <c r="D31" s="15">
        <v>2.257</v>
      </c>
      <c r="E31" s="15">
        <v>0.051</v>
      </c>
      <c r="F31" s="15">
        <v>15.46</v>
      </c>
      <c r="G31" s="15">
        <v>10.943</v>
      </c>
      <c r="H31" s="15">
        <v>36.343</v>
      </c>
      <c r="I31" s="15">
        <v>17.472</v>
      </c>
      <c r="J31" s="15">
        <v>0.237</v>
      </c>
      <c r="K31" s="15">
        <v>92.611</v>
      </c>
      <c r="L31" s="15">
        <v>2.839</v>
      </c>
      <c r="M31" s="15">
        <v>1.161</v>
      </c>
      <c r="N31" s="15">
        <v>0.263</v>
      </c>
      <c r="O31" s="15">
        <v>0.133</v>
      </c>
      <c r="P31" s="15">
        <v>0.194</v>
      </c>
      <c r="Q31" s="15">
        <v>0.948</v>
      </c>
      <c r="R31" s="15">
        <v>0.016</v>
      </c>
      <c r="S31" s="15">
        <v>1.274</v>
      </c>
      <c r="T31" s="15">
        <v>0.008</v>
      </c>
      <c r="U31" s="15">
        <v>0.972</v>
      </c>
      <c r="V31" s="15">
        <v>7.806</v>
      </c>
      <c r="W31" s="15">
        <v>0.524</v>
      </c>
      <c r="X31" s="15">
        <v>0.589</v>
      </c>
      <c r="Y31" s="15">
        <v>0.963</v>
      </c>
    </row>
    <row r="32" spans="1:25" ht="14.25">
      <c r="A32" s="171"/>
      <c r="B32" s="15" t="s">
        <v>139</v>
      </c>
      <c r="C32" s="15">
        <v>9.535</v>
      </c>
      <c r="D32" s="15">
        <v>2.043</v>
      </c>
      <c r="E32" s="15">
        <v>0.01</v>
      </c>
      <c r="F32" s="15">
        <v>16.108</v>
      </c>
      <c r="G32" s="15">
        <v>11.271</v>
      </c>
      <c r="H32" s="15">
        <v>36.53</v>
      </c>
      <c r="I32" s="15">
        <v>17.843</v>
      </c>
      <c r="J32" s="15">
        <v>0.322</v>
      </c>
      <c r="K32" s="15">
        <v>93.78</v>
      </c>
      <c r="L32" s="15">
        <v>2.816</v>
      </c>
      <c r="M32" s="15">
        <v>1.184</v>
      </c>
      <c r="N32" s="15">
        <v>0.279</v>
      </c>
      <c r="O32" s="15">
        <v>0.119</v>
      </c>
      <c r="P32" s="15">
        <v>0.197</v>
      </c>
      <c r="Q32" s="15">
        <v>0.954</v>
      </c>
      <c r="R32" s="15">
        <v>0.021</v>
      </c>
      <c r="S32" s="15">
        <v>1.295</v>
      </c>
      <c r="T32" s="15">
        <v>0.002</v>
      </c>
      <c r="U32" s="15">
        <v>0.938</v>
      </c>
      <c r="V32" s="15">
        <v>7.804</v>
      </c>
      <c r="W32" s="15">
        <v>0.525</v>
      </c>
      <c r="X32" s="15">
        <v>0.594</v>
      </c>
      <c r="Y32" s="15">
        <v>0.975</v>
      </c>
    </row>
    <row r="33" spans="1:25" ht="14.25">
      <c r="A33" s="171"/>
      <c r="B33" s="15" t="s">
        <v>140</v>
      </c>
      <c r="C33" s="15">
        <v>9.902</v>
      </c>
      <c r="D33" s="15">
        <v>2.194</v>
      </c>
      <c r="E33" s="15">
        <v>0.054</v>
      </c>
      <c r="F33" s="15">
        <v>15.628</v>
      </c>
      <c r="G33" s="15">
        <v>10.888</v>
      </c>
      <c r="H33" s="15">
        <v>36.604</v>
      </c>
      <c r="I33" s="15">
        <v>17.443</v>
      </c>
      <c r="J33" s="15">
        <v>0.289</v>
      </c>
      <c r="K33" s="15">
        <v>93.1</v>
      </c>
      <c r="L33" s="15">
        <v>2.844</v>
      </c>
      <c r="M33" s="15">
        <v>1.156</v>
      </c>
      <c r="N33" s="15">
        <v>0.275</v>
      </c>
      <c r="O33" s="15">
        <v>0.128</v>
      </c>
      <c r="P33" s="15">
        <v>0.193</v>
      </c>
      <c r="Q33" s="15">
        <v>0.94</v>
      </c>
      <c r="R33" s="15">
        <v>0.019</v>
      </c>
      <c r="S33" s="15">
        <v>1.261</v>
      </c>
      <c r="T33" s="15">
        <v>0.008</v>
      </c>
      <c r="U33" s="15">
        <v>0.982</v>
      </c>
      <c r="V33" s="15">
        <v>7.807</v>
      </c>
      <c r="W33" s="15">
        <v>0.523</v>
      </c>
      <c r="X33" s="15">
        <v>0.597</v>
      </c>
      <c r="Y33" s="15">
        <v>0.959</v>
      </c>
    </row>
    <row r="34" spans="1:25" ht="14.25">
      <c r="A34" s="171"/>
      <c r="B34" s="15" t="s">
        <v>141</v>
      </c>
      <c r="C34" s="15">
        <v>9.814</v>
      </c>
      <c r="D34" s="15">
        <v>1.714</v>
      </c>
      <c r="E34" s="15">
        <v>0.044</v>
      </c>
      <c r="F34" s="15">
        <v>16.162</v>
      </c>
      <c r="G34" s="15">
        <v>11.506</v>
      </c>
      <c r="H34" s="15">
        <v>36.668</v>
      </c>
      <c r="I34" s="15">
        <v>17.395</v>
      </c>
      <c r="J34" s="15">
        <v>0.292</v>
      </c>
      <c r="K34" s="15">
        <v>93.678</v>
      </c>
      <c r="L34" s="15">
        <v>2.826</v>
      </c>
      <c r="M34" s="15">
        <v>1.174</v>
      </c>
      <c r="N34" s="15">
        <v>0.294</v>
      </c>
      <c r="O34" s="15">
        <v>0.099</v>
      </c>
      <c r="P34" s="15">
        <v>0.173</v>
      </c>
      <c r="Q34" s="15">
        <v>0.948</v>
      </c>
      <c r="R34" s="15">
        <v>0.019</v>
      </c>
      <c r="S34" s="15">
        <v>1.322</v>
      </c>
      <c r="T34" s="15">
        <v>0.007</v>
      </c>
      <c r="U34" s="15">
        <v>0.965</v>
      </c>
      <c r="V34" s="15">
        <v>7.827</v>
      </c>
      <c r="W34" s="15">
        <v>0.537</v>
      </c>
      <c r="X34" s="15">
        <v>0.567</v>
      </c>
      <c r="Y34" s="15">
        <v>0.967</v>
      </c>
    </row>
    <row r="35" spans="1:25" ht="14.25">
      <c r="A35" s="171"/>
      <c r="B35" s="15" t="s">
        <v>142</v>
      </c>
      <c r="C35" s="15">
        <v>8.559</v>
      </c>
      <c r="D35" s="15">
        <v>2.072</v>
      </c>
      <c r="E35" s="15">
        <v>0.024</v>
      </c>
      <c r="F35" s="15">
        <v>15.984</v>
      </c>
      <c r="G35" s="15">
        <v>11.576</v>
      </c>
      <c r="H35" s="15">
        <v>36.919</v>
      </c>
      <c r="I35" s="15">
        <v>16.648</v>
      </c>
      <c r="J35" s="15">
        <v>0.298</v>
      </c>
      <c r="K35" s="15">
        <v>92.233</v>
      </c>
      <c r="L35" s="15">
        <v>2.857</v>
      </c>
      <c r="M35" s="15">
        <v>1.143</v>
      </c>
      <c r="N35" s="15">
        <v>0.315</v>
      </c>
      <c r="O35" s="15">
        <v>0.121</v>
      </c>
      <c r="P35" s="15">
        <v>0.282</v>
      </c>
      <c r="Q35" s="15">
        <v>0.795</v>
      </c>
      <c r="R35" s="15">
        <v>0.02</v>
      </c>
      <c r="S35" s="15">
        <v>1.335</v>
      </c>
      <c r="T35" s="15">
        <v>0.004</v>
      </c>
      <c r="U35" s="15">
        <v>0.845</v>
      </c>
      <c r="V35" s="15">
        <v>7.718</v>
      </c>
      <c r="W35" s="15">
        <v>0.549</v>
      </c>
      <c r="X35" s="15">
        <v>0.718</v>
      </c>
      <c r="Y35" s="15">
        <v>0.815</v>
      </c>
    </row>
    <row r="36" spans="1:25" ht="15" thickBot="1">
      <c r="A36" s="172"/>
      <c r="B36" s="16" t="s">
        <v>143</v>
      </c>
      <c r="C36" s="16">
        <v>8.935</v>
      </c>
      <c r="D36" s="16">
        <v>2.181</v>
      </c>
      <c r="E36" s="16">
        <v>0.042</v>
      </c>
      <c r="F36" s="16">
        <v>15.974</v>
      </c>
      <c r="G36" s="16">
        <v>11.137</v>
      </c>
      <c r="H36" s="16">
        <v>36.746</v>
      </c>
      <c r="I36" s="16">
        <v>17.982</v>
      </c>
      <c r="J36" s="16">
        <v>0.334</v>
      </c>
      <c r="K36" s="16">
        <v>93.519</v>
      </c>
      <c r="L36" s="16">
        <v>2.833</v>
      </c>
      <c r="M36" s="16">
        <v>1.167</v>
      </c>
      <c r="N36" s="16">
        <v>0.284</v>
      </c>
      <c r="O36" s="16">
        <v>0.127</v>
      </c>
      <c r="P36" s="16">
        <v>0.243</v>
      </c>
      <c r="Q36" s="16">
        <v>0.917</v>
      </c>
      <c r="R36" s="16">
        <v>0.022</v>
      </c>
      <c r="S36" s="16">
        <v>1.28</v>
      </c>
      <c r="T36" s="16">
        <v>0.006</v>
      </c>
      <c r="U36" s="16">
        <v>0.879</v>
      </c>
      <c r="V36" s="16">
        <v>7.758</v>
      </c>
      <c r="W36" s="16">
        <v>0.52</v>
      </c>
      <c r="X36" s="16">
        <v>0.653</v>
      </c>
      <c r="Y36" s="16">
        <v>0.939</v>
      </c>
    </row>
    <row r="37" spans="1:25" ht="15" thickTop="1">
      <c r="A37" s="173" t="s">
        <v>435</v>
      </c>
      <c r="B37" s="15" t="s">
        <v>139</v>
      </c>
      <c r="C37" s="15">
        <v>9.957</v>
      </c>
      <c r="D37" s="15">
        <v>3.1</v>
      </c>
      <c r="E37" s="15">
        <v>0.1</v>
      </c>
      <c r="F37" s="15">
        <v>16.507</v>
      </c>
      <c r="G37" s="15">
        <v>8.669</v>
      </c>
      <c r="H37" s="15">
        <v>34.693</v>
      </c>
      <c r="I37" s="15">
        <v>19.611</v>
      </c>
      <c r="J37" s="15">
        <v>0.277</v>
      </c>
      <c r="K37" s="15">
        <v>92.995</v>
      </c>
      <c r="L37" s="15">
        <v>2.741</v>
      </c>
      <c r="M37" s="15">
        <v>1.259</v>
      </c>
      <c r="N37" s="15">
        <v>0.278</v>
      </c>
      <c r="O37" s="15">
        <v>0.184</v>
      </c>
      <c r="P37" s="15">
        <v>0.184</v>
      </c>
      <c r="Q37" s="15">
        <v>1.112</v>
      </c>
      <c r="R37" s="15">
        <v>0.019</v>
      </c>
      <c r="S37" s="15">
        <v>1.021</v>
      </c>
      <c r="T37" s="15">
        <v>0.015</v>
      </c>
      <c r="U37" s="15">
        <v>1.004</v>
      </c>
      <c r="V37" s="15">
        <v>7.816</v>
      </c>
      <c r="W37" s="15">
        <v>0.437</v>
      </c>
      <c r="X37" s="15">
        <v>0.646</v>
      </c>
      <c r="Y37" s="15">
        <v>1.13</v>
      </c>
    </row>
    <row r="38" spans="1:25" ht="14.25">
      <c r="A38" s="171"/>
      <c r="B38" s="15" t="s">
        <v>140</v>
      </c>
      <c r="C38" s="15">
        <v>9.898</v>
      </c>
      <c r="D38" s="15">
        <v>2.883</v>
      </c>
      <c r="E38" s="15">
        <v>0.125</v>
      </c>
      <c r="F38" s="15">
        <v>16.293</v>
      </c>
      <c r="G38" s="15">
        <v>8.767</v>
      </c>
      <c r="H38" s="15">
        <v>35.186</v>
      </c>
      <c r="I38" s="15">
        <v>19.108</v>
      </c>
      <c r="J38" s="15">
        <v>0.253</v>
      </c>
      <c r="K38" s="15">
        <v>92.713</v>
      </c>
      <c r="L38" s="15">
        <v>2.78</v>
      </c>
      <c r="M38" s="15">
        <v>1.22</v>
      </c>
      <c r="N38" s="15">
        <v>0.298</v>
      </c>
      <c r="O38" s="15">
        <v>0.171</v>
      </c>
      <c r="P38" s="15">
        <v>0.202</v>
      </c>
      <c r="Q38" s="15">
        <v>1.061</v>
      </c>
      <c r="R38" s="15">
        <v>0.017</v>
      </c>
      <c r="S38" s="15">
        <v>1.033</v>
      </c>
      <c r="T38" s="15">
        <v>0.019</v>
      </c>
      <c r="U38" s="15">
        <v>0.998</v>
      </c>
      <c r="V38" s="15">
        <v>7.798</v>
      </c>
      <c r="W38" s="15">
        <v>0.447</v>
      </c>
      <c r="X38" s="15">
        <v>0.671</v>
      </c>
      <c r="Y38" s="15">
        <v>1.078</v>
      </c>
    </row>
    <row r="39" spans="1:25" ht="14.25">
      <c r="A39" s="171"/>
      <c r="B39" s="15" t="s">
        <v>141</v>
      </c>
      <c r="C39" s="15">
        <v>9.928</v>
      </c>
      <c r="D39" s="15">
        <v>2.691</v>
      </c>
      <c r="E39" s="15">
        <v>0.11</v>
      </c>
      <c r="F39" s="15">
        <v>16.658</v>
      </c>
      <c r="G39" s="15">
        <v>8.56</v>
      </c>
      <c r="H39" s="15">
        <v>35.144</v>
      </c>
      <c r="I39" s="15">
        <v>19.07</v>
      </c>
      <c r="J39" s="15">
        <v>0.279</v>
      </c>
      <c r="K39" s="15">
        <v>92.558</v>
      </c>
      <c r="L39" s="15">
        <v>2.778</v>
      </c>
      <c r="M39" s="15">
        <v>1.222</v>
      </c>
      <c r="N39" s="15">
        <v>0.33</v>
      </c>
      <c r="O39" s="15">
        <v>0.16</v>
      </c>
      <c r="P39" s="15">
        <v>0.205</v>
      </c>
      <c r="Q39" s="15">
        <v>1.056</v>
      </c>
      <c r="R39" s="15">
        <v>0.019</v>
      </c>
      <c r="S39" s="15">
        <v>1.009</v>
      </c>
      <c r="T39" s="15">
        <v>0.017</v>
      </c>
      <c r="U39" s="15">
        <v>1.001</v>
      </c>
      <c r="V39" s="15">
        <v>7.795</v>
      </c>
      <c r="W39" s="15">
        <v>0.441</v>
      </c>
      <c r="X39" s="15">
        <v>0.694</v>
      </c>
      <c r="Y39" s="15">
        <v>1.075</v>
      </c>
    </row>
    <row r="40" spans="1:25" ht="14.25">
      <c r="A40" s="171"/>
      <c r="B40" s="15" t="s">
        <v>142</v>
      </c>
      <c r="C40" s="15">
        <v>10.472</v>
      </c>
      <c r="D40" s="15">
        <v>2.04</v>
      </c>
      <c r="E40" s="15">
        <v>0.057</v>
      </c>
      <c r="F40" s="15">
        <v>16.511</v>
      </c>
      <c r="G40" s="15">
        <v>7.385</v>
      </c>
      <c r="H40" s="15">
        <v>35.058</v>
      </c>
      <c r="I40" s="15">
        <v>20.95</v>
      </c>
      <c r="J40" s="15">
        <v>0.331</v>
      </c>
      <c r="K40" s="15">
        <v>92.955</v>
      </c>
      <c r="L40" s="15">
        <v>2.796</v>
      </c>
      <c r="M40" s="15">
        <v>1.204</v>
      </c>
      <c r="N40" s="15">
        <v>0.348</v>
      </c>
      <c r="O40" s="15">
        <v>0.122</v>
      </c>
      <c r="P40" s="15">
        <v>0.157</v>
      </c>
      <c r="Q40" s="15">
        <v>1.24</v>
      </c>
      <c r="R40" s="15">
        <v>0.022</v>
      </c>
      <c r="S40" s="15">
        <v>0.878</v>
      </c>
      <c r="T40" s="15">
        <v>0.009</v>
      </c>
      <c r="U40" s="15">
        <v>1.066</v>
      </c>
      <c r="V40" s="15">
        <v>7.843</v>
      </c>
      <c r="W40" s="15">
        <v>0.382</v>
      </c>
      <c r="X40" s="15">
        <v>0.628</v>
      </c>
      <c r="Y40" s="15">
        <v>1.262</v>
      </c>
    </row>
    <row r="41" spans="1:25" ht="14.25">
      <c r="A41" s="171"/>
      <c r="B41" s="15" t="s">
        <v>143</v>
      </c>
      <c r="C41" s="15">
        <v>10.033</v>
      </c>
      <c r="D41" s="15">
        <v>2.235</v>
      </c>
      <c r="E41" s="15">
        <v>0.041</v>
      </c>
      <c r="F41" s="15">
        <v>16.654</v>
      </c>
      <c r="G41" s="15">
        <v>7.329</v>
      </c>
      <c r="H41" s="15">
        <v>34.944</v>
      </c>
      <c r="I41" s="15">
        <v>21.408</v>
      </c>
      <c r="J41" s="15">
        <v>0.281</v>
      </c>
      <c r="K41" s="15">
        <v>93.037</v>
      </c>
      <c r="L41" s="15">
        <v>2.781</v>
      </c>
      <c r="M41" s="15">
        <v>1.219</v>
      </c>
      <c r="N41" s="15">
        <v>0.344</v>
      </c>
      <c r="O41" s="15">
        <v>0.134</v>
      </c>
      <c r="P41" s="15">
        <v>0.184</v>
      </c>
      <c r="Q41" s="15">
        <v>1.241</v>
      </c>
      <c r="R41" s="15">
        <v>0.019</v>
      </c>
      <c r="S41" s="15">
        <v>0.87</v>
      </c>
      <c r="T41" s="15">
        <v>0.006</v>
      </c>
      <c r="U41" s="15">
        <v>1.019</v>
      </c>
      <c r="V41" s="15">
        <v>7.816</v>
      </c>
      <c r="W41" s="15">
        <v>0.376</v>
      </c>
      <c r="X41" s="15">
        <v>0.661</v>
      </c>
      <c r="Y41" s="15">
        <v>1.26</v>
      </c>
    </row>
    <row r="42" spans="1:25" ht="15" thickBot="1">
      <c r="A42" s="172"/>
      <c r="B42" s="16" t="s">
        <v>144</v>
      </c>
      <c r="C42" s="16">
        <v>10.118</v>
      </c>
      <c r="D42" s="16">
        <v>2.252</v>
      </c>
      <c r="E42" s="16">
        <v>0.041</v>
      </c>
      <c r="F42" s="16">
        <v>16.626</v>
      </c>
      <c r="G42" s="16">
        <v>7.587</v>
      </c>
      <c r="H42" s="16">
        <v>35.584</v>
      </c>
      <c r="I42" s="16">
        <v>21.745</v>
      </c>
      <c r="J42" s="16">
        <v>0.269</v>
      </c>
      <c r="K42" s="16">
        <v>94.397</v>
      </c>
      <c r="L42" s="16">
        <v>2.792</v>
      </c>
      <c r="M42" s="16">
        <v>1.208</v>
      </c>
      <c r="N42" s="16">
        <v>0.329</v>
      </c>
      <c r="O42" s="16">
        <v>0.133</v>
      </c>
      <c r="P42" s="16">
        <v>0.184</v>
      </c>
      <c r="Q42" s="16">
        <v>1.243</v>
      </c>
      <c r="R42" s="16">
        <v>0.018</v>
      </c>
      <c r="S42" s="16">
        <v>0.887</v>
      </c>
      <c r="T42" s="16">
        <v>0.006</v>
      </c>
      <c r="U42" s="16">
        <v>1.013</v>
      </c>
      <c r="V42" s="16">
        <v>7.816</v>
      </c>
      <c r="W42" s="16">
        <v>0.381</v>
      </c>
      <c r="X42" s="16">
        <v>0.647</v>
      </c>
      <c r="Y42" s="16">
        <v>1.261</v>
      </c>
    </row>
    <row r="43" spans="1:25" ht="15" thickTop="1">
      <c r="A43" s="170" t="s">
        <v>115</v>
      </c>
      <c r="B43" s="15" t="s">
        <v>139</v>
      </c>
      <c r="C43" s="15">
        <v>9.598</v>
      </c>
      <c r="D43" s="15">
        <v>1.776</v>
      </c>
      <c r="E43" s="15">
        <v>0.035</v>
      </c>
      <c r="F43" s="15">
        <v>16.208</v>
      </c>
      <c r="G43" s="15">
        <v>11.513</v>
      </c>
      <c r="H43" s="15">
        <v>36.822</v>
      </c>
      <c r="I43" s="15">
        <v>17.468</v>
      </c>
      <c r="J43" s="15">
        <v>0.228</v>
      </c>
      <c r="K43" s="15">
        <v>93.758</v>
      </c>
      <c r="L43" s="15">
        <v>2.831</v>
      </c>
      <c r="M43" s="15">
        <v>1.169</v>
      </c>
      <c r="N43" s="15">
        <v>0.299</v>
      </c>
      <c r="O43" s="15">
        <v>0.103</v>
      </c>
      <c r="P43" s="15">
        <v>0.194</v>
      </c>
      <c r="Q43" s="15">
        <v>0.929</v>
      </c>
      <c r="R43" s="15">
        <v>0.015</v>
      </c>
      <c r="S43" s="15">
        <v>1.319</v>
      </c>
      <c r="T43" s="15">
        <v>0.005</v>
      </c>
      <c r="U43" s="15">
        <v>0.941</v>
      </c>
      <c r="V43" s="15">
        <v>7.806</v>
      </c>
      <c r="W43" s="15">
        <v>0.537</v>
      </c>
      <c r="X43" s="15">
        <v>0.596</v>
      </c>
      <c r="Y43" s="15">
        <v>0.944</v>
      </c>
    </row>
    <row r="44" spans="1:25" ht="14.25">
      <c r="A44" s="171"/>
      <c r="B44" s="15" t="s">
        <v>140</v>
      </c>
      <c r="C44" s="15">
        <v>9.795</v>
      </c>
      <c r="D44" s="15">
        <v>1.524</v>
      </c>
      <c r="E44" s="15">
        <v>0.054</v>
      </c>
      <c r="F44" s="15">
        <v>16.507</v>
      </c>
      <c r="G44" s="15">
        <v>11.556</v>
      </c>
      <c r="H44" s="15">
        <v>36.424</v>
      </c>
      <c r="I44" s="15">
        <v>16.91</v>
      </c>
      <c r="J44" s="15">
        <v>0.289</v>
      </c>
      <c r="K44" s="15">
        <v>93.154</v>
      </c>
      <c r="L44" s="15">
        <v>2.817</v>
      </c>
      <c r="M44" s="15">
        <v>1.183</v>
      </c>
      <c r="N44" s="15">
        <v>0.321</v>
      </c>
      <c r="O44" s="15">
        <v>0.089</v>
      </c>
      <c r="P44" s="15">
        <v>0.171</v>
      </c>
      <c r="Q44" s="15">
        <v>0.923</v>
      </c>
      <c r="R44" s="15">
        <v>0.019</v>
      </c>
      <c r="S44" s="15">
        <v>1.332</v>
      </c>
      <c r="T44" s="15">
        <v>0.008</v>
      </c>
      <c r="U44" s="15">
        <v>0.966</v>
      </c>
      <c r="V44" s="15">
        <v>7.829</v>
      </c>
      <c r="W44" s="15">
        <v>0.545</v>
      </c>
      <c r="X44" s="15">
        <v>0.581</v>
      </c>
      <c r="Y44" s="15">
        <v>0.942</v>
      </c>
    </row>
    <row r="45" spans="1:25" ht="14.25">
      <c r="A45" s="171"/>
      <c r="B45" s="15" t="s">
        <v>142</v>
      </c>
      <c r="C45" s="15">
        <v>9.809</v>
      </c>
      <c r="D45" s="15">
        <v>2.188</v>
      </c>
      <c r="E45" s="15">
        <v>0.099</v>
      </c>
      <c r="F45" s="15">
        <v>16.734</v>
      </c>
      <c r="G45" s="15">
        <v>7.41</v>
      </c>
      <c r="H45" s="15">
        <v>35.164</v>
      </c>
      <c r="I45" s="15">
        <v>21.616</v>
      </c>
      <c r="J45" s="15">
        <v>0.287</v>
      </c>
      <c r="K45" s="15">
        <v>93.408</v>
      </c>
      <c r="L45" s="15">
        <v>2.784</v>
      </c>
      <c r="M45" s="15">
        <v>1.216</v>
      </c>
      <c r="N45" s="15">
        <v>0.346</v>
      </c>
      <c r="O45" s="15">
        <v>0.13</v>
      </c>
      <c r="P45" s="15">
        <v>0.192</v>
      </c>
      <c r="Q45" s="15">
        <v>1.239</v>
      </c>
      <c r="R45" s="15">
        <v>0.019</v>
      </c>
      <c r="S45" s="15">
        <v>0.875</v>
      </c>
      <c r="T45" s="15">
        <v>0.015</v>
      </c>
      <c r="U45" s="15">
        <v>0.991</v>
      </c>
      <c r="V45" s="15">
        <v>7.808</v>
      </c>
      <c r="W45" s="15">
        <v>0.376</v>
      </c>
      <c r="X45" s="15">
        <v>0.668</v>
      </c>
      <c r="Y45" s="15">
        <v>1.258</v>
      </c>
    </row>
    <row r="46" spans="1:25" ht="14.25">
      <c r="A46" s="171"/>
      <c r="B46" s="15" t="s">
        <v>143</v>
      </c>
      <c r="C46" s="15">
        <v>10.082</v>
      </c>
      <c r="D46" s="15">
        <v>2.321</v>
      </c>
      <c r="E46" s="15">
        <v>0.007</v>
      </c>
      <c r="F46" s="15">
        <v>17.095</v>
      </c>
      <c r="G46" s="15">
        <v>7.559</v>
      </c>
      <c r="H46" s="15">
        <v>35.487</v>
      </c>
      <c r="I46" s="15">
        <v>21.69</v>
      </c>
      <c r="J46" s="15">
        <v>0.245</v>
      </c>
      <c r="K46" s="15">
        <v>94.614</v>
      </c>
      <c r="L46" s="15">
        <v>2.774</v>
      </c>
      <c r="M46" s="15">
        <v>1.226</v>
      </c>
      <c r="N46" s="15">
        <v>0.348</v>
      </c>
      <c r="O46" s="15">
        <v>0.137</v>
      </c>
      <c r="P46" s="15">
        <v>0.194</v>
      </c>
      <c r="Q46" s="15">
        <v>1.224</v>
      </c>
      <c r="R46" s="15">
        <v>0.016</v>
      </c>
      <c r="S46" s="15">
        <v>0.881</v>
      </c>
      <c r="T46" s="15">
        <v>0.001</v>
      </c>
      <c r="U46" s="15">
        <v>1.005</v>
      </c>
      <c r="V46" s="15">
        <v>7.806</v>
      </c>
      <c r="W46" s="15">
        <v>0.381</v>
      </c>
      <c r="X46" s="15">
        <v>0.679</v>
      </c>
      <c r="Y46" s="15">
        <v>1.24</v>
      </c>
    </row>
    <row r="47" spans="1:25" ht="15" thickBot="1">
      <c r="A47" s="172"/>
      <c r="B47" s="16" t="s">
        <v>144</v>
      </c>
      <c r="C47" s="16">
        <v>10.092</v>
      </c>
      <c r="D47" s="16">
        <v>2.824</v>
      </c>
      <c r="E47" s="16">
        <v>0.104</v>
      </c>
      <c r="F47" s="16">
        <v>16.701</v>
      </c>
      <c r="G47" s="16">
        <v>8.506</v>
      </c>
      <c r="H47" s="16">
        <v>35.299</v>
      </c>
      <c r="I47" s="16">
        <v>19.711</v>
      </c>
      <c r="J47" s="16">
        <v>0.311</v>
      </c>
      <c r="K47" s="16">
        <v>93.604</v>
      </c>
      <c r="L47" s="16">
        <v>2.767</v>
      </c>
      <c r="M47" s="16">
        <v>1.233</v>
      </c>
      <c r="N47" s="16">
        <v>0.31</v>
      </c>
      <c r="O47" s="16">
        <v>0.167</v>
      </c>
      <c r="P47" s="16">
        <v>0.192</v>
      </c>
      <c r="Q47" s="16">
        <v>1.1</v>
      </c>
      <c r="R47" s="16">
        <v>0.021</v>
      </c>
      <c r="S47" s="16">
        <v>0.994</v>
      </c>
      <c r="T47" s="16">
        <v>0.016</v>
      </c>
      <c r="U47" s="16">
        <v>1.009</v>
      </c>
      <c r="V47" s="16">
        <v>7.808</v>
      </c>
      <c r="W47" s="16">
        <v>0.431</v>
      </c>
      <c r="X47" s="16">
        <v>0.668</v>
      </c>
      <c r="Y47" s="16">
        <v>1.121</v>
      </c>
    </row>
    <row r="48" ht="15" thickTop="1"/>
  </sheetData>
  <sheetProtection/>
  <mergeCells count="8">
    <mergeCell ref="A1:Y1"/>
    <mergeCell ref="A30:A36"/>
    <mergeCell ref="A43:A47"/>
    <mergeCell ref="A37:A42"/>
    <mergeCell ref="A28:O28"/>
    <mergeCell ref="A3:A12"/>
    <mergeCell ref="A20:A26"/>
    <mergeCell ref="A13:A1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AZ158"/>
  <sheetViews>
    <sheetView zoomScalePageLayoutView="0" workbookViewId="0" topLeftCell="A8">
      <selection activeCell="E38" sqref="A1:W115"/>
    </sheetView>
  </sheetViews>
  <sheetFormatPr defaultColWidth="9.00390625" defaultRowHeight="14.25"/>
  <cols>
    <col min="1" max="1" width="9.00390625" style="107" customWidth="1"/>
    <col min="5" max="5" width="1.12109375" style="0" customWidth="1"/>
    <col min="6" max="6" width="9.00390625" style="1" customWidth="1"/>
    <col min="7" max="14" width="9.00390625" style="31" customWidth="1"/>
    <col min="15" max="15" width="0.74609375" style="0" customWidth="1"/>
    <col min="25" max="27" width="9.00390625" style="75" customWidth="1"/>
    <col min="28" max="28" width="9.00390625" style="37" customWidth="1"/>
    <col min="29" max="29" width="9.00390625" style="75" customWidth="1"/>
    <col min="30" max="31" width="9.00390625" style="76" customWidth="1"/>
    <col min="32" max="32" width="9.00390625" style="77" customWidth="1"/>
    <col min="33" max="38" width="9.00390625" style="37" customWidth="1"/>
    <col min="39" max="45" width="9.00390625" style="75" customWidth="1"/>
    <col min="46" max="47" width="9.00390625" style="76" customWidth="1"/>
    <col min="48" max="52" width="9.00390625" style="75" customWidth="1"/>
  </cols>
  <sheetData>
    <row r="1" spans="1:52" s="78" customFormat="1" ht="15.75" thickBot="1">
      <c r="A1" s="184" t="s">
        <v>146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  <c r="V1" s="184"/>
      <c r="W1" s="184"/>
      <c r="Y1" s="91"/>
      <c r="Z1" s="91"/>
      <c r="AA1" s="91"/>
      <c r="AB1" s="92"/>
      <c r="AC1" s="91"/>
      <c r="AD1" s="93"/>
      <c r="AE1" s="93"/>
      <c r="AF1" s="94"/>
      <c r="AG1" s="92"/>
      <c r="AH1" s="92"/>
      <c r="AI1" s="92"/>
      <c r="AJ1" s="92"/>
      <c r="AK1" s="92"/>
      <c r="AL1" s="92"/>
      <c r="AM1" s="91"/>
      <c r="AN1" s="91"/>
      <c r="AO1" s="91"/>
      <c r="AP1" s="91"/>
      <c r="AQ1" s="91"/>
      <c r="AR1" s="91"/>
      <c r="AS1" s="91"/>
      <c r="AT1" s="93"/>
      <c r="AU1" s="93"/>
      <c r="AV1" s="91"/>
      <c r="AW1" s="91"/>
      <c r="AX1" s="91"/>
      <c r="AY1" s="91"/>
      <c r="AZ1" s="91"/>
    </row>
    <row r="2" spans="1:52" s="78" customFormat="1" ht="15.75" thickBot="1">
      <c r="A2" s="185" t="s">
        <v>147</v>
      </c>
      <c r="B2" s="186" t="s">
        <v>148</v>
      </c>
      <c r="C2" s="186"/>
      <c r="D2" s="186"/>
      <c r="E2" s="21"/>
      <c r="F2" s="186" t="s">
        <v>149</v>
      </c>
      <c r="G2" s="186"/>
      <c r="H2" s="186"/>
      <c r="I2" s="186"/>
      <c r="J2" s="186"/>
      <c r="K2" s="186"/>
      <c r="L2" s="186"/>
      <c r="M2" s="186"/>
      <c r="N2" s="186"/>
      <c r="O2" s="21"/>
      <c r="P2" s="186" t="s">
        <v>150</v>
      </c>
      <c r="Q2" s="186"/>
      <c r="R2" s="186"/>
      <c r="S2" s="186"/>
      <c r="T2" s="186"/>
      <c r="U2" s="186"/>
      <c r="V2" s="186"/>
      <c r="W2" s="186"/>
      <c r="Y2" s="180" t="s">
        <v>334</v>
      </c>
      <c r="Z2" s="180"/>
      <c r="AA2" s="180"/>
      <c r="AB2" s="180"/>
      <c r="AC2" s="180"/>
      <c r="AD2" s="180"/>
      <c r="AE2" s="180"/>
      <c r="AF2" s="180"/>
      <c r="AG2" s="180"/>
      <c r="AH2" s="180"/>
      <c r="AI2" s="180"/>
      <c r="AJ2" s="180"/>
      <c r="AK2" s="180"/>
      <c r="AL2" s="180"/>
      <c r="AM2" s="180"/>
      <c r="AN2" s="180"/>
      <c r="AO2" s="180"/>
      <c r="AP2" s="180"/>
      <c r="AQ2" s="180"/>
      <c r="AR2" s="180"/>
      <c r="AS2" s="180"/>
      <c r="AT2" s="180"/>
      <c r="AU2" s="180"/>
      <c r="AV2" s="180"/>
      <c r="AW2" s="180"/>
      <c r="AX2" s="180"/>
      <c r="AY2" s="180"/>
      <c r="AZ2" s="180"/>
    </row>
    <row r="3" spans="1:52" ht="15" thickBot="1">
      <c r="A3" s="185"/>
      <c r="B3" s="177" t="s">
        <v>151</v>
      </c>
      <c r="C3" s="177" t="s">
        <v>152</v>
      </c>
      <c r="D3" s="181" t="s">
        <v>153</v>
      </c>
      <c r="E3" s="20"/>
      <c r="F3" s="183" t="s">
        <v>154</v>
      </c>
      <c r="G3" s="179" t="s">
        <v>155</v>
      </c>
      <c r="H3" s="178" t="s">
        <v>156</v>
      </c>
      <c r="I3" s="179" t="s">
        <v>157</v>
      </c>
      <c r="J3" s="178" t="s">
        <v>156</v>
      </c>
      <c r="K3" s="179" t="s">
        <v>158</v>
      </c>
      <c r="L3" s="178" t="s">
        <v>156</v>
      </c>
      <c r="M3" s="179" t="s">
        <v>159</v>
      </c>
      <c r="N3" s="178" t="s">
        <v>156</v>
      </c>
      <c r="O3" s="20"/>
      <c r="P3" s="177" t="s">
        <v>160</v>
      </c>
      <c r="Q3" s="181" t="s">
        <v>156</v>
      </c>
      <c r="R3" s="177" t="s">
        <v>161</v>
      </c>
      <c r="S3" s="181" t="s">
        <v>156</v>
      </c>
      <c r="T3" s="177" t="s">
        <v>162</v>
      </c>
      <c r="U3" s="181" t="s">
        <v>156</v>
      </c>
      <c r="V3" s="177" t="s">
        <v>163</v>
      </c>
      <c r="W3" s="181" t="s">
        <v>156</v>
      </c>
      <c r="Y3" s="11" t="s">
        <v>306</v>
      </c>
      <c r="Z3" s="11" t="s">
        <v>307</v>
      </c>
      <c r="AA3" s="11" t="s">
        <v>308</v>
      </c>
      <c r="AB3" s="12" t="s">
        <v>309</v>
      </c>
      <c r="AC3" s="11" t="s">
        <v>310</v>
      </c>
      <c r="AD3" s="9" t="s">
        <v>311</v>
      </c>
      <c r="AE3" s="9" t="s">
        <v>312</v>
      </c>
      <c r="AF3" s="10" t="s">
        <v>313</v>
      </c>
      <c r="AG3" s="12" t="s">
        <v>314</v>
      </c>
      <c r="AH3" s="12" t="s">
        <v>315</v>
      </c>
      <c r="AI3" s="12" t="s">
        <v>316</v>
      </c>
      <c r="AJ3" s="12" t="s">
        <v>317</v>
      </c>
      <c r="AK3" s="12" t="s">
        <v>318</v>
      </c>
      <c r="AL3" s="12" t="s">
        <v>319</v>
      </c>
      <c r="AM3" s="11" t="s">
        <v>320</v>
      </c>
      <c r="AN3" s="11" t="s">
        <v>321</v>
      </c>
      <c r="AO3" s="11" t="s">
        <v>322</v>
      </c>
      <c r="AP3" s="11" t="s">
        <v>323</v>
      </c>
      <c r="AQ3" s="11" t="s">
        <v>324</v>
      </c>
      <c r="AR3" s="11" t="s">
        <v>325</v>
      </c>
      <c r="AS3" s="11" t="s">
        <v>326</v>
      </c>
      <c r="AT3" s="9" t="s">
        <v>327</v>
      </c>
      <c r="AU3" s="9" t="s">
        <v>328</v>
      </c>
      <c r="AV3" s="11" t="s">
        <v>329</v>
      </c>
      <c r="AW3" s="11" t="s">
        <v>330</v>
      </c>
      <c r="AX3" s="11" t="s">
        <v>331</v>
      </c>
      <c r="AY3" s="11" t="s">
        <v>332</v>
      </c>
      <c r="AZ3" s="11" t="s">
        <v>333</v>
      </c>
    </row>
    <row r="4" spans="1:52" s="78" customFormat="1" ht="15.75" thickBot="1">
      <c r="A4" s="185"/>
      <c r="B4" s="177"/>
      <c r="C4" s="177"/>
      <c r="D4" s="181"/>
      <c r="E4" s="21"/>
      <c r="F4" s="183"/>
      <c r="G4" s="179"/>
      <c r="H4" s="178"/>
      <c r="I4" s="179"/>
      <c r="J4" s="178"/>
      <c r="K4" s="179"/>
      <c r="L4" s="178"/>
      <c r="M4" s="179"/>
      <c r="N4" s="178"/>
      <c r="O4" s="21"/>
      <c r="P4" s="177"/>
      <c r="Q4" s="181"/>
      <c r="R4" s="177"/>
      <c r="S4" s="181"/>
      <c r="T4" s="177"/>
      <c r="U4" s="181"/>
      <c r="V4" s="177"/>
      <c r="W4" s="181"/>
      <c r="Y4" s="91"/>
      <c r="Z4" s="91"/>
      <c r="AA4" s="91"/>
      <c r="AB4" s="92"/>
      <c r="AC4" s="91"/>
      <c r="AD4" s="93"/>
      <c r="AE4" s="93"/>
      <c r="AF4" s="94"/>
      <c r="AG4" s="92"/>
      <c r="AH4" s="92"/>
      <c r="AI4" s="92"/>
      <c r="AJ4" s="92"/>
      <c r="AK4" s="92"/>
      <c r="AL4" s="92"/>
      <c r="AM4" s="91"/>
      <c r="AN4" s="91"/>
      <c r="AO4" s="91"/>
      <c r="AP4" s="91"/>
      <c r="AQ4" s="91"/>
      <c r="AR4" s="91"/>
      <c r="AS4" s="91"/>
      <c r="AT4" s="93"/>
      <c r="AU4" s="93"/>
      <c r="AV4" s="91"/>
      <c r="AW4" s="91"/>
      <c r="AX4" s="91"/>
      <c r="AY4" s="91"/>
      <c r="AZ4" s="91"/>
    </row>
    <row r="5" spans="1:23" ht="15.75">
      <c r="A5" s="182" t="s">
        <v>439</v>
      </c>
      <c r="B5" s="182"/>
      <c r="C5" s="182"/>
      <c r="D5" s="182"/>
      <c r="E5" s="182"/>
      <c r="F5" s="182"/>
      <c r="G5" s="182"/>
      <c r="H5" s="25"/>
      <c r="I5" s="26"/>
      <c r="J5" s="26"/>
      <c r="K5" s="27"/>
      <c r="L5" s="25"/>
      <c r="M5" s="27"/>
      <c r="N5" s="25"/>
      <c r="O5" s="20"/>
      <c r="P5" s="22"/>
      <c r="Q5" s="20"/>
      <c r="R5" s="22"/>
      <c r="S5" s="20"/>
      <c r="T5" s="22"/>
      <c r="U5" s="20"/>
      <c r="V5" s="22"/>
      <c r="W5" s="20"/>
    </row>
    <row r="6" spans="1:52" ht="14.25">
      <c r="A6" s="104" t="s">
        <v>164</v>
      </c>
      <c r="B6" s="20">
        <v>222</v>
      </c>
      <c r="C6" s="20">
        <v>795</v>
      </c>
      <c r="D6" s="20">
        <v>58.7</v>
      </c>
      <c r="E6" s="20"/>
      <c r="F6" s="32">
        <v>0.279</v>
      </c>
      <c r="G6" s="25">
        <v>0.05269</v>
      </c>
      <c r="H6" s="25">
        <v>0.00107</v>
      </c>
      <c r="I6" s="25">
        <v>0.50936</v>
      </c>
      <c r="J6" s="25">
        <v>0.00663</v>
      </c>
      <c r="K6" s="25">
        <v>0.07018</v>
      </c>
      <c r="L6" s="25">
        <v>0.00079</v>
      </c>
      <c r="M6" s="25">
        <v>0.02068</v>
      </c>
      <c r="N6" s="25">
        <v>0.00019</v>
      </c>
      <c r="O6" s="20"/>
      <c r="P6" s="20">
        <v>315</v>
      </c>
      <c r="Q6" s="20">
        <v>46</v>
      </c>
      <c r="R6" s="20">
        <v>418</v>
      </c>
      <c r="S6" s="20">
        <v>4</v>
      </c>
      <c r="T6" s="20">
        <v>437</v>
      </c>
      <c r="U6" s="20">
        <v>5</v>
      </c>
      <c r="V6" s="20">
        <v>414</v>
      </c>
      <c r="W6" s="20">
        <v>4</v>
      </c>
      <c r="Y6" s="11">
        <v>153225.17</v>
      </c>
      <c r="Z6" s="11">
        <v>401.14</v>
      </c>
      <c r="AA6" s="11">
        <v>184.63</v>
      </c>
      <c r="AB6" s="12">
        <v>3.69</v>
      </c>
      <c r="AC6" s="11">
        <v>3792.64</v>
      </c>
      <c r="AD6" s="9">
        <v>2.72</v>
      </c>
      <c r="AE6" s="9">
        <v>1.089</v>
      </c>
      <c r="AF6" s="10">
        <v>68.5</v>
      </c>
      <c r="AG6" s="12">
        <v>1.422</v>
      </c>
      <c r="AH6" s="12">
        <v>16.86</v>
      </c>
      <c r="AI6" s="12">
        <v>22.68</v>
      </c>
      <c r="AJ6" s="12">
        <v>6.31</v>
      </c>
      <c r="AK6" s="12">
        <v>91.95</v>
      </c>
      <c r="AL6" s="12">
        <v>29.08</v>
      </c>
      <c r="AM6" s="11">
        <v>328.13</v>
      </c>
      <c r="AN6" s="11">
        <v>120.85</v>
      </c>
      <c r="AO6" s="11">
        <v>532.2</v>
      </c>
      <c r="AP6" s="11">
        <v>114.83</v>
      </c>
      <c r="AQ6" s="11">
        <v>1129.05</v>
      </c>
      <c r="AR6" s="11">
        <v>210.4</v>
      </c>
      <c r="AS6" s="11">
        <v>6960.38</v>
      </c>
      <c r="AT6" s="9">
        <v>0.852</v>
      </c>
      <c r="AU6" s="9">
        <v>3.13</v>
      </c>
      <c r="AV6" s="11">
        <v>554.22</v>
      </c>
      <c r="AW6" s="11">
        <v>34.19</v>
      </c>
      <c r="AX6" s="11">
        <v>63.64</v>
      </c>
      <c r="AY6" s="11">
        <v>1490.29</v>
      </c>
      <c r="AZ6" s="11">
        <v>1985.7</v>
      </c>
    </row>
    <row r="7" spans="1:52" ht="14.25">
      <c r="A7" s="104" t="s">
        <v>17</v>
      </c>
      <c r="B7" s="20">
        <v>34.5</v>
      </c>
      <c r="C7" s="20">
        <v>214</v>
      </c>
      <c r="D7" s="20">
        <v>15.2</v>
      </c>
      <c r="E7" s="20"/>
      <c r="F7" s="32">
        <v>0.162</v>
      </c>
      <c r="G7" s="25">
        <v>0.05287</v>
      </c>
      <c r="H7" s="25">
        <v>0.00126</v>
      </c>
      <c r="I7" s="25">
        <v>0.51072</v>
      </c>
      <c r="J7" s="25">
        <v>0.00912</v>
      </c>
      <c r="K7" s="25">
        <v>0.07012</v>
      </c>
      <c r="L7" s="25">
        <v>0.00082</v>
      </c>
      <c r="M7" s="25">
        <v>0.02145</v>
      </c>
      <c r="N7" s="25">
        <v>0.00027</v>
      </c>
      <c r="O7" s="20"/>
      <c r="P7" s="20">
        <v>323</v>
      </c>
      <c r="Q7" s="20">
        <v>53</v>
      </c>
      <c r="R7" s="20">
        <v>419</v>
      </c>
      <c r="S7" s="20">
        <v>6</v>
      </c>
      <c r="T7" s="20">
        <v>437</v>
      </c>
      <c r="U7" s="20">
        <v>5</v>
      </c>
      <c r="V7" s="20">
        <v>429</v>
      </c>
      <c r="W7" s="20">
        <v>5</v>
      </c>
      <c r="Y7" s="11">
        <v>153225.17</v>
      </c>
      <c r="Z7" s="11">
        <v>263.11</v>
      </c>
      <c r="AA7" s="11">
        <v>192.32</v>
      </c>
      <c r="AB7" s="12">
        <v>4.35</v>
      </c>
      <c r="AC7" s="11">
        <v>917.53</v>
      </c>
      <c r="AD7" s="9">
        <v>1.064</v>
      </c>
      <c r="AE7" s="9">
        <v>0.733</v>
      </c>
      <c r="AF7" s="10">
        <v>14.5</v>
      </c>
      <c r="AG7" s="12">
        <v>0.246</v>
      </c>
      <c r="AH7" s="12">
        <v>2.36</v>
      </c>
      <c r="AI7" s="12">
        <v>3.37</v>
      </c>
      <c r="AJ7" s="12">
        <v>0.577</v>
      </c>
      <c r="AK7" s="12">
        <v>15.62</v>
      </c>
      <c r="AL7" s="12">
        <v>5.65</v>
      </c>
      <c r="AM7" s="11">
        <v>70.16</v>
      </c>
      <c r="AN7" s="11">
        <v>28.01</v>
      </c>
      <c r="AO7" s="11">
        <v>136.52</v>
      </c>
      <c r="AP7" s="11">
        <v>31.55</v>
      </c>
      <c r="AQ7" s="11">
        <v>340.04</v>
      </c>
      <c r="AR7" s="11">
        <v>67.9</v>
      </c>
      <c r="AS7" s="11">
        <v>7995.21</v>
      </c>
      <c r="AT7" s="9">
        <v>0.42</v>
      </c>
      <c r="AU7" s="9">
        <v>3.39</v>
      </c>
      <c r="AV7" s="11">
        <v>153.43</v>
      </c>
      <c r="AW7" s="11">
        <v>9.44</v>
      </c>
      <c r="AX7" s="11">
        <v>10.38</v>
      </c>
      <c r="AY7" s="11">
        <v>230.73</v>
      </c>
      <c r="AZ7" s="11">
        <v>534.96</v>
      </c>
    </row>
    <row r="8" spans="1:52" ht="14.25">
      <c r="A8" s="104" t="s">
        <v>18</v>
      </c>
      <c r="B8" s="20">
        <v>263</v>
      </c>
      <c r="C8" s="20">
        <v>1673</v>
      </c>
      <c r="D8" s="20">
        <v>127</v>
      </c>
      <c r="E8" s="20"/>
      <c r="F8" s="32">
        <v>0.157</v>
      </c>
      <c r="G8" s="25">
        <v>0.05548</v>
      </c>
      <c r="H8" s="25">
        <v>0.0011</v>
      </c>
      <c r="I8" s="25">
        <v>0.53698</v>
      </c>
      <c r="J8" s="25">
        <v>0.00649</v>
      </c>
      <c r="K8" s="25">
        <v>0.07025</v>
      </c>
      <c r="L8" s="25">
        <v>0.00079</v>
      </c>
      <c r="M8" s="25">
        <v>0.018</v>
      </c>
      <c r="N8" s="25">
        <v>0.00018</v>
      </c>
      <c r="O8" s="20"/>
      <c r="P8" s="20">
        <v>431</v>
      </c>
      <c r="Q8" s="20">
        <v>43</v>
      </c>
      <c r="R8" s="20">
        <v>436</v>
      </c>
      <c r="S8" s="20">
        <v>4</v>
      </c>
      <c r="T8" s="20">
        <v>438</v>
      </c>
      <c r="U8" s="20">
        <v>5</v>
      </c>
      <c r="V8" s="20">
        <v>361</v>
      </c>
      <c r="W8" s="20">
        <v>4</v>
      </c>
      <c r="Y8" s="11">
        <v>153225.17</v>
      </c>
      <c r="Z8" s="11">
        <v>186.78</v>
      </c>
      <c r="AA8" s="11">
        <v>179.89</v>
      </c>
      <c r="AB8" s="12">
        <v>19.74</v>
      </c>
      <c r="AC8" s="11">
        <v>1356.93</v>
      </c>
      <c r="AD8" s="9">
        <v>9.02</v>
      </c>
      <c r="AE8" s="9">
        <v>4.91</v>
      </c>
      <c r="AF8" s="10">
        <v>87.07</v>
      </c>
      <c r="AG8" s="12">
        <v>5.59</v>
      </c>
      <c r="AH8" s="12">
        <v>42.8</v>
      </c>
      <c r="AI8" s="12">
        <v>23.08</v>
      </c>
      <c r="AJ8" s="12">
        <v>9.13</v>
      </c>
      <c r="AK8" s="12">
        <v>44.63</v>
      </c>
      <c r="AL8" s="12">
        <v>9.33</v>
      </c>
      <c r="AM8" s="11">
        <v>88.12</v>
      </c>
      <c r="AN8" s="11">
        <v>34.22</v>
      </c>
      <c r="AO8" s="11">
        <v>181.94</v>
      </c>
      <c r="AP8" s="11">
        <v>48.62</v>
      </c>
      <c r="AQ8" s="11">
        <v>590.17</v>
      </c>
      <c r="AR8" s="11">
        <v>130.47</v>
      </c>
      <c r="AS8" s="11">
        <v>11372.71</v>
      </c>
      <c r="AT8" s="9">
        <v>2.24</v>
      </c>
      <c r="AU8" s="9">
        <v>2.98</v>
      </c>
      <c r="AV8" s="11">
        <v>1226.39</v>
      </c>
      <c r="AW8" s="11">
        <v>78.13</v>
      </c>
      <c r="AX8" s="11">
        <v>66.49</v>
      </c>
      <c r="AY8" s="11">
        <v>1720.7</v>
      </c>
      <c r="AZ8" s="11">
        <v>4293.92</v>
      </c>
    </row>
    <row r="9" spans="1:52" ht="14.25">
      <c r="A9" s="104" t="s">
        <v>19</v>
      </c>
      <c r="B9" s="20">
        <v>38.8</v>
      </c>
      <c r="C9" s="20">
        <v>209</v>
      </c>
      <c r="D9" s="20">
        <v>15.2</v>
      </c>
      <c r="E9" s="20"/>
      <c r="F9" s="32">
        <v>0.185</v>
      </c>
      <c r="G9" s="25">
        <v>0.05372</v>
      </c>
      <c r="H9" s="25">
        <v>0.00121</v>
      </c>
      <c r="I9" s="25">
        <v>0.52043</v>
      </c>
      <c r="J9" s="25">
        <v>0.0083</v>
      </c>
      <c r="K9" s="25">
        <v>0.07032</v>
      </c>
      <c r="L9" s="25">
        <v>0.00081</v>
      </c>
      <c r="M9" s="25">
        <v>0.02125</v>
      </c>
      <c r="N9" s="25">
        <v>0.00024</v>
      </c>
      <c r="O9" s="20"/>
      <c r="P9" s="20">
        <v>359</v>
      </c>
      <c r="Q9" s="20">
        <v>50</v>
      </c>
      <c r="R9" s="20">
        <v>425</v>
      </c>
      <c r="S9" s="20">
        <v>6</v>
      </c>
      <c r="T9" s="20">
        <v>438</v>
      </c>
      <c r="U9" s="20">
        <v>5</v>
      </c>
      <c r="V9" s="20">
        <v>425</v>
      </c>
      <c r="W9" s="20">
        <v>5</v>
      </c>
      <c r="Y9" s="11">
        <v>153225.17</v>
      </c>
      <c r="Z9" s="11">
        <v>240.15</v>
      </c>
      <c r="AA9" s="11">
        <v>187.23</v>
      </c>
      <c r="AB9" s="12">
        <v>3.84</v>
      </c>
      <c r="AC9" s="11">
        <v>799.94</v>
      </c>
      <c r="AD9" s="9">
        <v>1.235</v>
      </c>
      <c r="AE9" s="9">
        <v>0.465</v>
      </c>
      <c r="AF9" s="10">
        <v>19.7</v>
      </c>
      <c r="AG9" s="12">
        <v>0.441</v>
      </c>
      <c r="AH9" s="12">
        <v>3.57</v>
      </c>
      <c r="AI9" s="12">
        <v>3.67</v>
      </c>
      <c r="AJ9" s="12">
        <v>0.858</v>
      </c>
      <c r="AK9" s="12">
        <v>13.96</v>
      </c>
      <c r="AL9" s="12">
        <v>4.97</v>
      </c>
      <c r="AM9" s="11">
        <v>60.08</v>
      </c>
      <c r="AN9" s="11">
        <v>24.4</v>
      </c>
      <c r="AO9" s="11">
        <v>119.57</v>
      </c>
      <c r="AP9" s="11">
        <v>27.72</v>
      </c>
      <c r="AQ9" s="11">
        <v>301.43</v>
      </c>
      <c r="AR9" s="11">
        <v>60.2</v>
      </c>
      <c r="AS9" s="11">
        <v>8020.02</v>
      </c>
      <c r="AT9" s="9">
        <v>0.435</v>
      </c>
      <c r="AU9" s="9">
        <v>3.44</v>
      </c>
      <c r="AV9" s="11">
        <v>161.29</v>
      </c>
      <c r="AW9" s="11">
        <v>10.07</v>
      </c>
      <c r="AX9" s="11">
        <v>12.2</v>
      </c>
      <c r="AY9" s="11">
        <v>277.68</v>
      </c>
      <c r="AZ9" s="11">
        <v>565.73</v>
      </c>
    </row>
    <row r="10" spans="1:52" ht="14.25">
      <c r="A10" s="104" t="s">
        <v>20</v>
      </c>
      <c r="B10" s="20">
        <v>61</v>
      </c>
      <c r="C10" s="20">
        <v>352</v>
      </c>
      <c r="D10" s="20">
        <v>24.1</v>
      </c>
      <c r="E10" s="20"/>
      <c r="F10" s="32">
        <v>0.173</v>
      </c>
      <c r="G10" s="25">
        <v>0.05284</v>
      </c>
      <c r="H10" s="25">
        <v>0.00119</v>
      </c>
      <c r="I10" s="25">
        <v>0.51306</v>
      </c>
      <c r="J10" s="25">
        <v>0.00817</v>
      </c>
      <c r="K10" s="25">
        <v>0.07046</v>
      </c>
      <c r="L10" s="25">
        <v>0.00081</v>
      </c>
      <c r="M10" s="25">
        <v>0.0215</v>
      </c>
      <c r="N10" s="25">
        <v>0.00025</v>
      </c>
      <c r="O10" s="20"/>
      <c r="P10" s="20">
        <v>322</v>
      </c>
      <c r="Q10" s="20">
        <v>50</v>
      </c>
      <c r="R10" s="20">
        <v>421</v>
      </c>
      <c r="S10" s="20">
        <v>5</v>
      </c>
      <c r="T10" s="20">
        <v>439</v>
      </c>
      <c r="U10" s="20">
        <v>5</v>
      </c>
      <c r="V10" s="20">
        <v>430</v>
      </c>
      <c r="W10" s="20">
        <v>5</v>
      </c>
      <c r="Y10" s="11">
        <v>153225.17</v>
      </c>
      <c r="Z10" s="11">
        <v>315.16</v>
      </c>
      <c r="AA10" s="11">
        <v>183.44</v>
      </c>
      <c r="AB10" s="12">
        <v>3.88</v>
      </c>
      <c r="AC10" s="11">
        <v>1221.33</v>
      </c>
      <c r="AD10" s="9">
        <v>1.55</v>
      </c>
      <c r="AE10" s="9">
        <v>0.043</v>
      </c>
      <c r="AF10" s="10">
        <v>17.26</v>
      </c>
      <c r="AG10" s="12">
        <v>0.086</v>
      </c>
      <c r="AH10" s="12">
        <v>1.42</v>
      </c>
      <c r="AI10" s="12">
        <v>2.87</v>
      </c>
      <c r="AJ10" s="12">
        <v>0.466</v>
      </c>
      <c r="AK10" s="12">
        <v>15.87</v>
      </c>
      <c r="AL10" s="12">
        <v>6.42</v>
      </c>
      <c r="AM10" s="11">
        <v>83.55</v>
      </c>
      <c r="AN10" s="11">
        <v>35.75</v>
      </c>
      <c r="AO10" s="11">
        <v>181.26</v>
      </c>
      <c r="AP10" s="11">
        <v>43.39</v>
      </c>
      <c r="AQ10" s="11">
        <v>468.73</v>
      </c>
      <c r="AR10" s="11">
        <v>96.22</v>
      </c>
      <c r="AS10" s="11">
        <v>7318.81</v>
      </c>
      <c r="AT10" s="9">
        <v>0.601</v>
      </c>
      <c r="AU10" s="9">
        <v>2.8</v>
      </c>
      <c r="AV10" s="11">
        <v>238.76</v>
      </c>
      <c r="AW10" s="11">
        <v>14.62</v>
      </c>
      <c r="AX10" s="11">
        <v>17.34</v>
      </c>
      <c r="AY10" s="11">
        <v>403.25</v>
      </c>
      <c r="AZ10" s="11">
        <v>860.04</v>
      </c>
    </row>
    <row r="11" spans="1:52" ht="14.25">
      <c r="A11" s="104" t="s">
        <v>21</v>
      </c>
      <c r="B11" s="20">
        <v>128</v>
      </c>
      <c r="C11" s="20">
        <v>677</v>
      </c>
      <c r="D11" s="20">
        <v>45.9</v>
      </c>
      <c r="E11" s="20"/>
      <c r="F11" s="32">
        <v>0.188</v>
      </c>
      <c r="G11" s="25">
        <v>0.05433</v>
      </c>
      <c r="H11" s="25">
        <v>0.0011</v>
      </c>
      <c r="I11" s="25">
        <v>0.50807</v>
      </c>
      <c r="J11" s="25">
        <v>0.00641</v>
      </c>
      <c r="K11" s="25">
        <v>0.06787</v>
      </c>
      <c r="L11" s="25">
        <v>0.00076</v>
      </c>
      <c r="M11" s="25">
        <v>0.01928</v>
      </c>
      <c r="N11" s="25">
        <v>0.00019</v>
      </c>
      <c r="O11" s="20"/>
      <c r="P11" s="20">
        <v>385</v>
      </c>
      <c r="Q11" s="20">
        <v>45</v>
      </c>
      <c r="R11" s="20">
        <v>417</v>
      </c>
      <c r="S11" s="20">
        <v>4</v>
      </c>
      <c r="T11" s="20">
        <v>423</v>
      </c>
      <c r="U11" s="20">
        <v>5</v>
      </c>
      <c r="V11" s="20">
        <v>386</v>
      </c>
      <c r="W11" s="20">
        <v>4</v>
      </c>
      <c r="Y11" s="11">
        <v>153225.17</v>
      </c>
      <c r="Z11" s="11">
        <v>405.58</v>
      </c>
      <c r="AA11" s="11">
        <v>214.55</v>
      </c>
      <c r="AB11" s="12">
        <v>6.88</v>
      </c>
      <c r="AC11" s="11">
        <v>1335.45</v>
      </c>
      <c r="AD11" s="9">
        <v>4.07</v>
      </c>
      <c r="AE11" s="9">
        <v>2.34</v>
      </c>
      <c r="AF11" s="10">
        <v>51.31</v>
      </c>
      <c r="AG11" s="12">
        <v>2.1</v>
      </c>
      <c r="AH11" s="12">
        <v>16.26</v>
      </c>
      <c r="AI11" s="12">
        <v>11.66</v>
      </c>
      <c r="AJ11" s="12">
        <v>4.67</v>
      </c>
      <c r="AK11" s="12">
        <v>32.94</v>
      </c>
      <c r="AL11" s="12">
        <v>9.36</v>
      </c>
      <c r="AM11" s="11">
        <v>102.15</v>
      </c>
      <c r="AN11" s="11">
        <v>39.29</v>
      </c>
      <c r="AO11" s="11">
        <v>187.78</v>
      </c>
      <c r="AP11" s="11">
        <v>44</v>
      </c>
      <c r="AQ11" s="11">
        <v>471.8</v>
      </c>
      <c r="AR11" s="11">
        <v>94.88</v>
      </c>
      <c r="AS11" s="11">
        <v>8726.05</v>
      </c>
      <c r="AT11" s="9">
        <v>1.443</v>
      </c>
      <c r="AU11" s="9">
        <v>2.65</v>
      </c>
      <c r="AV11" s="11">
        <v>476.87</v>
      </c>
      <c r="AW11" s="11">
        <v>30.04</v>
      </c>
      <c r="AX11" s="11">
        <v>35.56</v>
      </c>
      <c r="AY11" s="11">
        <v>908.32</v>
      </c>
      <c r="AZ11" s="11">
        <v>1776.49</v>
      </c>
    </row>
    <row r="12" spans="1:52" ht="14.25">
      <c r="A12" s="104" t="s">
        <v>22</v>
      </c>
      <c r="B12" s="20">
        <v>33.9</v>
      </c>
      <c r="C12" s="20">
        <v>234</v>
      </c>
      <c r="D12" s="20">
        <v>16.2</v>
      </c>
      <c r="E12" s="20"/>
      <c r="F12" s="32">
        <v>0.145</v>
      </c>
      <c r="G12" s="25">
        <v>0.05439</v>
      </c>
      <c r="H12" s="25">
        <v>0.00122</v>
      </c>
      <c r="I12" s="25">
        <v>0.5289</v>
      </c>
      <c r="J12" s="25">
        <v>0.00833</v>
      </c>
      <c r="K12" s="25">
        <v>0.07056</v>
      </c>
      <c r="L12" s="25">
        <v>0.00081</v>
      </c>
      <c r="M12" s="25">
        <v>0.02157</v>
      </c>
      <c r="N12" s="25">
        <v>0.00025</v>
      </c>
      <c r="O12" s="20"/>
      <c r="P12" s="20">
        <v>387</v>
      </c>
      <c r="Q12" s="20">
        <v>49</v>
      </c>
      <c r="R12" s="20">
        <v>431</v>
      </c>
      <c r="S12" s="20">
        <v>6</v>
      </c>
      <c r="T12" s="20">
        <v>440</v>
      </c>
      <c r="U12" s="20">
        <v>5</v>
      </c>
      <c r="V12" s="20">
        <v>431</v>
      </c>
      <c r="W12" s="20">
        <v>5</v>
      </c>
      <c r="Y12" s="11">
        <v>153225.17</v>
      </c>
      <c r="Z12" s="11">
        <v>168.47</v>
      </c>
      <c r="AA12" s="11">
        <v>183.89</v>
      </c>
      <c r="AB12" s="12">
        <v>4.93</v>
      </c>
      <c r="AC12" s="11">
        <v>521.22</v>
      </c>
      <c r="AD12" s="9">
        <v>1.245</v>
      </c>
      <c r="AE12" s="9">
        <v>0.03</v>
      </c>
      <c r="AF12" s="10">
        <v>10.75</v>
      </c>
      <c r="AG12" s="12">
        <v>0.082</v>
      </c>
      <c r="AH12" s="12">
        <v>1.28</v>
      </c>
      <c r="AI12" s="12">
        <v>1.96</v>
      </c>
      <c r="AJ12" s="12">
        <v>0.277</v>
      </c>
      <c r="AK12" s="12">
        <v>9.55</v>
      </c>
      <c r="AL12" s="12">
        <v>3.42</v>
      </c>
      <c r="AM12" s="11">
        <v>41.12</v>
      </c>
      <c r="AN12" s="11">
        <v>16.26</v>
      </c>
      <c r="AO12" s="11">
        <v>79.55</v>
      </c>
      <c r="AP12" s="11">
        <v>19.01</v>
      </c>
      <c r="AQ12" s="11">
        <v>208.5</v>
      </c>
      <c r="AR12" s="11">
        <v>41.5</v>
      </c>
      <c r="AS12" s="11">
        <v>8331.14</v>
      </c>
      <c r="AT12" s="9">
        <v>0.554</v>
      </c>
      <c r="AU12" s="9">
        <v>2.92</v>
      </c>
      <c r="AV12" s="11">
        <v>182.53</v>
      </c>
      <c r="AW12" s="11">
        <v>11.5</v>
      </c>
      <c r="AX12" s="11">
        <v>11.02</v>
      </c>
      <c r="AY12" s="11">
        <v>251.65</v>
      </c>
      <c r="AZ12" s="11">
        <v>655.36</v>
      </c>
    </row>
    <row r="13" spans="1:52" ht="14.25">
      <c r="A13" s="104" t="s">
        <v>23</v>
      </c>
      <c r="B13" s="20">
        <v>22</v>
      </c>
      <c r="C13" s="20">
        <v>133</v>
      </c>
      <c r="D13" s="20">
        <v>9.33</v>
      </c>
      <c r="E13" s="20"/>
      <c r="F13" s="32">
        <v>0.166</v>
      </c>
      <c r="G13" s="25">
        <v>0.05492</v>
      </c>
      <c r="H13" s="25">
        <v>0.00148</v>
      </c>
      <c r="I13" s="25">
        <v>0.5228</v>
      </c>
      <c r="J13" s="25">
        <v>0.01124</v>
      </c>
      <c r="K13" s="25">
        <v>0.06906</v>
      </c>
      <c r="L13" s="25">
        <v>0.00084</v>
      </c>
      <c r="M13" s="25">
        <v>0.02021</v>
      </c>
      <c r="N13" s="25">
        <v>0.0003</v>
      </c>
      <c r="O13" s="20"/>
      <c r="P13" s="20">
        <v>409</v>
      </c>
      <c r="Q13" s="20">
        <v>59</v>
      </c>
      <c r="R13" s="20">
        <v>427</v>
      </c>
      <c r="S13" s="20">
        <v>7</v>
      </c>
      <c r="T13" s="20">
        <v>431</v>
      </c>
      <c r="U13" s="20">
        <v>5</v>
      </c>
      <c r="V13" s="20">
        <v>404</v>
      </c>
      <c r="W13" s="20">
        <v>6</v>
      </c>
      <c r="Y13" s="11">
        <v>153225.17</v>
      </c>
      <c r="Z13" s="11">
        <v>225.67</v>
      </c>
      <c r="AA13" s="11">
        <v>191.38</v>
      </c>
      <c r="AB13" s="12">
        <v>3.98</v>
      </c>
      <c r="AC13" s="11">
        <v>638.48</v>
      </c>
      <c r="AD13" s="9">
        <v>0.76</v>
      </c>
      <c r="AE13" s="9">
        <v>0.0128</v>
      </c>
      <c r="AF13" s="10">
        <v>12.14</v>
      </c>
      <c r="AG13" s="12">
        <v>0.066</v>
      </c>
      <c r="AH13" s="12">
        <v>1.18</v>
      </c>
      <c r="AI13" s="12">
        <v>2.38</v>
      </c>
      <c r="AJ13" s="12">
        <v>0.588</v>
      </c>
      <c r="AK13" s="12">
        <v>11.13</v>
      </c>
      <c r="AL13" s="12">
        <v>3.99</v>
      </c>
      <c r="AM13" s="11">
        <v>48.83</v>
      </c>
      <c r="AN13" s="11">
        <v>20.13</v>
      </c>
      <c r="AO13" s="11">
        <v>98.53</v>
      </c>
      <c r="AP13" s="11">
        <v>23.57</v>
      </c>
      <c r="AQ13" s="11">
        <v>259.74</v>
      </c>
      <c r="AR13" s="11">
        <v>53.59</v>
      </c>
      <c r="AS13" s="11">
        <v>7668.58</v>
      </c>
      <c r="AT13" s="9">
        <v>0.34</v>
      </c>
      <c r="AU13" s="9">
        <v>3.2</v>
      </c>
      <c r="AV13" s="11">
        <v>94.04</v>
      </c>
      <c r="AW13" s="11">
        <v>5.87</v>
      </c>
      <c r="AX13" s="11">
        <v>6.24</v>
      </c>
      <c r="AY13" s="11">
        <v>147.08</v>
      </c>
      <c r="AZ13" s="11">
        <v>329.53</v>
      </c>
    </row>
    <row r="14" spans="1:52" ht="14.25">
      <c r="A14" s="104" t="s">
        <v>165</v>
      </c>
      <c r="B14" s="20">
        <v>53.2</v>
      </c>
      <c r="C14" s="20">
        <v>486</v>
      </c>
      <c r="D14" s="20">
        <v>34.3</v>
      </c>
      <c r="E14" s="20"/>
      <c r="F14" s="32">
        <v>0.109</v>
      </c>
      <c r="G14" s="25">
        <v>0.05674</v>
      </c>
      <c r="H14" s="25">
        <v>0.00138</v>
      </c>
      <c r="I14" s="25">
        <v>0.54697</v>
      </c>
      <c r="J14" s="25">
        <v>0.01</v>
      </c>
      <c r="K14" s="25">
        <v>0.06994</v>
      </c>
      <c r="L14" s="25">
        <v>0.00082</v>
      </c>
      <c r="M14" s="25">
        <v>0.02392</v>
      </c>
      <c r="N14" s="25">
        <v>0.00034</v>
      </c>
      <c r="O14" s="20"/>
      <c r="P14" s="20">
        <v>481</v>
      </c>
      <c r="Q14" s="20">
        <v>53</v>
      </c>
      <c r="R14" s="20">
        <v>443</v>
      </c>
      <c r="S14" s="20">
        <v>7</v>
      </c>
      <c r="T14" s="20">
        <v>436</v>
      </c>
      <c r="U14" s="20">
        <v>5</v>
      </c>
      <c r="V14" s="20">
        <v>478</v>
      </c>
      <c r="W14" s="20">
        <v>7</v>
      </c>
      <c r="Y14" s="11">
        <v>153225.17</v>
      </c>
      <c r="Z14" s="11">
        <v>122.35</v>
      </c>
      <c r="AA14" s="11">
        <v>195.29</v>
      </c>
      <c r="AB14" s="12">
        <v>8.49</v>
      </c>
      <c r="AC14" s="11">
        <v>823.27</v>
      </c>
      <c r="AD14" s="9">
        <v>3.26</v>
      </c>
      <c r="AE14" s="9">
        <v>2.37</v>
      </c>
      <c r="AF14" s="10">
        <v>35.66</v>
      </c>
      <c r="AG14" s="12">
        <v>1.936</v>
      </c>
      <c r="AH14" s="12">
        <v>15.75</v>
      </c>
      <c r="AI14" s="12">
        <v>9.3</v>
      </c>
      <c r="AJ14" s="12">
        <v>6.04</v>
      </c>
      <c r="AK14" s="12">
        <v>24.25</v>
      </c>
      <c r="AL14" s="12">
        <v>5.67</v>
      </c>
      <c r="AM14" s="11">
        <v>57.64</v>
      </c>
      <c r="AN14" s="11">
        <v>22.29</v>
      </c>
      <c r="AO14" s="11">
        <v>112.1</v>
      </c>
      <c r="AP14" s="11">
        <v>28.13</v>
      </c>
      <c r="AQ14" s="11">
        <v>328.14</v>
      </c>
      <c r="AR14" s="11">
        <v>72.19</v>
      </c>
      <c r="AS14" s="11">
        <v>11952.61</v>
      </c>
      <c r="AT14" s="9">
        <v>1.242</v>
      </c>
      <c r="AU14" s="9">
        <v>3.34</v>
      </c>
      <c r="AV14" s="11">
        <v>359.88</v>
      </c>
      <c r="AW14" s="11">
        <v>23.58</v>
      </c>
      <c r="AX14" s="11">
        <v>18.84</v>
      </c>
      <c r="AY14" s="11">
        <v>364.93</v>
      </c>
      <c r="AZ14" s="11">
        <v>1213.89</v>
      </c>
    </row>
    <row r="15" spans="1:52" ht="14.25">
      <c r="A15" s="104" t="s">
        <v>166</v>
      </c>
      <c r="B15" s="20">
        <v>32</v>
      </c>
      <c r="C15" s="20">
        <v>273</v>
      </c>
      <c r="D15" s="20">
        <v>18.7</v>
      </c>
      <c r="E15" s="20"/>
      <c r="F15" s="32">
        <v>0.117</v>
      </c>
      <c r="G15" s="25">
        <v>0.05617</v>
      </c>
      <c r="H15" s="25">
        <v>0.00122</v>
      </c>
      <c r="I15" s="25">
        <v>0.54062</v>
      </c>
      <c r="J15" s="25">
        <v>0.00797</v>
      </c>
      <c r="K15" s="25">
        <v>0.06983</v>
      </c>
      <c r="L15" s="25">
        <v>0.0008</v>
      </c>
      <c r="M15" s="25">
        <v>0.02283</v>
      </c>
      <c r="N15" s="25">
        <v>0.00027</v>
      </c>
      <c r="O15" s="20"/>
      <c r="P15" s="20">
        <v>459</v>
      </c>
      <c r="Q15" s="20">
        <v>48</v>
      </c>
      <c r="R15" s="20">
        <v>439</v>
      </c>
      <c r="S15" s="20">
        <v>5</v>
      </c>
      <c r="T15" s="20">
        <v>435</v>
      </c>
      <c r="U15" s="20">
        <v>5</v>
      </c>
      <c r="V15" s="20">
        <v>456</v>
      </c>
      <c r="W15" s="20">
        <v>5</v>
      </c>
      <c r="Y15" s="11">
        <v>153225.17</v>
      </c>
      <c r="Z15" s="11">
        <v>203.14</v>
      </c>
      <c r="AA15" s="11">
        <v>191.51</v>
      </c>
      <c r="AB15" s="12">
        <v>5.27</v>
      </c>
      <c r="AC15" s="11">
        <v>471.19</v>
      </c>
      <c r="AD15" s="9">
        <v>1.355</v>
      </c>
      <c r="AE15" s="9">
        <v>2.16</v>
      </c>
      <c r="AF15" s="10">
        <v>17.22</v>
      </c>
      <c r="AG15" s="12">
        <v>0.45</v>
      </c>
      <c r="AH15" s="12">
        <v>2.51</v>
      </c>
      <c r="AI15" s="12">
        <v>2.15</v>
      </c>
      <c r="AJ15" s="12">
        <v>0.518</v>
      </c>
      <c r="AK15" s="12">
        <v>7.86</v>
      </c>
      <c r="AL15" s="12">
        <v>2.87</v>
      </c>
      <c r="AM15" s="11">
        <v>35.29</v>
      </c>
      <c r="AN15" s="11">
        <v>14.37</v>
      </c>
      <c r="AO15" s="11">
        <v>72.54</v>
      </c>
      <c r="AP15" s="11">
        <v>17.84</v>
      </c>
      <c r="AQ15" s="11">
        <v>197.73</v>
      </c>
      <c r="AR15" s="11">
        <v>40.19</v>
      </c>
      <c r="AS15" s="11">
        <v>8418.09</v>
      </c>
      <c r="AT15" s="9">
        <v>0.711</v>
      </c>
      <c r="AU15" s="9">
        <v>4.18</v>
      </c>
      <c r="AV15" s="11">
        <v>200.62</v>
      </c>
      <c r="AW15" s="11">
        <v>12.98</v>
      </c>
      <c r="AX15" s="11">
        <v>10.51</v>
      </c>
      <c r="AY15" s="11">
        <v>222.03</v>
      </c>
      <c r="AZ15" s="11">
        <v>702.44</v>
      </c>
    </row>
    <row r="16" spans="1:52" ht="14.25">
      <c r="A16" s="104" t="s">
        <v>167</v>
      </c>
      <c r="B16" s="20">
        <v>73.4</v>
      </c>
      <c r="C16" s="20">
        <v>508</v>
      </c>
      <c r="D16" s="20">
        <v>37.7</v>
      </c>
      <c r="E16" s="20"/>
      <c r="F16" s="32">
        <v>0.144</v>
      </c>
      <c r="G16" s="25">
        <v>0.05521</v>
      </c>
      <c r="H16" s="25">
        <v>0.0012</v>
      </c>
      <c r="I16" s="25">
        <v>0.53447</v>
      </c>
      <c r="J16" s="25">
        <v>0.00776</v>
      </c>
      <c r="K16" s="25">
        <v>0.07023</v>
      </c>
      <c r="L16" s="25">
        <v>0.0008</v>
      </c>
      <c r="M16" s="25">
        <v>0.01994</v>
      </c>
      <c r="N16" s="25">
        <v>0.00022</v>
      </c>
      <c r="O16" s="20"/>
      <c r="P16" s="20">
        <v>421</v>
      </c>
      <c r="Q16" s="20">
        <v>47</v>
      </c>
      <c r="R16" s="20">
        <v>435</v>
      </c>
      <c r="S16" s="20">
        <v>5</v>
      </c>
      <c r="T16" s="20">
        <v>438</v>
      </c>
      <c r="U16" s="20">
        <v>5</v>
      </c>
      <c r="V16" s="20">
        <v>399</v>
      </c>
      <c r="W16" s="20">
        <v>4</v>
      </c>
      <c r="Y16" s="11">
        <v>153225.17</v>
      </c>
      <c r="Z16" s="11">
        <v>216.82</v>
      </c>
      <c r="AA16" s="11">
        <v>200.24</v>
      </c>
      <c r="AB16" s="12">
        <v>22.68</v>
      </c>
      <c r="AC16" s="11">
        <v>1201.42</v>
      </c>
      <c r="AD16" s="9">
        <v>9.14</v>
      </c>
      <c r="AE16" s="9">
        <v>3.54</v>
      </c>
      <c r="AF16" s="10">
        <v>59</v>
      </c>
      <c r="AG16" s="12">
        <v>3.23</v>
      </c>
      <c r="AH16" s="12">
        <v>26.14</v>
      </c>
      <c r="AI16" s="12">
        <v>17.08</v>
      </c>
      <c r="AJ16" s="12">
        <v>10.7</v>
      </c>
      <c r="AK16" s="12">
        <v>39.42</v>
      </c>
      <c r="AL16" s="12">
        <v>8.74</v>
      </c>
      <c r="AM16" s="11">
        <v>87.11</v>
      </c>
      <c r="AN16" s="11">
        <v>33.07</v>
      </c>
      <c r="AO16" s="11">
        <v>167.52</v>
      </c>
      <c r="AP16" s="11">
        <v>43.2</v>
      </c>
      <c r="AQ16" s="11">
        <v>518.95</v>
      </c>
      <c r="AR16" s="11">
        <v>117.8</v>
      </c>
      <c r="AS16" s="11">
        <v>11109.79</v>
      </c>
      <c r="AT16" s="9">
        <v>4.59</v>
      </c>
      <c r="AU16" s="9">
        <v>4.27</v>
      </c>
      <c r="AV16" s="11">
        <v>406.23</v>
      </c>
      <c r="AW16" s="11">
        <v>26.47</v>
      </c>
      <c r="AX16" s="11">
        <v>23.26</v>
      </c>
      <c r="AY16" s="11">
        <v>539.73</v>
      </c>
      <c r="AZ16" s="11">
        <v>1333.11</v>
      </c>
    </row>
    <row r="17" spans="1:52" ht="14.25">
      <c r="A17" s="104" t="s">
        <v>168</v>
      </c>
      <c r="B17" s="20">
        <v>56.3</v>
      </c>
      <c r="C17" s="20">
        <v>300</v>
      </c>
      <c r="D17" s="20">
        <v>22.6</v>
      </c>
      <c r="E17" s="20"/>
      <c r="F17" s="32">
        <v>0.188</v>
      </c>
      <c r="G17" s="25">
        <v>0.05586</v>
      </c>
      <c r="H17" s="25">
        <v>0.00162</v>
      </c>
      <c r="I17" s="25">
        <v>0.53803</v>
      </c>
      <c r="J17" s="25">
        <v>0.01282</v>
      </c>
      <c r="K17" s="25">
        <v>0.06987</v>
      </c>
      <c r="L17" s="25">
        <v>0.00087</v>
      </c>
      <c r="M17" s="25">
        <v>0.02191</v>
      </c>
      <c r="N17" s="25">
        <v>0.00038</v>
      </c>
      <c r="O17" s="20"/>
      <c r="P17" s="20">
        <v>447</v>
      </c>
      <c r="Q17" s="20">
        <v>63</v>
      </c>
      <c r="R17" s="20">
        <v>437</v>
      </c>
      <c r="S17" s="20">
        <v>8</v>
      </c>
      <c r="T17" s="20">
        <v>435</v>
      </c>
      <c r="U17" s="20">
        <v>5</v>
      </c>
      <c r="V17" s="20">
        <v>438</v>
      </c>
      <c r="W17" s="20">
        <v>8</v>
      </c>
      <c r="Y17" s="11">
        <v>153225.17</v>
      </c>
      <c r="Z17" s="11">
        <v>4466.65</v>
      </c>
      <c r="AA17" s="11">
        <v>9027.89</v>
      </c>
      <c r="AB17" s="12">
        <v>5.23</v>
      </c>
      <c r="AC17" s="11">
        <v>1007.69</v>
      </c>
      <c r="AD17" s="9">
        <v>3.39</v>
      </c>
      <c r="AE17" s="9">
        <v>21.68</v>
      </c>
      <c r="AF17" s="10">
        <v>93.83</v>
      </c>
      <c r="AG17" s="12">
        <v>9.94</v>
      </c>
      <c r="AH17" s="12">
        <v>52.93</v>
      </c>
      <c r="AI17" s="12">
        <v>15.93</v>
      </c>
      <c r="AJ17" s="12">
        <v>6.78</v>
      </c>
      <c r="AK17" s="12">
        <v>29.44</v>
      </c>
      <c r="AL17" s="12">
        <v>6.71</v>
      </c>
      <c r="AM17" s="11">
        <v>72.68</v>
      </c>
      <c r="AN17" s="11">
        <v>29.11</v>
      </c>
      <c r="AO17" s="11">
        <v>147.29</v>
      </c>
      <c r="AP17" s="11">
        <v>35.89</v>
      </c>
      <c r="AQ17" s="11">
        <v>408.56</v>
      </c>
      <c r="AR17" s="11">
        <v>87.69</v>
      </c>
      <c r="AS17" s="11">
        <v>9601.76</v>
      </c>
      <c r="AT17" s="9">
        <v>2.88</v>
      </c>
      <c r="AU17" s="9">
        <v>2.44</v>
      </c>
      <c r="AV17" s="11">
        <v>230.29</v>
      </c>
      <c r="AW17" s="11">
        <v>15.17</v>
      </c>
      <c r="AX17" s="11">
        <v>17.73</v>
      </c>
      <c r="AY17" s="11">
        <v>392.07</v>
      </c>
      <c r="AZ17" s="11">
        <v>767.06</v>
      </c>
    </row>
    <row r="18" spans="1:52" ht="14.25">
      <c r="A18" s="104" t="s">
        <v>169</v>
      </c>
      <c r="B18" s="20">
        <v>238</v>
      </c>
      <c r="C18" s="20">
        <v>1054</v>
      </c>
      <c r="D18" s="20">
        <v>76.9</v>
      </c>
      <c r="E18" s="20"/>
      <c r="F18" s="32">
        <v>0.226</v>
      </c>
      <c r="G18" s="25">
        <v>0.0616</v>
      </c>
      <c r="H18" s="25">
        <v>0.00143</v>
      </c>
      <c r="I18" s="25">
        <v>0.59818</v>
      </c>
      <c r="J18" s="25">
        <v>0.00987</v>
      </c>
      <c r="K18" s="25">
        <v>0.07044</v>
      </c>
      <c r="L18" s="25">
        <v>0.00082</v>
      </c>
      <c r="M18" s="25">
        <v>0.01351</v>
      </c>
      <c r="N18" s="25">
        <v>0.00018</v>
      </c>
      <c r="O18" s="20"/>
      <c r="P18" s="20">
        <v>660</v>
      </c>
      <c r="Q18" s="20">
        <v>49</v>
      </c>
      <c r="R18" s="20">
        <v>476</v>
      </c>
      <c r="S18" s="20">
        <v>6</v>
      </c>
      <c r="T18" s="20">
        <v>439</v>
      </c>
      <c r="U18" s="20">
        <v>5</v>
      </c>
      <c r="V18" s="20">
        <v>271</v>
      </c>
      <c r="W18" s="20">
        <v>4</v>
      </c>
      <c r="Y18" s="11">
        <v>153225.17</v>
      </c>
      <c r="Z18" s="11">
        <v>558.11</v>
      </c>
      <c r="AA18" s="11">
        <v>395.84</v>
      </c>
      <c r="AB18" s="12">
        <v>15.86</v>
      </c>
      <c r="AC18" s="11">
        <v>1024.38</v>
      </c>
      <c r="AD18" s="9">
        <v>25.72</v>
      </c>
      <c r="AE18" s="9">
        <v>14.53</v>
      </c>
      <c r="AF18" s="10">
        <v>68.77</v>
      </c>
      <c r="AG18" s="12">
        <v>9.63</v>
      </c>
      <c r="AH18" s="12">
        <v>57.13</v>
      </c>
      <c r="AI18" s="12">
        <v>21.16</v>
      </c>
      <c r="AJ18" s="12">
        <v>7.76</v>
      </c>
      <c r="AK18" s="12">
        <v>25.72</v>
      </c>
      <c r="AL18" s="12">
        <v>4.86</v>
      </c>
      <c r="AM18" s="11">
        <v>50.49</v>
      </c>
      <c r="AN18" s="11">
        <v>24.54</v>
      </c>
      <c r="AO18" s="11">
        <v>169.23</v>
      </c>
      <c r="AP18" s="11">
        <v>58.16</v>
      </c>
      <c r="AQ18" s="11">
        <v>851.06</v>
      </c>
      <c r="AR18" s="11">
        <v>218.18</v>
      </c>
      <c r="AS18" s="11">
        <v>14809.31</v>
      </c>
      <c r="AT18" s="9">
        <v>75.07</v>
      </c>
      <c r="AU18" s="9">
        <v>24.44</v>
      </c>
      <c r="AV18" s="11">
        <v>794.76</v>
      </c>
      <c r="AW18" s="11">
        <v>57.73</v>
      </c>
      <c r="AX18" s="11">
        <v>52.02</v>
      </c>
      <c r="AY18" s="11">
        <v>1685.23</v>
      </c>
      <c r="AZ18" s="11">
        <v>2652.92</v>
      </c>
    </row>
    <row r="19" spans="1:52" ht="14.25">
      <c r="A19" s="104" t="s">
        <v>170</v>
      </c>
      <c r="B19" s="20">
        <v>179</v>
      </c>
      <c r="C19" s="20">
        <v>530</v>
      </c>
      <c r="D19" s="20">
        <v>40.2</v>
      </c>
      <c r="E19" s="20"/>
      <c r="F19" s="32">
        <v>0.338</v>
      </c>
      <c r="G19" s="25">
        <v>0.05549</v>
      </c>
      <c r="H19" s="25">
        <v>0.00146</v>
      </c>
      <c r="I19" s="25">
        <v>0.53061</v>
      </c>
      <c r="J19" s="25">
        <v>0.01086</v>
      </c>
      <c r="K19" s="25">
        <v>0.06935</v>
      </c>
      <c r="L19" s="25">
        <v>0.00083</v>
      </c>
      <c r="M19" s="25">
        <v>0.02044</v>
      </c>
      <c r="N19" s="25">
        <v>0.00026</v>
      </c>
      <c r="O19" s="20"/>
      <c r="P19" s="20">
        <v>432</v>
      </c>
      <c r="Q19" s="20">
        <v>57</v>
      </c>
      <c r="R19" s="20">
        <v>432</v>
      </c>
      <c r="S19" s="20">
        <v>7</v>
      </c>
      <c r="T19" s="20">
        <v>432</v>
      </c>
      <c r="U19" s="20">
        <v>5</v>
      </c>
      <c r="V19" s="20">
        <v>409</v>
      </c>
      <c r="W19" s="20">
        <v>5</v>
      </c>
      <c r="Y19" s="11">
        <v>153225.17</v>
      </c>
      <c r="Z19" s="11">
        <v>507.21</v>
      </c>
      <c r="AA19" s="11">
        <v>192.96</v>
      </c>
      <c r="AB19" s="12">
        <v>14.34</v>
      </c>
      <c r="AC19" s="11">
        <v>2136.92</v>
      </c>
      <c r="AD19" s="9">
        <v>4.51</v>
      </c>
      <c r="AE19" s="9">
        <v>2.13</v>
      </c>
      <c r="AF19" s="10">
        <v>57.1</v>
      </c>
      <c r="AG19" s="12">
        <v>2.38</v>
      </c>
      <c r="AH19" s="12">
        <v>18.58</v>
      </c>
      <c r="AI19" s="12">
        <v>15.27</v>
      </c>
      <c r="AJ19" s="12">
        <v>5.89</v>
      </c>
      <c r="AK19" s="12">
        <v>46.9</v>
      </c>
      <c r="AL19" s="12">
        <v>13.89</v>
      </c>
      <c r="AM19" s="11">
        <v>159.72</v>
      </c>
      <c r="AN19" s="11">
        <v>63.97</v>
      </c>
      <c r="AO19" s="11">
        <v>313.82</v>
      </c>
      <c r="AP19" s="11">
        <v>73.44</v>
      </c>
      <c r="AQ19" s="11">
        <v>807.8</v>
      </c>
      <c r="AR19" s="11">
        <v>166.86</v>
      </c>
      <c r="AS19" s="11">
        <v>8491.04</v>
      </c>
      <c r="AT19" s="9">
        <v>1.273</v>
      </c>
      <c r="AU19" s="9">
        <v>3.11</v>
      </c>
      <c r="AV19" s="11">
        <v>361.94</v>
      </c>
      <c r="AW19" s="11">
        <v>23.27</v>
      </c>
      <c r="AX19" s="11">
        <v>46.96</v>
      </c>
      <c r="AY19" s="11">
        <v>1169.88</v>
      </c>
      <c r="AZ19" s="11">
        <v>1302.62</v>
      </c>
    </row>
    <row r="20" spans="1:52" s="86" customFormat="1" ht="14.25">
      <c r="A20" s="104" t="s">
        <v>171</v>
      </c>
      <c r="B20" s="83">
        <v>0.91</v>
      </c>
      <c r="C20" s="83">
        <v>26.6</v>
      </c>
      <c r="D20" s="83">
        <v>2.45</v>
      </c>
      <c r="E20" s="83"/>
      <c r="F20" s="84">
        <v>0.034</v>
      </c>
      <c r="G20" s="85">
        <v>0.12651</v>
      </c>
      <c r="H20" s="85">
        <v>0.00518</v>
      </c>
      <c r="I20" s="85">
        <v>1.2125</v>
      </c>
      <c r="J20" s="85">
        <v>0.04384</v>
      </c>
      <c r="K20" s="85">
        <v>0.06951</v>
      </c>
      <c r="L20" s="85">
        <v>0.00121</v>
      </c>
      <c r="M20" s="85">
        <v>0.17929</v>
      </c>
      <c r="N20" s="85">
        <v>0.00634</v>
      </c>
      <c r="O20" s="83"/>
      <c r="P20" s="83">
        <v>2050</v>
      </c>
      <c r="Q20" s="83">
        <v>71</v>
      </c>
      <c r="R20" s="83">
        <v>806</v>
      </c>
      <c r="S20" s="83">
        <v>20</v>
      </c>
      <c r="T20" s="83">
        <v>433</v>
      </c>
      <c r="U20" s="83">
        <v>7</v>
      </c>
      <c r="V20" s="83">
        <v>3333</v>
      </c>
      <c r="W20" s="83">
        <v>109</v>
      </c>
      <c r="Y20" s="87">
        <v>153225.17</v>
      </c>
      <c r="Z20" s="87">
        <v>309.04</v>
      </c>
      <c r="AA20" s="87">
        <v>219617.92</v>
      </c>
      <c r="AB20" s="88">
        <v>233016.8</v>
      </c>
      <c r="AC20" s="87">
        <v>457.03</v>
      </c>
      <c r="AD20" s="89">
        <v>566.52</v>
      </c>
      <c r="AE20" s="89">
        <v>5.49</v>
      </c>
      <c r="AF20" s="90">
        <v>33.66</v>
      </c>
      <c r="AG20" s="88">
        <v>9.06</v>
      </c>
      <c r="AH20" s="88">
        <v>73.51</v>
      </c>
      <c r="AI20" s="88">
        <v>43.15</v>
      </c>
      <c r="AJ20" s="88">
        <v>61.1</v>
      </c>
      <c r="AK20" s="88">
        <v>60</v>
      </c>
      <c r="AL20" s="88">
        <v>11.13</v>
      </c>
      <c r="AM20" s="87">
        <v>68.4</v>
      </c>
      <c r="AN20" s="87">
        <v>14.38</v>
      </c>
      <c r="AO20" s="87">
        <v>40.23</v>
      </c>
      <c r="AP20" s="87">
        <v>5.91</v>
      </c>
      <c r="AQ20" s="87">
        <v>43.97</v>
      </c>
      <c r="AR20" s="87">
        <v>5.65</v>
      </c>
      <c r="AS20" s="87">
        <v>4.26</v>
      </c>
      <c r="AT20" s="89">
        <v>13.49</v>
      </c>
      <c r="AU20" s="89">
        <v>3.6</v>
      </c>
      <c r="AV20" s="87">
        <v>33.39</v>
      </c>
      <c r="AW20" s="87">
        <v>4.36</v>
      </c>
      <c r="AX20" s="87">
        <v>2.92</v>
      </c>
      <c r="AY20" s="87">
        <v>9.59</v>
      </c>
      <c r="AZ20" s="87">
        <v>133.38</v>
      </c>
    </row>
    <row r="21" spans="1:52" ht="14.25">
      <c r="A21" s="104" t="s">
        <v>172</v>
      </c>
      <c r="B21" s="20">
        <v>57.8</v>
      </c>
      <c r="C21" s="20">
        <v>410</v>
      </c>
      <c r="D21" s="20">
        <v>29.7</v>
      </c>
      <c r="E21" s="20"/>
      <c r="F21" s="32">
        <v>0.141</v>
      </c>
      <c r="G21" s="25">
        <v>0.05401</v>
      </c>
      <c r="H21" s="25">
        <v>0.00121</v>
      </c>
      <c r="I21" s="25">
        <v>0.51532</v>
      </c>
      <c r="J21" s="25">
        <v>0.00787</v>
      </c>
      <c r="K21" s="25">
        <v>0.06919</v>
      </c>
      <c r="L21" s="25">
        <v>0.00079</v>
      </c>
      <c r="M21" s="25">
        <v>0.02114</v>
      </c>
      <c r="N21" s="25">
        <v>0.00025</v>
      </c>
      <c r="O21" s="20"/>
      <c r="P21" s="20">
        <v>372</v>
      </c>
      <c r="Q21" s="20">
        <v>50</v>
      </c>
      <c r="R21" s="20">
        <v>422</v>
      </c>
      <c r="S21" s="20">
        <v>5</v>
      </c>
      <c r="T21" s="20">
        <v>431</v>
      </c>
      <c r="U21" s="20">
        <v>5</v>
      </c>
      <c r="V21" s="20">
        <v>423</v>
      </c>
      <c r="W21" s="20">
        <v>5</v>
      </c>
      <c r="Y21" s="11">
        <v>153225.17</v>
      </c>
      <c r="Z21" s="11">
        <v>218.03</v>
      </c>
      <c r="AA21" s="11">
        <v>181.24</v>
      </c>
      <c r="AB21" s="12">
        <v>10.16</v>
      </c>
      <c r="AC21" s="11">
        <v>774.86</v>
      </c>
      <c r="AD21" s="9">
        <v>3.09</v>
      </c>
      <c r="AE21" s="9">
        <v>0.171</v>
      </c>
      <c r="AF21" s="10">
        <v>18.48</v>
      </c>
      <c r="AG21" s="12">
        <v>0.293</v>
      </c>
      <c r="AH21" s="12">
        <v>2.85</v>
      </c>
      <c r="AI21" s="12">
        <v>3.22</v>
      </c>
      <c r="AJ21" s="12">
        <v>0.736</v>
      </c>
      <c r="AK21" s="12">
        <v>13.68</v>
      </c>
      <c r="AL21" s="12">
        <v>4.68</v>
      </c>
      <c r="AM21" s="11">
        <v>57.88</v>
      </c>
      <c r="AN21" s="11">
        <v>23.14</v>
      </c>
      <c r="AO21" s="11">
        <v>116.38</v>
      </c>
      <c r="AP21" s="11">
        <v>28.39</v>
      </c>
      <c r="AQ21" s="11">
        <v>313.01</v>
      </c>
      <c r="AR21" s="11">
        <v>63.01</v>
      </c>
      <c r="AS21" s="11">
        <v>8882.45</v>
      </c>
      <c r="AT21" s="9">
        <v>1.358</v>
      </c>
      <c r="AU21" s="9">
        <v>2.95</v>
      </c>
      <c r="AV21" s="11">
        <v>321.61</v>
      </c>
      <c r="AW21" s="11">
        <v>19.78</v>
      </c>
      <c r="AX21" s="11">
        <v>18.73</v>
      </c>
      <c r="AY21" s="11">
        <v>421.78</v>
      </c>
      <c r="AZ21" s="11">
        <v>1102.11</v>
      </c>
    </row>
    <row r="22" spans="1:52" ht="14.25">
      <c r="A22" s="104" t="s">
        <v>173</v>
      </c>
      <c r="B22" s="20">
        <v>119</v>
      </c>
      <c r="C22" s="20">
        <v>1806</v>
      </c>
      <c r="D22" s="20">
        <v>112</v>
      </c>
      <c r="E22" s="20"/>
      <c r="F22" s="32">
        <v>0.066</v>
      </c>
      <c r="G22" s="25">
        <v>0.05766</v>
      </c>
      <c r="H22" s="25">
        <v>0.0012</v>
      </c>
      <c r="I22" s="25">
        <v>0.55441</v>
      </c>
      <c r="J22" s="25">
        <v>0.00713</v>
      </c>
      <c r="K22" s="25">
        <v>0.06973</v>
      </c>
      <c r="L22" s="25">
        <v>0.00078</v>
      </c>
      <c r="M22" s="25">
        <v>0.0221</v>
      </c>
      <c r="N22" s="25">
        <v>0.00025</v>
      </c>
      <c r="O22" s="20"/>
      <c r="P22" s="20">
        <v>517</v>
      </c>
      <c r="Q22" s="20">
        <v>45</v>
      </c>
      <c r="R22" s="20">
        <v>448</v>
      </c>
      <c r="S22" s="20">
        <v>5</v>
      </c>
      <c r="T22" s="20">
        <v>435</v>
      </c>
      <c r="U22" s="20">
        <v>5</v>
      </c>
      <c r="V22" s="20">
        <v>442</v>
      </c>
      <c r="W22" s="20">
        <v>5</v>
      </c>
      <c r="Y22" s="11">
        <v>153225.17</v>
      </c>
      <c r="Z22" s="11">
        <v>240.77</v>
      </c>
      <c r="AA22" s="11">
        <v>1044.63</v>
      </c>
      <c r="AB22" s="12">
        <v>30.48</v>
      </c>
      <c r="AC22" s="11">
        <v>1955.56</v>
      </c>
      <c r="AD22" s="9">
        <v>9.83</v>
      </c>
      <c r="AE22" s="9">
        <v>21.72</v>
      </c>
      <c r="AF22" s="10">
        <v>164.4</v>
      </c>
      <c r="AG22" s="12">
        <v>15.91</v>
      </c>
      <c r="AH22" s="12">
        <v>112.95</v>
      </c>
      <c r="AI22" s="12">
        <v>61.22</v>
      </c>
      <c r="AJ22" s="12">
        <v>33.57</v>
      </c>
      <c r="AK22" s="12">
        <v>114.44</v>
      </c>
      <c r="AL22" s="12">
        <v>21.06</v>
      </c>
      <c r="AM22" s="11">
        <v>160.61</v>
      </c>
      <c r="AN22" s="11">
        <v>49.01</v>
      </c>
      <c r="AO22" s="11">
        <v>212.3</v>
      </c>
      <c r="AP22" s="11">
        <v>51.39</v>
      </c>
      <c r="AQ22" s="11">
        <v>611.67</v>
      </c>
      <c r="AR22" s="11">
        <v>132.94</v>
      </c>
      <c r="AS22" s="11">
        <v>12104.72</v>
      </c>
      <c r="AT22" s="9">
        <v>3.22</v>
      </c>
      <c r="AU22" s="9">
        <v>6.08</v>
      </c>
      <c r="AV22" s="11">
        <v>1224.48</v>
      </c>
      <c r="AW22" s="11">
        <v>82.95</v>
      </c>
      <c r="AX22" s="11">
        <v>36.48</v>
      </c>
      <c r="AY22" s="11">
        <v>793.36</v>
      </c>
      <c r="AZ22" s="11">
        <v>4556.38</v>
      </c>
    </row>
    <row r="23" spans="1:52" ht="14.25">
      <c r="A23" s="104" t="s">
        <v>174</v>
      </c>
      <c r="B23" s="20">
        <v>212</v>
      </c>
      <c r="C23" s="20">
        <v>909</v>
      </c>
      <c r="D23" s="20">
        <v>66.5</v>
      </c>
      <c r="E23" s="20"/>
      <c r="F23" s="32">
        <v>0.233</v>
      </c>
      <c r="G23" s="25">
        <v>0.05928</v>
      </c>
      <c r="H23" s="25">
        <v>0.00122</v>
      </c>
      <c r="I23" s="25">
        <v>0.57823</v>
      </c>
      <c r="J23" s="25">
        <v>0.00734</v>
      </c>
      <c r="K23" s="25">
        <v>0.07074</v>
      </c>
      <c r="L23" s="25">
        <v>0.00079</v>
      </c>
      <c r="M23" s="25">
        <v>0.01983</v>
      </c>
      <c r="N23" s="25">
        <v>0.00019</v>
      </c>
      <c r="O23" s="20"/>
      <c r="P23" s="20">
        <v>577</v>
      </c>
      <c r="Q23" s="20">
        <v>44</v>
      </c>
      <c r="R23" s="20">
        <v>463</v>
      </c>
      <c r="S23" s="20">
        <v>5</v>
      </c>
      <c r="T23" s="20">
        <v>441</v>
      </c>
      <c r="U23" s="20">
        <v>5</v>
      </c>
      <c r="V23" s="20">
        <v>397</v>
      </c>
      <c r="W23" s="20">
        <v>4</v>
      </c>
      <c r="Y23" s="11">
        <v>153225.17</v>
      </c>
      <c r="Z23" s="11">
        <v>273.92</v>
      </c>
      <c r="AA23" s="11">
        <v>198.99</v>
      </c>
      <c r="AB23" s="12">
        <v>38.94</v>
      </c>
      <c r="AC23" s="11">
        <v>1406.14</v>
      </c>
      <c r="AD23" s="9">
        <v>8.36</v>
      </c>
      <c r="AE23" s="9">
        <v>5.54</v>
      </c>
      <c r="AF23" s="10">
        <v>86.58</v>
      </c>
      <c r="AG23" s="12">
        <v>4.02</v>
      </c>
      <c r="AH23" s="12">
        <v>30.79</v>
      </c>
      <c r="AI23" s="12">
        <v>17.31</v>
      </c>
      <c r="AJ23" s="12">
        <v>10.27</v>
      </c>
      <c r="AK23" s="12">
        <v>37.28</v>
      </c>
      <c r="AL23" s="12">
        <v>9.13</v>
      </c>
      <c r="AM23" s="11">
        <v>96.56</v>
      </c>
      <c r="AN23" s="11">
        <v>39.05</v>
      </c>
      <c r="AO23" s="11">
        <v>200.73</v>
      </c>
      <c r="AP23" s="11">
        <v>50.75</v>
      </c>
      <c r="AQ23" s="11">
        <v>595.42</v>
      </c>
      <c r="AR23" s="11">
        <v>130.82</v>
      </c>
      <c r="AS23" s="11">
        <v>9067.51</v>
      </c>
      <c r="AT23" s="9">
        <v>2.46</v>
      </c>
      <c r="AU23" s="9">
        <v>4.48</v>
      </c>
      <c r="AV23" s="11">
        <v>682.59</v>
      </c>
      <c r="AW23" s="11">
        <v>46.36</v>
      </c>
      <c r="AX23" s="11">
        <v>58.9</v>
      </c>
      <c r="AY23" s="11">
        <v>1389.76</v>
      </c>
      <c r="AZ23" s="11">
        <v>2278.19</v>
      </c>
    </row>
    <row r="24" spans="1:52" ht="14.25">
      <c r="A24" s="104" t="s">
        <v>175</v>
      </c>
      <c r="B24" s="20">
        <v>29.1</v>
      </c>
      <c r="C24" s="20">
        <v>164</v>
      </c>
      <c r="D24" s="20">
        <v>11.6</v>
      </c>
      <c r="E24" s="20"/>
      <c r="F24" s="32">
        <v>0.177</v>
      </c>
      <c r="G24" s="25">
        <v>0.05519</v>
      </c>
      <c r="H24" s="25">
        <v>0.00133</v>
      </c>
      <c r="I24" s="25">
        <v>0.53792</v>
      </c>
      <c r="J24" s="25">
        <v>0.00944</v>
      </c>
      <c r="K24" s="25">
        <v>0.07068</v>
      </c>
      <c r="L24" s="25">
        <v>0.00082</v>
      </c>
      <c r="M24" s="25">
        <v>0.02116</v>
      </c>
      <c r="N24" s="25">
        <v>0.00027</v>
      </c>
      <c r="O24" s="20"/>
      <c r="P24" s="20">
        <v>420</v>
      </c>
      <c r="Q24" s="20">
        <v>52</v>
      </c>
      <c r="R24" s="20">
        <v>437</v>
      </c>
      <c r="S24" s="20">
        <v>6</v>
      </c>
      <c r="T24" s="20">
        <v>440</v>
      </c>
      <c r="U24" s="20">
        <v>5</v>
      </c>
      <c r="V24" s="20">
        <v>423</v>
      </c>
      <c r="W24" s="20">
        <v>5</v>
      </c>
      <c r="Y24" s="11">
        <v>153225.17</v>
      </c>
      <c r="Z24" s="11">
        <v>226.14</v>
      </c>
      <c r="AA24" s="11">
        <v>198.94</v>
      </c>
      <c r="AB24" s="12">
        <v>3.94</v>
      </c>
      <c r="AC24" s="11">
        <v>814.54</v>
      </c>
      <c r="AD24" s="9">
        <v>0.842</v>
      </c>
      <c r="AE24" s="9">
        <v>0.03</v>
      </c>
      <c r="AF24" s="10">
        <v>12.79</v>
      </c>
      <c r="AG24" s="12">
        <v>0.107</v>
      </c>
      <c r="AH24" s="12">
        <v>1.67</v>
      </c>
      <c r="AI24" s="12">
        <v>3.12</v>
      </c>
      <c r="AJ24" s="12">
        <v>0.634</v>
      </c>
      <c r="AK24" s="12">
        <v>14.98</v>
      </c>
      <c r="AL24" s="12">
        <v>5.19</v>
      </c>
      <c r="AM24" s="11">
        <v>62.73</v>
      </c>
      <c r="AN24" s="11">
        <v>24.8</v>
      </c>
      <c r="AO24" s="11">
        <v>121.08</v>
      </c>
      <c r="AP24" s="11">
        <v>28.76</v>
      </c>
      <c r="AQ24" s="11">
        <v>310.9</v>
      </c>
      <c r="AR24" s="11">
        <v>62.55</v>
      </c>
      <c r="AS24" s="11">
        <v>8040.52</v>
      </c>
      <c r="AT24" s="9">
        <v>0.456</v>
      </c>
      <c r="AU24" s="9">
        <v>4.12</v>
      </c>
      <c r="AV24" s="11">
        <v>119.33</v>
      </c>
      <c r="AW24" s="11">
        <v>7.43</v>
      </c>
      <c r="AX24" s="11">
        <v>8.46</v>
      </c>
      <c r="AY24" s="11">
        <v>200.84</v>
      </c>
      <c r="AZ24" s="11">
        <v>416.47</v>
      </c>
    </row>
    <row r="25" spans="1:52" ht="14.25">
      <c r="A25" s="104" t="s">
        <v>176</v>
      </c>
      <c r="B25" s="20">
        <v>800</v>
      </c>
      <c r="C25" s="20">
        <v>1509</v>
      </c>
      <c r="D25" s="20">
        <v>89.3</v>
      </c>
      <c r="E25" s="20"/>
      <c r="F25" s="32">
        <v>0.53</v>
      </c>
      <c r="G25" s="25">
        <v>0.06155</v>
      </c>
      <c r="H25" s="25">
        <v>0.00124</v>
      </c>
      <c r="I25" s="25">
        <v>0.47501</v>
      </c>
      <c r="J25" s="25">
        <v>0.00554</v>
      </c>
      <c r="K25" s="25">
        <v>0.05596</v>
      </c>
      <c r="L25" s="25">
        <v>0.00062</v>
      </c>
      <c r="M25" s="25">
        <v>0.00547</v>
      </c>
      <c r="N25" s="25">
        <v>5E-05</v>
      </c>
      <c r="O25" s="20"/>
      <c r="P25" s="20">
        <v>658</v>
      </c>
      <c r="Q25" s="20">
        <v>42</v>
      </c>
      <c r="R25" s="20">
        <v>395</v>
      </c>
      <c r="S25" s="20">
        <v>4</v>
      </c>
      <c r="T25" s="20">
        <v>351</v>
      </c>
      <c r="U25" s="20">
        <v>4</v>
      </c>
      <c r="V25" s="20">
        <v>110</v>
      </c>
      <c r="W25" s="20">
        <v>1</v>
      </c>
      <c r="Y25" s="11">
        <v>153225.17</v>
      </c>
      <c r="Z25" s="11">
        <v>619.81</v>
      </c>
      <c r="AA25" s="11">
        <v>693.55</v>
      </c>
      <c r="AB25" s="12">
        <v>55.77</v>
      </c>
      <c r="AC25" s="11">
        <v>1192.12</v>
      </c>
      <c r="AD25" s="9">
        <v>40.77</v>
      </c>
      <c r="AE25" s="9">
        <v>22.34</v>
      </c>
      <c r="AF25" s="10">
        <v>159.88</v>
      </c>
      <c r="AG25" s="12">
        <v>21.53</v>
      </c>
      <c r="AH25" s="12">
        <v>138.99</v>
      </c>
      <c r="AI25" s="12">
        <v>71.08</v>
      </c>
      <c r="AJ25" s="12">
        <v>39.45</v>
      </c>
      <c r="AK25" s="12">
        <v>106.45</v>
      </c>
      <c r="AL25" s="12">
        <v>16.73</v>
      </c>
      <c r="AM25" s="11">
        <v>105.34</v>
      </c>
      <c r="AN25" s="11">
        <v>29.3</v>
      </c>
      <c r="AO25" s="11">
        <v>146.17</v>
      </c>
      <c r="AP25" s="11">
        <v>45.42</v>
      </c>
      <c r="AQ25" s="11">
        <v>682.49</v>
      </c>
      <c r="AR25" s="11">
        <v>189.68</v>
      </c>
      <c r="AS25" s="11">
        <v>12713.95</v>
      </c>
      <c r="AT25" s="9">
        <v>16.69</v>
      </c>
      <c r="AU25" s="9">
        <v>7.89</v>
      </c>
      <c r="AV25" s="11">
        <v>952.17</v>
      </c>
      <c r="AW25" s="11">
        <v>65.1</v>
      </c>
      <c r="AX25" s="11">
        <v>48.89</v>
      </c>
      <c r="AY25" s="11">
        <v>4779.87</v>
      </c>
      <c r="AZ25" s="11">
        <v>4095.93</v>
      </c>
    </row>
    <row r="26" spans="1:52" ht="14.25">
      <c r="A26" s="104" t="s">
        <v>177</v>
      </c>
      <c r="B26" s="20">
        <v>188</v>
      </c>
      <c r="C26" s="20">
        <v>804</v>
      </c>
      <c r="D26" s="20">
        <v>65.2</v>
      </c>
      <c r="E26" s="20"/>
      <c r="F26" s="32">
        <v>0.233</v>
      </c>
      <c r="G26" s="25">
        <v>0.05666</v>
      </c>
      <c r="H26" s="25">
        <v>0.00132</v>
      </c>
      <c r="I26" s="25">
        <v>0.55171</v>
      </c>
      <c r="J26" s="25">
        <v>0.00911</v>
      </c>
      <c r="K26" s="25">
        <v>0.0706</v>
      </c>
      <c r="L26" s="25">
        <v>0.00081</v>
      </c>
      <c r="M26" s="25">
        <v>0.02081</v>
      </c>
      <c r="N26" s="25">
        <v>0.00024</v>
      </c>
      <c r="O26" s="20"/>
      <c r="P26" s="20">
        <v>478</v>
      </c>
      <c r="Q26" s="20">
        <v>51</v>
      </c>
      <c r="R26" s="20">
        <v>446</v>
      </c>
      <c r="S26" s="20">
        <v>6</v>
      </c>
      <c r="T26" s="20">
        <v>440</v>
      </c>
      <c r="U26" s="20">
        <v>5</v>
      </c>
      <c r="V26" s="20">
        <v>416</v>
      </c>
      <c r="W26" s="20">
        <v>5</v>
      </c>
      <c r="Y26" s="11">
        <v>153225.17</v>
      </c>
      <c r="Z26" s="11">
        <v>186.57</v>
      </c>
      <c r="AA26" s="11">
        <v>192.21</v>
      </c>
      <c r="AB26" s="12">
        <v>4.09</v>
      </c>
      <c r="AC26" s="11">
        <v>1322.47</v>
      </c>
      <c r="AD26" s="9">
        <v>5.28</v>
      </c>
      <c r="AE26" s="9">
        <v>2.05</v>
      </c>
      <c r="AF26" s="10">
        <v>69.49</v>
      </c>
      <c r="AG26" s="12">
        <v>1.575</v>
      </c>
      <c r="AH26" s="12">
        <v>12.25</v>
      </c>
      <c r="AI26" s="12">
        <v>7.13</v>
      </c>
      <c r="AJ26" s="12">
        <v>1.83</v>
      </c>
      <c r="AK26" s="12">
        <v>19.81</v>
      </c>
      <c r="AL26" s="12">
        <v>6.82</v>
      </c>
      <c r="AM26" s="11">
        <v>86.98</v>
      </c>
      <c r="AN26" s="11">
        <v>37.23</v>
      </c>
      <c r="AO26" s="11">
        <v>192.69</v>
      </c>
      <c r="AP26" s="11">
        <v>47.22</v>
      </c>
      <c r="AQ26" s="11">
        <v>531.04</v>
      </c>
      <c r="AR26" s="11">
        <v>109.66</v>
      </c>
      <c r="AS26" s="11">
        <v>9828.2</v>
      </c>
      <c r="AT26" s="9">
        <v>1.825</v>
      </c>
      <c r="AU26" s="9">
        <v>2.95</v>
      </c>
      <c r="AV26" s="11">
        <v>642.79</v>
      </c>
      <c r="AW26" s="11">
        <v>40.31</v>
      </c>
      <c r="AX26" s="11">
        <v>58.26</v>
      </c>
      <c r="AY26" s="11">
        <v>1278.97</v>
      </c>
      <c r="AZ26" s="11">
        <v>2030.74</v>
      </c>
    </row>
    <row r="27" spans="1:52" ht="14.25">
      <c r="A27" s="104" t="s">
        <v>178</v>
      </c>
      <c r="B27" s="20">
        <v>34.2</v>
      </c>
      <c r="C27" s="20">
        <v>198</v>
      </c>
      <c r="D27" s="20">
        <v>14.4</v>
      </c>
      <c r="E27" s="20"/>
      <c r="F27" s="32">
        <v>0.173</v>
      </c>
      <c r="G27" s="25">
        <v>0.05504</v>
      </c>
      <c r="H27" s="25">
        <v>0.00131</v>
      </c>
      <c r="I27" s="25">
        <v>0.53047</v>
      </c>
      <c r="J27" s="25">
        <v>0.00902</v>
      </c>
      <c r="K27" s="25">
        <v>0.06988</v>
      </c>
      <c r="L27" s="25">
        <v>0.0008</v>
      </c>
      <c r="M27" s="25">
        <v>0.02386</v>
      </c>
      <c r="N27" s="25">
        <v>0.00029</v>
      </c>
      <c r="O27" s="20"/>
      <c r="P27" s="20">
        <v>414</v>
      </c>
      <c r="Q27" s="20">
        <v>52</v>
      </c>
      <c r="R27" s="20">
        <v>432</v>
      </c>
      <c r="S27" s="20">
        <v>6</v>
      </c>
      <c r="T27" s="20">
        <v>436</v>
      </c>
      <c r="U27" s="20">
        <v>5</v>
      </c>
      <c r="V27" s="20">
        <v>477</v>
      </c>
      <c r="W27" s="20">
        <v>6</v>
      </c>
      <c r="Y27" s="11">
        <v>153225.17</v>
      </c>
      <c r="Z27" s="11">
        <v>250</v>
      </c>
      <c r="AA27" s="11">
        <v>219.29</v>
      </c>
      <c r="AB27" s="12">
        <v>5</v>
      </c>
      <c r="AC27" s="11">
        <v>860.31</v>
      </c>
      <c r="AD27" s="9">
        <v>1.238</v>
      </c>
      <c r="AE27" s="9">
        <v>0.041</v>
      </c>
      <c r="AF27" s="10">
        <v>15.18</v>
      </c>
      <c r="AG27" s="12">
        <v>0.109</v>
      </c>
      <c r="AH27" s="12">
        <v>1.73</v>
      </c>
      <c r="AI27" s="12">
        <v>3.43</v>
      </c>
      <c r="AJ27" s="12">
        <v>0.583</v>
      </c>
      <c r="AK27" s="12">
        <v>14.95</v>
      </c>
      <c r="AL27" s="12">
        <v>5.24</v>
      </c>
      <c r="AM27" s="11">
        <v>63.89</v>
      </c>
      <c r="AN27" s="11">
        <v>25.91</v>
      </c>
      <c r="AO27" s="11">
        <v>126.84</v>
      </c>
      <c r="AP27" s="11">
        <v>29.85</v>
      </c>
      <c r="AQ27" s="11">
        <v>321.74</v>
      </c>
      <c r="AR27" s="11">
        <v>64.82</v>
      </c>
      <c r="AS27" s="11">
        <v>8141.33</v>
      </c>
      <c r="AT27" s="9">
        <v>0.478</v>
      </c>
      <c r="AU27" s="9">
        <v>3.68</v>
      </c>
      <c r="AV27" s="11">
        <v>147.36</v>
      </c>
      <c r="AW27" s="11">
        <v>9.06</v>
      </c>
      <c r="AX27" s="11">
        <v>11.27</v>
      </c>
      <c r="AY27" s="11">
        <v>237.67</v>
      </c>
      <c r="AZ27" s="11">
        <v>508.56</v>
      </c>
    </row>
    <row r="28" spans="1:52" ht="14.25">
      <c r="A28" s="104" t="s">
        <v>179</v>
      </c>
      <c r="B28" s="20">
        <v>99.2</v>
      </c>
      <c r="C28" s="20">
        <v>345</v>
      </c>
      <c r="D28" s="20">
        <v>24.7</v>
      </c>
      <c r="E28" s="20"/>
      <c r="F28" s="32">
        <v>0.288</v>
      </c>
      <c r="G28" s="25">
        <v>0.05505</v>
      </c>
      <c r="H28" s="25">
        <v>0.00152</v>
      </c>
      <c r="I28" s="25">
        <v>0.49742</v>
      </c>
      <c r="J28" s="25">
        <v>0.01087</v>
      </c>
      <c r="K28" s="25">
        <v>0.06551</v>
      </c>
      <c r="L28" s="25">
        <v>0.00079</v>
      </c>
      <c r="M28" s="25">
        <v>0.02002</v>
      </c>
      <c r="N28" s="25">
        <v>0.00026</v>
      </c>
      <c r="O28" s="20"/>
      <c r="P28" s="20">
        <v>414</v>
      </c>
      <c r="Q28" s="20">
        <v>60</v>
      </c>
      <c r="R28" s="20">
        <v>410</v>
      </c>
      <c r="S28" s="20">
        <v>7</v>
      </c>
      <c r="T28" s="20">
        <v>409</v>
      </c>
      <c r="U28" s="20">
        <v>5</v>
      </c>
      <c r="V28" s="20">
        <v>401</v>
      </c>
      <c r="W28" s="20">
        <v>5</v>
      </c>
      <c r="Y28" s="11">
        <v>153225.17</v>
      </c>
      <c r="Z28" s="11">
        <v>361.79</v>
      </c>
      <c r="AA28" s="11">
        <v>300.53</v>
      </c>
      <c r="AB28" s="12">
        <v>9.66</v>
      </c>
      <c r="AC28" s="11">
        <v>2478.48</v>
      </c>
      <c r="AD28" s="9">
        <v>2.02</v>
      </c>
      <c r="AE28" s="9">
        <v>0.221</v>
      </c>
      <c r="AF28" s="10">
        <v>37.48</v>
      </c>
      <c r="AG28" s="12">
        <v>0.655</v>
      </c>
      <c r="AH28" s="12">
        <v>9.14</v>
      </c>
      <c r="AI28" s="12">
        <v>13.41</v>
      </c>
      <c r="AJ28" s="12">
        <v>3.43</v>
      </c>
      <c r="AK28" s="12">
        <v>59.19</v>
      </c>
      <c r="AL28" s="12">
        <v>18.92</v>
      </c>
      <c r="AM28" s="11">
        <v>213.22</v>
      </c>
      <c r="AN28" s="11">
        <v>78.74</v>
      </c>
      <c r="AO28" s="11">
        <v>350.32</v>
      </c>
      <c r="AP28" s="11">
        <v>75.18</v>
      </c>
      <c r="AQ28" s="11">
        <v>745.12</v>
      </c>
      <c r="AR28" s="11">
        <v>140.14</v>
      </c>
      <c r="AS28" s="11">
        <v>7005.61</v>
      </c>
      <c r="AT28" s="9">
        <v>0.563</v>
      </c>
      <c r="AU28" s="9">
        <v>3.56</v>
      </c>
      <c r="AV28" s="11">
        <v>233.16</v>
      </c>
      <c r="AW28" s="11">
        <v>15.26</v>
      </c>
      <c r="AX28" s="11">
        <v>28.03</v>
      </c>
      <c r="AY28" s="11">
        <v>681.84</v>
      </c>
      <c r="AZ28" s="11">
        <v>873.5</v>
      </c>
    </row>
    <row r="29" spans="1:52" ht="14.25">
      <c r="A29" s="104" t="s">
        <v>180</v>
      </c>
      <c r="B29" s="20">
        <v>57.6</v>
      </c>
      <c r="C29" s="20">
        <v>280</v>
      </c>
      <c r="D29" s="20">
        <v>18.7</v>
      </c>
      <c r="E29" s="20"/>
      <c r="F29" s="32">
        <v>0.206</v>
      </c>
      <c r="G29" s="25">
        <v>0.05552</v>
      </c>
      <c r="H29" s="25">
        <v>0.00161</v>
      </c>
      <c r="I29" s="25">
        <v>0.53962</v>
      </c>
      <c r="J29" s="25">
        <v>0.0127</v>
      </c>
      <c r="K29" s="25">
        <v>0.07046</v>
      </c>
      <c r="L29" s="25">
        <v>0.00086</v>
      </c>
      <c r="M29" s="25">
        <v>0.02378</v>
      </c>
      <c r="N29" s="25">
        <v>0.00037</v>
      </c>
      <c r="O29" s="20"/>
      <c r="P29" s="20">
        <v>433</v>
      </c>
      <c r="Q29" s="20">
        <v>63</v>
      </c>
      <c r="R29" s="20">
        <v>438</v>
      </c>
      <c r="S29" s="20">
        <v>8</v>
      </c>
      <c r="T29" s="20">
        <v>439</v>
      </c>
      <c r="U29" s="20">
        <v>5</v>
      </c>
      <c r="V29" s="20">
        <v>475</v>
      </c>
      <c r="W29" s="20">
        <v>7</v>
      </c>
      <c r="Y29" s="11">
        <v>153225.17</v>
      </c>
      <c r="Z29" s="11">
        <v>334.53</v>
      </c>
      <c r="AA29" s="11">
        <v>499.79</v>
      </c>
      <c r="AB29" s="12">
        <v>13.34</v>
      </c>
      <c r="AC29" s="11">
        <v>1300.26</v>
      </c>
      <c r="AD29" s="9">
        <v>1.85</v>
      </c>
      <c r="AE29" s="9">
        <v>0.285</v>
      </c>
      <c r="AF29" s="10">
        <v>23.51</v>
      </c>
      <c r="AG29" s="12">
        <v>0.149</v>
      </c>
      <c r="AH29" s="12">
        <v>1.99</v>
      </c>
      <c r="AI29" s="12">
        <v>3.85</v>
      </c>
      <c r="AJ29" s="12">
        <v>0.872</v>
      </c>
      <c r="AK29" s="12">
        <v>20.1</v>
      </c>
      <c r="AL29" s="12">
        <v>7.74</v>
      </c>
      <c r="AM29" s="11">
        <v>97.29</v>
      </c>
      <c r="AN29" s="11">
        <v>39.3</v>
      </c>
      <c r="AO29" s="11">
        <v>191.08</v>
      </c>
      <c r="AP29" s="11">
        <v>43.62</v>
      </c>
      <c r="AQ29" s="11">
        <v>457.17</v>
      </c>
      <c r="AR29" s="11">
        <v>89.71</v>
      </c>
      <c r="AS29" s="11">
        <v>7611.82</v>
      </c>
      <c r="AT29" s="9">
        <v>0.518</v>
      </c>
      <c r="AU29" s="9">
        <v>2.15</v>
      </c>
      <c r="AV29" s="11">
        <v>187.92</v>
      </c>
      <c r="AW29" s="11">
        <v>11.6</v>
      </c>
      <c r="AX29" s="11">
        <v>15.82</v>
      </c>
      <c r="AY29" s="11">
        <v>398.32</v>
      </c>
      <c r="AZ29" s="11">
        <v>709.51</v>
      </c>
    </row>
    <row r="30" spans="1:52" ht="14.25">
      <c r="A30" s="104" t="s">
        <v>181</v>
      </c>
      <c r="B30" s="20">
        <v>31.9</v>
      </c>
      <c r="C30" s="20">
        <v>156</v>
      </c>
      <c r="D30" s="20">
        <v>12.4</v>
      </c>
      <c r="E30" s="20"/>
      <c r="F30" s="32">
        <v>0.204</v>
      </c>
      <c r="G30" s="25">
        <v>0.05996</v>
      </c>
      <c r="H30" s="25">
        <v>0.00173</v>
      </c>
      <c r="I30" s="25">
        <v>0.5826</v>
      </c>
      <c r="J30" s="25">
        <v>0.01351</v>
      </c>
      <c r="K30" s="25">
        <v>0.07044</v>
      </c>
      <c r="L30" s="25">
        <v>0.00087</v>
      </c>
      <c r="M30" s="25">
        <v>0.02476</v>
      </c>
      <c r="N30" s="25">
        <v>0.00036</v>
      </c>
      <c r="O30" s="20"/>
      <c r="P30" s="20">
        <v>602</v>
      </c>
      <c r="Q30" s="20">
        <v>61</v>
      </c>
      <c r="R30" s="20">
        <v>466</v>
      </c>
      <c r="S30" s="20">
        <v>9</v>
      </c>
      <c r="T30" s="20">
        <v>439</v>
      </c>
      <c r="U30" s="20">
        <v>5</v>
      </c>
      <c r="V30" s="20">
        <v>494</v>
      </c>
      <c r="W30" s="20">
        <v>7</v>
      </c>
      <c r="Y30" s="11">
        <v>153225.17</v>
      </c>
      <c r="Z30" s="11">
        <v>185.67</v>
      </c>
      <c r="AA30" s="11">
        <v>189.04</v>
      </c>
      <c r="AB30" s="12">
        <v>6.73</v>
      </c>
      <c r="AC30" s="11">
        <v>925.14</v>
      </c>
      <c r="AD30" s="9">
        <v>1.55</v>
      </c>
      <c r="AE30" s="9">
        <v>0.583</v>
      </c>
      <c r="AF30" s="10">
        <v>17.88</v>
      </c>
      <c r="AG30" s="12">
        <v>0.836</v>
      </c>
      <c r="AH30" s="12">
        <v>7.59</v>
      </c>
      <c r="AI30" s="12">
        <v>5.87</v>
      </c>
      <c r="AJ30" s="12">
        <v>2.1</v>
      </c>
      <c r="AK30" s="12">
        <v>19.09</v>
      </c>
      <c r="AL30" s="12">
        <v>5.62</v>
      </c>
      <c r="AM30" s="11">
        <v>67.87</v>
      </c>
      <c r="AN30" s="11">
        <v>27.84</v>
      </c>
      <c r="AO30" s="11">
        <v>139.07</v>
      </c>
      <c r="AP30" s="11">
        <v>32.98</v>
      </c>
      <c r="AQ30" s="11">
        <v>363.91</v>
      </c>
      <c r="AR30" s="11">
        <v>75.1</v>
      </c>
      <c r="AS30" s="11">
        <v>8423.17</v>
      </c>
      <c r="AT30" s="9">
        <v>0.63</v>
      </c>
      <c r="AU30" s="9">
        <v>3.36</v>
      </c>
      <c r="AV30" s="11">
        <v>123.01</v>
      </c>
      <c r="AW30" s="11">
        <v>8.19</v>
      </c>
      <c r="AX30" s="11">
        <v>10.6</v>
      </c>
      <c r="AY30" s="11">
        <v>217.15</v>
      </c>
      <c r="AZ30" s="11">
        <v>399.06</v>
      </c>
    </row>
    <row r="31" spans="1:52" ht="14.25">
      <c r="A31" s="104" t="s">
        <v>182</v>
      </c>
      <c r="B31" s="20">
        <v>110</v>
      </c>
      <c r="C31" s="20">
        <v>1159</v>
      </c>
      <c r="D31" s="20">
        <v>79.1</v>
      </c>
      <c r="E31" s="20"/>
      <c r="F31" s="32">
        <v>0.095</v>
      </c>
      <c r="G31" s="25">
        <v>0.06042</v>
      </c>
      <c r="H31" s="25">
        <v>0.00128</v>
      </c>
      <c r="I31" s="25">
        <v>0.59448</v>
      </c>
      <c r="J31" s="25">
        <v>0.00774</v>
      </c>
      <c r="K31" s="25">
        <v>0.07133</v>
      </c>
      <c r="L31" s="25">
        <v>0.00079</v>
      </c>
      <c r="M31" s="25">
        <v>0.02371</v>
      </c>
      <c r="N31" s="25">
        <v>0.00026</v>
      </c>
      <c r="O31" s="20"/>
      <c r="P31" s="20">
        <v>619</v>
      </c>
      <c r="Q31" s="20">
        <v>45</v>
      </c>
      <c r="R31" s="20">
        <v>474</v>
      </c>
      <c r="S31" s="20">
        <v>5</v>
      </c>
      <c r="T31" s="20">
        <v>444</v>
      </c>
      <c r="U31" s="20">
        <v>5</v>
      </c>
      <c r="V31" s="20">
        <v>474</v>
      </c>
      <c r="W31" s="20">
        <v>5</v>
      </c>
      <c r="Y31" s="11">
        <v>153225.17</v>
      </c>
      <c r="Z31" s="11">
        <v>468.95</v>
      </c>
      <c r="AA31" s="11">
        <v>201.5</v>
      </c>
      <c r="AB31" s="12">
        <v>14.08</v>
      </c>
      <c r="AC31" s="11">
        <v>1941.87</v>
      </c>
      <c r="AD31" s="9">
        <v>24.99</v>
      </c>
      <c r="AE31" s="9">
        <v>12.12</v>
      </c>
      <c r="AF31" s="10">
        <v>95.03</v>
      </c>
      <c r="AG31" s="12">
        <v>7.63</v>
      </c>
      <c r="AH31" s="12">
        <v>52.85</v>
      </c>
      <c r="AI31" s="12">
        <v>25.83</v>
      </c>
      <c r="AJ31" s="12">
        <v>11.96</v>
      </c>
      <c r="AK31" s="12">
        <v>51.97</v>
      </c>
      <c r="AL31" s="12">
        <v>11.88</v>
      </c>
      <c r="AM31" s="11">
        <v>125.04</v>
      </c>
      <c r="AN31" s="11">
        <v>50.78</v>
      </c>
      <c r="AO31" s="11">
        <v>269.43</v>
      </c>
      <c r="AP31" s="11">
        <v>69.38</v>
      </c>
      <c r="AQ31" s="11">
        <v>787.69</v>
      </c>
      <c r="AR31" s="11">
        <v>157.71</v>
      </c>
      <c r="AS31" s="11">
        <v>10830.57</v>
      </c>
      <c r="AT31" s="9">
        <v>22.5</v>
      </c>
      <c r="AU31" s="9">
        <v>6.26</v>
      </c>
      <c r="AV31" s="11">
        <v>847.03</v>
      </c>
      <c r="AW31" s="11">
        <v>57.82</v>
      </c>
      <c r="AX31" s="11">
        <v>36.08</v>
      </c>
      <c r="AY31" s="11">
        <v>745.34</v>
      </c>
      <c r="AZ31" s="11">
        <v>2900.48</v>
      </c>
    </row>
    <row r="32" spans="1:52" ht="14.25">
      <c r="A32" s="104" t="s">
        <v>183</v>
      </c>
      <c r="B32" s="20">
        <v>44.8</v>
      </c>
      <c r="C32" s="20">
        <v>225</v>
      </c>
      <c r="D32" s="20">
        <v>16.5</v>
      </c>
      <c r="E32" s="20"/>
      <c r="F32" s="32">
        <v>0.199</v>
      </c>
      <c r="G32" s="25">
        <v>0.05911</v>
      </c>
      <c r="H32" s="25">
        <v>0.00165</v>
      </c>
      <c r="I32" s="25">
        <v>0.57652</v>
      </c>
      <c r="J32" s="25">
        <v>0.01278</v>
      </c>
      <c r="K32" s="25">
        <v>0.0707</v>
      </c>
      <c r="L32" s="25">
        <v>0.00086</v>
      </c>
      <c r="M32" s="25">
        <v>0.02482</v>
      </c>
      <c r="N32" s="25">
        <v>0.00037</v>
      </c>
      <c r="O32" s="20"/>
      <c r="P32" s="20">
        <v>571</v>
      </c>
      <c r="Q32" s="20">
        <v>60</v>
      </c>
      <c r="R32" s="20">
        <v>462</v>
      </c>
      <c r="S32" s="20">
        <v>8</v>
      </c>
      <c r="T32" s="20">
        <v>440</v>
      </c>
      <c r="U32" s="20">
        <v>5</v>
      </c>
      <c r="V32" s="20">
        <v>496</v>
      </c>
      <c r="W32" s="20">
        <v>7</v>
      </c>
      <c r="Y32" s="11">
        <v>153225.17</v>
      </c>
      <c r="Z32" s="11">
        <v>222.12</v>
      </c>
      <c r="AA32" s="11">
        <v>200.31</v>
      </c>
      <c r="AB32" s="12">
        <v>4.87</v>
      </c>
      <c r="AC32" s="11">
        <v>1405.75</v>
      </c>
      <c r="AD32" s="9">
        <v>2.2</v>
      </c>
      <c r="AE32" s="9">
        <v>0.942</v>
      </c>
      <c r="AF32" s="10">
        <v>30.87</v>
      </c>
      <c r="AG32" s="12">
        <v>1.279</v>
      </c>
      <c r="AH32" s="12">
        <v>11.16</v>
      </c>
      <c r="AI32" s="12">
        <v>8.62</v>
      </c>
      <c r="AJ32" s="12">
        <v>3.62</v>
      </c>
      <c r="AK32" s="12">
        <v>31.45</v>
      </c>
      <c r="AL32" s="12">
        <v>9.62</v>
      </c>
      <c r="AM32" s="11">
        <v>110.69</v>
      </c>
      <c r="AN32" s="11">
        <v>43.06</v>
      </c>
      <c r="AO32" s="11">
        <v>198.94</v>
      </c>
      <c r="AP32" s="11">
        <v>44.56</v>
      </c>
      <c r="AQ32" s="11">
        <v>464.33</v>
      </c>
      <c r="AR32" s="11">
        <v>90.08</v>
      </c>
      <c r="AS32" s="11">
        <v>8732.57</v>
      </c>
      <c r="AT32" s="9">
        <v>0.724</v>
      </c>
      <c r="AU32" s="9">
        <v>2.73</v>
      </c>
      <c r="AV32" s="11">
        <v>165.33</v>
      </c>
      <c r="AW32" s="11">
        <v>10.73</v>
      </c>
      <c r="AX32" s="11">
        <v>13.95</v>
      </c>
      <c r="AY32" s="11">
        <v>305.26</v>
      </c>
      <c r="AZ32" s="11">
        <v>566.7</v>
      </c>
    </row>
    <row r="33" spans="1:52" ht="14.25">
      <c r="A33" s="105" t="s">
        <v>184</v>
      </c>
      <c r="B33" s="23">
        <v>98.4</v>
      </c>
      <c r="C33" s="23">
        <v>345</v>
      </c>
      <c r="D33" s="23">
        <v>24.4</v>
      </c>
      <c r="E33" s="23"/>
      <c r="F33" s="33">
        <v>0.285</v>
      </c>
      <c r="G33" s="28">
        <v>0.05877</v>
      </c>
      <c r="H33" s="28">
        <v>0.00237</v>
      </c>
      <c r="I33" s="28">
        <v>0.56944</v>
      </c>
      <c r="J33" s="28">
        <v>0.02052</v>
      </c>
      <c r="K33" s="28">
        <v>0.07025</v>
      </c>
      <c r="L33" s="28">
        <v>0.001</v>
      </c>
      <c r="M33" s="28">
        <v>0.02219</v>
      </c>
      <c r="N33" s="28">
        <v>0.00043</v>
      </c>
      <c r="O33" s="23"/>
      <c r="P33" s="23">
        <v>559</v>
      </c>
      <c r="Q33" s="23">
        <v>86</v>
      </c>
      <c r="R33" s="23">
        <v>458</v>
      </c>
      <c r="S33" s="23">
        <v>13</v>
      </c>
      <c r="T33" s="23">
        <v>438</v>
      </c>
      <c r="U33" s="23">
        <v>6</v>
      </c>
      <c r="V33" s="23">
        <v>444</v>
      </c>
      <c r="W33" s="23">
        <v>9</v>
      </c>
      <c r="Y33" s="11">
        <v>153225.17</v>
      </c>
      <c r="Z33" s="11">
        <v>294.84</v>
      </c>
      <c r="AA33" s="11">
        <v>228.57</v>
      </c>
      <c r="AB33" s="12">
        <v>9.67</v>
      </c>
      <c r="AC33" s="11">
        <v>1675.57</v>
      </c>
      <c r="AD33" s="9">
        <v>3.09</v>
      </c>
      <c r="AE33" s="9">
        <v>2.99</v>
      </c>
      <c r="AF33" s="10">
        <v>53.23</v>
      </c>
      <c r="AG33" s="12">
        <v>3.3</v>
      </c>
      <c r="AH33" s="12">
        <v>25.06</v>
      </c>
      <c r="AI33" s="12">
        <v>16.07</v>
      </c>
      <c r="AJ33" s="12">
        <v>5.61</v>
      </c>
      <c r="AK33" s="12">
        <v>43.7</v>
      </c>
      <c r="AL33" s="12">
        <v>12.32</v>
      </c>
      <c r="AM33" s="11">
        <v>132.87</v>
      </c>
      <c r="AN33" s="11">
        <v>50.46</v>
      </c>
      <c r="AO33" s="11">
        <v>232.32</v>
      </c>
      <c r="AP33" s="11">
        <v>52.63</v>
      </c>
      <c r="AQ33" s="11">
        <v>555.68</v>
      </c>
      <c r="AR33" s="11">
        <v>108.26</v>
      </c>
      <c r="AS33" s="11">
        <v>7996.78</v>
      </c>
      <c r="AT33" s="9">
        <v>0.794</v>
      </c>
      <c r="AU33" s="9">
        <v>3.34</v>
      </c>
      <c r="AV33" s="11">
        <v>229.05</v>
      </c>
      <c r="AW33" s="11">
        <v>15.09</v>
      </c>
      <c r="AX33" s="11">
        <v>25.85</v>
      </c>
      <c r="AY33" s="11">
        <v>657.57</v>
      </c>
      <c r="AZ33" s="11">
        <v>857.91</v>
      </c>
    </row>
    <row r="34" spans="1:52" ht="14.25">
      <c r="A34" s="104" t="s">
        <v>185</v>
      </c>
      <c r="B34" s="20">
        <v>54.4</v>
      </c>
      <c r="C34" s="20">
        <v>239</v>
      </c>
      <c r="D34" s="20">
        <v>18.8</v>
      </c>
      <c r="E34" s="20"/>
      <c r="F34" s="32">
        <v>0.228</v>
      </c>
      <c r="G34" s="25">
        <v>0.05774</v>
      </c>
      <c r="H34" s="25">
        <v>0.00151</v>
      </c>
      <c r="I34" s="25">
        <v>0.5678</v>
      </c>
      <c r="J34" s="25">
        <v>0.01131</v>
      </c>
      <c r="K34" s="25">
        <v>0.07129</v>
      </c>
      <c r="L34" s="25">
        <v>0.00084</v>
      </c>
      <c r="M34" s="25">
        <v>0.02332</v>
      </c>
      <c r="N34" s="25">
        <v>0.00029</v>
      </c>
      <c r="O34" s="20"/>
      <c r="P34" s="20">
        <v>520</v>
      </c>
      <c r="Q34" s="20">
        <v>57</v>
      </c>
      <c r="R34" s="20">
        <v>457</v>
      </c>
      <c r="S34" s="20">
        <v>7</v>
      </c>
      <c r="T34" s="20">
        <v>444</v>
      </c>
      <c r="U34" s="20">
        <v>5</v>
      </c>
      <c r="V34" s="20">
        <v>466</v>
      </c>
      <c r="W34" s="20">
        <v>6</v>
      </c>
      <c r="Y34" s="11">
        <v>153225.17</v>
      </c>
      <c r="Z34" s="11">
        <v>203.98</v>
      </c>
      <c r="AA34" s="11">
        <v>206.58</v>
      </c>
      <c r="AB34" s="12">
        <v>46.46</v>
      </c>
      <c r="AC34" s="11">
        <v>815.07</v>
      </c>
      <c r="AD34" s="9">
        <v>3.41</v>
      </c>
      <c r="AE34" s="9">
        <v>0.353</v>
      </c>
      <c r="AF34" s="10">
        <v>22.08</v>
      </c>
      <c r="AG34" s="12">
        <v>0.507</v>
      </c>
      <c r="AH34" s="12">
        <v>4.29</v>
      </c>
      <c r="AI34" s="12">
        <v>3.61</v>
      </c>
      <c r="AJ34" s="12">
        <v>1.236</v>
      </c>
      <c r="AK34" s="12">
        <v>13.15</v>
      </c>
      <c r="AL34" s="12">
        <v>4.37</v>
      </c>
      <c r="AM34" s="11">
        <v>55.82</v>
      </c>
      <c r="AN34" s="11">
        <v>24.14</v>
      </c>
      <c r="AO34" s="11">
        <v>125.91</v>
      </c>
      <c r="AP34" s="11">
        <v>31.09</v>
      </c>
      <c r="AQ34" s="11">
        <v>352.2</v>
      </c>
      <c r="AR34" s="11">
        <v>73.81</v>
      </c>
      <c r="AS34" s="11">
        <v>8471.37</v>
      </c>
      <c r="AT34" s="9">
        <v>1.759</v>
      </c>
      <c r="AU34" s="9">
        <v>3.56</v>
      </c>
      <c r="AV34" s="11">
        <v>186.68</v>
      </c>
      <c r="AW34" s="11">
        <v>11.87</v>
      </c>
      <c r="AX34" s="11">
        <v>17.59</v>
      </c>
      <c r="AY34" s="11">
        <v>379.11</v>
      </c>
      <c r="AZ34" s="11">
        <v>610.42</v>
      </c>
    </row>
    <row r="35" spans="1:52" ht="14.25">
      <c r="A35" s="104" t="s">
        <v>186</v>
      </c>
      <c r="B35" s="20">
        <v>97.6</v>
      </c>
      <c r="C35" s="20">
        <v>472</v>
      </c>
      <c r="D35" s="20">
        <v>38.8</v>
      </c>
      <c r="E35" s="20"/>
      <c r="F35" s="32">
        <v>0.207</v>
      </c>
      <c r="G35" s="25">
        <v>0.05713</v>
      </c>
      <c r="H35" s="25">
        <v>0.00128</v>
      </c>
      <c r="I35" s="25">
        <v>0.64346</v>
      </c>
      <c r="J35" s="25">
        <v>0.00958</v>
      </c>
      <c r="K35" s="25">
        <v>0.08166</v>
      </c>
      <c r="L35" s="25">
        <v>0.00092</v>
      </c>
      <c r="M35" s="25">
        <v>0.02636</v>
      </c>
      <c r="N35" s="25">
        <v>0.00029</v>
      </c>
      <c r="O35" s="20"/>
      <c r="P35" s="20">
        <v>496</v>
      </c>
      <c r="Q35" s="20">
        <v>49</v>
      </c>
      <c r="R35" s="20">
        <v>504</v>
      </c>
      <c r="S35" s="20">
        <v>6</v>
      </c>
      <c r="T35" s="20">
        <v>506</v>
      </c>
      <c r="U35" s="20">
        <v>5</v>
      </c>
      <c r="V35" s="20">
        <v>526</v>
      </c>
      <c r="W35" s="20">
        <v>6</v>
      </c>
      <c r="Y35" s="11">
        <v>153225.17</v>
      </c>
      <c r="Z35" s="11">
        <v>262.76</v>
      </c>
      <c r="AA35" s="11">
        <v>185.4</v>
      </c>
      <c r="AB35" s="12">
        <v>5.68</v>
      </c>
      <c r="AC35" s="11">
        <v>1137.04</v>
      </c>
      <c r="AD35" s="9">
        <v>3.82</v>
      </c>
      <c r="AE35" s="9">
        <v>0.537</v>
      </c>
      <c r="AF35" s="10">
        <v>49.97</v>
      </c>
      <c r="AG35" s="12">
        <v>0.605</v>
      </c>
      <c r="AH35" s="12">
        <v>5.94</v>
      </c>
      <c r="AI35" s="12">
        <v>5.58</v>
      </c>
      <c r="AJ35" s="12">
        <v>2.15</v>
      </c>
      <c r="AK35" s="12">
        <v>18.68</v>
      </c>
      <c r="AL35" s="12">
        <v>6.07</v>
      </c>
      <c r="AM35" s="11">
        <v>75.39</v>
      </c>
      <c r="AN35" s="11">
        <v>32.19</v>
      </c>
      <c r="AO35" s="11">
        <v>169.54</v>
      </c>
      <c r="AP35" s="11">
        <v>42.51</v>
      </c>
      <c r="AQ35" s="11">
        <v>493.6</v>
      </c>
      <c r="AR35" s="11">
        <v>103.65</v>
      </c>
      <c r="AS35" s="11">
        <v>8797.03</v>
      </c>
      <c r="AT35" s="9">
        <v>1.198</v>
      </c>
      <c r="AU35" s="9">
        <v>3.43</v>
      </c>
      <c r="AV35" s="11">
        <v>380.29</v>
      </c>
      <c r="AW35" s="11">
        <v>23.95</v>
      </c>
      <c r="AX35" s="11">
        <v>31.87</v>
      </c>
      <c r="AY35" s="11">
        <v>656.39</v>
      </c>
      <c r="AZ35" s="11">
        <v>1176.73</v>
      </c>
    </row>
    <row r="36" spans="1:52" ht="14.25">
      <c r="A36" s="104" t="s">
        <v>187</v>
      </c>
      <c r="B36" s="20">
        <v>31.5</v>
      </c>
      <c r="C36" s="20">
        <v>172</v>
      </c>
      <c r="D36" s="20">
        <v>12.4</v>
      </c>
      <c r="E36" s="20"/>
      <c r="F36" s="32">
        <v>0.184</v>
      </c>
      <c r="G36" s="25">
        <v>0.05561</v>
      </c>
      <c r="H36" s="25">
        <v>0.00136</v>
      </c>
      <c r="I36" s="25">
        <v>0.54317</v>
      </c>
      <c r="J36" s="25">
        <v>0.00957</v>
      </c>
      <c r="K36" s="25">
        <v>0.07081</v>
      </c>
      <c r="L36" s="25">
        <v>0.00081</v>
      </c>
      <c r="M36" s="25">
        <v>0.02358</v>
      </c>
      <c r="N36" s="25">
        <v>0.00029</v>
      </c>
      <c r="O36" s="20"/>
      <c r="P36" s="20">
        <v>437</v>
      </c>
      <c r="Q36" s="20">
        <v>53</v>
      </c>
      <c r="R36" s="20">
        <v>441</v>
      </c>
      <c r="S36" s="20">
        <v>6</v>
      </c>
      <c r="T36" s="20">
        <v>441</v>
      </c>
      <c r="U36" s="20">
        <v>5</v>
      </c>
      <c r="V36" s="20">
        <v>471</v>
      </c>
      <c r="W36" s="20">
        <v>6</v>
      </c>
      <c r="Y36" s="11">
        <v>153225.17</v>
      </c>
      <c r="Z36" s="11">
        <v>254.88</v>
      </c>
      <c r="AA36" s="11">
        <v>201.63</v>
      </c>
      <c r="AB36" s="12">
        <v>4.54</v>
      </c>
      <c r="AC36" s="11">
        <v>961.73</v>
      </c>
      <c r="AD36" s="9">
        <v>1.02</v>
      </c>
      <c r="AE36" s="9">
        <v>0.058</v>
      </c>
      <c r="AF36" s="10">
        <v>16.29</v>
      </c>
      <c r="AG36" s="12">
        <v>0.109</v>
      </c>
      <c r="AH36" s="12">
        <v>1.89</v>
      </c>
      <c r="AI36" s="12">
        <v>3.61</v>
      </c>
      <c r="AJ36" s="12">
        <v>0.84</v>
      </c>
      <c r="AK36" s="12">
        <v>16.27</v>
      </c>
      <c r="AL36" s="12">
        <v>5.61</v>
      </c>
      <c r="AM36" s="11">
        <v>69.06</v>
      </c>
      <c r="AN36" s="11">
        <v>28.23</v>
      </c>
      <c r="AO36" s="11">
        <v>141.4</v>
      </c>
      <c r="AP36" s="11">
        <v>33.79</v>
      </c>
      <c r="AQ36" s="11">
        <v>374.03</v>
      </c>
      <c r="AR36" s="11">
        <v>76.07</v>
      </c>
      <c r="AS36" s="11">
        <v>7211.38</v>
      </c>
      <c r="AT36" s="9">
        <v>0.432</v>
      </c>
      <c r="AU36" s="9">
        <v>3.57</v>
      </c>
      <c r="AV36" s="11">
        <v>127.42</v>
      </c>
      <c r="AW36" s="11">
        <v>7.74</v>
      </c>
      <c r="AX36" s="11">
        <v>9.84</v>
      </c>
      <c r="AY36" s="11">
        <v>219.81</v>
      </c>
      <c r="AZ36" s="11">
        <v>438.7</v>
      </c>
    </row>
    <row r="37" spans="1:52" ht="14.25">
      <c r="A37" s="104" t="s">
        <v>188</v>
      </c>
      <c r="B37" s="20">
        <v>108</v>
      </c>
      <c r="C37" s="20">
        <v>399</v>
      </c>
      <c r="D37" s="20">
        <v>32.7</v>
      </c>
      <c r="E37" s="20"/>
      <c r="F37" s="32">
        <v>0.27</v>
      </c>
      <c r="G37" s="25">
        <v>0.05802</v>
      </c>
      <c r="H37" s="25">
        <v>0.00141</v>
      </c>
      <c r="I37" s="25">
        <v>0.5682</v>
      </c>
      <c r="J37" s="25">
        <v>0.00987</v>
      </c>
      <c r="K37" s="25">
        <v>0.07099</v>
      </c>
      <c r="L37" s="25">
        <v>0.00082</v>
      </c>
      <c r="M37" s="25">
        <v>0.02271</v>
      </c>
      <c r="N37" s="25">
        <v>0.00027</v>
      </c>
      <c r="O37" s="20"/>
      <c r="P37" s="20">
        <v>530</v>
      </c>
      <c r="Q37" s="20">
        <v>53</v>
      </c>
      <c r="R37" s="20">
        <v>457</v>
      </c>
      <c r="S37" s="20">
        <v>6</v>
      </c>
      <c r="T37" s="20">
        <v>442</v>
      </c>
      <c r="U37" s="20">
        <v>5</v>
      </c>
      <c r="V37" s="20">
        <v>454</v>
      </c>
      <c r="W37" s="20">
        <v>5</v>
      </c>
      <c r="Y37" s="11">
        <v>153225.17</v>
      </c>
      <c r="Z37" s="11">
        <v>243.72</v>
      </c>
      <c r="AA37" s="11">
        <v>191.51</v>
      </c>
      <c r="AB37" s="12">
        <v>5.72</v>
      </c>
      <c r="AC37" s="11">
        <v>1552.02</v>
      </c>
      <c r="AD37" s="9">
        <v>3.64</v>
      </c>
      <c r="AE37" s="9">
        <v>0.051</v>
      </c>
      <c r="AF37" s="10">
        <v>29.92</v>
      </c>
      <c r="AG37" s="12">
        <v>0.088</v>
      </c>
      <c r="AH37" s="12">
        <v>1.74</v>
      </c>
      <c r="AI37" s="12">
        <v>3.12</v>
      </c>
      <c r="AJ37" s="12">
        <v>0.66</v>
      </c>
      <c r="AK37" s="12">
        <v>18.82</v>
      </c>
      <c r="AL37" s="12">
        <v>7.31</v>
      </c>
      <c r="AM37" s="11">
        <v>100.01</v>
      </c>
      <c r="AN37" s="11">
        <v>45.25</v>
      </c>
      <c r="AO37" s="11">
        <v>232.18</v>
      </c>
      <c r="AP37" s="11">
        <v>55.71</v>
      </c>
      <c r="AQ37" s="11">
        <v>614.88</v>
      </c>
      <c r="AR37" s="11">
        <v>124.65</v>
      </c>
      <c r="AS37" s="11">
        <v>8008.58</v>
      </c>
      <c r="AT37" s="9">
        <v>1.087</v>
      </c>
      <c r="AU37" s="9">
        <v>3.14</v>
      </c>
      <c r="AV37" s="11">
        <v>313.98</v>
      </c>
      <c r="AW37" s="11">
        <v>19.92</v>
      </c>
      <c r="AX37" s="11">
        <v>33.52</v>
      </c>
      <c r="AY37" s="11">
        <v>735.3</v>
      </c>
      <c r="AZ37" s="11">
        <v>1009.96</v>
      </c>
    </row>
    <row r="38" spans="1:52" ht="14.25">
      <c r="A38" s="104" t="s">
        <v>189</v>
      </c>
      <c r="B38" s="20">
        <v>31.8</v>
      </c>
      <c r="C38" s="20">
        <v>208</v>
      </c>
      <c r="D38" s="20">
        <v>15.9</v>
      </c>
      <c r="E38" s="20"/>
      <c r="F38" s="32">
        <v>0.153</v>
      </c>
      <c r="G38" s="25">
        <v>0.06081</v>
      </c>
      <c r="H38" s="25">
        <v>0.00172</v>
      </c>
      <c r="I38" s="25">
        <v>0.59089</v>
      </c>
      <c r="J38" s="25">
        <v>0.01317</v>
      </c>
      <c r="K38" s="25">
        <v>0.07044</v>
      </c>
      <c r="L38" s="25">
        <v>0.00085</v>
      </c>
      <c r="M38" s="25">
        <v>0.02541</v>
      </c>
      <c r="N38" s="25">
        <v>0.00037</v>
      </c>
      <c r="O38" s="20"/>
      <c r="P38" s="20">
        <v>633</v>
      </c>
      <c r="Q38" s="20">
        <v>60</v>
      </c>
      <c r="R38" s="20">
        <v>471</v>
      </c>
      <c r="S38" s="20">
        <v>8</v>
      </c>
      <c r="T38" s="20">
        <v>439</v>
      </c>
      <c r="U38" s="20">
        <v>5</v>
      </c>
      <c r="V38" s="20">
        <v>507</v>
      </c>
      <c r="W38" s="20">
        <v>7</v>
      </c>
      <c r="Y38" s="11">
        <v>153225.17</v>
      </c>
      <c r="Z38" s="11">
        <v>223.39</v>
      </c>
      <c r="AA38" s="11">
        <v>190.39</v>
      </c>
      <c r="AB38" s="12">
        <v>4.88</v>
      </c>
      <c r="AC38" s="11">
        <v>997.15</v>
      </c>
      <c r="AD38" s="9">
        <v>1.72</v>
      </c>
      <c r="AE38" s="9">
        <v>0.114</v>
      </c>
      <c r="AF38" s="10">
        <v>16.55</v>
      </c>
      <c r="AG38" s="12">
        <v>0.154</v>
      </c>
      <c r="AH38" s="12">
        <v>1.68</v>
      </c>
      <c r="AI38" s="12">
        <v>2.48</v>
      </c>
      <c r="AJ38" s="12">
        <v>0.789</v>
      </c>
      <c r="AK38" s="12">
        <v>11.53</v>
      </c>
      <c r="AL38" s="12">
        <v>4.57</v>
      </c>
      <c r="AM38" s="11">
        <v>63.2</v>
      </c>
      <c r="AN38" s="11">
        <v>29.12</v>
      </c>
      <c r="AO38" s="11">
        <v>155.68</v>
      </c>
      <c r="AP38" s="11">
        <v>39.26</v>
      </c>
      <c r="AQ38" s="11">
        <v>453.55</v>
      </c>
      <c r="AR38" s="11">
        <v>96.49</v>
      </c>
      <c r="AS38" s="11">
        <v>9136.14</v>
      </c>
      <c r="AT38" s="9">
        <v>0.575</v>
      </c>
      <c r="AU38" s="9">
        <v>3.29</v>
      </c>
      <c r="AV38" s="11">
        <v>158.77</v>
      </c>
      <c r="AW38" s="11">
        <v>10.51</v>
      </c>
      <c r="AX38" s="11">
        <v>12.59</v>
      </c>
      <c r="AY38" s="11">
        <v>242.31</v>
      </c>
      <c r="AZ38" s="11">
        <v>516.11</v>
      </c>
    </row>
    <row r="39" spans="1:52" ht="14.25">
      <c r="A39" s="104" t="s">
        <v>190</v>
      </c>
      <c r="B39" s="20">
        <v>48.9</v>
      </c>
      <c r="C39" s="20">
        <v>235</v>
      </c>
      <c r="D39" s="20">
        <v>15.9</v>
      </c>
      <c r="E39" s="20"/>
      <c r="F39" s="32">
        <v>0.208</v>
      </c>
      <c r="G39" s="25">
        <v>0.0665</v>
      </c>
      <c r="H39" s="25">
        <v>0.00166</v>
      </c>
      <c r="I39" s="25">
        <v>0.60687</v>
      </c>
      <c r="J39" s="25">
        <v>0.01102</v>
      </c>
      <c r="K39" s="25">
        <v>0.06615</v>
      </c>
      <c r="L39" s="25">
        <v>0.00077</v>
      </c>
      <c r="M39" s="25">
        <v>0.01894</v>
      </c>
      <c r="N39" s="25">
        <v>0.00025</v>
      </c>
      <c r="O39" s="20"/>
      <c r="P39" s="20">
        <v>822</v>
      </c>
      <c r="Q39" s="20">
        <v>51</v>
      </c>
      <c r="R39" s="20">
        <v>482</v>
      </c>
      <c r="S39" s="20">
        <v>7</v>
      </c>
      <c r="T39" s="20">
        <v>413</v>
      </c>
      <c r="U39" s="20">
        <v>5</v>
      </c>
      <c r="V39" s="20">
        <v>379</v>
      </c>
      <c r="W39" s="20">
        <v>5</v>
      </c>
      <c r="Y39" s="11">
        <v>153225.17</v>
      </c>
      <c r="Z39" s="11">
        <v>399.35</v>
      </c>
      <c r="AA39" s="11">
        <v>212.46</v>
      </c>
      <c r="AB39" s="12">
        <v>6.11</v>
      </c>
      <c r="AC39" s="11">
        <v>1359.06</v>
      </c>
      <c r="AD39" s="9">
        <v>1.6</v>
      </c>
      <c r="AE39" s="9">
        <v>1.65</v>
      </c>
      <c r="AF39" s="10">
        <v>37.28</v>
      </c>
      <c r="AG39" s="12">
        <v>2.36</v>
      </c>
      <c r="AH39" s="12">
        <v>16.91</v>
      </c>
      <c r="AI39" s="12">
        <v>12.44</v>
      </c>
      <c r="AJ39" s="12">
        <v>4.16</v>
      </c>
      <c r="AK39" s="12">
        <v>33.31</v>
      </c>
      <c r="AL39" s="12">
        <v>9.7</v>
      </c>
      <c r="AM39" s="11">
        <v>107.95</v>
      </c>
      <c r="AN39" s="11">
        <v>41.77</v>
      </c>
      <c r="AO39" s="11">
        <v>195.46</v>
      </c>
      <c r="AP39" s="11">
        <v>43.86</v>
      </c>
      <c r="AQ39" s="11">
        <v>459.65</v>
      </c>
      <c r="AR39" s="11">
        <v>89.35</v>
      </c>
      <c r="AS39" s="11">
        <v>7668.03</v>
      </c>
      <c r="AT39" s="9">
        <v>0.446</v>
      </c>
      <c r="AU39" s="9">
        <v>3.19</v>
      </c>
      <c r="AV39" s="11">
        <v>161.49</v>
      </c>
      <c r="AW39" s="11">
        <v>10.93</v>
      </c>
      <c r="AX39" s="11">
        <v>12.54</v>
      </c>
      <c r="AY39" s="11">
        <v>328.84</v>
      </c>
      <c r="AZ39" s="11">
        <v>600.67</v>
      </c>
    </row>
    <row r="40" spans="1:52" ht="14.25">
      <c r="A40" s="104" t="s">
        <v>191</v>
      </c>
      <c r="B40" s="20">
        <v>39.6</v>
      </c>
      <c r="C40" s="20">
        <v>214</v>
      </c>
      <c r="D40" s="20">
        <v>14.9</v>
      </c>
      <c r="E40" s="20"/>
      <c r="F40" s="32">
        <v>0.185</v>
      </c>
      <c r="G40" s="25">
        <v>0.06147</v>
      </c>
      <c r="H40" s="25">
        <v>0.00163</v>
      </c>
      <c r="I40" s="25">
        <v>0.59922</v>
      </c>
      <c r="J40" s="25">
        <v>0.01213</v>
      </c>
      <c r="K40" s="25">
        <v>0.07067</v>
      </c>
      <c r="L40" s="25">
        <v>0.00084</v>
      </c>
      <c r="M40" s="25">
        <v>0.02369</v>
      </c>
      <c r="N40" s="25">
        <v>0.00033</v>
      </c>
      <c r="O40" s="20"/>
      <c r="P40" s="20">
        <v>656</v>
      </c>
      <c r="Q40" s="20">
        <v>56</v>
      </c>
      <c r="R40" s="20">
        <v>477</v>
      </c>
      <c r="S40" s="20">
        <v>8</v>
      </c>
      <c r="T40" s="20">
        <v>440</v>
      </c>
      <c r="U40" s="20">
        <v>5</v>
      </c>
      <c r="V40" s="20">
        <v>473</v>
      </c>
      <c r="W40" s="20">
        <v>7</v>
      </c>
      <c r="Y40" s="11">
        <v>153225.17</v>
      </c>
      <c r="Z40" s="11">
        <v>172.46</v>
      </c>
      <c r="AA40" s="11">
        <v>200.24</v>
      </c>
      <c r="AB40" s="12">
        <v>25.16</v>
      </c>
      <c r="AC40" s="11">
        <v>464.11</v>
      </c>
      <c r="AD40" s="9">
        <v>2.23</v>
      </c>
      <c r="AE40" s="9">
        <v>2.14</v>
      </c>
      <c r="AF40" s="10">
        <v>16.78</v>
      </c>
      <c r="AG40" s="12">
        <v>0.653</v>
      </c>
      <c r="AH40" s="12">
        <v>4.47</v>
      </c>
      <c r="AI40" s="12">
        <v>3.41</v>
      </c>
      <c r="AJ40" s="12">
        <v>0.67</v>
      </c>
      <c r="AK40" s="12">
        <v>11.43</v>
      </c>
      <c r="AL40" s="12">
        <v>3.62</v>
      </c>
      <c r="AM40" s="11">
        <v>39.41</v>
      </c>
      <c r="AN40" s="11">
        <v>15.08</v>
      </c>
      <c r="AO40" s="11">
        <v>69.94</v>
      </c>
      <c r="AP40" s="11">
        <v>16.32</v>
      </c>
      <c r="AQ40" s="11">
        <v>170.68</v>
      </c>
      <c r="AR40" s="11">
        <v>32.43</v>
      </c>
      <c r="AS40" s="11">
        <v>7605.27</v>
      </c>
      <c r="AT40" s="9">
        <v>0.763</v>
      </c>
      <c r="AU40" s="9">
        <v>4.15</v>
      </c>
      <c r="AV40" s="11">
        <v>150.73</v>
      </c>
      <c r="AW40" s="11">
        <v>9.95</v>
      </c>
      <c r="AX40" s="11">
        <v>11.8</v>
      </c>
      <c r="AY40" s="11">
        <v>272.98</v>
      </c>
      <c r="AZ40" s="11">
        <v>545.5</v>
      </c>
    </row>
    <row r="41" spans="1:52" s="78" customFormat="1" ht="15" thickBot="1">
      <c r="A41" s="106" t="s">
        <v>192</v>
      </c>
      <c r="B41" s="21">
        <v>326</v>
      </c>
      <c r="C41" s="21">
        <v>1004</v>
      </c>
      <c r="D41" s="21">
        <v>75.8</v>
      </c>
      <c r="E41" s="21"/>
      <c r="F41" s="34">
        <v>0.325</v>
      </c>
      <c r="G41" s="29">
        <v>0.05798</v>
      </c>
      <c r="H41" s="29">
        <v>0.00171</v>
      </c>
      <c r="I41" s="29">
        <v>0.56319</v>
      </c>
      <c r="J41" s="29">
        <v>0.01337</v>
      </c>
      <c r="K41" s="29">
        <v>0.07041</v>
      </c>
      <c r="L41" s="29">
        <v>0.00086</v>
      </c>
      <c r="M41" s="29">
        <v>0.02271</v>
      </c>
      <c r="N41" s="29">
        <v>0.0003</v>
      </c>
      <c r="O41" s="21"/>
      <c r="P41" s="21">
        <v>529</v>
      </c>
      <c r="Q41" s="21">
        <v>64</v>
      </c>
      <c r="R41" s="21">
        <v>454</v>
      </c>
      <c r="S41" s="21">
        <v>9</v>
      </c>
      <c r="T41" s="21">
        <v>439</v>
      </c>
      <c r="U41" s="21">
        <v>5</v>
      </c>
      <c r="V41" s="21">
        <v>454</v>
      </c>
      <c r="W41" s="21">
        <v>6</v>
      </c>
      <c r="Y41" s="79">
        <v>153225.17</v>
      </c>
      <c r="Z41" s="79">
        <v>343.01</v>
      </c>
      <c r="AA41" s="79">
        <v>201.27</v>
      </c>
      <c r="AB41" s="80">
        <v>14.48</v>
      </c>
      <c r="AC41" s="79">
        <v>2586.96</v>
      </c>
      <c r="AD41" s="81">
        <v>6.35</v>
      </c>
      <c r="AE41" s="81">
        <v>1.163</v>
      </c>
      <c r="AF41" s="82">
        <v>36.2</v>
      </c>
      <c r="AG41" s="80">
        <v>1.455</v>
      </c>
      <c r="AH41" s="80">
        <v>14.86</v>
      </c>
      <c r="AI41" s="80">
        <v>16.63</v>
      </c>
      <c r="AJ41" s="80">
        <v>3.17</v>
      </c>
      <c r="AK41" s="80">
        <v>64.31</v>
      </c>
      <c r="AL41" s="80">
        <v>20.01</v>
      </c>
      <c r="AM41" s="79">
        <v>223.75</v>
      </c>
      <c r="AN41" s="79">
        <v>80.33</v>
      </c>
      <c r="AO41" s="79">
        <v>359.3</v>
      </c>
      <c r="AP41" s="79">
        <v>79</v>
      </c>
      <c r="AQ41" s="79">
        <v>798.54</v>
      </c>
      <c r="AR41" s="79">
        <v>142.63</v>
      </c>
      <c r="AS41" s="79">
        <v>8593.72</v>
      </c>
      <c r="AT41" s="81">
        <v>2.1</v>
      </c>
      <c r="AU41" s="81">
        <v>3.21</v>
      </c>
      <c r="AV41" s="79">
        <v>688.8</v>
      </c>
      <c r="AW41" s="79">
        <v>42.96</v>
      </c>
      <c r="AX41" s="79">
        <v>90.02</v>
      </c>
      <c r="AY41" s="79">
        <v>2182.77</v>
      </c>
      <c r="AZ41" s="79">
        <v>2510.79</v>
      </c>
    </row>
    <row r="42" spans="1:23" ht="15.75">
      <c r="A42" s="182" t="s">
        <v>440</v>
      </c>
      <c r="B42" s="182"/>
      <c r="C42" s="182"/>
      <c r="D42" s="182"/>
      <c r="E42" s="182"/>
      <c r="F42" s="182"/>
      <c r="G42" s="182"/>
      <c r="H42" s="182"/>
      <c r="I42" s="30"/>
      <c r="J42" s="30"/>
      <c r="K42" s="30"/>
      <c r="L42" s="30"/>
      <c r="M42" s="30"/>
      <c r="N42" s="30"/>
      <c r="O42" s="24"/>
      <c r="P42" s="24"/>
      <c r="Q42" s="24"/>
      <c r="R42" s="24"/>
      <c r="S42" s="24"/>
      <c r="T42" s="24"/>
      <c r="U42" s="24"/>
      <c r="V42" s="24"/>
      <c r="W42" s="24"/>
    </row>
    <row r="43" spans="1:52" ht="14.25">
      <c r="A43" s="104" t="s">
        <v>193</v>
      </c>
      <c r="B43" s="20">
        <v>121</v>
      </c>
      <c r="C43" s="20">
        <v>982</v>
      </c>
      <c r="D43" s="20">
        <v>73.6</v>
      </c>
      <c r="E43" s="20"/>
      <c r="F43" s="32">
        <v>0.123</v>
      </c>
      <c r="G43" s="25">
        <v>0.08237</v>
      </c>
      <c r="H43" s="25">
        <v>0.00167</v>
      </c>
      <c r="I43" s="25">
        <v>0.83028</v>
      </c>
      <c r="J43" s="25">
        <v>0.01005</v>
      </c>
      <c r="K43" s="25">
        <v>0.07311</v>
      </c>
      <c r="L43" s="25">
        <v>0.00082</v>
      </c>
      <c r="M43" s="25">
        <v>0.03363</v>
      </c>
      <c r="N43" s="25">
        <v>0.00034</v>
      </c>
      <c r="O43" s="20"/>
      <c r="P43" s="20">
        <v>1254</v>
      </c>
      <c r="Q43" s="20">
        <v>39</v>
      </c>
      <c r="R43" s="20">
        <v>455</v>
      </c>
      <c r="S43" s="20">
        <v>5</v>
      </c>
      <c r="T43" s="20">
        <v>614</v>
      </c>
      <c r="U43" s="20">
        <v>6</v>
      </c>
      <c r="V43" s="20">
        <v>669</v>
      </c>
      <c r="W43" s="20">
        <v>7</v>
      </c>
      <c r="Y43" s="11">
        <v>153225.2</v>
      </c>
      <c r="Z43" s="11">
        <v>221.85</v>
      </c>
      <c r="AA43" s="11">
        <v>242.28</v>
      </c>
      <c r="AB43" s="12">
        <v>9.23</v>
      </c>
      <c r="AC43" s="11">
        <v>2159.82</v>
      </c>
      <c r="AD43" s="9">
        <v>13.17</v>
      </c>
      <c r="AE43" s="9">
        <v>15.15</v>
      </c>
      <c r="AF43" s="10">
        <v>80.48</v>
      </c>
      <c r="AG43" s="12">
        <v>10.39</v>
      </c>
      <c r="AH43" s="12">
        <v>65.49</v>
      </c>
      <c r="AI43" s="12">
        <v>31.15</v>
      </c>
      <c r="AJ43" s="12">
        <v>11.2</v>
      </c>
      <c r="AK43" s="12">
        <v>60.94</v>
      </c>
      <c r="AL43" s="12">
        <v>17</v>
      </c>
      <c r="AM43" s="11">
        <v>186.51</v>
      </c>
      <c r="AN43" s="11">
        <v>66.3</v>
      </c>
      <c r="AO43" s="11">
        <v>282.34</v>
      </c>
      <c r="AP43" s="11">
        <v>57.01</v>
      </c>
      <c r="AQ43" s="11">
        <v>525.24</v>
      </c>
      <c r="AR43" s="11">
        <v>88.07</v>
      </c>
      <c r="AS43" s="11">
        <v>10011.05</v>
      </c>
      <c r="AT43" s="9">
        <v>2.32</v>
      </c>
      <c r="AU43" s="9">
        <v>20.15</v>
      </c>
      <c r="AV43" s="11">
        <v>670.79</v>
      </c>
      <c r="AW43" s="11">
        <v>57.99</v>
      </c>
      <c r="AX43" s="11">
        <v>42.33</v>
      </c>
      <c r="AY43" s="11">
        <v>724.13</v>
      </c>
      <c r="AZ43" s="11">
        <v>2315.2</v>
      </c>
    </row>
    <row r="44" spans="1:52" ht="14.25">
      <c r="A44" s="104" t="s">
        <v>194</v>
      </c>
      <c r="B44" s="20">
        <v>57.8</v>
      </c>
      <c r="C44" s="20">
        <v>525</v>
      </c>
      <c r="D44" s="20">
        <v>43.1</v>
      </c>
      <c r="E44" s="20"/>
      <c r="F44" s="32">
        <v>0.11</v>
      </c>
      <c r="G44" s="25">
        <v>0.10921</v>
      </c>
      <c r="H44" s="25">
        <v>0.00227</v>
      </c>
      <c r="I44" s="25">
        <v>0.98285</v>
      </c>
      <c r="J44" s="25">
        <v>0.01263</v>
      </c>
      <c r="K44" s="25">
        <v>0.06527</v>
      </c>
      <c r="L44" s="25">
        <v>0.00074</v>
      </c>
      <c r="M44" s="25">
        <v>0.05927</v>
      </c>
      <c r="N44" s="25">
        <v>0.00065</v>
      </c>
      <c r="O44" s="20"/>
      <c r="P44" s="20">
        <v>1786</v>
      </c>
      <c r="Q44" s="20">
        <v>38</v>
      </c>
      <c r="R44" s="20">
        <v>408</v>
      </c>
      <c r="S44" s="20">
        <v>5</v>
      </c>
      <c r="T44" s="20">
        <v>695</v>
      </c>
      <c r="U44" s="20">
        <v>6</v>
      </c>
      <c r="V44" s="20">
        <v>1164</v>
      </c>
      <c r="W44" s="20">
        <v>12</v>
      </c>
      <c r="Y44" s="11">
        <v>153225.2</v>
      </c>
      <c r="Z44" s="11">
        <v>218.63</v>
      </c>
      <c r="AA44" s="11">
        <v>227.85</v>
      </c>
      <c r="AB44" s="12">
        <v>7.18</v>
      </c>
      <c r="AC44" s="11">
        <v>1371.7</v>
      </c>
      <c r="AD44" s="9">
        <v>6.11</v>
      </c>
      <c r="AE44" s="9">
        <v>11.29</v>
      </c>
      <c r="AF44" s="10">
        <v>49.35</v>
      </c>
      <c r="AG44" s="12">
        <v>7.44</v>
      </c>
      <c r="AH44" s="12">
        <v>52.03</v>
      </c>
      <c r="AI44" s="12">
        <v>35.07</v>
      </c>
      <c r="AJ44" s="12">
        <v>7.86</v>
      </c>
      <c r="AK44" s="12">
        <v>59.59</v>
      </c>
      <c r="AL44" s="12">
        <v>13.19</v>
      </c>
      <c r="AM44" s="11">
        <v>124.15</v>
      </c>
      <c r="AN44" s="11">
        <v>41.15</v>
      </c>
      <c r="AO44" s="11">
        <v>178.82</v>
      </c>
      <c r="AP44" s="11">
        <v>39.15</v>
      </c>
      <c r="AQ44" s="11">
        <v>400.43</v>
      </c>
      <c r="AR44" s="11">
        <v>72.82</v>
      </c>
      <c r="AS44" s="11">
        <v>10516.01</v>
      </c>
      <c r="AT44" s="9">
        <v>1.482</v>
      </c>
      <c r="AU44" s="9">
        <v>39.83</v>
      </c>
      <c r="AV44" s="11">
        <v>354.66</v>
      </c>
      <c r="AW44" s="11">
        <v>59.54</v>
      </c>
      <c r="AX44" s="11">
        <v>48.99</v>
      </c>
      <c r="AY44" s="11">
        <v>366.14</v>
      </c>
      <c r="AZ44" s="11">
        <v>1319.78</v>
      </c>
    </row>
    <row r="45" spans="1:52" ht="14.25">
      <c r="A45" s="104" t="s">
        <v>195</v>
      </c>
      <c r="B45" s="20">
        <v>33.2</v>
      </c>
      <c r="C45" s="20">
        <v>243</v>
      </c>
      <c r="D45" s="20">
        <v>17.2</v>
      </c>
      <c r="E45" s="20"/>
      <c r="F45" s="32">
        <v>0.136</v>
      </c>
      <c r="G45" s="25">
        <v>0.0565</v>
      </c>
      <c r="H45" s="25">
        <v>0.00153</v>
      </c>
      <c r="I45" s="25">
        <v>0.50927</v>
      </c>
      <c r="J45" s="25">
        <v>0.01085</v>
      </c>
      <c r="K45" s="25">
        <v>0.06537</v>
      </c>
      <c r="L45" s="25">
        <v>0.00079</v>
      </c>
      <c r="M45" s="25">
        <v>0.0211</v>
      </c>
      <c r="N45" s="25">
        <v>0.00035</v>
      </c>
      <c r="O45" s="20"/>
      <c r="P45" s="20">
        <v>471</v>
      </c>
      <c r="Q45" s="20">
        <v>59</v>
      </c>
      <c r="R45" s="20">
        <v>408</v>
      </c>
      <c r="S45" s="20">
        <v>5</v>
      </c>
      <c r="T45" s="20">
        <v>418</v>
      </c>
      <c r="U45" s="20">
        <v>7</v>
      </c>
      <c r="V45" s="20">
        <v>422</v>
      </c>
      <c r="W45" s="20">
        <v>7</v>
      </c>
      <c r="Y45" s="11">
        <v>153225.2</v>
      </c>
      <c r="Z45" s="11">
        <v>337.41</v>
      </c>
      <c r="AA45" s="11">
        <v>464.38</v>
      </c>
      <c r="AB45" s="12">
        <v>5.23</v>
      </c>
      <c r="AC45" s="11">
        <v>1016.27</v>
      </c>
      <c r="AD45" s="9">
        <v>4.16</v>
      </c>
      <c r="AE45" s="9">
        <v>0.646</v>
      </c>
      <c r="AF45" s="10">
        <v>37.03</v>
      </c>
      <c r="AG45" s="12">
        <v>0.353</v>
      </c>
      <c r="AH45" s="12">
        <v>3.77</v>
      </c>
      <c r="AI45" s="12">
        <v>5.48</v>
      </c>
      <c r="AJ45" s="12">
        <v>2.4</v>
      </c>
      <c r="AK45" s="12">
        <v>24.07</v>
      </c>
      <c r="AL45" s="12">
        <v>8.04</v>
      </c>
      <c r="AM45" s="11">
        <v>89.17</v>
      </c>
      <c r="AN45" s="11">
        <v>31.26</v>
      </c>
      <c r="AO45" s="11">
        <v>131.85</v>
      </c>
      <c r="AP45" s="11">
        <v>27.27</v>
      </c>
      <c r="AQ45" s="11">
        <v>260.05</v>
      </c>
      <c r="AR45" s="11">
        <v>45.52</v>
      </c>
      <c r="AS45" s="11">
        <v>8831.46</v>
      </c>
      <c r="AT45" s="9">
        <v>0.944</v>
      </c>
      <c r="AU45" s="9">
        <v>3</v>
      </c>
      <c r="AV45" s="11">
        <v>192.65</v>
      </c>
      <c r="AW45" s="11">
        <v>12.19</v>
      </c>
      <c r="AX45" s="11">
        <v>9.5</v>
      </c>
      <c r="AY45" s="11">
        <v>235.2</v>
      </c>
      <c r="AZ45" s="11">
        <v>662.68</v>
      </c>
    </row>
    <row r="46" spans="1:52" ht="14.25">
      <c r="A46" s="104" t="s">
        <v>196</v>
      </c>
      <c r="B46" s="20">
        <v>27.2</v>
      </c>
      <c r="C46" s="20">
        <v>287</v>
      </c>
      <c r="D46" s="20">
        <v>18.1</v>
      </c>
      <c r="E46" s="20"/>
      <c r="F46" s="32">
        <v>0.095</v>
      </c>
      <c r="G46" s="25">
        <v>0.05856</v>
      </c>
      <c r="H46" s="25">
        <v>0.00134</v>
      </c>
      <c r="I46" s="25">
        <v>0.52336</v>
      </c>
      <c r="J46" s="25">
        <v>0.00836</v>
      </c>
      <c r="K46" s="25">
        <v>0.06482</v>
      </c>
      <c r="L46" s="25">
        <v>0.00075</v>
      </c>
      <c r="M46" s="25">
        <v>0.02311</v>
      </c>
      <c r="N46" s="25">
        <v>0.00031</v>
      </c>
      <c r="O46" s="20"/>
      <c r="P46" s="20">
        <v>551</v>
      </c>
      <c r="Q46" s="20">
        <v>49</v>
      </c>
      <c r="R46" s="20">
        <v>405</v>
      </c>
      <c r="S46" s="20">
        <v>5</v>
      </c>
      <c r="T46" s="20">
        <v>427</v>
      </c>
      <c r="U46" s="20">
        <v>6</v>
      </c>
      <c r="V46" s="20">
        <v>462</v>
      </c>
      <c r="W46" s="20">
        <v>6</v>
      </c>
      <c r="Y46" s="11">
        <v>153225.2</v>
      </c>
      <c r="Z46" s="11">
        <v>236.33</v>
      </c>
      <c r="AA46" s="11">
        <v>261.66</v>
      </c>
      <c r="AB46" s="12">
        <v>21.87</v>
      </c>
      <c r="AC46" s="11">
        <v>998.39</v>
      </c>
      <c r="AD46" s="9">
        <v>2.52</v>
      </c>
      <c r="AE46" s="9">
        <v>0.497</v>
      </c>
      <c r="AF46" s="10">
        <v>16.05</v>
      </c>
      <c r="AG46" s="12">
        <v>0.248</v>
      </c>
      <c r="AH46" s="12">
        <v>2.36</v>
      </c>
      <c r="AI46" s="12">
        <v>3.59</v>
      </c>
      <c r="AJ46" s="12">
        <v>1.85</v>
      </c>
      <c r="AK46" s="12">
        <v>18.78</v>
      </c>
      <c r="AL46" s="12">
        <v>6.76</v>
      </c>
      <c r="AM46" s="11">
        <v>80.73</v>
      </c>
      <c r="AN46" s="11">
        <v>30.7</v>
      </c>
      <c r="AO46" s="11">
        <v>139.86</v>
      </c>
      <c r="AP46" s="11">
        <v>30.8</v>
      </c>
      <c r="AQ46" s="11">
        <v>313.2</v>
      </c>
      <c r="AR46" s="11">
        <v>57.97</v>
      </c>
      <c r="AS46" s="11">
        <v>9817.69</v>
      </c>
      <c r="AT46" s="9">
        <v>0.715</v>
      </c>
      <c r="AU46" s="9">
        <v>3.99</v>
      </c>
      <c r="AV46" s="11">
        <v>195.92</v>
      </c>
      <c r="AW46" s="11">
        <v>12.85</v>
      </c>
      <c r="AX46" s="11">
        <v>8.5</v>
      </c>
      <c r="AY46" s="11">
        <v>193.72</v>
      </c>
      <c r="AZ46" s="11">
        <v>739.22</v>
      </c>
    </row>
    <row r="47" spans="1:52" ht="14.25">
      <c r="A47" s="104" t="s">
        <v>197</v>
      </c>
      <c r="B47" s="20">
        <v>54.8</v>
      </c>
      <c r="C47" s="20">
        <v>231</v>
      </c>
      <c r="D47" s="20">
        <v>49.8</v>
      </c>
      <c r="E47" s="20"/>
      <c r="F47" s="32">
        <v>0.238</v>
      </c>
      <c r="G47" s="25">
        <v>0.09027</v>
      </c>
      <c r="H47" s="25">
        <v>0.00202</v>
      </c>
      <c r="I47" s="25">
        <v>2.64002</v>
      </c>
      <c r="J47" s="25">
        <v>0.04043</v>
      </c>
      <c r="K47" s="25">
        <v>0.21211</v>
      </c>
      <c r="L47" s="25">
        <v>0.00252</v>
      </c>
      <c r="M47" s="25">
        <v>0.07214</v>
      </c>
      <c r="N47" s="25">
        <v>0.00085</v>
      </c>
      <c r="O47" s="20"/>
      <c r="P47" s="20">
        <v>1431</v>
      </c>
      <c r="Q47" s="20">
        <v>42</v>
      </c>
      <c r="R47" s="20">
        <v>1240</v>
      </c>
      <c r="S47" s="20">
        <v>13</v>
      </c>
      <c r="T47" s="20">
        <v>1312</v>
      </c>
      <c r="U47" s="20">
        <v>11</v>
      </c>
      <c r="V47" s="20">
        <v>1408</v>
      </c>
      <c r="W47" s="20">
        <v>16</v>
      </c>
      <c r="Y47" s="11">
        <v>153225.2</v>
      </c>
      <c r="Z47" s="11">
        <v>433.42</v>
      </c>
      <c r="AA47" s="11">
        <v>234.33</v>
      </c>
      <c r="AB47" s="12">
        <v>12.06</v>
      </c>
      <c r="AC47" s="11">
        <v>1600.39</v>
      </c>
      <c r="AD47" s="9">
        <v>6.16</v>
      </c>
      <c r="AE47" s="9">
        <v>0.07</v>
      </c>
      <c r="AF47" s="10">
        <v>39.45</v>
      </c>
      <c r="AG47" s="12">
        <v>0.146</v>
      </c>
      <c r="AH47" s="12">
        <v>2.03</v>
      </c>
      <c r="AI47" s="12">
        <v>4.14</v>
      </c>
      <c r="AJ47" s="12">
        <v>0.76</v>
      </c>
      <c r="AK47" s="12">
        <v>24.02</v>
      </c>
      <c r="AL47" s="12">
        <v>9.34</v>
      </c>
      <c r="AM47" s="11">
        <v>120.48</v>
      </c>
      <c r="AN47" s="11">
        <v>49.4</v>
      </c>
      <c r="AO47" s="11">
        <v>235.55</v>
      </c>
      <c r="AP47" s="11">
        <v>53.39</v>
      </c>
      <c r="AQ47" s="11">
        <v>549.97</v>
      </c>
      <c r="AR47" s="11">
        <v>104.15</v>
      </c>
      <c r="AS47" s="11">
        <v>11017.68</v>
      </c>
      <c r="AT47" s="9">
        <v>2.74</v>
      </c>
      <c r="AU47" s="9">
        <v>3.45</v>
      </c>
      <c r="AV47" s="11">
        <v>458.27</v>
      </c>
      <c r="AW47" s="11">
        <v>46.53</v>
      </c>
      <c r="AX47" s="11">
        <v>47.92</v>
      </c>
      <c r="AY47" s="11">
        <v>361.72</v>
      </c>
      <c r="AZ47" s="11">
        <v>583.19</v>
      </c>
    </row>
    <row r="48" spans="1:52" ht="14.25">
      <c r="A48" s="104" t="s">
        <v>198</v>
      </c>
      <c r="B48" s="20">
        <v>11</v>
      </c>
      <c r="C48" s="20">
        <v>69.8</v>
      </c>
      <c r="D48" s="20">
        <v>5.28</v>
      </c>
      <c r="E48" s="20"/>
      <c r="F48" s="32">
        <v>0.157</v>
      </c>
      <c r="G48" s="25">
        <v>0.05475</v>
      </c>
      <c r="H48" s="25">
        <v>0.0018</v>
      </c>
      <c r="I48" s="25">
        <v>0.49124</v>
      </c>
      <c r="J48" s="25">
        <v>0.0138</v>
      </c>
      <c r="K48" s="25">
        <v>0.06508</v>
      </c>
      <c r="L48" s="25">
        <v>0.00084</v>
      </c>
      <c r="M48" s="25">
        <v>0.02342</v>
      </c>
      <c r="N48" s="25">
        <v>0.00062</v>
      </c>
      <c r="O48" s="20"/>
      <c r="P48" s="20">
        <v>402</v>
      </c>
      <c r="Q48" s="20">
        <v>71</v>
      </c>
      <c r="R48" s="20">
        <v>406</v>
      </c>
      <c r="S48" s="20">
        <v>5</v>
      </c>
      <c r="T48" s="20">
        <v>406</v>
      </c>
      <c r="U48" s="20">
        <v>9</v>
      </c>
      <c r="V48" s="20">
        <v>468</v>
      </c>
      <c r="W48" s="20">
        <v>12</v>
      </c>
      <c r="Y48" s="11">
        <v>153225.2</v>
      </c>
      <c r="Z48" s="11">
        <v>207.56</v>
      </c>
      <c r="AA48" s="11">
        <v>244.22</v>
      </c>
      <c r="AB48" s="12">
        <v>7.97</v>
      </c>
      <c r="AC48" s="11">
        <v>689.3</v>
      </c>
      <c r="AD48" s="9">
        <v>1.45</v>
      </c>
      <c r="AE48" s="9">
        <v>0.043</v>
      </c>
      <c r="AF48" s="10">
        <v>11.64</v>
      </c>
      <c r="AG48" s="12">
        <v>0.084</v>
      </c>
      <c r="AH48" s="12">
        <v>1.52</v>
      </c>
      <c r="AI48" s="12">
        <v>3.9</v>
      </c>
      <c r="AJ48" s="12">
        <v>2.2</v>
      </c>
      <c r="AK48" s="12">
        <v>22.78</v>
      </c>
      <c r="AL48" s="12">
        <v>7.09</v>
      </c>
      <c r="AM48" s="11">
        <v>71.15</v>
      </c>
      <c r="AN48" s="11">
        <v>21.73</v>
      </c>
      <c r="AO48" s="11">
        <v>79.57</v>
      </c>
      <c r="AP48" s="11">
        <v>14.58</v>
      </c>
      <c r="AQ48" s="11">
        <v>127.75</v>
      </c>
      <c r="AR48" s="11">
        <v>21.32</v>
      </c>
      <c r="AS48" s="11">
        <v>8358.37</v>
      </c>
      <c r="AT48" s="9">
        <v>0.326</v>
      </c>
      <c r="AU48" s="9">
        <v>3.33</v>
      </c>
      <c r="AV48" s="11">
        <v>63.97</v>
      </c>
      <c r="AW48" s="11">
        <v>3.96</v>
      </c>
      <c r="AX48" s="11">
        <v>3.44</v>
      </c>
      <c r="AY48" s="11">
        <v>78.33</v>
      </c>
      <c r="AZ48" s="11">
        <v>222.53</v>
      </c>
    </row>
    <row r="49" spans="1:52" ht="14.25">
      <c r="A49" s="104" t="s">
        <v>199</v>
      </c>
      <c r="B49" s="20">
        <v>57.9</v>
      </c>
      <c r="C49" s="20">
        <v>563</v>
      </c>
      <c r="D49" s="20">
        <v>45.5</v>
      </c>
      <c r="E49" s="20"/>
      <c r="F49" s="32">
        <v>0.103</v>
      </c>
      <c r="G49" s="25">
        <v>0.11672</v>
      </c>
      <c r="H49" s="25">
        <v>0.00239</v>
      </c>
      <c r="I49" s="25">
        <v>1.04054</v>
      </c>
      <c r="J49" s="25">
        <v>0.01289</v>
      </c>
      <c r="K49" s="25">
        <v>0.06466</v>
      </c>
      <c r="L49" s="25">
        <v>0.00073</v>
      </c>
      <c r="M49" s="25">
        <v>0.05628</v>
      </c>
      <c r="N49" s="25">
        <v>0.00059</v>
      </c>
      <c r="O49" s="20"/>
      <c r="P49" s="20">
        <v>1907</v>
      </c>
      <c r="Q49" s="20">
        <v>36</v>
      </c>
      <c r="R49" s="20">
        <v>404</v>
      </c>
      <c r="S49" s="20">
        <v>4</v>
      </c>
      <c r="T49" s="20">
        <v>724</v>
      </c>
      <c r="U49" s="20">
        <v>6</v>
      </c>
      <c r="V49" s="20">
        <v>1107</v>
      </c>
      <c r="W49" s="20">
        <v>11</v>
      </c>
      <c r="Y49" s="11">
        <v>153225.2</v>
      </c>
      <c r="Z49" s="11">
        <v>248.59</v>
      </c>
      <c r="AA49" s="11">
        <v>237.82</v>
      </c>
      <c r="AB49" s="12">
        <v>8.18</v>
      </c>
      <c r="AC49" s="11">
        <v>1892.51</v>
      </c>
      <c r="AD49" s="9">
        <v>7.18</v>
      </c>
      <c r="AE49" s="9">
        <v>29.97</v>
      </c>
      <c r="AF49" s="10">
        <v>97.72</v>
      </c>
      <c r="AG49" s="12">
        <v>13.2</v>
      </c>
      <c r="AH49" s="12">
        <v>91.62</v>
      </c>
      <c r="AI49" s="12">
        <v>47.33</v>
      </c>
      <c r="AJ49" s="12">
        <v>24.24</v>
      </c>
      <c r="AK49" s="12">
        <v>75.9</v>
      </c>
      <c r="AL49" s="12">
        <v>17.68</v>
      </c>
      <c r="AM49" s="11">
        <v>174.63</v>
      </c>
      <c r="AN49" s="11">
        <v>58.73</v>
      </c>
      <c r="AO49" s="11">
        <v>244.86</v>
      </c>
      <c r="AP49" s="11">
        <v>48.83</v>
      </c>
      <c r="AQ49" s="11">
        <v>458.2</v>
      </c>
      <c r="AR49" s="11">
        <v>79.97</v>
      </c>
      <c r="AS49" s="11">
        <v>10126.28</v>
      </c>
      <c r="AT49" s="9">
        <v>1.19</v>
      </c>
      <c r="AU49" s="9">
        <v>34.19</v>
      </c>
      <c r="AV49" s="11">
        <v>396.1</v>
      </c>
      <c r="AW49" s="11">
        <v>58.72</v>
      </c>
      <c r="AX49" s="11">
        <v>49.43</v>
      </c>
      <c r="AY49" s="11">
        <v>411.55</v>
      </c>
      <c r="AZ49" s="11">
        <v>1462.67</v>
      </c>
    </row>
    <row r="50" spans="1:52" ht="14.25">
      <c r="A50" s="104" t="s">
        <v>200</v>
      </c>
      <c r="B50" s="20">
        <v>219</v>
      </c>
      <c r="C50" s="20">
        <v>932</v>
      </c>
      <c r="D50" s="20">
        <v>181</v>
      </c>
      <c r="E50" s="20"/>
      <c r="F50" s="32">
        <v>0.235</v>
      </c>
      <c r="G50" s="25">
        <v>0.24496</v>
      </c>
      <c r="H50" s="25">
        <v>0.00492</v>
      </c>
      <c r="I50" s="25">
        <v>2.37677</v>
      </c>
      <c r="J50" s="25">
        <v>0.02769</v>
      </c>
      <c r="K50" s="25">
        <v>0.07037</v>
      </c>
      <c r="L50" s="25">
        <v>0.0008</v>
      </c>
      <c r="M50" s="25">
        <v>0.1218</v>
      </c>
      <c r="N50" s="25">
        <v>0.00121</v>
      </c>
      <c r="O50" s="20"/>
      <c r="P50" s="20">
        <v>3153</v>
      </c>
      <c r="Q50" s="20">
        <v>32</v>
      </c>
      <c r="R50" s="20">
        <v>438</v>
      </c>
      <c r="S50" s="20">
        <v>5</v>
      </c>
      <c r="T50" s="20">
        <v>1236</v>
      </c>
      <c r="U50" s="20">
        <v>8</v>
      </c>
      <c r="V50" s="20">
        <v>2323</v>
      </c>
      <c r="W50" s="20">
        <v>22</v>
      </c>
      <c r="Y50" s="11">
        <v>153225.2</v>
      </c>
      <c r="Z50" s="11">
        <v>539.41</v>
      </c>
      <c r="AA50" s="11">
        <v>374.63</v>
      </c>
      <c r="AB50" s="12">
        <v>25.98</v>
      </c>
      <c r="AC50" s="11">
        <v>2640.95</v>
      </c>
      <c r="AD50" s="9">
        <v>11.78</v>
      </c>
      <c r="AE50" s="9">
        <v>66.92</v>
      </c>
      <c r="AF50" s="10">
        <v>222.9</v>
      </c>
      <c r="AG50" s="12">
        <v>37.22</v>
      </c>
      <c r="AH50" s="12">
        <v>231.95</v>
      </c>
      <c r="AI50" s="12">
        <v>142.27</v>
      </c>
      <c r="AJ50" s="12">
        <v>30.26</v>
      </c>
      <c r="AK50" s="12">
        <v>191.21</v>
      </c>
      <c r="AL50" s="12">
        <v>37.36</v>
      </c>
      <c r="AM50" s="11">
        <v>284.56</v>
      </c>
      <c r="AN50" s="11">
        <v>82.18</v>
      </c>
      <c r="AO50" s="11">
        <v>327.92</v>
      </c>
      <c r="AP50" s="11">
        <v>67.64</v>
      </c>
      <c r="AQ50" s="11">
        <v>654.74</v>
      </c>
      <c r="AR50" s="11">
        <v>115.88</v>
      </c>
      <c r="AS50" s="11">
        <v>10776.25</v>
      </c>
      <c r="AT50" s="9">
        <v>2.7</v>
      </c>
      <c r="AU50" s="9">
        <v>355.43</v>
      </c>
      <c r="AV50" s="11">
        <v>883.2</v>
      </c>
      <c r="AW50" s="11">
        <v>395.34</v>
      </c>
      <c r="AX50" s="11">
        <v>390.4</v>
      </c>
      <c r="AY50" s="11">
        <v>1389.98</v>
      </c>
      <c r="AZ50" s="11">
        <v>2285.5</v>
      </c>
    </row>
    <row r="51" spans="1:52" ht="14.25">
      <c r="A51" s="104" t="s">
        <v>201</v>
      </c>
      <c r="B51" s="20">
        <v>39</v>
      </c>
      <c r="C51" s="20">
        <v>415</v>
      </c>
      <c r="D51" s="20">
        <v>28.1</v>
      </c>
      <c r="E51" s="20"/>
      <c r="F51" s="32">
        <v>0.094</v>
      </c>
      <c r="G51" s="25">
        <v>0.09907</v>
      </c>
      <c r="H51" s="25">
        <v>0.00206</v>
      </c>
      <c r="I51" s="25">
        <v>0.88347</v>
      </c>
      <c r="J51" s="25">
        <v>0.01131</v>
      </c>
      <c r="K51" s="25">
        <v>0.06468</v>
      </c>
      <c r="L51" s="25">
        <v>0.00073</v>
      </c>
      <c r="M51" s="25">
        <v>0.04037</v>
      </c>
      <c r="N51" s="25">
        <v>0.00044</v>
      </c>
      <c r="O51" s="20"/>
      <c r="P51" s="20">
        <v>1607</v>
      </c>
      <c r="Q51" s="20">
        <v>38</v>
      </c>
      <c r="R51" s="20">
        <v>404</v>
      </c>
      <c r="S51" s="20">
        <v>4</v>
      </c>
      <c r="T51" s="20">
        <v>643</v>
      </c>
      <c r="U51" s="20">
        <v>6</v>
      </c>
      <c r="V51" s="20">
        <v>800</v>
      </c>
      <c r="W51" s="20">
        <v>9</v>
      </c>
      <c r="Y51" s="11">
        <v>153225.2</v>
      </c>
      <c r="Z51" s="11">
        <v>213.06</v>
      </c>
      <c r="AA51" s="11">
        <v>235.37</v>
      </c>
      <c r="AB51" s="12">
        <v>5.66</v>
      </c>
      <c r="AC51" s="11">
        <v>1460.46</v>
      </c>
      <c r="AD51" s="9">
        <v>6.07</v>
      </c>
      <c r="AE51" s="9">
        <v>9.88</v>
      </c>
      <c r="AF51" s="10">
        <v>52.54</v>
      </c>
      <c r="AG51" s="12">
        <v>8.58</v>
      </c>
      <c r="AH51" s="12">
        <v>64.68</v>
      </c>
      <c r="AI51" s="12">
        <v>34.67</v>
      </c>
      <c r="AJ51" s="12">
        <v>6.92</v>
      </c>
      <c r="AK51" s="12">
        <v>54.14</v>
      </c>
      <c r="AL51" s="12">
        <v>12.33</v>
      </c>
      <c r="AM51" s="11">
        <v>124.88</v>
      </c>
      <c r="AN51" s="11">
        <v>44.06</v>
      </c>
      <c r="AO51" s="11">
        <v>193.52</v>
      </c>
      <c r="AP51" s="11">
        <v>41.2</v>
      </c>
      <c r="AQ51" s="11">
        <v>398.02</v>
      </c>
      <c r="AR51" s="11">
        <v>70.24</v>
      </c>
      <c r="AS51" s="11">
        <v>10331.48</v>
      </c>
      <c r="AT51" s="9">
        <v>1.55</v>
      </c>
      <c r="AU51" s="9">
        <v>11.72</v>
      </c>
      <c r="AV51" s="11">
        <v>274.36</v>
      </c>
      <c r="AW51" s="11">
        <v>29.68</v>
      </c>
      <c r="AX51" s="11">
        <v>19.26</v>
      </c>
      <c r="AY51" s="11">
        <v>258.03</v>
      </c>
      <c r="AZ51" s="11">
        <v>1046.43</v>
      </c>
    </row>
    <row r="52" spans="1:52" ht="14.25">
      <c r="A52" s="104" t="s">
        <v>202</v>
      </c>
      <c r="B52" s="20">
        <v>21.2</v>
      </c>
      <c r="C52" s="20">
        <v>237</v>
      </c>
      <c r="D52" s="20">
        <v>15.4</v>
      </c>
      <c r="E52" s="20"/>
      <c r="F52" s="32">
        <v>0.09</v>
      </c>
      <c r="G52" s="25">
        <v>0.06327</v>
      </c>
      <c r="H52" s="25">
        <v>0.00156</v>
      </c>
      <c r="I52" s="25">
        <v>0.57297</v>
      </c>
      <c r="J52" s="25">
        <v>0.01043</v>
      </c>
      <c r="K52" s="25">
        <v>0.06568</v>
      </c>
      <c r="L52" s="25">
        <v>0.00078</v>
      </c>
      <c r="M52" s="25">
        <v>0.03219</v>
      </c>
      <c r="N52" s="25">
        <v>0.00059</v>
      </c>
      <c r="O52" s="20"/>
      <c r="P52" s="20">
        <v>717</v>
      </c>
      <c r="Q52" s="20">
        <v>51</v>
      </c>
      <c r="R52" s="20">
        <v>410</v>
      </c>
      <c r="S52" s="20">
        <v>5</v>
      </c>
      <c r="T52" s="20">
        <v>460</v>
      </c>
      <c r="U52" s="20">
        <v>7</v>
      </c>
      <c r="V52" s="20">
        <v>640</v>
      </c>
      <c r="W52" s="20">
        <v>12</v>
      </c>
      <c r="Y52" s="11">
        <v>153225.2</v>
      </c>
      <c r="Z52" s="11">
        <v>275.89</v>
      </c>
      <c r="AA52" s="11">
        <v>190.7</v>
      </c>
      <c r="AB52" s="12">
        <v>6.99</v>
      </c>
      <c r="AC52" s="11">
        <v>1370.57</v>
      </c>
      <c r="AD52" s="9">
        <v>2.47</v>
      </c>
      <c r="AE52" s="9">
        <v>0.571</v>
      </c>
      <c r="AF52" s="10">
        <v>25.78</v>
      </c>
      <c r="AG52" s="12">
        <v>0.73</v>
      </c>
      <c r="AH52" s="12">
        <v>8.38</v>
      </c>
      <c r="AI52" s="12">
        <v>12.02</v>
      </c>
      <c r="AJ52" s="12">
        <v>5.46</v>
      </c>
      <c r="AK52" s="12">
        <v>47.63</v>
      </c>
      <c r="AL52" s="12">
        <v>13.69</v>
      </c>
      <c r="AM52" s="11">
        <v>132.54</v>
      </c>
      <c r="AN52" s="11">
        <v>41.14</v>
      </c>
      <c r="AO52" s="11">
        <v>158.72</v>
      </c>
      <c r="AP52" s="11">
        <v>30.91</v>
      </c>
      <c r="AQ52" s="11">
        <v>288.57</v>
      </c>
      <c r="AR52" s="11">
        <v>50.99</v>
      </c>
      <c r="AS52" s="11">
        <v>9123.09</v>
      </c>
      <c r="AT52" s="9">
        <v>0.564</v>
      </c>
      <c r="AU52" s="9">
        <v>2.98</v>
      </c>
      <c r="AV52" s="11">
        <v>150.99</v>
      </c>
      <c r="AW52" s="11">
        <v>10.89</v>
      </c>
      <c r="AX52" s="11">
        <v>7.95</v>
      </c>
      <c r="AY52" s="11">
        <v>164.05</v>
      </c>
      <c r="AZ52" s="11">
        <v>549.43</v>
      </c>
    </row>
    <row r="53" spans="1:52" ht="14.25">
      <c r="A53" s="104" t="s">
        <v>203</v>
      </c>
      <c r="B53" s="20">
        <v>13</v>
      </c>
      <c r="C53" s="20">
        <v>410</v>
      </c>
      <c r="D53" s="20">
        <v>33.4</v>
      </c>
      <c r="E53" s="20"/>
      <c r="F53" s="32">
        <v>0.032</v>
      </c>
      <c r="G53" s="25">
        <v>0.05792</v>
      </c>
      <c r="H53" s="25">
        <v>0.0014</v>
      </c>
      <c r="I53" s="25">
        <v>0.5206</v>
      </c>
      <c r="J53" s="25">
        <v>0.0092</v>
      </c>
      <c r="K53" s="25">
        <v>0.06518</v>
      </c>
      <c r="L53" s="25">
        <v>0.00076</v>
      </c>
      <c r="M53" s="25">
        <v>0.04037</v>
      </c>
      <c r="N53" s="25">
        <v>0.0012</v>
      </c>
      <c r="O53" s="20"/>
      <c r="P53" s="20">
        <v>527</v>
      </c>
      <c r="Q53" s="20">
        <v>52</v>
      </c>
      <c r="R53" s="20">
        <v>407</v>
      </c>
      <c r="S53" s="20">
        <v>5</v>
      </c>
      <c r="T53" s="20">
        <v>426</v>
      </c>
      <c r="U53" s="20">
        <v>6</v>
      </c>
      <c r="V53" s="20">
        <v>800</v>
      </c>
      <c r="W53" s="20">
        <v>23</v>
      </c>
      <c r="Y53" s="11">
        <v>153225.2</v>
      </c>
      <c r="Z53" s="11">
        <v>155.3</v>
      </c>
      <c r="AA53" s="11">
        <v>234.78</v>
      </c>
      <c r="AB53" s="12">
        <v>4.48</v>
      </c>
      <c r="AC53" s="11">
        <v>603.26</v>
      </c>
      <c r="AD53" s="9">
        <v>2.69</v>
      </c>
      <c r="AE53" s="9">
        <v>5.94</v>
      </c>
      <c r="AF53" s="10">
        <v>30.52</v>
      </c>
      <c r="AG53" s="12">
        <v>5.56</v>
      </c>
      <c r="AH53" s="12">
        <v>42.99</v>
      </c>
      <c r="AI53" s="12">
        <v>22.46</v>
      </c>
      <c r="AJ53" s="12">
        <v>6.5</v>
      </c>
      <c r="AK53" s="12">
        <v>32.93</v>
      </c>
      <c r="AL53" s="12">
        <v>6.33</v>
      </c>
      <c r="AM53" s="11">
        <v>54.93</v>
      </c>
      <c r="AN53" s="11">
        <v>18</v>
      </c>
      <c r="AO53" s="11">
        <v>84.89</v>
      </c>
      <c r="AP53" s="11">
        <v>20.76</v>
      </c>
      <c r="AQ53" s="11">
        <v>238.79</v>
      </c>
      <c r="AR53" s="11">
        <v>49.61</v>
      </c>
      <c r="AS53" s="11">
        <v>11564.24</v>
      </c>
      <c r="AT53" s="9">
        <v>2.22</v>
      </c>
      <c r="AU53" s="9">
        <v>4.22</v>
      </c>
      <c r="AV53" s="11">
        <v>369.92</v>
      </c>
      <c r="AW53" s="11">
        <v>29.85</v>
      </c>
      <c r="AX53" s="11">
        <v>9.43</v>
      </c>
      <c r="AY53" s="11">
        <v>85.33</v>
      </c>
      <c r="AZ53" s="11">
        <v>1054.3</v>
      </c>
    </row>
    <row r="54" spans="1:52" ht="14.25">
      <c r="A54" s="104" t="s">
        <v>204</v>
      </c>
      <c r="B54" s="20">
        <v>21.2</v>
      </c>
      <c r="C54" s="20">
        <v>331</v>
      </c>
      <c r="D54" s="20">
        <v>20.7</v>
      </c>
      <c r="E54" s="20"/>
      <c r="F54" s="32">
        <v>0.064</v>
      </c>
      <c r="G54" s="25">
        <v>0.08569</v>
      </c>
      <c r="H54" s="25">
        <v>0.00183</v>
      </c>
      <c r="I54" s="25">
        <v>0.73309</v>
      </c>
      <c r="J54" s="25">
        <v>0.01006</v>
      </c>
      <c r="K54" s="25">
        <v>0.06204</v>
      </c>
      <c r="L54" s="25">
        <v>0.00071</v>
      </c>
      <c r="M54" s="25">
        <v>0.04628</v>
      </c>
      <c r="N54" s="25">
        <v>0.00055</v>
      </c>
      <c r="O54" s="20"/>
      <c r="P54" s="20">
        <v>1331</v>
      </c>
      <c r="Q54" s="20">
        <v>41</v>
      </c>
      <c r="R54" s="20">
        <v>388</v>
      </c>
      <c r="S54" s="20">
        <v>4</v>
      </c>
      <c r="T54" s="20">
        <v>558</v>
      </c>
      <c r="U54" s="20">
        <v>6</v>
      </c>
      <c r="V54" s="20">
        <v>915</v>
      </c>
      <c r="W54" s="20">
        <v>11</v>
      </c>
      <c r="Y54" s="11">
        <v>153225.2</v>
      </c>
      <c r="Z54" s="11">
        <v>111.81</v>
      </c>
      <c r="AA54" s="11">
        <v>227.08</v>
      </c>
      <c r="AB54" s="12">
        <v>2.73</v>
      </c>
      <c r="AC54" s="11">
        <v>725.52</v>
      </c>
      <c r="AD54" s="9">
        <v>3.34</v>
      </c>
      <c r="AE54" s="9">
        <v>1.297</v>
      </c>
      <c r="AF54" s="10">
        <v>12.41</v>
      </c>
      <c r="AG54" s="12">
        <v>0.885</v>
      </c>
      <c r="AH54" s="12">
        <v>6.26</v>
      </c>
      <c r="AI54" s="12">
        <v>5.06</v>
      </c>
      <c r="AJ54" s="12">
        <v>1.35</v>
      </c>
      <c r="AK54" s="12">
        <v>15.25</v>
      </c>
      <c r="AL54" s="12">
        <v>4.97</v>
      </c>
      <c r="AM54" s="11">
        <v>59.57</v>
      </c>
      <c r="AN54" s="11">
        <v>22.79</v>
      </c>
      <c r="AO54" s="11">
        <v>104.29</v>
      </c>
      <c r="AP54" s="11">
        <v>23.29</v>
      </c>
      <c r="AQ54" s="11">
        <v>231.41</v>
      </c>
      <c r="AR54" s="11">
        <v>42.09</v>
      </c>
      <c r="AS54" s="11">
        <v>10493.96</v>
      </c>
      <c r="AT54" s="9">
        <v>1.06</v>
      </c>
      <c r="AU54" s="9">
        <v>8.02</v>
      </c>
      <c r="AV54" s="11">
        <v>211.33</v>
      </c>
      <c r="AW54" s="11">
        <v>19.92</v>
      </c>
      <c r="AX54" s="11">
        <v>12.26</v>
      </c>
      <c r="AY54" s="11">
        <v>143.63</v>
      </c>
      <c r="AZ54" s="11">
        <v>837.6</v>
      </c>
    </row>
    <row r="55" spans="1:52" ht="14.25">
      <c r="A55" s="104" t="s">
        <v>205</v>
      </c>
      <c r="B55" s="20">
        <v>8.17</v>
      </c>
      <c r="C55" s="20">
        <v>154</v>
      </c>
      <c r="D55" s="20">
        <v>21.3</v>
      </c>
      <c r="E55" s="20"/>
      <c r="F55" s="32">
        <v>0.053</v>
      </c>
      <c r="G55" s="25">
        <v>0.08507</v>
      </c>
      <c r="H55" s="25">
        <v>0.00185</v>
      </c>
      <c r="I55" s="25">
        <v>1.44921</v>
      </c>
      <c r="J55" s="25">
        <v>0.02083</v>
      </c>
      <c r="K55" s="25">
        <v>0.12356</v>
      </c>
      <c r="L55" s="25">
        <v>0.00143</v>
      </c>
      <c r="M55" s="25">
        <v>0.05469</v>
      </c>
      <c r="N55" s="25">
        <v>0.00088</v>
      </c>
      <c r="O55" s="20"/>
      <c r="P55" s="20">
        <v>1317</v>
      </c>
      <c r="Q55" s="20">
        <v>42</v>
      </c>
      <c r="R55" s="20">
        <v>751</v>
      </c>
      <c r="S55" s="20">
        <v>8</v>
      </c>
      <c r="T55" s="20">
        <v>910</v>
      </c>
      <c r="U55" s="20">
        <v>9</v>
      </c>
      <c r="V55" s="20">
        <v>1076</v>
      </c>
      <c r="W55" s="20">
        <v>17</v>
      </c>
      <c r="Y55" s="11">
        <v>153225.2</v>
      </c>
      <c r="Z55" s="11">
        <v>507.33</v>
      </c>
      <c r="AA55" s="11">
        <v>246</v>
      </c>
      <c r="AB55" s="12">
        <v>2.91</v>
      </c>
      <c r="AC55" s="11">
        <v>1275.74</v>
      </c>
      <c r="AD55" s="9">
        <v>1.64</v>
      </c>
      <c r="AE55" s="9">
        <v>0.276</v>
      </c>
      <c r="AF55" s="10">
        <v>3.18</v>
      </c>
      <c r="AG55" s="12">
        <v>0.2</v>
      </c>
      <c r="AH55" s="12">
        <v>1.91</v>
      </c>
      <c r="AI55" s="12">
        <v>2.79</v>
      </c>
      <c r="AJ55" s="12">
        <v>0.285</v>
      </c>
      <c r="AK55" s="12">
        <v>16.11</v>
      </c>
      <c r="AL55" s="12">
        <v>7.06</v>
      </c>
      <c r="AM55" s="11">
        <v>96.06</v>
      </c>
      <c r="AN55" s="11">
        <v>39.03</v>
      </c>
      <c r="AO55" s="11">
        <v>186.02</v>
      </c>
      <c r="AP55" s="11">
        <v>41.26</v>
      </c>
      <c r="AQ55" s="11">
        <v>411.54</v>
      </c>
      <c r="AR55" s="11">
        <v>75.32</v>
      </c>
      <c r="AS55" s="11">
        <v>11453.82</v>
      </c>
      <c r="AT55" s="9">
        <v>1.33</v>
      </c>
      <c r="AU55" s="9">
        <v>3.09</v>
      </c>
      <c r="AV55" s="11">
        <v>235.54</v>
      </c>
      <c r="AW55" s="11">
        <v>23.57</v>
      </c>
      <c r="AX55" s="11">
        <v>6.16</v>
      </c>
      <c r="AY55" s="11">
        <v>59.44</v>
      </c>
      <c r="AZ55" s="11">
        <v>431.51</v>
      </c>
    </row>
    <row r="56" spans="1:52" ht="14.25">
      <c r="A56" s="104" t="s">
        <v>206</v>
      </c>
      <c r="B56" s="20">
        <v>74.3</v>
      </c>
      <c r="C56" s="20">
        <v>972</v>
      </c>
      <c r="D56" s="20">
        <v>58</v>
      </c>
      <c r="E56" s="20"/>
      <c r="F56" s="32">
        <v>0.077</v>
      </c>
      <c r="G56" s="25">
        <v>0.07981</v>
      </c>
      <c r="H56" s="25">
        <v>0.00166</v>
      </c>
      <c r="I56" s="25">
        <v>0.6666</v>
      </c>
      <c r="J56" s="25">
        <v>0.00857</v>
      </c>
      <c r="K56" s="25">
        <v>0.06058</v>
      </c>
      <c r="L56" s="25">
        <v>0.00068</v>
      </c>
      <c r="M56" s="25">
        <v>0.03119</v>
      </c>
      <c r="N56" s="25">
        <v>0.00035</v>
      </c>
      <c r="O56" s="20"/>
      <c r="P56" s="20">
        <v>1192</v>
      </c>
      <c r="Q56" s="20">
        <v>40</v>
      </c>
      <c r="R56" s="20">
        <v>379</v>
      </c>
      <c r="S56" s="20">
        <v>4</v>
      </c>
      <c r="T56" s="20">
        <v>519</v>
      </c>
      <c r="U56" s="20">
        <v>5</v>
      </c>
      <c r="V56" s="20">
        <v>621</v>
      </c>
      <c r="W56" s="20">
        <v>7</v>
      </c>
      <c r="Y56" s="11">
        <v>153225.2</v>
      </c>
      <c r="Z56" s="11">
        <v>360.09</v>
      </c>
      <c r="AA56" s="11">
        <v>265.67</v>
      </c>
      <c r="AB56" s="12">
        <v>12.18</v>
      </c>
      <c r="AC56" s="11">
        <v>2749.57</v>
      </c>
      <c r="AD56" s="9">
        <v>9.18</v>
      </c>
      <c r="AE56" s="9">
        <v>23.48</v>
      </c>
      <c r="AF56" s="10">
        <v>109.07</v>
      </c>
      <c r="AG56" s="12">
        <v>17.33</v>
      </c>
      <c r="AH56" s="12">
        <v>119.85</v>
      </c>
      <c r="AI56" s="12">
        <v>62.23</v>
      </c>
      <c r="AJ56" s="12">
        <v>18.85</v>
      </c>
      <c r="AK56" s="12">
        <v>103.61</v>
      </c>
      <c r="AL56" s="12">
        <v>24.45</v>
      </c>
      <c r="AM56" s="11">
        <v>241.83</v>
      </c>
      <c r="AN56" s="11">
        <v>82.08</v>
      </c>
      <c r="AO56" s="11">
        <v>344.68</v>
      </c>
      <c r="AP56" s="11">
        <v>72.57</v>
      </c>
      <c r="AQ56" s="11">
        <v>691.21</v>
      </c>
      <c r="AR56" s="11">
        <v>116.89</v>
      </c>
      <c r="AS56" s="11">
        <v>11018.61</v>
      </c>
      <c r="AT56" s="9">
        <v>2.06</v>
      </c>
      <c r="AU56" s="9">
        <v>16.04</v>
      </c>
      <c r="AV56" s="11">
        <v>663.81</v>
      </c>
      <c r="AW56" s="11">
        <v>54.87</v>
      </c>
      <c r="AX56" s="11">
        <v>32.06</v>
      </c>
      <c r="AY56" s="11">
        <v>616.01</v>
      </c>
      <c r="AZ56" s="11">
        <v>2722.02</v>
      </c>
    </row>
    <row r="57" spans="1:52" ht="14.25">
      <c r="A57" s="104" t="s">
        <v>207</v>
      </c>
      <c r="B57" s="20">
        <v>5.03</v>
      </c>
      <c r="C57" s="20">
        <v>222</v>
      </c>
      <c r="D57" s="20">
        <v>37.8</v>
      </c>
      <c r="E57" s="20"/>
      <c r="F57" s="32">
        <v>0.023</v>
      </c>
      <c r="G57" s="25">
        <v>0.09637</v>
      </c>
      <c r="H57" s="25">
        <v>0.00223</v>
      </c>
      <c r="I57" s="25">
        <v>2.83397</v>
      </c>
      <c r="J57" s="25">
        <v>0.04626</v>
      </c>
      <c r="K57" s="25">
        <v>0.21329</v>
      </c>
      <c r="L57" s="25">
        <v>0.00259</v>
      </c>
      <c r="M57" s="25">
        <v>0.06256</v>
      </c>
      <c r="N57" s="25">
        <v>0.00191</v>
      </c>
      <c r="O57" s="20"/>
      <c r="P57" s="20">
        <v>1555</v>
      </c>
      <c r="Q57" s="20">
        <v>43</v>
      </c>
      <c r="R57" s="20">
        <v>1246</v>
      </c>
      <c r="S57" s="20">
        <v>14</v>
      </c>
      <c r="T57" s="20">
        <v>1365</v>
      </c>
      <c r="U57" s="20">
        <v>12</v>
      </c>
      <c r="V57" s="20">
        <v>1227</v>
      </c>
      <c r="W57" s="20">
        <v>36</v>
      </c>
      <c r="Y57" s="11">
        <v>153225.2</v>
      </c>
      <c r="Z57" s="11">
        <v>475.31</v>
      </c>
      <c r="AA57" s="11">
        <v>243.35</v>
      </c>
      <c r="AB57" s="12">
        <v>3.11</v>
      </c>
      <c r="AC57" s="11">
        <v>779.9</v>
      </c>
      <c r="AD57" s="9">
        <v>1.202</v>
      </c>
      <c r="AE57" s="9">
        <v>0.091</v>
      </c>
      <c r="AF57" s="10">
        <v>1.54</v>
      </c>
      <c r="AG57" s="12">
        <v>0.058</v>
      </c>
      <c r="AH57" s="12">
        <v>0.72</v>
      </c>
      <c r="AI57" s="12">
        <v>1.85</v>
      </c>
      <c r="AJ57" s="12">
        <v>0.338</v>
      </c>
      <c r="AK57" s="12">
        <v>11.55</v>
      </c>
      <c r="AL57" s="12">
        <v>5.44</v>
      </c>
      <c r="AM57" s="11">
        <v>68.67</v>
      </c>
      <c r="AN57" s="11">
        <v>24.01</v>
      </c>
      <c r="AO57" s="11">
        <v>100.93</v>
      </c>
      <c r="AP57" s="11">
        <v>22.06</v>
      </c>
      <c r="AQ57" s="11">
        <v>221.89</v>
      </c>
      <c r="AR57" s="11">
        <v>39.38</v>
      </c>
      <c r="AS57" s="11">
        <v>12231.21</v>
      </c>
      <c r="AT57" s="9">
        <v>1.317</v>
      </c>
      <c r="AU57" s="9">
        <v>2.77</v>
      </c>
      <c r="AV57" s="11">
        <v>428.56</v>
      </c>
      <c r="AW57" s="11">
        <v>45.06</v>
      </c>
      <c r="AX57" s="11">
        <v>3.62</v>
      </c>
      <c r="AY57" s="11">
        <v>33.85</v>
      </c>
      <c r="AZ57" s="11">
        <v>585.61</v>
      </c>
    </row>
    <row r="58" spans="1:52" ht="14.25">
      <c r="A58" s="104" t="s">
        <v>208</v>
      </c>
      <c r="B58" s="20">
        <v>17.4</v>
      </c>
      <c r="C58" s="20">
        <v>198</v>
      </c>
      <c r="D58" s="20">
        <v>30.9</v>
      </c>
      <c r="E58" s="20"/>
      <c r="F58" s="32">
        <v>0.088</v>
      </c>
      <c r="G58" s="25">
        <v>0.08276</v>
      </c>
      <c r="H58" s="25">
        <v>0.00177</v>
      </c>
      <c r="I58" s="25">
        <v>1.95477</v>
      </c>
      <c r="J58" s="25">
        <v>0.02703</v>
      </c>
      <c r="K58" s="25">
        <v>0.17131</v>
      </c>
      <c r="L58" s="25">
        <v>0.00197</v>
      </c>
      <c r="M58" s="25">
        <v>0.05957</v>
      </c>
      <c r="N58" s="25">
        <v>0.00081</v>
      </c>
      <c r="O58" s="20"/>
      <c r="P58" s="20">
        <v>1264</v>
      </c>
      <c r="Q58" s="20">
        <v>41</v>
      </c>
      <c r="R58" s="20">
        <v>1019</v>
      </c>
      <c r="S58" s="20">
        <v>11</v>
      </c>
      <c r="T58" s="20">
        <v>1100</v>
      </c>
      <c r="U58" s="20">
        <v>9</v>
      </c>
      <c r="V58" s="20">
        <v>1170</v>
      </c>
      <c r="W58" s="20">
        <v>15</v>
      </c>
      <c r="Y58" s="11">
        <v>153225.2</v>
      </c>
      <c r="Z58" s="11">
        <v>252.98</v>
      </c>
      <c r="AA58" s="11">
        <v>238.46</v>
      </c>
      <c r="AB58" s="12">
        <v>3.94</v>
      </c>
      <c r="AC58" s="11">
        <v>874.33</v>
      </c>
      <c r="AD58" s="9">
        <v>2.51</v>
      </c>
      <c r="AE58" s="9">
        <v>0.095</v>
      </c>
      <c r="AF58" s="10">
        <v>7.73</v>
      </c>
      <c r="AG58" s="12">
        <v>0.082</v>
      </c>
      <c r="AH58" s="12">
        <v>1.12</v>
      </c>
      <c r="AI58" s="12">
        <v>2.18</v>
      </c>
      <c r="AJ58" s="12">
        <v>0.341</v>
      </c>
      <c r="AK58" s="12">
        <v>12.33</v>
      </c>
      <c r="AL58" s="12">
        <v>4.93</v>
      </c>
      <c r="AM58" s="11">
        <v>66.13</v>
      </c>
      <c r="AN58" s="11">
        <v>27.36</v>
      </c>
      <c r="AO58" s="11">
        <v>133.19</v>
      </c>
      <c r="AP58" s="11">
        <v>31.21</v>
      </c>
      <c r="AQ58" s="11">
        <v>322.5</v>
      </c>
      <c r="AR58" s="11">
        <v>61.03</v>
      </c>
      <c r="AS58" s="11">
        <v>11790.44</v>
      </c>
      <c r="AT58" s="9">
        <v>2.23</v>
      </c>
      <c r="AU58" s="9">
        <v>3.53</v>
      </c>
      <c r="AV58" s="11">
        <v>319.45</v>
      </c>
      <c r="AW58" s="11">
        <v>29.23</v>
      </c>
      <c r="AX58" s="11">
        <v>13.24</v>
      </c>
      <c r="AY58" s="11">
        <v>118.37</v>
      </c>
      <c r="AZ58" s="11">
        <v>498.65</v>
      </c>
    </row>
    <row r="59" spans="1:52" ht="14.25">
      <c r="A59" s="104" t="s">
        <v>209</v>
      </c>
      <c r="B59" s="20">
        <v>92.3</v>
      </c>
      <c r="C59" s="20">
        <v>782</v>
      </c>
      <c r="D59" s="20">
        <v>70.8</v>
      </c>
      <c r="E59" s="20"/>
      <c r="F59" s="32">
        <v>0.118</v>
      </c>
      <c r="G59" s="25">
        <v>0.19793</v>
      </c>
      <c r="H59" s="25">
        <v>0.00395</v>
      </c>
      <c r="I59" s="25">
        <v>1.75481</v>
      </c>
      <c r="J59" s="25">
        <v>0.02013</v>
      </c>
      <c r="K59" s="25">
        <v>0.0643</v>
      </c>
      <c r="L59" s="25">
        <v>0.00072</v>
      </c>
      <c r="M59" s="25">
        <v>0.08345</v>
      </c>
      <c r="N59" s="25">
        <v>0.00081</v>
      </c>
      <c r="O59" s="20"/>
      <c r="P59" s="20">
        <v>2809</v>
      </c>
      <c r="Q59" s="20">
        <v>32</v>
      </c>
      <c r="R59" s="20">
        <v>402</v>
      </c>
      <c r="S59" s="20">
        <v>4</v>
      </c>
      <c r="T59" s="20">
        <v>1029</v>
      </c>
      <c r="U59" s="20">
        <v>7</v>
      </c>
      <c r="V59" s="20">
        <v>1620</v>
      </c>
      <c r="W59" s="20">
        <v>15</v>
      </c>
      <c r="Y59" s="11">
        <v>153225.2</v>
      </c>
      <c r="Z59" s="11">
        <v>178.33</v>
      </c>
      <c r="AA59" s="11">
        <v>312.66</v>
      </c>
      <c r="AB59" s="12">
        <v>12.19</v>
      </c>
      <c r="AC59" s="11">
        <v>2548.28</v>
      </c>
      <c r="AD59" s="9">
        <v>11.37</v>
      </c>
      <c r="AE59" s="9">
        <v>25.89</v>
      </c>
      <c r="AF59" s="10">
        <v>107.9</v>
      </c>
      <c r="AG59" s="12">
        <v>16.6</v>
      </c>
      <c r="AH59" s="12">
        <v>106.66</v>
      </c>
      <c r="AI59" s="12">
        <v>78.31</v>
      </c>
      <c r="AJ59" s="12">
        <v>18.09</v>
      </c>
      <c r="AK59" s="12">
        <v>135.79</v>
      </c>
      <c r="AL59" s="12">
        <v>31.35</v>
      </c>
      <c r="AM59" s="11">
        <v>266.01</v>
      </c>
      <c r="AN59" s="11">
        <v>78.89</v>
      </c>
      <c r="AO59" s="11">
        <v>307.37</v>
      </c>
      <c r="AP59" s="11">
        <v>60.42</v>
      </c>
      <c r="AQ59" s="11">
        <v>550.72</v>
      </c>
      <c r="AR59" s="11">
        <v>92.55</v>
      </c>
      <c r="AS59" s="11">
        <v>9792.95</v>
      </c>
      <c r="AT59" s="9">
        <v>1.944</v>
      </c>
      <c r="AU59" s="9">
        <v>93.19</v>
      </c>
      <c r="AV59" s="11">
        <v>527.23</v>
      </c>
      <c r="AW59" s="11">
        <v>118.94</v>
      </c>
      <c r="AX59" s="11">
        <v>109.3</v>
      </c>
      <c r="AY59" s="11">
        <v>662.42</v>
      </c>
      <c r="AZ59" s="11">
        <v>1998.44</v>
      </c>
    </row>
    <row r="60" spans="1:52" ht="14.25">
      <c r="A60" s="104" t="s">
        <v>210</v>
      </c>
      <c r="B60" s="20">
        <v>31.6</v>
      </c>
      <c r="C60" s="20">
        <v>519</v>
      </c>
      <c r="D60" s="20">
        <v>81.8</v>
      </c>
      <c r="E60" s="20"/>
      <c r="F60" s="32">
        <v>0.061</v>
      </c>
      <c r="G60" s="25">
        <v>0.08504</v>
      </c>
      <c r="H60" s="25">
        <v>0.00173</v>
      </c>
      <c r="I60" s="25">
        <v>2.04634</v>
      </c>
      <c r="J60" s="25">
        <v>0.02486</v>
      </c>
      <c r="K60" s="25">
        <v>0.17452</v>
      </c>
      <c r="L60" s="25">
        <v>0.00197</v>
      </c>
      <c r="M60" s="25">
        <v>0.06471</v>
      </c>
      <c r="N60" s="25">
        <v>0.00078</v>
      </c>
      <c r="O60" s="20"/>
      <c r="P60" s="20">
        <v>1316</v>
      </c>
      <c r="Q60" s="20">
        <v>39</v>
      </c>
      <c r="R60" s="20">
        <v>1037</v>
      </c>
      <c r="S60" s="20">
        <v>11</v>
      </c>
      <c r="T60" s="20">
        <v>1131</v>
      </c>
      <c r="U60" s="20">
        <v>8</v>
      </c>
      <c r="V60" s="20">
        <v>1267</v>
      </c>
      <c r="W60" s="20">
        <v>15</v>
      </c>
      <c r="Y60" s="11">
        <v>153225.2</v>
      </c>
      <c r="Z60" s="11">
        <v>192.91</v>
      </c>
      <c r="AA60" s="11">
        <v>228.35</v>
      </c>
      <c r="AB60" s="12">
        <v>10.3</v>
      </c>
      <c r="AC60" s="11">
        <v>864.35</v>
      </c>
      <c r="AD60" s="9">
        <v>4.42</v>
      </c>
      <c r="AE60" s="9">
        <v>0.114</v>
      </c>
      <c r="AF60" s="10">
        <v>8.16</v>
      </c>
      <c r="AG60" s="12">
        <v>0.101</v>
      </c>
      <c r="AH60" s="12">
        <v>1.26</v>
      </c>
      <c r="AI60" s="12">
        <v>2.62</v>
      </c>
      <c r="AJ60" s="12">
        <v>0.549</v>
      </c>
      <c r="AK60" s="12">
        <v>13.23</v>
      </c>
      <c r="AL60" s="12">
        <v>5.03</v>
      </c>
      <c r="AM60" s="11">
        <v>64.45</v>
      </c>
      <c r="AN60" s="11">
        <v>26.15</v>
      </c>
      <c r="AO60" s="11">
        <v>130.69</v>
      </c>
      <c r="AP60" s="11">
        <v>32.2</v>
      </c>
      <c r="AQ60" s="11">
        <v>358.02</v>
      </c>
      <c r="AR60" s="11">
        <v>74.33</v>
      </c>
      <c r="AS60" s="11">
        <v>11167.17</v>
      </c>
      <c r="AT60" s="9">
        <v>3.71</v>
      </c>
      <c r="AU60" s="9">
        <v>2.38</v>
      </c>
      <c r="AV60" s="11">
        <v>887.3</v>
      </c>
      <c r="AW60" s="11">
        <v>83.79</v>
      </c>
      <c r="AX60" s="11">
        <v>24.65</v>
      </c>
      <c r="AY60" s="11">
        <v>215.96</v>
      </c>
      <c r="AZ60" s="11">
        <v>1307.17</v>
      </c>
    </row>
    <row r="61" spans="1:52" ht="14.25">
      <c r="A61" s="104" t="s">
        <v>211</v>
      </c>
      <c r="B61" s="20">
        <v>20.5</v>
      </c>
      <c r="C61" s="20">
        <v>406</v>
      </c>
      <c r="D61" s="20">
        <v>24.2</v>
      </c>
      <c r="E61" s="20"/>
      <c r="F61" s="32">
        <v>0.051</v>
      </c>
      <c r="G61" s="25">
        <v>0.05521</v>
      </c>
      <c r="H61" s="25">
        <v>0.00119</v>
      </c>
      <c r="I61" s="25">
        <v>0.49705</v>
      </c>
      <c r="J61" s="25">
        <v>0.00703</v>
      </c>
      <c r="K61" s="25">
        <v>0.06529</v>
      </c>
      <c r="L61" s="25">
        <v>0.00074</v>
      </c>
      <c r="M61" s="25">
        <v>0.01973</v>
      </c>
      <c r="N61" s="25">
        <v>0.00029</v>
      </c>
      <c r="O61" s="20"/>
      <c r="P61" s="20">
        <v>421</v>
      </c>
      <c r="Q61" s="20">
        <v>47</v>
      </c>
      <c r="R61" s="20">
        <v>408</v>
      </c>
      <c r="S61" s="20">
        <v>4</v>
      </c>
      <c r="T61" s="20">
        <v>410</v>
      </c>
      <c r="U61" s="20">
        <v>5</v>
      </c>
      <c r="V61" s="20">
        <v>395</v>
      </c>
      <c r="W61" s="20">
        <v>6</v>
      </c>
      <c r="Y61" s="11">
        <v>153225.2</v>
      </c>
      <c r="Z61" s="11">
        <v>140.14</v>
      </c>
      <c r="AA61" s="11">
        <v>229.55</v>
      </c>
      <c r="AB61" s="12">
        <v>1.69</v>
      </c>
      <c r="AC61" s="11">
        <v>918.52</v>
      </c>
      <c r="AD61" s="9">
        <v>3.81</v>
      </c>
      <c r="AE61" s="9">
        <v>5.3</v>
      </c>
      <c r="AF61" s="10">
        <v>25.09</v>
      </c>
      <c r="AG61" s="12">
        <v>2.85</v>
      </c>
      <c r="AH61" s="12">
        <v>16.9</v>
      </c>
      <c r="AI61" s="12">
        <v>7.19</v>
      </c>
      <c r="AJ61" s="12">
        <v>1.68</v>
      </c>
      <c r="AK61" s="12">
        <v>16.37</v>
      </c>
      <c r="AL61" s="12">
        <v>5.39</v>
      </c>
      <c r="AM61" s="11">
        <v>68.69</v>
      </c>
      <c r="AN61" s="11">
        <v>27.18</v>
      </c>
      <c r="AO61" s="11">
        <v>127.47</v>
      </c>
      <c r="AP61" s="11">
        <v>28.98</v>
      </c>
      <c r="AQ61" s="11">
        <v>296.98</v>
      </c>
      <c r="AR61" s="11">
        <v>56.58</v>
      </c>
      <c r="AS61" s="11">
        <v>10858.47</v>
      </c>
      <c r="AT61" s="9">
        <v>1.026</v>
      </c>
      <c r="AU61" s="9">
        <v>3.07</v>
      </c>
      <c r="AV61" s="11">
        <v>277.06</v>
      </c>
      <c r="AW61" s="11">
        <v>17.18</v>
      </c>
      <c r="AX61" s="11">
        <v>5.1</v>
      </c>
      <c r="AY61" s="11">
        <v>136.06</v>
      </c>
      <c r="AZ61" s="11">
        <v>1043.4</v>
      </c>
    </row>
    <row r="62" spans="1:52" ht="14.25">
      <c r="A62" s="104" t="s">
        <v>212</v>
      </c>
      <c r="B62" s="20">
        <v>27</v>
      </c>
      <c r="C62" s="20">
        <v>349</v>
      </c>
      <c r="D62" s="20">
        <v>42.2</v>
      </c>
      <c r="E62" s="20"/>
      <c r="F62" s="32">
        <v>0.077</v>
      </c>
      <c r="G62" s="25">
        <v>0.06785</v>
      </c>
      <c r="H62" s="25">
        <v>0.00146</v>
      </c>
      <c r="I62" s="25">
        <v>1.23951</v>
      </c>
      <c r="J62" s="25">
        <v>0.01732</v>
      </c>
      <c r="K62" s="25">
        <v>0.13249</v>
      </c>
      <c r="L62" s="25">
        <v>0.00151</v>
      </c>
      <c r="M62" s="25">
        <v>0.04468</v>
      </c>
      <c r="N62" s="25">
        <v>0.00058</v>
      </c>
      <c r="O62" s="20"/>
      <c r="P62" s="20">
        <v>864</v>
      </c>
      <c r="Q62" s="20">
        <v>44</v>
      </c>
      <c r="R62" s="20">
        <v>802</v>
      </c>
      <c r="S62" s="20">
        <v>9</v>
      </c>
      <c r="T62" s="20">
        <v>819</v>
      </c>
      <c r="U62" s="20">
        <v>8</v>
      </c>
      <c r="V62" s="20">
        <v>884</v>
      </c>
      <c r="W62" s="20">
        <v>11</v>
      </c>
      <c r="Y62" s="11">
        <v>153225.2</v>
      </c>
      <c r="Z62" s="11">
        <v>774.85</v>
      </c>
      <c r="AA62" s="11">
        <v>191.83</v>
      </c>
      <c r="AB62" s="12">
        <v>3.89</v>
      </c>
      <c r="AC62" s="11">
        <v>2437.59</v>
      </c>
      <c r="AD62" s="9">
        <v>2.71</v>
      </c>
      <c r="AE62" s="9">
        <v>0.021</v>
      </c>
      <c r="AF62" s="10">
        <v>3.75</v>
      </c>
      <c r="AG62" s="12">
        <v>0.062</v>
      </c>
      <c r="AH62" s="12">
        <v>1.27</v>
      </c>
      <c r="AI62" s="12">
        <v>4.03</v>
      </c>
      <c r="AJ62" s="12">
        <v>0.172</v>
      </c>
      <c r="AK62" s="12">
        <v>32.08</v>
      </c>
      <c r="AL62" s="12">
        <v>13.9</v>
      </c>
      <c r="AM62" s="11">
        <v>193.34</v>
      </c>
      <c r="AN62" s="11">
        <v>77.66</v>
      </c>
      <c r="AO62" s="11">
        <v>364.18</v>
      </c>
      <c r="AP62" s="11">
        <v>80.2</v>
      </c>
      <c r="AQ62" s="11">
        <v>798.54</v>
      </c>
      <c r="AR62" s="11">
        <v>140.92</v>
      </c>
      <c r="AS62" s="11">
        <v>12719.72</v>
      </c>
      <c r="AT62" s="9">
        <v>1.75</v>
      </c>
      <c r="AU62" s="9">
        <v>3.84</v>
      </c>
      <c r="AV62" s="11">
        <v>488.53</v>
      </c>
      <c r="AW62" s="11">
        <v>37.16</v>
      </c>
      <c r="AX62" s="11">
        <v>18.16</v>
      </c>
      <c r="AY62" s="11">
        <v>228.74</v>
      </c>
      <c r="AZ62" s="11">
        <v>940.19</v>
      </c>
    </row>
    <row r="63" spans="1:52" ht="14.25">
      <c r="A63" s="104" t="s">
        <v>213</v>
      </c>
      <c r="B63" s="20">
        <v>29.6</v>
      </c>
      <c r="C63" s="20">
        <v>122</v>
      </c>
      <c r="D63" s="20">
        <v>8.88</v>
      </c>
      <c r="E63" s="20"/>
      <c r="F63" s="32">
        <v>0.243</v>
      </c>
      <c r="G63" s="25">
        <v>0.05531</v>
      </c>
      <c r="H63" s="25">
        <v>0.00148</v>
      </c>
      <c r="I63" s="25">
        <v>0.49868</v>
      </c>
      <c r="J63" s="25">
        <v>0.01049</v>
      </c>
      <c r="K63" s="25">
        <v>0.06539</v>
      </c>
      <c r="L63" s="25">
        <v>0.00079</v>
      </c>
      <c r="M63" s="25">
        <v>0.02085</v>
      </c>
      <c r="N63" s="25">
        <v>0.00028</v>
      </c>
      <c r="O63" s="20"/>
      <c r="P63" s="20">
        <v>425</v>
      </c>
      <c r="Q63" s="20">
        <v>58</v>
      </c>
      <c r="R63" s="20">
        <v>408</v>
      </c>
      <c r="S63" s="20">
        <v>5</v>
      </c>
      <c r="T63" s="20">
        <v>411</v>
      </c>
      <c r="U63" s="20">
        <v>7</v>
      </c>
      <c r="V63" s="20">
        <v>417</v>
      </c>
      <c r="W63" s="20">
        <v>5</v>
      </c>
      <c r="Y63" s="11">
        <v>153225.2</v>
      </c>
      <c r="Z63" s="11">
        <v>528.79</v>
      </c>
      <c r="AA63" s="11">
        <v>236.84</v>
      </c>
      <c r="AB63" s="12">
        <v>9.81</v>
      </c>
      <c r="AC63" s="11">
        <v>1441.21</v>
      </c>
      <c r="AD63" s="9">
        <v>1.5</v>
      </c>
      <c r="AE63" s="9">
        <v>0.159</v>
      </c>
      <c r="AF63" s="10">
        <v>27.02</v>
      </c>
      <c r="AG63" s="12">
        <v>0.383</v>
      </c>
      <c r="AH63" s="12">
        <v>5.13</v>
      </c>
      <c r="AI63" s="12">
        <v>10.23</v>
      </c>
      <c r="AJ63" s="12">
        <v>5.45</v>
      </c>
      <c r="AK63" s="12">
        <v>46.06</v>
      </c>
      <c r="AL63" s="12">
        <v>13.7</v>
      </c>
      <c r="AM63" s="11">
        <v>137.9</v>
      </c>
      <c r="AN63" s="11">
        <v>43.88</v>
      </c>
      <c r="AO63" s="11">
        <v>171.47</v>
      </c>
      <c r="AP63" s="11">
        <v>33.16</v>
      </c>
      <c r="AQ63" s="11">
        <v>301.4</v>
      </c>
      <c r="AR63" s="11">
        <v>52.97</v>
      </c>
      <c r="AS63" s="11">
        <v>7499.79</v>
      </c>
      <c r="AT63" s="9">
        <v>0.347</v>
      </c>
      <c r="AU63" s="9">
        <v>3.33</v>
      </c>
      <c r="AV63" s="11">
        <v>86.23</v>
      </c>
      <c r="AW63" s="11">
        <v>5.25</v>
      </c>
      <c r="AX63" s="11">
        <v>8.36</v>
      </c>
      <c r="AY63" s="11">
        <v>200.68</v>
      </c>
      <c r="AZ63" s="11">
        <v>308.55</v>
      </c>
    </row>
    <row r="64" spans="1:52" ht="14.25">
      <c r="A64" s="104" t="s">
        <v>214</v>
      </c>
      <c r="B64" s="20">
        <v>21.4</v>
      </c>
      <c r="C64" s="20">
        <v>317</v>
      </c>
      <c r="D64" s="20">
        <v>24.8</v>
      </c>
      <c r="E64" s="20"/>
      <c r="F64" s="32">
        <v>0.068</v>
      </c>
      <c r="G64" s="25">
        <v>0.0676</v>
      </c>
      <c r="H64" s="25">
        <v>0.00147</v>
      </c>
      <c r="I64" s="25">
        <v>0.60576</v>
      </c>
      <c r="J64" s="25">
        <v>0.0087</v>
      </c>
      <c r="K64" s="25">
        <v>0.06499</v>
      </c>
      <c r="L64" s="25">
        <v>0.00074</v>
      </c>
      <c r="M64" s="25">
        <v>0.0333</v>
      </c>
      <c r="N64" s="25">
        <v>0.00041</v>
      </c>
      <c r="O64" s="20"/>
      <c r="P64" s="20">
        <v>856</v>
      </c>
      <c r="Q64" s="20">
        <v>45</v>
      </c>
      <c r="R64" s="20">
        <v>406</v>
      </c>
      <c r="S64" s="20">
        <v>4</v>
      </c>
      <c r="T64" s="20">
        <v>481</v>
      </c>
      <c r="U64" s="20">
        <v>6</v>
      </c>
      <c r="V64" s="20">
        <v>662</v>
      </c>
      <c r="W64" s="20">
        <v>8</v>
      </c>
      <c r="Y64" s="11">
        <v>153225.2</v>
      </c>
      <c r="Z64" s="11">
        <v>266.79</v>
      </c>
      <c r="AA64" s="11">
        <v>434.61</v>
      </c>
      <c r="AB64" s="12">
        <v>2.37</v>
      </c>
      <c r="AC64" s="11">
        <v>750.93</v>
      </c>
      <c r="AD64" s="9">
        <v>4.91</v>
      </c>
      <c r="AE64" s="9">
        <v>1.81</v>
      </c>
      <c r="AF64" s="10">
        <v>15.56</v>
      </c>
      <c r="AG64" s="12">
        <v>1.076</v>
      </c>
      <c r="AH64" s="12">
        <v>6.99</v>
      </c>
      <c r="AI64" s="12">
        <v>4.97</v>
      </c>
      <c r="AJ64" s="12">
        <v>1.31</v>
      </c>
      <c r="AK64" s="12">
        <v>15.57</v>
      </c>
      <c r="AL64" s="12">
        <v>5.2</v>
      </c>
      <c r="AM64" s="11">
        <v>63.16</v>
      </c>
      <c r="AN64" s="11">
        <v>23.39</v>
      </c>
      <c r="AO64" s="11">
        <v>105.64</v>
      </c>
      <c r="AP64" s="11">
        <v>22.55</v>
      </c>
      <c r="AQ64" s="11">
        <v>217.24</v>
      </c>
      <c r="AR64" s="11">
        <v>37.36</v>
      </c>
      <c r="AS64" s="11">
        <v>10768</v>
      </c>
      <c r="AT64" s="9">
        <v>1.281</v>
      </c>
      <c r="AU64" s="9">
        <v>11.65</v>
      </c>
      <c r="AV64" s="11">
        <v>266.51</v>
      </c>
      <c r="AW64" s="11">
        <v>26.9</v>
      </c>
      <c r="AX64" s="11">
        <v>19</v>
      </c>
      <c r="AY64" s="11">
        <v>187.3</v>
      </c>
      <c r="AZ64" s="11">
        <v>929.04</v>
      </c>
    </row>
    <row r="65" spans="1:52" ht="14.25">
      <c r="A65" s="104" t="s">
        <v>215</v>
      </c>
      <c r="B65" s="20">
        <v>28</v>
      </c>
      <c r="C65" s="20">
        <v>397</v>
      </c>
      <c r="D65" s="20">
        <v>29.5</v>
      </c>
      <c r="E65" s="20"/>
      <c r="F65" s="32">
        <v>0.07</v>
      </c>
      <c r="G65" s="25">
        <v>0.12326</v>
      </c>
      <c r="H65" s="25">
        <v>0.00253</v>
      </c>
      <c r="I65" s="25">
        <v>1.1276</v>
      </c>
      <c r="J65" s="25">
        <v>0.01406</v>
      </c>
      <c r="K65" s="25">
        <v>0.06635</v>
      </c>
      <c r="L65" s="25">
        <v>0.00075</v>
      </c>
      <c r="M65" s="25">
        <v>0.07758</v>
      </c>
      <c r="N65" s="25">
        <v>0.00083</v>
      </c>
      <c r="O65" s="20"/>
      <c r="P65" s="20">
        <v>2004</v>
      </c>
      <c r="Q65" s="20">
        <v>36</v>
      </c>
      <c r="R65" s="20">
        <v>414</v>
      </c>
      <c r="S65" s="20">
        <v>5</v>
      </c>
      <c r="T65" s="20">
        <v>767</v>
      </c>
      <c r="U65" s="20">
        <v>7</v>
      </c>
      <c r="V65" s="20">
        <v>1510</v>
      </c>
      <c r="W65" s="20">
        <v>16</v>
      </c>
      <c r="Y65" s="11">
        <v>153225.2</v>
      </c>
      <c r="Z65" s="11">
        <v>142.5</v>
      </c>
      <c r="AA65" s="11">
        <v>235.46</v>
      </c>
      <c r="AB65" s="12">
        <v>7.92</v>
      </c>
      <c r="AC65" s="11">
        <v>1115.18</v>
      </c>
      <c r="AD65" s="9">
        <v>5.82</v>
      </c>
      <c r="AE65" s="9">
        <v>9.95</v>
      </c>
      <c r="AF65" s="10">
        <v>46.43</v>
      </c>
      <c r="AG65" s="12">
        <v>7.27</v>
      </c>
      <c r="AH65" s="12">
        <v>49.35</v>
      </c>
      <c r="AI65" s="12">
        <v>25.63</v>
      </c>
      <c r="AJ65" s="12">
        <v>11.42</v>
      </c>
      <c r="AK65" s="12">
        <v>43.27</v>
      </c>
      <c r="AL65" s="12">
        <v>10.54</v>
      </c>
      <c r="AM65" s="11">
        <v>102.19</v>
      </c>
      <c r="AN65" s="11">
        <v>34.44</v>
      </c>
      <c r="AO65" s="11">
        <v>147.66</v>
      </c>
      <c r="AP65" s="11">
        <v>30.48</v>
      </c>
      <c r="AQ65" s="11">
        <v>287.57</v>
      </c>
      <c r="AR65" s="11">
        <v>49.1</v>
      </c>
      <c r="AS65" s="11">
        <v>11154.8</v>
      </c>
      <c r="AT65" s="9">
        <v>1.423</v>
      </c>
      <c r="AU65" s="9">
        <v>24.57</v>
      </c>
      <c r="AV65" s="11">
        <v>285.64</v>
      </c>
      <c r="AW65" s="11">
        <v>40.85</v>
      </c>
      <c r="AX65" s="11">
        <v>30.9</v>
      </c>
      <c r="AY65" s="11">
        <v>219.88</v>
      </c>
      <c r="AZ65" s="11">
        <v>1078.17</v>
      </c>
    </row>
    <row r="66" spans="1:52" ht="14.25">
      <c r="A66" s="104" t="s">
        <v>216</v>
      </c>
      <c r="B66" s="20">
        <v>6.21</v>
      </c>
      <c r="C66" s="20">
        <v>543</v>
      </c>
      <c r="D66" s="20">
        <v>30.4</v>
      </c>
      <c r="E66" s="20"/>
      <c r="F66" s="32">
        <v>0.011</v>
      </c>
      <c r="G66" s="25">
        <v>0.05733</v>
      </c>
      <c r="H66" s="25">
        <v>0.00135</v>
      </c>
      <c r="I66" s="25">
        <v>0.51248</v>
      </c>
      <c r="J66" s="25">
        <v>0.00868</v>
      </c>
      <c r="K66" s="25">
        <v>0.06483</v>
      </c>
      <c r="L66" s="25">
        <v>0.00075</v>
      </c>
      <c r="M66" s="25">
        <v>0.02204</v>
      </c>
      <c r="N66" s="25">
        <v>0.00063</v>
      </c>
      <c r="O66" s="20"/>
      <c r="P66" s="20">
        <v>504</v>
      </c>
      <c r="Q66" s="20">
        <v>52</v>
      </c>
      <c r="R66" s="20">
        <v>405</v>
      </c>
      <c r="S66" s="20">
        <v>5</v>
      </c>
      <c r="T66" s="20">
        <v>420</v>
      </c>
      <c r="U66" s="20">
        <v>6</v>
      </c>
      <c r="V66" s="20">
        <v>441</v>
      </c>
      <c r="W66" s="20">
        <v>12</v>
      </c>
      <c r="Y66" s="11">
        <v>153225.19</v>
      </c>
      <c r="Z66" s="11">
        <v>88.97</v>
      </c>
      <c r="AA66" s="11">
        <v>247.88</v>
      </c>
      <c r="AB66" s="12">
        <v>33.11</v>
      </c>
      <c r="AC66" s="11">
        <v>330.16</v>
      </c>
      <c r="AD66" s="9">
        <v>1.68</v>
      </c>
      <c r="AE66" s="9">
        <v>2.78</v>
      </c>
      <c r="AF66" s="10">
        <v>11.43</v>
      </c>
      <c r="AG66" s="12">
        <v>1.94</v>
      </c>
      <c r="AH66" s="12">
        <v>14</v>
      </c>
      <c r="AI66" s="12">
        <v>7.18</v>
      </c>
      <c r="AJ66" s="12">
        <v>2.41</v>
      </c>
      <c r="AK66" s="12">
        <v>10.53</v>
      </c>
      <c r="AL66" s="12">
        <v>2.22</v>
      </c>
      <c r="AM66" s="11">
        <v>21.11</v>
      </c>
      <c r="AN66" s="11">
        <v>9.02</v>
      </c>
      <c r="AO66" s="11">
        <v>55.37</v>
      </c>
      <c r="AP66" s="11">
        <v>17.12</v>
      </c>
      <c r="AQ66" s="11">
        <v>232.16</v>
      </c>
      <c r="AR66" s="11">
        <v>53.54</v>
      </c>
      <c r="AS66" s="11">
        <v>11895.84</v>
      </c>
      <c r="AT66" s="9">
        <v>2.58</v>
      </c>
      <c r="AU66" s="9">
        <v>3.32</v>
      </c>
      <c r="AV66" s="11">
        <v>361.42</v>
      </c>
      <c r="AW66" s="11">
        <v>24.07</v>
      </c>
      <c r="AX66" s="11">
        <v>3.01</v>
      </c>
      <c r="AY66" s="11">
        <v>49.12</v>
      </c>
      <c r="AZ66" s="11">
        <v>1440.9</v>
      </c>
    </row>
    <row r="67" spans="1:52" ht="14.25">
      <c r="A67" s="104" t="s">
        <v>217</v>
      </c>
      <c r="B67" s="20">
        <v>24.3</v>
      </c>
      <c r="C67" s="20">
        <v>379</v>
      </c>
      <c r="D67" s="20">
        <v>23</v>
      </c>
      <c r="E67" s="20"/>
      <c r="F67" s="32">
        <v>0.064</v>
      </c>
      <c r="G67" s="25">
        <v>0.05426</v>
      </c>
      <c r="H67" s="25">
        <v>0.00118</v>
      </c>
      <c r="I67" s="25">
        <v>0.48838</v>
      </c>
      <c r="J67" s="25">
        <v>0.00695</v>
      </c>
      <c r="K67" s="25">
        <v>0.06528</v>
      </c>
      <c r="L67" s="25">
        <v>0.00074</v>
      </c>
      <c r="M67" s="25">
        <v>0.02284</v>
      </c>
      <c r="N67" s="25">
        <v>0.0003</v>
      </c>
      <c r="O67" s="20"/>
      <c r="P67" s="20">
        <v>382</v>
      </c>
      <c r="Q67" s="20">
        <v>48</v>
      </c>
      <c r="R67" s="20">
        <v>408</v>
      </c>
      <c r="S67" s="20">
        <v>4</v>
      </c>
      <c r="T67" s="20">
        <v>404</v>
      </c>
      <c r="U67" s="20">
        <v>5</v>
      </c>
      <c r="V67" s="20">
        <v>457</v>
      </c>
      <c r="W67" s="20">
        <v>6</v>
      </c>
      <c r="Y67" s="11">
        <v>153225.2</v>
      </c>
      <c r="Z67" s="11">
        <v>1268.97</v>
      </c>
      <c r="AA67" s="11">
        <v>3202.62</v>
      </c>
      <c r="AB67" s="12">
        <v>2.4</v>
      </c>
      <c r="AC67" s="11">
        <v>1044.25</v>
      </c>
      <c r="AD67" s="9">
        <v>5.3</v>
      </c>
      <c r="AE67" s="9">
        <v>4.98</v>
      </c>
      <c r="AF67" s="10">
        <v>24.23</v>
      </c>
      <c r="AG67" s="12">
        <v>1.97</v>
      </c>
      <c r="AH67" s="12">
        <v>10.17</v>
      </c>
      <c r="AI67" s="12">
        <v>3.84</v>
      </c>
      <c r="AJ67" s="12">
        <v>1.088</v>
      </c>
      <c r="AK67" s="12">
        <v>16.63</v>
      </c>
      <c r="AL67" s="12">
        <v>6.65</v>
      </c>
      <c r="AM67" s="11">
        <v>85.99</v>
      </c>
      <c r="AN67" s="11">
        <v>32.61</v>
      </c>
      <c r="AO67" s="11">
        <v>146.09</v>
      </c>
      <c r="AP67" s="11">
        <v>31.21</v>
      </c>
      <c r="AQ67" s="11">
        <v>300.88</v>
      </c>
      <c r="AR67" s="11">
        <v>51.72</v>
      </c>
      <c r="AS67" s="11">
        <v>10205.22</v>
      </c>
      <c r="AT67" s="9">
        <v>1.308</v>
      </c>
      <c r="AU67" s="9">
        <v>3.79</v>
      </c>
      <c r="AV67" s="11">
        <v>255.43</v>
      </c>
      <c r="AW67" s="11">
        <v>15.58</v>
      </c>
      <c r="AX67" s="11">
        <v>7.04</v>
      </c>
      <c r="AY67" s="11">
        <v>164.99</v>
      </c>
      <c r="AZ67" s="11">
        <v>967.73</v>
      </c>
    </row>
    <row r="68" spans="1:52" ht="14.25">
      <c r="A68" s="104" t="s">
        <v>218</v>
      </c>
      <c r="B68" s="20">
        <v>22.3</v>
      </c>
      <c r="C68" s="20">
        <v>334</v>
      </c>
      <c r="D68" s="20">
        <v>33.7</v>
      </c>
      <c r="E68" s="20"/>
      <c r="F68" s="32">
        <v>0.067</v>
      </c>
      <c r="G68" s="25">
        <v>0.05895</v>
      </c>
      <c r="H68" s="25">
        <v>0.00153</v>
      </c>
      <c r="I68" s="25">
        <v>0.51868</v>
      </c>
      <c r="J68" s="25">
        <v>0.01034</v>
      </c>
      <c r="K68" s="25">
        <v>0.06382</v>
      </c>
      <c r="L68" s="25">
        <v>0.00076</v>
      </c>
      <c r="M68" s="25">
        <v>0.02441</v>
      </c>
      <c r="N68" s="25">
        <v>0.00051</v>
      </c>
      <c r="O68" s="20"/>
      <c r="P68" s="20">
        <v>565</v>
      </c>
      <c r="Q68" s="20">
        <v>56</v>
      </c>
      <c r="R68" s="20">
        <v>399</v>
      </c>
      <c r="S68" s="20">
        <v>5</v>
      </c>
      <c r="T68" s="20">
        <v>424</v>
      </c>
      <c r="U68" s="20">
        <v>7</v>
      </c>
      <c r="V68" s="20">
        <v>488</v>
      </c>
      <c r="W68" s="20">
        <v>10</v>
      </c>
      <c r="Y68" s="11">
        <v>153225.2</v>
      </c>
      <c r="Z68" s="11">
        <v>313.53</v>
      </c>
      <c r="AA68" s="11">
        <v>232.61</v>
      </c>
      <c r="AB68" s="12">
        <v>4.74</v>
      </c>
      <c r="AC68" s="11">
        <v>1129.94</v>
      </c>
      <c r="AD68" s="9">
        <v>4.31</v>
      </c>
      <c r="AE68" s="9">
        <v>0.226</v>
      </c>
      <c r="AF68" s="10">
        <v>11.51</v>
      </c>
      <c r="AG68" s="12">
        <v>0.275</v>
      </c>
      <c r="AH68" s="12">
        <v>2.31</v>
      </c>
      <c r="AI68" s="12">
        <v>3.32</v>
      </c>
      <c r="AJ68" s="12">
        <v>1.5</v>
      </c>
      <c r="AK68" s="12">
        <v>17.06</v>
      </c>
      <c r="AL68" s="12">
        <v>7.31</v>
      </c>
      <c r="AM68" s="11">
        <v>92.02</v>
      </c>
      <c r="AN68" s="11">
        <v>34.91</v>
      </c>
      <c r="AO68" s="11">
        <v>159.99</v>
      </c>
      <c r="AP68" s="11">
        <v>36.9</v>
      </c>
      <c r="AQ68" s="11">
        <v>388.7</v>
      </c>
      <c r="AR68" s="11">
        <v>72.92</v>
      </c>
      <c r="AS68" s="11">
        <v>12259.94</v>
      </c>
      <c r="AT68" s="9">
        <v>2.047</v>
      </c>
      <c r="AU68" s="9">
        <v>3.74</v>
      </c>
      <c r="AV68" s="11">
        <v>358.55</v>
      </c>
      <c r="AW68" s="11">
        <v>29.93</v>
      </c>
      <c r="AX68" s="11">
        <v>15.1</v>
      </c>
      <c r="AY68" s="11">
        <v>152.05</v>
      </c>
      <c r="AZ68" s="11">
        <v>842.47</v>
      </c>
    </row>
    <row r="69" spans="1:52" ht="14.25">
      <c r="A69" s="104" t="s">
        <v>219</v>
      </c>
      <c r="B69" s="20">
        <v>24.7</v>
      </c>
      <c r="C69" s="20">
        <v>417</v>
      </c>
      <c r="D69" s="20">
        <v>21.7</v>
      </c>
      <c r="E69" s="20"/>
      <c r="F69" s="32">
        <v>0.059</v>
      </c>
      <c r="G69" s="25">
        <v>0.08643</v>
      </c>
      <c r="H69" s="25">
        <v>0.00222</v>
      </c>
      <c r="I69" s="25">
        <v>0.6187</v>
      </c>
      <c r="J69" s="25">
        <v>0.01201</v>
      </c>
      <c r="K69" s="25">
        <v>0.05191</v>
      </c>
      <c r="L69" s="25">
        <v>0.00063</v>
      </c>
      <c r="M69" s="25">
        <v>0.03826</v>
      </c>
      <c r="N69" s="25">
        <v>0.00067</v>
      </c>
      <c r="O69" s="20"/>
      <c r="P69" s="20">
        <v>1348</v>
      </c>
      <c r="Q69" s="20">
        <v>49</v>
      </c>
      <c r="R69" s="20">
        <v>326</v>
      </c>
      <c r="S69" s="20">
        <v>4</v>
      </c>
      <c r="T69" s="20">
        <v>489</v>
      </c>
      <c r="U69" s="20">
        <v>8</v>
      </c>
      <c r="V69" s="20">
        <v>759</v>
      </c>
      <c r="W69" s="20">
        <v>13</v>
      </c>
      <c r="Y69" s="11">
        <v>153225.2</v>
      </c>
      <c r="Z69" s="11">
        <v>473.25</v>
      </c>
      <c r="AA69" s="11">
        <v>387.55</v>
      </c>
      <c r="AB69" s="12">
        <v>27.4</v>
      </c>
      <c r="AC69" s="11">
        <v>2870.34</v>
      </c>
      <c r="AD69" s="9">
        <v>7.55</v>
      </c>
      <c r="AE69" s="9">
        <v>96.81</v>
      </c>
      <c r="AF69" s="10">
        <v>252.78</v>
      </c>
      <c r="AG69" s="12">
        <v>36.03</v>
      </c>
      <c r="AH69" s="12">
        <v>200.86</v>
      </c>
      <c r="AI69" s="12">
        <v>124.35</v>
      </c>
      <c r="AJ69" s="12">
        <v>15.71</v>
      </c>
      <c r="AK69" s="12">
        <v>175.97</v>
      </c>
      <c r="AL69" s="12">
        <v>36.23</v>
      </c>
      <c r="AM69" s="11">
        <v>297.8</v>
      </c>
      <c r="AN69" s="11">
        <v>87.48</v>
      </c>
      <c r="AO69" s="11">
        <v>345.35</v>
      </c>
      <c r="AP69" s="11">
        <v>68.61</v>
      </c>
      <c r="AQ69" s="11">
        <v>624.66</v>
      </c>
      <c r="AR69" s="11">
        <v>105.11</v>
      </c>
      <c r="AS69" s="11">
        <v>11600.66</v>
      </c>
      <c r="AT69" s="9">
        <v>1.491</v>
      </c>
      <c r="AU69" s="9">
        <v>67.74</v>
      </c>
      <c r="AV69" s="11">
        <v>537.63</v>
      </c>
      <c r="AW69" s="11">
        <v>97.59</v>
      </c>
      <c r="AX69" s="11">
        <v>81.64</v>
      </c>
      <c r="AY69" s="11">
        <v>1163.01</v>
      </c>
      <c r="AZ69" s="11">
        <v>2582.22</v>
      </c>
    </row>
    <row r="70" spans="1:52" ht="14.25">
      <c r="A70" s="105" t="s">
        <v>220</v>
      </c>
      <c r="B70" s="23">
        <v>8.74</v>
      </c>
      <c r="C70" s="23">
        <v>223</v>
      </c>
      <c r="D70" s="23">
        <v>35.7</v>
      </c>
      <c r="E70" s="23"/>
      <c r="F70" s="33">
        <v>0.039</v>
      </c>
      <c r="G70" s="28">
        <v>0.08022</v>
      </c>
      <c r="H70" s="28">
        <v>0.00244</v>
      </c>
      <c r="I70" s="28">
        <v>1.01319</v>
      </c>
      <c r="J70" s="28">
        <v>0.02546</v>
      </c>
      <c r="K70" s="28">
        <v>0.0916</v>
      </c>
      <c r="L70" s="28">
        <v>0.00122</v>
      </c>
      <c r="M70" s="28">
        <v>0.04672</v>
      </c>
      <c r="N70" s="28">
        <v>0.00114</v>
      </c>
      <c r="O70" s="23"/>
      <c r="P70" s="23">
        <v>1202</v>
      </c>
      <c r="Q70" s="23">
        <v>59</v>
      </c>
      <c r="R70" s="23">
        <v>565</v>
      </c>
      <c r="S70" s="23">
        <v>7</v>
      </c>
      <c r="T70" s="23">
        <v>711</v>
      </c>
      <c r="U70" s="23">
        <v>13</v>
      </c>
      <c r="V70" s="23">
        <v>923</v>
      </c>
      <c r="W70" s="23">
        <v>22</v>
      </c>
      <c r="Y70" s="11">
        <v>153225.2</v>
      </c>
      <c r="Z70" s="11">
        <v>259.04</v>
      </c>
      <c r="AA70" s="11">
        <v>296.02</v>
      </c>
      <c r="AB70" s="12">
        <v>4.65</v>
      </c>
      <c r="AC70" s="11">
        <v>708.4</v>
      </c>
      <c r="AD70" s="9">
        <v>3.66</v>
      </c>
      <c r="AE70" s="9">
        <v>3.79</v>
      </c>
      <c r="AF70" s="10">
        <v>16.71</v>
      </c>
      <c r="AG70" s="12">
        <v>1.767</v>
      </c>
      <c r="AH70" s="12">
        <v>10.86</v>
      </c>
      <c r="AI70" s="12">
        <v>6.91</v>
      </c>
      <c r="AJ70" s="12">
        <v>1.7</v>
      </c>
      <c r="AK70" s="12">
        <v>16.96</v>
      </c>
      <c r="AL70" s="12">
        <v>5.33</v>
      </c>
      <c r="AM70" s="11">
        <v>60.19</v>
      </c>
      <c r="AN70" s="11">
        <v>22.04</v>
      </c>
      <c r="AO70" s="11">
        <v>103.45</v>
      </c>
      <c r="AP70" s="11">
        <v>23.95</v>
      </c>
      <c r="AQ70" s="11">
        <v>256.46</v>
      </c>
      <c r="AR70" s="11">
        <v>50.42</v>
      </c>
      <c r="AS70" s="11">
        <v>10391.19</v>
      </c>
      <c r="AT70" s="9">
        <v>2.022</v>
      </c>
      <c r="AU70" s="9">
        <v>2.68</v>
      </c>
      <c r="AV70" s="11">
        <v>392.04</v>
      </c>
      <c r="AW70" s="11">
        <v>40.02</v>
      </c>
      <c r="AX70" s="11">
        <v>7.17</v>
      </c>
      <c r="AY70" s="11">
        <v>59.64</v>
      </c>
      <c r="AZ70" s="11">
        <v>563.06</v>
      </c>
    </row>
    <row r="71" spans="1:52" ht="14.25">
      <c r="A71" s="104" t="s">
        <v>221</v>
      </c>
      <c r="B71" s="20">
        <v>21.9</v>
      </c>
      <c r="C71" s="20">
        <v>71.3</v>
      </c>
      <c r="D71" s="20">
        <v>5.42</v>
      </c>
      <c r="E71" s="20"/>
      <c r="F71" s="32">
        <v>0.307</v>
      </c>
      <c r="G71" s="25">
        <v>0.05526</v>
      </c>
      <c r="H71" s="25">
        <v>0.00255</v>
      </c>
      <c r="I71" s="25">
        <v>0.49895</v>
      </c>
      <c r="J71" s="25">
        <v>0.02114</v>
      </c>
      <c r="K71" s="25">
        <v>0.06549</v>
      </c>
      <c r="L71" s="25">
        <v>0.001</v>
      </c>
      <c r="M71" s="25">
        <v>0.0211</v>
      </c>
      <c r="N71" s="25">
        <v>0.00046</v>
      </c>
      <c r="O71" s="20"/>
      <c r="P71" s="20">
        <v>423</v>
      </c>
      <c r="Q71" s="20">
        <v>100</v>
      </c>
      <c r="R71" s="20">
        <v>409</v>
      </c>
      <c r="S71" s="20">
        <v>6</v>
      </c>
      <c r="T71" s="20">
        <v>411</v>
      </c>
      <c r="U71" s="20">
        <v>14</v>
      </c>
      <c r="V71" s="20">
        <v>422</v>
      </c>
      <c r="W71" s="20">
        <v>9</v>
      </c>
      <c r="Y71" s="11">
        <v>153225.2</v>
      </c>
      <c r="Z71" s="11">
        <v>585</v>
      </c>
      <c r="AA71" s="11">
        <v>514.52</v>
      </c>
      <c r="AB71" s="12">
        <v>14.09</v>
      </c>
      <c r="AC71" s="11">
        <v>1150.86</v>
      </c>
      <c r="AD71" s="9">
        <v>1.18</v>
      </c>
      <c r="AE71" s="9">
        <v>0.62</v>
      </c>
      <c r="AF71" s="10">
        <v>22.88</v>
      </c>
      <c r="AG71" s="12">
        <v>0.43</v>
      </c>
      <c r="AH71" s="12">
        <v>5.07</v>
      </c>
      <c r="AI71" s="12">
        <v>9.34</v>
      </c>
      <c r="AJ71" s="12">
        <v>5.16</v>
      </c>
      <c r="AK71" s="12">
        <v>45.84</v>
      </c>
      <c r="AL71" s="12">
        <v>12.87</v>
      </c>
      <c r="AM71" s="11">
        <v>120.31</v>
      </c>
      <c r="AN71" s="11">
        <v>34.41</v>
      </c>
      <c r="AO71" s="11">
        <v>122.25</v>
      </c>
      <c r="AP71" s="11">
        <v>21.13</v>
      </c>
      <c r="AQ71" s="11">
        <v>181.09</v>
      </c>
      <c r="AR71" s="11">
        <v>30.2</v>
      </c>
      <c r="AS71" s="11">
        <v>7211.96</v>
      </c>
      <c r="AT71" s="9">
        <v>0.214</v>
      </c>
      <c r="AU71" s="9">
        <v>3.94</v>
      </c>
      <c r="AV71" s="11">
        <v>50.9</v>
      </c>
      <c r="AW71" s="11">
        <v>3.17</v>
      </c>
      <c r="AX71" s="11">
        <v>6.14</v>
      </c>
      <c r="AY71" s="11">
        <v>146.96</v>
      </c>
      <c r="AZ71" s="11">
        <v>175.86</v>
      </c>
    </row>
    <row r="72" spans="1:52" ht="14.25">
      <c r="A72" s="104" t="s">
        <v>222</v>
      </c>
      <c r="B72" s="20">
        <v>14.1</v>
      </c>
      <c r="C72" s="20">
        <v>304</v>
      </c>
      <c r="D72" s="20">
        <v>22</v>
      </c>
      <c r="E72" s="20"/>
      <c r="F72" s="32">
        <v>0.047</v>
      </c>
      <c r="G72" s="25">
        <v>0.07564</v>
      </c>
      <c r="H72" s="25">
        <v>0.00162</v>
      </c>
      <c r="I72" s="25">
        <v>0.78801</v>
      </c>
      <c r="J72" s="25">
        <v>0.01089</v>
      </c>
      <c r="K72" s="25">
        <v>0.07556</v>
      </c>
      <c r="L72" s="25">
        <v>0.00086</v>
      </c>
      <c r="M72" s="25">
        <v>0.04454</v>
      </c>
      <c r="N72" s="25">
        <v>0.00059</v>
      </c>
      <c r="O72" s="20"/>
      <c r="P72" s="20">
        <v>1086</v>
      </c>
      <c r="Q72" s="20">
        <v>42</v>
      </c>
      <c r="R72" s="20">
        <v>470</v>
      </c>
      <c r="S72" s="20">
        <v>5</v>
      </c>
      <c r="T72" s="20">
        <v>590</v>
      </c>
      <c r="U72" s="20">
        <v>6</v>
      </c>
      <c r="V72" s="20">
        <v>881</v>
      </c>
      <c r="W72" s="20">
        <v>11</v>
      </c>
      <c r="Y72" s="11">
        <v>153225.2</v>
      </c>
      <c r="Z72" s="11">
        <v>225.09</v>
      </c>
      <c r="AA72" s="11">
        <v>263.59</v>
      </c>
      <c r="AB72" s="12">
        <v>4.69</v>
      </c>
      <c r="AC72" s="11">
        <v>574.19</v>
      </c>
      <c r="AD72" s="9">
        <v>3.42</v>
      </c>
      <c r="AE72" s="9">
        <v>1.89</v>
      </c>
      <c r="AF72" s="10">
        <v>12.23</v>
      </c>
      <c r="AG72" s="12">
        <v>1.247</v>
      </c>
      <c r="AH72" s="12">
        <v>8.76</v>
      </c>
      <c r="AI72" s="12">
        <v>5.52</v>
      </c>
      <c r="AJ72" s="12">
        <v>3.98</v>
      </c>
      <c r="AK72" s="12">
        <v>14.03</v>
      </c>
      <c r="AL72" s="12">
        <v>4.36</v>
      </c>
      <c r="AM72" s="11">
        <v>50.46</v>
      </c>
      <c r="AN72" s="11">
        <v>18.52</v>
      </c>
      <c r="AO72" s="11">
        <v>86.8</v>
      </c>
      <c r="AP72" s="11">
        <v>20.74</v>
      </c>
      <c r="AQ72" s="11">
        <v>222.79</v>
      </c>
      <c r="AR72" s="11">
        <v>43.69</v>
      </c>
      <c r="AS72" s="11">
        <v>10525.27</v>
      </c>
      <c r="AT72" s="9">
        <v>1.541</v>
      </c>
      <c r="AU72" s="9">
        <v>4.88</v>
      </c>
      <c r="AV72" s="11">
        <v>237.88</v>
      </c>
      <c r="AW72" s="11">
        <v>20.41</v>
      </c>
      <c r="AX72" s="11">
        <v>8.33</v>
      </c>
      <c r="AY72" s="11">
        <v>98.62</v>
      </c>
      <c r="AZ72" s="11">
        <v>786.33</v>
      </c>
    </row>
    <row r="73" spans="1:52" ht="14.25">
      <c r="A73" s="104" t="s">
        <v>223</v>
      </c>
      <c r="B73" s="20">
        <v>29.6</v>
      </c>
      <c r="C73" s="20">
        <v>203</v>
      </c>
      <c r="D73" s="20">
        <v>27.2</v>
      </c>
      <c r="E73" s="20"/>
      <c r="F73" s="32">
        <v>0.146</v>
      </c>
      <c r="G73" s="25">
        <v>0.09777</v>
      </c>
      <c r="H73" s="25">
        <v>0.00208</v>
      </c>
      <c r="I73" s="25">
        <v>1.78179</v>
      </c>
      <c r="J73" s="25">
        <v>0.02434</v>
      </c>
      <c r="K73" s="25">
        <v>0.13217</v>
      </c>
      <c r="L73" s="25">
        <v>0.00152</v>
      </c>
      <c r="M73" s="25">
        <v>0.04908</v>
      </c>
      <c r="N73" s="25">
        <v>0.00058</v>
      </c>
      <c r="O73" s="20"/>
      <c r="P73" s="20">
        <v>1582</v>
      </c>
      <c r="Q73" s="20">
        <v>39</v>
      </c>
      <c r="R73" s="20">
        <v>800</v>
      </c>
      <c r="S73" s="20">
        <v>9</v>
      </c>
      <c r="T73" s="20">
        <v>1039</v>
      </c>
      <c r="U73" s="20">
        <v>9</v>
      </c>
      <c r="V73" s="20">
        <v>969</v>
      </c>
      <c r="W73" s="20">
        <v>11</v>
      </c>
      <c r="Y73" s="11">
        <v>153225.2</v>
      </c>
      <c r="Z73" s="11">
        <v>259.24</v>
      </c>
      <c r="AA73" s="11">
        <v>387.51</v>
      </c>
      <c r="AB73" s="12">
        <v>184.01</v>
      </c>
      <c r="AC73" s="11">
        <v>899.99</v>
      </c>
      <c r="AD73" s="9">
        <v>4.82</v>
      </c>
      <c r="AE73" s="9">
        <v>3.8</v>
      </c>
      <c r="AF73" s="10">
        <v>16.24</v>
      </c>
      <c r="AG73" s="12">
        <v>2.82</v>
      </c>
      <c r="AH73" s="12">
        <v>20.85</v>
      </c>
      <c r="AI73" s="12">
        <v>14.53</v>
      </c>
      <c r="AJ73" s="12">
        <v>3.43</v>
      </c>
      <c r="AK73" s="12">
        <v>31.27</v>
      </c>
      <c r="AL73" s="12">
        <v>8.12</v>
      </c>
      <c r="AM73" s="11">
        <v>83.05</v>
      </c>
      <c r="AN73" s="11">
        <v>28.21</v>
      </c>
      <c r="AO73" s="11">
        <v>122.37</v>
      </c>
      <c r="AP73" s="11">
        <v>26.55</v>
      </c>
      <c r="AQ73" s="11">
        <v>258.31</v>
      </c>
      <c r="AR73" s="11">
        <v>48.77</v>
      </c>
      <c r="AS73" s="11">
        <v>11004.19</v>
      </c>
      <c r="AT73" s="9">
        <v>2.068</v>
      </c>
      <c r="AU73" s="9">
        <v>6.48</v>
      </c>
      <c r="AV73" s="11">
        <v>283.34</v>
      </c>
      <c r="AW73" s="11">
        <v>32.14</v>
      </c>
      <c r="AX73" s="11">
        <v>19.69</v>
      </c>
      <c r="AY73" s="11">
        <v>208.77</v>
      </c>
      <c r="AZ73" s="11">
        <v>541.14</v>
      </c>
    </row>
    <row r="74" spans="1:52" ht="14.25">
      <c r="A74" s="104" t="s">
        <v>224</v>
      </c>
      <c r="B74" s="20">
        <v>108</v>
      </c>
      <c r="C74" s="20">
        <v>523</v>
      </c>
      <c r="D74" s="20">
        <v>63.9</v>
      </c>
      <c r="E74" s="20"/>
      <c r="F74" s="32">
        <v>0.206</v>
      </c>
      <c r="G74" s="25">
        <v>0.18415</v>
      </c>
      <c r="H74" s="25">
        <v>0.00384</v>
      </c>
      <c r="I74" s="25">
        <v>1.66414</v>
      </c>
      <c r="J74" s="25">
        <v>0.02139</v>
      </c>
      <c r="K74" s="25">
        <v>0.06554</v>
      </c>
      <c r="L74" s="25">
        <v>0.00076</v>
      </c>
      <c r="M74" s="25">
        <v>0.11103</v>
      </c>
      <c r="N74" s="25">
        <v>0.00121</v>
      </c>
      <c r="O74" s="20"/>
      <c r="P74" s="20">
        <v>2691</v>
      </c>
      <c r="Q74" s="20">
        <v>34</v>
      </c>
      <c r="R74" s="20">
        <v>409</v>
      </c>
      <c r="S74" s="20">
        <v>5</v>
      </c>
      <c r="T74" s="20">
        <v>995</v>
      </c>
      <c r="U74" s="20">
        <v>8</v>
      </c>
      <c r="V74" s="20">
        <v>2128</v>
      </c>
      <c r="W74" s="20">
        <v>22</v>
      </c>
      <c r="Y74" s="11">
        <v>153225.2</v>
      </c>
      <c r="Z74" s="11">
        <v>250.07</v>
      </c>
      <c r="AA74" s="11">
        <v>231.67</v>
      </c>
      <c r="AB74" s="12">
        <v>11.39</v>
      </c>
      <c r="AC74" s="11">
        <v>1798.97</v>
      </c>
      <c r="AD74" s="9">
        <v>3.91</v>
      </c>
      <c r="AE74" s="9">
        <v>27.46</v>
      </c>
      <c r="AF74" s="10">
        <v>105.01</v>
      </c>
      <c r="AG74" s="12">
        <v>16.58</v>
      </c>
      <c r="AH74" s="12">
        <v>106.27</v>
      </c>
      <c r="AI74" s="12">
        <v>77.43</v>
      </c>
      <c r="AJ74" s="12">
        <v>13.65</v>
      </c>
      <c r="AK74" s="12">
        <v>116.11</v>
      </c>
      <c r="AL74" s="12">
        <v>24.53</v>
      </c>
      <c r="AM74" s="11">
        <v>200.58</v>
      </c>
      <c r="AN74" s="11">
        <v>56.13</v>
      </c>
      <c r="AO74" s="11">
        <v>218.34</v>
      </c>
      <c r="AP74" s="11">
        <v>44.08</v>
      </c>
      <c r="AQ74" s="11">
        <v>409.88</v>
      </c>
      <c r="AR74" s="11">
        <v>70.73</v>
      </c>
      <c r="AS74" s="11">
        <v>9755.72</v>
      </c>
      <c r="AT74" s="9">
        <v>0.798</v>
      </c>
      <c r="AU74" s="9">
        <v>119.5</v>
      </c>
      <c r="AV74" s="11">
        <v>376.5</v>
      </c>
      <c r="AW74" s="11">
        <v>134.84</v>
      </c>
      <c r="AX74" s="11">
        <v>131.51</v>
      </c>
      <c r="AY74" s="11">
        <v>727.32</v>
      </c>
      <c r="AZ74" s="11">
        <v>1312.56</v>
      </c>
    </row>
    <row r="75" spans="1:52" ht="14.25">
      <c r="A75" s="104" t="s">
        <v>225</v>
      </c>
      <c r="B75" s="20">
        <v>23.6</v>
      </c>
      <c r="C75" s="20">
        <v>225</v>
      </c>
      <c r="D75" s="20">
        <v>26.8</v>
      </c>
      <c r="E75" s="20"/>
      <c r="F75" s="32">
        <v>0.105</v>
      </c>
      <c r="G75" s="25">
        <v>0.05649</v>
      </c>
      <c r="H75" s="25">
        <v>0.00144</v>
      </c>
      <c r="I75" s="25">
        <v>0.50237</v>
      </c>
      <c r="J75" s="25">
        <v>0.00969</v>
      </c>
      <c r="K75" s="25">
        <v>0.0645</v>
      </c>
      <c r="L75" s="25">
        <v>0.00076</v>
      </c>
      <c r="M75" s="25">
        <v>0.03187</v>
      </c>
      <c r="N75" s="25">
        <v>0.00094</v>
      </c>
      <c r="O75" s="20"/>
      <c r="P75" s="20">
        <v>471</v>
      </c>
      <c r="Q75" s="20">
        <v>56</v>
      </c>
      <c r="R75" s="20">
        <v>403</v>
      </c>
      <c r="S75" s="20">
        <v>5</v>
      </c>
      <c r="T75" s="20">
        <v>413</v>
      </c>
      <c r="U75" s="20">
        <v>7</v>
      </c>
      <c r="V75" s="20">
        <v>634</v>
      </c>
      <c r="W75" s="20">
        <v>18</v>
      </c>
      <c r="Y75" s="11">
        <v>153225.2</v>
      </c>
      <c r="Z75" s="11">
        <v>231.08</v>
      </c>
      <c r="AA75" s="11">
        <v>245.08</v>
      </c>
      <c r="AB75" s="12">
        <v>4.5</v>
      </c>
      <c r="AC75" s="11">
        <v>957.33</v>
      </c>
      <c r="AD75" s="9">
        <v>3.44</v>
      </c>
      <c r="AE75" s="9">
        <v>0.109</v>
      </c>
      <c r="AF75" s="10">
        <v>20.87</v>
      </c>
      <c r="AG75" s="12">
        <v>0.068</v>
      </c>
      <c r="AH75" s="12">
        <v>0.92</v>
      </c>
      <c r="AI75" s="12">
        <v>2.39</v>
      </c>
      <c r="AJ75" s="12">
        <v>0.595</v>
      </c>
      <c r="AK75" s="12">
        <v>14.98</v>
      </c>
      <c r="AL75" s="12">
        <v>6.07</v>
      </c>
      <c r="AM75" s="11">
        <v>74.84</v>
      </c>
      <c r="AN75" s="11">
        <v>29.04</v>
      </c>
      <c r="AO75" s="11">
        <v>139.19</v>
      </c>
      <c r="AP75" s="11">
        <v>32.3</v>
      </c>
      <c r="AQ75" s="11">
        <v>333.7</v>
      </c>
      <c r="AR75" s="11">
        <v>62.38</v>
      </c>
      <c r="AS75" s="11">
        <v>10568.99</v>
      </c>
      <c r="AT75" s="9">
        <v>1.259</v>
      </c>
      <c r="AU75" s="9">
        <v>2.64</v>
      </c>
      <c r="AV75" s="11">
        <v>287.79</v>
      </c>
      <c r="AW75" s="11">
        <v>23.42</v>
      </c>
      <c r="AX75" s="11">
        <v>17.63</v>
      </c>
      <c r="AY75" s="11">
        <v>168.45</v>
      </c>
      <c r="AZ75" s="11">
        <v>629.55</v>
      </c>
    </row>
    <row r="76" spans="1:52" ht="14.25">
      <c r="A76" s="104" t="s">
        <v>226</v>
      </c>
      <c r="B76" s="20">
        <v>8.86</v>
      </c>
      <c r="C76" s="20">
        <v>51.9</v>
      </c>
      <c r="D76" s="20">
        <v>8.83</v>
      </c>
      <c r="E76" s="20"/>
      <c r="F76" s="32">
        <v>0.171</v>
      </c>
      <c r="G76" s="25">
        <v>0.14084</v>
      </c>
      <c r="H76" s="25">
        <v>0.00395</v>
      </c>
      <c r="I76" s="25">
        <v>6.30998</v>
      </c>
      <c r="J76" s="25">
        <v>0.14542</v>
      </c>
      <c r="K76" s="25">
        <v>0.32494</v>
      </c>
      <c r="L76" s="25">
        <v>0.00495</v>
      </c>
      <c r="M76" s="25">
        <v>0.10457</v>
      </c>
      <c r="N76" s="25">
        <v>0.00183</v>
      </c>
      <c r="O76" s="20"/>
      <c r="P76" s="20">
        <v>2238</v>
      </c>
      <c r="Q76" s="20">
        <v>48</v>
      </c>
      <c r="R76" s="20">
        <v>1814</v>
      </c>
      <c r="S76" s="20">
        <v>24</v>
      </c>
      <c r="T76" s="20">
        <v>2020</v>
      </c>
      <c r="U76" s="20">
        <v>20</v>
      </c>
      <c r="V76" s="20">
        <v>2010</v>
      </c>
      <c r="W76" s="20">
        <v>33</v>
      </c>
      <c r="Y76" s="11">
        <v>153225.2</v>
      </c>
      <c r="Z76" s="11">
        <v>189.71</v>
      </c>
      <c r="AA76" s="11">
        <v>226.79</v>
      </c>
      <c r="AB76" s="12">
        <v>42.6</v>
      </c>
      <c r="AC76" s="11">
        <v>672.54</v>
      </c>
      <c r="AD76" s="9">
        <v>2.23</v>
      </c>
      <c r="AE76" s="9">
        <v>0.435</v>
      </c>
      <c r="AF76" s="10">
        <v>21.32</v>
      </c>
      <c r="AG76" s="12">
        <v>0.269</v>
      </c>
      <c r="AH76" s="12">
        <v>2.34</v>
      </c>
      <c r="AI76" s="12">
        <v>2.68</v>
      </c>
      <c r="AJ76" s="12">
        <v>1.12</v>
      </c>
      <c r="AK76" s="12">
        <v>14.09</v>
      </c>
      <c r="AL76" s="12">
        <v>4.76</v>
      </c>
      <c r="AM76" s="11">
        <v>56.82</v>
      </c>
      <c r="AN76" s="11">
        <v>20.98</v>
      </c>
      <c r="AO76" s="11">
        <v>92.78</v>
      </c>
      <c r="AP76" s="11">
        <v>20</v>
      </c>
      <c r="AQ76" s="11">
        <v>196.09</v>
      </c>
      <c r="AR76" s="11">
        <v>33.57</v>
      </c>
      <c r="AS76" s="11">
        <v>9193.66</v>
      </c>
      <c r="AT76" s="9">
        <v>0.538</v>
      </c>
      <c r="AU76" s="9">
        <v>2.7</v>
      </c>
      <c r="AV76" s="11">
        <v>106.99</v>
      </c>
      <c r="AW76" s="11">
        <v>9.97</v>
      </c>
      <c r="AX76" s="11">
        <v>7.81</v>
      </c>
      <c r="AY76" s="11">
        <v>87.59</v>
      </c>
      <c r="AZ76" s="11">
        <v>300.16</v>
      </c>
    </row>
    <row r="77" spans="1:52" ht="14.25">
      <c r="A77" s="104" t="s">
        <v>227</v>
      </c>
      <c r="B77" s="20">
        <v>49.2</v>
      </c>
      <c r="C77" s="20">
        <v>586</v>
      </c>
      <c r="D77" s="20">
        <v>27</v>
      </c>
      <c r="E77" s="20"/>
      <c r="F77" s="32">
        <v>0.084</v>
      </c>
      <c r="G77" s="25">
        <v>0.06031</v>
      </c>
      <c r="H77" s="25">
        <v>0.00131</v>
      </c>
      <c r="I77" s="25">
        <v>0.40831</v>
      </c>
      <c r="J77" s="25">
        <v>0.00586</v>
      </c>
      <c r="K77" s="25">
        <v>0.0491</v>
      </c>
      <c r="L77" s="25">
        <v>0.00056</v>
      </c>
      <c r="M77" s="25">
        <v>0.01523</v>
      </c>
      <c r="N77" s="25">
        <v>0.0002</v>
      </c>
      <c r="O77" s="20"/>
      <c r="P77" s="20">
        <v>615</v>
      </c>
      <c r="Q77" s="20">
        <v>46</v>
      </c>
      <c r="R77" s="20">
        <v>309</v>
      </c>
      <c r="S77" s="20">
        <v>3</v>
      </c>
      <c r="T77" s="20">
        <v>348</v>
      </c>
      <c r="U77" s="20">
        <v>4</v>
      </c>
      <c r="V77" s="20">
        <v>306</v>
      </c>
      <c r="W77" s="20">
        <v>4</v>
      </c>
      <c r="Y77" s="11">
        <v>153225.2</v>
      </c>
      <c r="Z77" s="11">
        <v>172.13</v>
      </c>
      <c r="AA77" s="11">
        <v>241.52</v>
      </c>
      <c r="AB77" s="12">
        <v>6.73</v>
      </c>
      <c r="AC77" s="11">
        <v>1449.43</v>
      </c>
      <c r="AD77" s="9">
        <v>7.44</v>
      </c>
      <c r="AE77" s="9">
        <v>9.48</v>
      </c>
      <c r="AF77" s="10">
        <v>49.73</v>
      </c>
      <c r="AG77" s="12">
        <v>7.04</v>
      </c>
      <c r="AH77" s="12">
        <v>50.54</v>
      </c>
      <c r="AI77" s="12">
        <v>27.04</v>
      </c>
      <c r="AJ77" s="12">
        <v>12.73</v>
      </c>
      <c r="AK77" s="12">
        <v>50.53</v>
      </c>
      <c r="AL77" s="12">
        <v>12.48</v>
      </c>
      <c r="AM77" s="11">
        <v>129.29</v>
      </c>
      <c r="AN77" s="11">
        <v>44.21</v>
      </c>
      <c r="AO77" s="11">
        <v>187.25</v>
      </c>
      <c r="AP77" s="11">
        <v>38.8</v>
      </c>
      <c r="AQ77" s="11">
        <v>363.6</v>
      </c>
      <c r="AR77" s="11">
        <v>61.1</v>
      </c>
      <c r="AS77" s="11">
        <v>10303.92</v>
      </c>
      <c r="AT77" s="9">
        <v>1.488</v>
      </c>
      <c r="AU77" s="9">
        <v>4.02</v>
      </c>
      <c r="AV77" s="11">
        <v>292.56</v>
      </c>
      <c r="AW77" s="11">
        <v>20.07</v>
      </c>
      <c r="AX77" s="11">
        <v>9.73</v>
      </c>
      <c r="AY77" s="11">
        <v>337.06</v>
      </c>
      <c r="AZ77" s="11">
        <v>1473.96</v>
      </c>
    </row>
    <row r="78" spans="1:52" s="78" customFormat="1" ht="15" thickBot="1">
      <c r="A78" s="106" t="s">
        <v>228</v>
      </c>
      <c r="B78" s="21">
        <v>97.7</v>
      </c>
      <c r="C78" s="21">
        <v>1207</v>
      </c>
      <c r="D78" s="21">
        <v>83</v>
      </c>
      <c r="E78" s="21"/>
      <c r="F78" s="34">
        <v>0.081</v>
      </c>
      <c r="G78" s="29">
        <v>0.08548</v>
      </c>
      <c r="H78" s="29">
        <v>0.00171</v>
      </c>
      <c r="I78" s="29">
        <v>0.79309</v>
      </c>
      <c r="J78" s="29">
        <v>0.00923</v>
      </c>
      <c r="K78" s="29">
        <v>0.06729</v>
      </c>
      <c r="L78" s="29">
        <v>0.00075</v>
      </c>
      <c r="M78" s="29">
        <v>0.04317</v>
      </c>
      <c r="N78" s="29">
        <v>0.00043</v>
      </c>
      <c r="O78" s="21"/>
      <c r="P78" s="21">
        <v>1326</v>
      </c>
      <c r="Q78" s="21">
        <v>38</v>
      </c>
      <c r="R78" s="21">
        <v>420</v>
      </c>
      <c r="S78" s="21">
        <v>5</v>
      </c>
      <c r="T78" s="21">
        <v>593</v>
      </c>
      <c r="U78" s="21">
        <v>5</v>
      </c>
      <c r="V78" s="21">
        <v>854</v>
      </c>
      <c r="W78" s="21">
        <v>8</v>
      </c>
      <c r="Y78" s="79">
        <v>153225.19</v>
      </c>
      <c r="Z78" s="79">
        <v>505.92</v>
      </c>
      <c r="AA78" s="79">
        <v>772.25</v>
      </c>
      <c r="AB78" s="80">
        <v>5.3</v>
      </c>
      <c r="AC78" s="79">
        <v>2172.64</v>
      </c>
      <c r="AD78" s="81">
        <v>18.81</v>
      </c>
      <c r="AE78" s="81">
        <v>10.25</v>
      </c>
      <c r="AF78" s="82">
        <v>54.73</v>
      </c>
      <c r="AG78" s="80">
        <v>5.9</v>
      </c>
      <c r="AH78" s="80">
        <v>38.07</v>
      </c>
      <c r="AI78" s="80">
        <v>24.02</v>
      </c>
      <c r="AJ78" s="80">
        <v>11.64</v>
      </c>
      <c r="AK78" s="80">
        <v>56.17</v>
      </c>
      <c r="AL78" s="80">
        <v>17.34</v>
      </c>
      <c r="AM78" s="79">
        <v>193.02</v>
      </c>
      <c r="AN78" s="79">
        <v>67.25</v>
      </c>
      <c r="AO78" s="79">
        <v>287.45</v>
      </c>
      <c r="AP78" s="79">
        <v>59.21</v>
      </c>
      <c r="AQ78" s="79">
        <v>544.52</v>
      </c>
      <c r="AR78" s="79">
        <v>89.99</v>
      </c>
      <c r="AS78" s="79">
        <v>10957.72</v>
      </c>
      <c r="AT78" s="81">
        <v>3.78</v>
      </c>
      <c r="AU78" s="81">
        <v>35.92</v>
      </c>
      <c r="AV78" s="79">
        <v>832.18</v>
      </c>
      <c r="AW78" s="79">
        <v>82.01</v>
      </c>
      <c r="AX78" s="79">
        <v>56.65</v>
      </c>
      <c r="AY78" s="79">
        <v>679.81</v>
      </c>
      <c r="AZ78" s="79">
        <v>3054.33</v>
      </c>
    </row>
    <row r="79" spans="1:23" ht="15.75">
      <c r="A79" s="182" t="s">
        <v>229</v>
      </c>
      <c r="B79" s="182"/>
      <c r="C79" s="182"/>
      <c r="D79" s="182"/>
      <c r="E79" s="182"/>
      <c r="F79" s="182"/>
      <c r="G79" s="182"/>
      <c r="H79" s="30"/>
      <c r="I79" s="30"/>
      <c r="J79" s="30"/>
      <c r="K79" s="30"/>
      <c r="L79" s="30"/>
      <c r="M79" s="30"/>
      <c r="N79" s="30"/>
      <c r="O79" s="24"/>
      <c r="P79" s="24"/>
      <c r="Q79" s="24"/>
      <c r="R79" s="24"/>
      <c r="S79" s="24"/>
      <c r="T79" s="24"/>
      <c r="U79" s="24"/>
      <c r="V79" s="24"/>
      <c r="W79" s="24"/>
    </row>
    <row r="80" spans="1:52" ht="14.25">
      <c r="A80" s="104" t="s">
        <v>230</v>
      </c>
      <c r="B80" s="20">
        <v>36.6</v>
      </c>
      <c r="C80" s="20">
        <v>88.9</v>
      </c>
      <c r="D80" s="20">
        <v>6.96</v>
      </c>
      <c r="E80" s="20"/>
      <c r="F80" s="32">
        <v>0.411</v>
      </c>
      <c r="G80" s="25">
        <v>0.0551</v>
      </c>
      <c r="H80" s="25">
        <v>0.002</v>
      </c>
      <c r="I80" s="25">
        <v>0.4869</v>
      </c>
      <c r="J80" s="25">
        <v>0.0117</v>
      </c>
      <c r="K80" s="25">
        <v>0.06406</v>
      </c>
      <c r="L80" s="25">
        <v>0.0008</v>
      </c>
      <c r="M80" s="25">
        <v>0.02107</v>
      </c>
      <c r="N80" s="25">
        <v>0.0003</v>
      </c>
      <c r="O80" s="20"/>
      <c r="P80" s="20">
        <v>751</v>
      </c>
      <c r="Q80" s="20">
        <v>64</v>
      </c>
      <c r="R80" s="20">
        <v>403</v>
      </c>
      <c r="S80" s="20">
        <v>8</v>
      </c>
      <c r="T80" s="20">
        <v>400</v>
      </c>
      <c r="U80" s="20">
        <v>5</v>
      </c>
      <c r="V80" s="20">
        <v>422</v>
      </c>
      <c r="W80" s="20">
        <v>5</v>
      </c>
      <c r="Y80" s="11">
        <v>153225.2</v>
      </c>
      <c r="Z80" s="11">
        <v>265.09</v>
      </c>
      <c r="AA80" s="11">
        <v>238.27</v>
      </c>
      <c r="AB80" s="12">
        <v>2.53</v>
      </c>
      <c r="AC80" s="11">
        <v>1320.04</v>
      </c>
      <c r="AD80" s="9">
        <v>2.39</v>
      </c>
      <c r="AE80" s="9">
        <v>0.023</v>
      </c>
      <c r="AF80" s="10">
        <v>47.32</v>
      </c>
      <c r="AG80" s="12">
        <v>0.134</v>
      </c>
      <c r="AH80" s="12">
        <v>2.84</v>
      </c>
      <c r="AI80" s="12">
        <v>5.31</v>
      </c>
      <c r="AJ80" s="12">
        <v>1.38</v>
      </c>
      <c r="AK80" s="12">
        <v>25.63</v>
      </c>
      <c r="AL80" s="12">
        <v>8.93</v>
      </c>
      <c r="AM80" s="11">
        <v>108.7</v>
      </c>
      <c r="AN80" s="11">
        <v>41.76</v>
      </c>
      <c r="AO80" s="11">
        <v>189.55</v>
      </c>
      <c r="AP80" s="11">
        <v>43.32</v>
      </c>
      <c r="AQ80" s="11">
        <v>444.4</v>
      </c>
      <c r="AR80" s="11">
        <v>81.97</v>
      </c>
      <c r="AS80" s="11">
        <v>8066.82</v>
      </c>
      <c r="AT80" s="9">
        <v>0.77</v>
      </c>
      <c r="AU80" s="9">
        <v>2.92</v>
      </c>
      <c r="AV80" s="11">
        <v>60.62</v>
      </c>
      <c r="AW80" s="11">
        <v>3.71</v>
      </c>
      <c r="AX80" s="11">
        <v>10.15</v>
      </c>
      <c r="AY80" s="11">
        <v>247.26</v>
      </c>
      <c r="AZ80" s="11">
        <v>222.54</v>
      </c>
    </row>
    <row r="81" spans="1:52" ht="14.25">
      <c r="A81" s="104" t="s">
        <v>231</v>
      </c>
      <c r="B81" s="20">
        <v>30</v>
      </c>
      <c r="C81" s="20">
        <v>93.2</v>
      </c>
      <c r="D81" s="20">
        <v>7.05</v>
      </c>
      <c r="E81" s="20"/>
      <c r="F81" s="32">
        <v>0.321</v>
      </c>
      <c r="G81" s="25">
        <v>0.055</v>
      </c>
      <c r="H81" s="25">
        <v>0.002</v>
      </c>
      <c r="I81" s="25">
        <v>0.488</v>
      </c>
      <c r="J81" s="25">
        <v>0.0117</v>
      </c>
      <c r="K81" s="25">
        <v>0.06436</v>
      </c>
      <c r="L81" s="25">
        <v>0.0008</v>
      </c>
      <c r="M81" s="25">
        <v>0.02074</v>
      </c>
      <c r="N81" s="25">
        <v>0.0003</v>
      </c>
      <c r="O81" s="20"/>
      <c r="P81" s="20">
        <v>1467</v>
      </c>
      <c r="Q81" s="20">
        <v>47</v>
      </c>
      <c r="R81" s="20">
        <v>404</v>
      </c>
      <c r="S81" s="20">
        <v>8</v>
      </c>
      <c r="T81" s="20">
        <v>402</v>
      </c>
      <c r="U81" s="20">
        <v>5</v>
      </c>
      <c r="V81" s="20">
        <v>415</v>
      </c>
      <c r="W81" s="20">
        <v>6</v>
      </c>
      <c r="Y81" s="11">
        <v>153225.2</v>
      </c>
      <c r="Z81" s="11">
        <v>366.24</v>
      </c>
      <c r="AA81" s="11">
        <v>331.15</v>
      </c>
      <c r="AB81" s="12">
        <v>3.96</v>
      </c>
      <c r="AC81" s="11">
        <v>828.83</v>
      </c>
      <c r="AD81" s="9">
        <v>2.84</v>
      </c>
      <c r="AE81" s="9">
        <v>0.5</v>
      </c>
      <c r="AF81" s="10">
        <v>44.51</v>
      </c>
      <c r="AG81" s="12">
        <v>0.17</v>
      </c>
      <c r="AH81" s="12">
        <v>1.7</v>
      </c>
      <c r="AI81" s="12">
        <v>2.79</v>
      </c>
      <c r="AJ81" s="12">
        <v>0.632</v>
      </c>
      <c r="AK81" s="12">
        <v>14.59</v>
      </c>
      <c r="AL81" s="12">
        <v>5.21</v>
      </c>
      <c r="AM81" s="11">
        <v>67.29</v>
      </c>
      <c r="AN81" s="11">
        <v>27.05</v>
      </c>
      <c r="AO81" s="11">
        <v>127.11</v>
      </c>
      <c r="AP81" s="11">
        <v>30.04</v>
      </c>
      <c r="AQ81" s="11">
        <v>320.33</v>
      </c>
      <c r="AR81" s="11">
        <v>59.64</v>
      </c>
      <c r="AS81" s="11">
        <v>8492.62</v>
      </c>
      <c r="AT81" s="9">
        <v>0.902</v>
      </c>
      <c r="AU81" s="9">
        <v>4.68</v>
      </c>
      <c r="AV81" s="11">
        <v>66.2</v>
      </c>
      <c r="AW81" s="11">
        <v>4.08</v>
      </c>
      <c r="AX81" s="11">
        <v>8.45</v>
      </c>
      <c r="AY81" s="11">
        <v>205.65</v>
      </c>
      <c r="AZ81" s="11">
        <v>239.68</v>
      </c>
    </row>
    <row r="82" spans="1:52" ht="14.25">
      <c r="A82" s="104" t="s">
        <v>232</v>
      </c>
      <c r="B82" s="20">
        <v>29.1</v>
      </c>
      <c r="C82" s="20">
        <v>113</v>
      </c>
      <c r="D82" s="20">
        <v>8.21</v>
      </c>
      <c r="E82" s="20"/>
      <c r="F82" s="32">
        <v>0.257</v>
      </c>
      <c r="G82" s="25">
        <v>0.0587</v>
      </c>
      <c r="H82" s="25">
        <v>0.003</v>
      </c>
      <c r="I82" s="25">
        <v>0.5226</v>
      </c>
      <c r="J82" s="25">
        <v>0.0211</v>
      </c>
      <c r="K82" s="25">
        <v>0.06452</v>
      </c>
      <c r="L82" s="25">
        <v>0.001</v>
      </c>
      <c r="M82" s="25">
        <v>0.02124</v>
      </c>
      <c r="N82" s="25">
        <v>0.0005</v>
      </c>
      <c r="O82" s="20"/>
      <c r="P82" s="20">
        <v>483</v>
      </c>
      <c r="Q82" s="20">
        <v>74</v>
      </c>
      <c r="R82" s="20">
        <v>427</v>
      </c>
      <c r="S82" s="20">
        <v>14</v>
      </c>
      <c r="T82" s="20">
        <v>403</v>
      </c>
      <c r="U82" s="20">
        <v>6</v>
      </c>
      <c r="V82" s="20">
        <v>425</v>
      </c>
      <c r="W82" s="20">
        <v>9</v>
      </c>
      <c r="Y82" s="11">
        <v>153225.2</v>
      </c>
      <c r="Z82" s="11">
        <v>237.2</v>
      </c>
      <c r="AA82" s="11">
        <v>227.69</v>
      </c>
      <c r="AB82" s="12">
        <v>3.43</v>
      </c>
      <c r="AC82" s="11">
        <v>958.62</v>
      </c>
      <c r="AD82" s="9">
        <v>4.63</v>
      </c>
      <c r="AE82" s="9">
        <v>0.604</v>
      </c>
      <c r="AF82" s="10">
        <v>43.34</v>
      </c>
      <c r="AG82" s="12">
        <v>0.43</v>
      </c>
      <c r="AH82" s="12">
        <v>2.85</v>
      </c>
      <c r="AI82" s="12">
        <v>3.49</v>
      </c>
      <c r="AJ82" s="12">
        <v>0.925</v>
      </c>
      <c r="AK82" s="12">
        <v>15.15</v>
      </c>
      <c r="AL82" s="12">
        <v>5.74</v>
      </c>
      <c r="AM82" s="11">
        <v>74.22</v>
      </c>
      <c r="AN82" s="11">
        <v>30.48</v>
      </c>
      <c r="AO82" s="11">
        <v>145.27</v>
      </c>
      <c r="AP82" s="11">
        <v>34.9</v>
      </c>
      <c r="AQ82" s="11">
        <v>370.27</v>
      </c>
      <c r="AR82" s="11">
        <v>70.04</v>
      </c>
      <c r="AS82" s="11">
        <v>8756.79</v>
      </c>
      <c r="AT82" s="9">
        <v>1.347</v>
      </c>
      <c r="AU82" s="9">
        <v>3.92</v>
      </c>
      <c r="AV82" s="11">
        <v>78.79</v>
      </c>
      <c r="AW82" s="11">
        <v>5.27</v>
      </c>
      <c r="AX82" s="11">
        <v>8.5</v>
      </c>
      <c r="AY82" s="11">
        <v>198.48</v>
      </c>
      <c r="AZ82" s="11">
        <v>286.28</v>
      </c>
    </row>
    <row r="83" spans="1:52" ht="14.25">
      <c r="A83" s="104" t="s">
        <v>233</v>
      </c>
      <c r="B83" s="20">
        <v>43.5</v>
      </c>
      <c r="C83" s="20">
        <v>129</v>
      </c>
      <c r="D83" s="20">
        <v>9.7</v>
      </c>
      <c r="E83" s="20"/>
      <c r="F83" s="32">
        <v>0.337</v>
      </c>
      <c r="G83" s="25">
        <v>0.0549</v>
      </c>
      <c r="H83" s="25">
        <v>0.002</v>
      </c>
      <c r="I83" s="25">
        <v>0.4927</v>
      </c>
      <c r="J83" s="25">
        <v>0.0129</v>
      </c>
      <c r="K83" s="25">
        <v>0.06503</v>
      </c>
      <c r="L83" s="25">
        <v>0.0008</v>
      </c>
      <c r="M83" s="25">
        <v>0.02137</v>
      </c>
      <c r="N83" s="25">
        <v>0.0003</v>
      </c>
      <c r="O83" s="20"/>
      <c r="P83" s="20">
        <v>601</v>
      </c>
      <c r="Q83" s="20">
        <v>64</v>
      </c>
      <c r="R83" s="20">
        <v>407</v>
      </c>
      <c r="S83" s="20">
        <v>9</v>
      </c>
      <c r="T83" s="20">
        <v>406</v>
      </c>
      <c r="U83" s="20">
        <v>5</v>
      </c>
      <c r="V83" s="20">
        <v>427</v>
      </c>
      <c r="W83" s="20">
        <v>6</v>
      </c>
      <c r="Y83" s="11">
        <v>153225.2</v>
      </c>
      <c r="Z83" s="11">
        <v>217.12</v>
      </c>
      <c r="AA83" s="11">
        <v>237.34</v>
      </c>
      <c r="AB83" s="12">
        <v>3.35</v>
      </c>
      <c r="AC83" s="11">
        <v>824.64</v>
      </c>
      <c r="AD83" s="9">
        <v>3.27</v>
      </c>
      <c r="AE83" s="9">
        <v>0.036</v>
      </c>
      <c r="AF83" s="10">
        <v>48.48</v>
      </c>
      <c r="AG83" s="12">
        <v>0.055</v>
      </c>
      <c r="AH83" s="12">
        <v>1.06</v>
      </c>
      <c r="AI83" s="12">
        <v>2.51</v>
      </c>
      <c r="AJ83" s="12">
        <v>0.521</v>
      </c>
      <c r="AK83" s="12">
        <v>13.77</v>
      </c>
      <c r="AL83" s="12">
        <v>5.43</v>
      </c>
      <c r="AM83" s="11">
        <v>68.61</v>
      </c>
      <c r="AN83" s="11">
        <v>27.11</v>
      </c>
      <c r="AO83" s="11">
        <v>126.19</v>
      </c>
      <c r="AP83" s="11">
        <v>28.62</v>
      </c>
      <c r="AQ83" s="11">
        <v>295.6</v>
      </c>
      <c r="AR83" s="11">
        <v>53.09</v>
      </c>
      <c r="AS83" s="11">
        <v>8950.58</v>
      </c>
      <c r="AT83" s="9">
        <v>0.99</v>
      </c>
      <c r="AU83" s="9">
        <v>4.12</v>
      </c>
      <c r="AV83" s="11">
        <v>89.38</v>
      </c>
      <c r="AW83" s="11">
        <v>5.42</v>
      </c>
      <c r="AX83" s="11">
        <v>12.1</v>
      </c>
      <c r="AY83" s="11">
        <v>296.15</v>
      </c>
      <c r="AZ83" s="11">
        <v>324.8</v>
      </c>
    </row>
    <row r="84" spans="1:52" ht="14.25">
      <c r="A84" s="104" t="s">
        <v>234</v>
      </c>
      <c r="B84" s="20">
        <v>27.7</v>
      </c>
      <c r="C84" s="20">
        <v>80.3</v>
      </c>
      <c r="D84" s="20">
        <v>6.56</v>
      </c>
      <c r="E84" s="20"/>
      <c r="F84" s="32">
        <v>0.345</v>
      </c>
      <c r="G84" s="25">
        <v>0.0555</v>
      </c>
      <c r="H84" s="25">
        <v>0.006</v>
      </c>
      <c r="I84" s="25">
        <v>0.5499</v>
      </c>
      <c r="J84" s="25">
        <v>0.0546</v>
      </c>
      <c r="K84" s="25">
        <v>0.07189</v>
      </c>
      <c r="L84" s="25">
        <v>0.002</v>
      </c>
      <c r="M84" s="25">
        <v>0.02465</v>
      </c>
      <c r="N84" s="25">
        <v>0.0011</v>
      </c>
      <c r="O84" s="20"/>
      <c r="P84" s="20">
        <v>1497</v>
      </c>
      <c r="Q84" s="20">
        <v>40</v>
      </c>
      <c r="R84" s="20">
        <v>445</v>
      </c>
      <c r="S84" s="20">
        <v>36</v>
      </c>
      <c r="T84" s="20">
        <v>448</v>
      </c>
      <c r="U84" s="20">
        <v>12</v>
      </c>
      <c r="V84" s="20">
        <v>492</v>
      </c>
      <c r="W84" s="20">
        <v>22</v>
      </c>
      <c r="Y84" s="11">
        <v>153225.2</v>
      </c>
      <c r="Z84" s="11">
        <v>234.65</v>
      </c>
      <c r="AA84" s="11">
        <v>233.61</v>
      </c>
      <c r="AB84" s="12">
        <v>13.3</v>
      </c>
      <c r="AC84" s="11">
        <v>871.1</v>
      </c>
      <c r="AD84" s="9">
        <v>1.96</v>
      </c>
      <c r="AE84" s="9">
        <v>0.516</v>
      </c>
      <c r="AF84" s="10">
        <v>31.38</v>
      </c>
      <c r="AG84" s="12">
        <v>0.14</v>
      </c>
      <c r="AH84" s="12">
        <v>1.68</v>
      </c>
      <c r="AI84" s="12">
        <v>2.85</v>
      </c>
      <c r="AJ84" s="12">
        <v>0.724</v>
      </c>
      <c r="AK84" s="12">
        <v>15.39</v>
      </c>
      <c r="AL84" s="12">
        <v>5.64</v>
      </c>
      <c r="AM84" s="11">
        <v>70.47</v>
      </c>
      <c r="AN84" s="11">
        <v>28.1</v>
      </c>
      <c r="AO84" s="11">
        <v>129.11</v>
      </c>
      <c r="AP84" s="11">
        <v>29.4</v>
      </c>
      <c r="AQ84" s="11">
        <v>300.4</v>
      </c>
      <c r="AR84" s="11">
        <v>54</v>
      </c>
      <c r="AS84" s="11">
        <v>8319.61</v>
      </c>
      <c r="AT84" s="9">
        <v>0.611</v>
      </c>
      <c r="AU84" s="9">
        <v>3.64</v>
      </c>
      <c r="AV84" s="11">
        <v>59.61</v>
      </c>
      <c r="AW84" s="11">
        <v>4.3</v>
      </c>
      <c r="AX84" s="11">
        <v>8.77</v>
      </c>
      <c r="AY84" s="11">
        <v>192.91</v>
      </c>
      <c r="AZ84" s="11">
        <v>207.13</v>
      </c>
    </row>
    <row r="85" spans="1:52" ht="14.25">
      <c r="A85" s="104" t="s">
        <v>235</v>
      </c>
      <c r="B85" s="20">
        <v>86.1</v>
      </c>
      <c r="C85" s="20">
        <v>224</v>
      </c>
      <c r="D85" s="20">
        <v>15.9</v>
      </c>
      <c r="E85" s="20"/>
      <c r="F85" s="32">
        <v>0.384</v>
      </c>
      <c r="G85" s="25">
        <v>0.0582</v>
      </c>
      <c r="H85" s="25">
        <v>0.004</v>
      </c>
      <c r="I85" s="25">
        <v>0.5269</v>
      </c>
      <c r="J85" s="25">
        <v>0.0335</v>
      </c>
      <c r="K85" s="25">
        <v>0.06565</v>
      </c>
      <c r="L85" s="25">
        <v>0.0013</v>
      </c>
      <c r="M85" s="25">
        <v>0.02206</v>
      </c>
      <c r="N85" s="25">
        <v>0.0006</v>
      </c>
      <c r="O85" s="20"/>
      <c r="P85" s="20">
        <v>383</v>
      </c>
      <c r="Q85" s="20">
        <v>82</v>
      </c>
      <c r="R85" s="20">
        <v>430</v>
      </c>
      <c r="S85" s="20">
        <v>22</v>
      </c>
      <c r="T85" s="20">
        <v>410</v>
      </c>
      <c r="U85" s="20">
        <v>8</v>
      </c>
      <c r="V85" s="20">
        <v>441</v>
      </c>
      <c r="W85" s="20">
        <v>12</v>
      </c>
      <c r="Y85" s="11">
        <v>153225.2</v>
      </c>
      <c r="Z85" s="11">
        <v>1174.63</v>
      </c>
      <c r="AA85" s="11">
        <v>2961.32</v>
      </c>
      <c r="AB85" s="12">
        <v>6.99</v>
      </c>
      <c r="AC85" s="11">
        <v>1084.9</v>
      </c>
      <c r="AD85" s="9">
        <v>4.2</v>
      </c>
      <c r="AE85" s="9">
        <v>12.93</v>
      </c>
      <c r="AF85" s="10">
        <v>93.45</v>
      </c>
      <c r="AG85" s="12">
        <v>5.25</v>
      </c>
      <c r="AH85" s="12">
        <v>25.42</v>
      </c>
      <c r="AI85" s="12">
        <v>11.33</v>
      </c>
      <c r="AJ85" s="12">
        <v>3.41</v>
      </c>
      <c r="AK85" s="12">
        <v>25.19</v>
      </c>
      <c r="AL85" s="12">
        <v>8.42</v>
      </c>
      <c r="AM85" s="11">
        <v>92.77</v>
      </c>
      <c r="AN85" s="11">
        <v>33.63</v>
      </c>
      <c r="AO85" s="11">
        <v>151.95</v>
      </c>
      <c r="AP85" s="11">
        <v>34.16</v>
      </c>
      <c r="AQ85" s="11">
        <v>345.91</v>
      </c>
      <c r="AR85" s="11">
        <v>62</v>
      </c>
      <c r="AS85" s="11">
        <v>8826.07</v>
      </c>
      <c r="AT85" s="9">
        <v>1.206</v>
      </c>
      <c r="AU85" s="9">
        <v>4.81</v>
      </c>
      <c r="AV85" s="11">
        <v>133.85</v>
      </c>
      <c r="AW85" s="11">
        <v>9.86</v>
      </c>
      <c r="AX85" s="11">
        <v>22.59</v>
      </c>
      <c r="AY85" s="11">
        <v>564.81</v>
      </c>
      <c r="AZ85" s="11">
        <v>546.56</v>
      </c>
    </row>
    <row r="86" spans="1:52" ht="14.25">
      <c r="A86" s="104" t="s">
        <v>236</v>
      </c>
      <c r="B86" s="20">
        <v>43.2</v>
      </c>
      <c r="C86" s="20">
        <v>120</v>
      </c>
      <c r="D86" s="20">
        <v>8.66</v>
      </c>
      <c r="E86" s="20"/>
      <c r="F86" s="32">
        <v>0.361</v>
      </c>
      <c r="G86" s="25">
        <v>0.0558</v>
      </c>
      <c r="H86" s="25">
        <v>0.002</v>
      </c>
      <c r="I86" s="25">
        <v>0.4965</v>
      </c>
      <c r="J86" s="25">
        <v>0.0125</v>
      </c>
      <c r="K86" s="25">
        <v>0.06453</v>
      </c>
      <c r="L86" s="25">
        <v>0.0008</v>
      </c>
      <c r="M86" s="25">
        <v>0.02098</v>
      </c>
      <c r="N86" s="25">
        <v>0.0003</v>
      </c>
      <c r="O86" s="20"/>
      <c r="P86" s="20">
        <v>1477</v>
      </c>
      <c r="Q86" s="20">
        <v>47</v>
      </c>
      <c r="R86" s="20">
        <v>409</v>
      </c>
      <c r="S86" s="20">
        <v>9</v>
      </c>
      <c r="T86" s="20">
        <v>403</v>
      </c>
      <c r="U86" s="20">
        <v>5</v>
      </c>
      <c r="V86" s="20">
        <v>420</v>
      </c>
      <c r="W86" s="20">
        <v>5</v>
      </c>
      <c r="Y86" s="11">
        <v>153225.2</v>
      </c>
      <c r="Z86" s="11">
        <v>716.54</v>
      </c>
      <c r="AA86" s="11">
        <v>537.84</v>
      </c>
      <c r="AB86" s="12">
        <v>8.64</v>
      </c>
      <c r="AC86" s="11">
        <v>1834.92</v>
      </c>
      <c r="AD86" s="9">
        <v>4.95</v>
      </c>
      <c r="AE86" s="9">
        <v>1.71</v>
      </c>
      <c r="AF86" s="10">
        <v>73.29</v>
      </c>
      <c r="AG86" s="12">
        <v>0.549</v>
      </c>
      <c r="AH86" s="12">
        <v>4.66</v>
      </c>
      <c r="AI86" s="12">
        <v>6.14</v>
      </c>
      <c r="AJ86" s="12">
        <v>1.8</v>
      </c>
      <c r="AK86" s="12">
        <v>29.74</v>
      </c>
      <c r="AL86" s="12">
        <v>10.72</v>
      </c>
      <c r="AM86" s="11">
        <v>140.38</v>
      </c>
      <c r="AN86" s="11">
        <v>56.29</v>
      </c>
      <c r="AO86" s="11">
        <v>268.47</v>
      </c>
      <c r="AP86" s="11">
        <v>61.22</v>
      </c>
      <c r="AQ86" s="11">
        <v>628.79</v>
      </c>
      <c r="AR86" s="11">
        <v>116.7</v>
      </c>
      <c r="AS86" s="11">
        <v>7070.18</v>
      </c>
      <c r="AT86" s="9">
        <v>1.007</v>
      </c>
      <c r="AU86" s="9">
        <v>3.83</v>
      </c>
      <c r="AV86" s="11">
        <v>75.96</v>
      </c>
      <c r="AW86" s="11">
        <v>4.81</v>
      </c>
      <c r="AX86" s="11">
        <v>12.65</v>
      </c>
      <c r="AY86" s="11">
        <v>305.53</v>
      </c>
      <c r="AZ86" s="11">
        <v>277.06</v>
      </c>
    </row>
    <row r="87" spans="1:52" ht="14.25">
      <c r="A87" s="104" t="s">
        <v>237</v>
      </c>
      <c r="B87" s="20">
        <v>26.8</v>
      </c>
      <c r="C87" s="20">
        <v>71.5</v>
      </c>
      <c r="D87" s="20">
        <v>5.35</v>
      </c>
      <c r="E87" s="20"/>
      <c r="F87" s="32">
        <v>0.375</v>
      </c>
      <c r="G87" s="25">
        <v>0.0573</v>
      </c>
      <c r="H87" s="25">
        <v>0.002</v>
      </c>
      <c r="I87" s="25">
        <v>0.5143</v>
      </c>
      <c r="J87" s="25">
        <v>0.0172</v>
      </c>
      <c r="K87" s="25">
        <v>0.06513</v>
      </c>
      <c r="L87" s="25">
        <v>0.0009</v>
      </c>
      <c r="M87" s="25">
        <v>0.02199</v>
      </c>
      <c r="N87" s="25">
        <v>0.0004</v>
      </c>
      <c r="O87" s="20"/>
      <c r="P87" s="20">
        <v>2469</v>
      </c>
      <c r="Q87" s="20">
        <v>46</v>
      </c>
      <c r="R87" s="20">
        <v>421</v>
      </c>
      <c r="S87" s="20">
        <v>12</v>
      </c>
      <c r="T87" s="20">
        <v>407</v>
      </c>
      <c r="U87" s="20">
        <v>5</v>
      </c>
      <c r="V87" s="20">
        <v>440</v>
      </c>
      <c r="W87" s="20">
        <v>7</v>
      </c>
      <c r="Y87" s="11">
        <v>153225.2</v>
      </c>
      <c r="Z87" s="11">
        <v>290.79</v>
      </c>
      <c r="AA87" s="11">
        <v>223.35</v>
      </c>
      <c r="AB87" s="12">
        <v>4.62</v>
      </c>
      <c r="AC87" s="11">
        <v>1144.94</v>
      </c>
      <c r="AD87" s="9">
        <v>1.82</v>
      </c>
      <c r="AE87" s="9">
        <v>0.172</v>
      </c>
      <c r="AF87" s="10">
        <v>41.33</v>
      </c>
      <c r="AG87" s="12">
        <v>0.231</v>
      </c>
      <c r="AH87" s="12">
        <v>3.05</v>
      </c>
      <c r="AI87" s="12">
        <v>5.22</v>
      </c>
      <c r="AJ87" s="12">
        <v>1.57</v>
      </c>
      <c r="AK87" s="12">
        <v>22.88</v>
      </c>
      <c r="AL87" s="12">
        <v>7.95</v>
      </c>
      <c r="AM87" s="11">
        <v>94.92</v>
      </c>
      <c r="AN87" s="11">
        <v>36.48</v>
      </c>
      <c r="AO87" s="11">
        <v>165.1</v>
      </c>
      <c r="AP87" s="11">
        <v>37.61</v>
      </c>
      <c r="AQ87" s="11">
        <v>382.66</v>
      </c>
      <c r="AR87" s="11">
        <v>68.61</v>
      </c>
      <c r="AS87" s="11">
        <v>8305.24</v>
      </c>
      <c r="AT87" s="9">
        <v>0.584</v>
      </c>
      <c r="AU87" s="9">
        <v>3.52</v>
      </c>
      <c r="AV87" s="11">
        <v>49.76</v>
      </c>
      <c r="AW87" s="11">
        <v>3.39</v>
      </c>
      <c r="AX87" s="11">
        <v>7.98</v>
      </c>
      <c r="AY87" s="11">
        <v>194.34</v>
      </c>
      <c r="AZ87" s="11">
        <v>189.2</v>
      </c>
    </row>
    <row r="88" spans="1:52" ht="14.25">
      <c r="A88" s="104" t="s">
        <v>238</v>
      </c>
      <c r="B88" s="20">
        <v>1266</v>
      </c>
      <c r="C88" s="20">
        <v>8174</v>
      </c>
      <c r="D88" s="20">
        <v>451</v>
      </c>
      <c r="E88" s="20"/>
      <c r="F88" s="32">
        <v>0.155</v>
      </c>
      <c r="G88" s="25">
        <v>0.0346</v>
      </c>
      <c r="H88" s="25">
        <v>0.003</v>
      </c>
      <c r="I88" s="25">
        <v>0.292</v>
      </c>
      <c r="J88" s="25">
        <v>0.0225</v>
      </c>
      <c r="K88" s="25">
        <v>0.06121</v>
      </c>
      <c r="L88" s="25">
        <v>0.0009</v>
      </c>
      <c r="M88" s="25">
        <v>0.00996</v>
      </c>
      <c r="N88" s="25">
        <v>0.0007</v>
      </c>
      <c r="O88" s="20"/>
      <c r="P88" s="20">
        <v>1265</v>
      </c>
      <c r="Q88" s="20">
        <v>57</v>
      </c>
      <c r="R88" s="20">
        <v>260</v>
      </c>
      <c r="S88" s="20">
        <v>18</v>
      </c>
      <c r="T88" s="20">
        <v>383</v>
      </c>
      <c r="U88" s="20">
        <v>6</v>
      </c>
      <c r="V88" s="20">
        <v>200</v>
      </c>
      <c r="W88" s="20">
        <v>14</v>
      </c>
      <c r="Y88" s="11">
        <v>153225.2</v>
      </c>
      <c r="Z88" s="11">
        <v>521.46</v>
      </c>
      <c r="AA88" s="11">
        <v>1404.47</v>
      </c>
      <c r="AB88" s="12">
        <v>106.96</v>
      </c>
      <c r="AC88" s="11">
        <v>4366.78</v>
      </c>
      <c r="AD88" s="9">
        <v>76.51</v>
      </c>
      <c r="AE88" s="9">
        <v>58.61</v>
      </c>
      <c r="AF88" s="10">
        <v>298.81</v>
      </c>
      <c r="AG88" s="12">
        <v>33.94</v>
      </c>
      <c r="AH88" s="12">
        <v>177.84</v>
      </c>
      <c r="AI88" s="12">
        <v>82.91</v>
      </c>
      <c r="AJ88" s="12">
        <v>31.49</v>
      </c>
      <c r="AK88" s="12">
        <v>135.72</v>
      </c>
      <c r="AL88" s="12">
        <v>36.21</v>
      </c>
      <c r="AM88" s="11">
        <v>361.78</v>
      </c>
      <c r="AN88" s="11">
        <v>125.42</v>
      </c>
      <c r="AO88" s="11">
        <v>568.71</v>
      </c>
      <c r="AP88" s="11">
        <v>127.12</v>
      </c>
      <c r="AQ88" s="11">
        <v>1287.09</v>
      </c>
      <c r="AR88" s="11">
        <v>227.4</v>
      </c>
      <c r="AS88" s="11">
        <v>11992.43</v>
      </c>
      <c r="AT88" s="9">
        <v>15.67</v>
      </c>
      <c r="AU88" s="9">
        <v>41.39</v>
      </c>
      <c r="AV88" s="11">
        <v>1402.77</v>
      </c>
      <c r="AW88" s="11">
        <v>121.78</v>
      </c>
      <c r="AX88" s="11">
        <v>106.45</v>
      </c>
      <c r="AY88" s="11">
        <v>2333.01</v>
      </c>
      <c r="AZ88" s="11">
        <v>6098.44</v>
      </c>
    </row>
    <row r="89" spans="1:52" ht="14.25">
      <c r="A89" s="104" t="s">
        <v>239</v>
      </c>
      <c r="B89" s="20">
        <v>29.9</v>
      </c>
      <c r="C89" s="20">
        <v>109</v>
      </c>
      <c r="D89" s="20">
        <v>7.6</v>
      </c>
      <c r="E89" s="20"/>
      <c r="F89" s="32">
        <v>0.276</v>
      </c>
      <c r="G89" s="25">
        <v>0.0549</v>
      </c>
      <c r="H89" s="25">
        <v>0.002</v>
      </c>
      <c r="I89" s="25">
        <v>0.4839</v>
      </c>
      <c r="J89" s="25">
        <v>0.0108</v>
      </c>
      <c r="K89" s="25">
        <v>0.06389</v>
      </c>
      <c r="L89" s="25">
        <v>0.0008</v>
      </c>
      <c r="M89" s="25">
        <v>0.021</v>
      </c>
      <c r="N89" s="25">
        <v>0.0003</v>
      </c>
      <c r="O89" s="20"/>
      <c r="P89" s="20">
        <v>895</v>
      </c>
      <c r="Q89" s="20">
        <v>88</v>
      </c>
      <c r="R89" s="20">
        <v>401</v>
      </c>
      <c r="S89" s="20">
        <v>7</v>
      </c>
      <c r="T89" s="20">
        <v>399</v>
      </c>
      <c r="U89" s="20">
        <v>5</v>
      </c>
      <c r="V89" s="20">
        <v>420</v>
      </c>
      <c r="W89" s="20">
        <v>5</v>
      </c>
      <c r="Y89" s="11">
        <v>153225.2</v>
      </c>
      <c r="Z89" s="11">
        <v>269.27</v>
      </c>
      <c r="AA89" s="11">
        <v>224.11</v>
      </c>
      <c r="AB89" s="12">
        <v>2.55</v>
      </c>
      <c r="AC89" s="11">
        <v>833.16</v>
      </c>
      <c r="AD89" s="9">
        <v>2.69</v>
      </c>
      <c r="AE89" s="9">
        <v>0.05</v>
      </c>
      <c r="AF89" s="10">
        <v>41.53</v>
      </c>
      <c r="AG89" s="12">
        <v>0.071</v>
      </c>
      <c r="AH89" s="12">
        <v>1.15</v>
      </c>
      <c r="AI89" s="12">
        <v>2.44</v>
      </c>
      <c r="AJ89" s="12">
        <v>0.588</v>
      </c>
      <c r="AK89" s="12">
        <v>13.89</v>
      </c>
      <c r="AL89" s="12">
        <v>5.29</v>
      </c>
      <c r="AM89" s="11">
        <v>67.56</v>
      </c>
      <c r="AN89" s="11">
        <v>27.05</v>
      </c>
      <c r="AO89" s="11">
        <v>126.09</v>
      </c>
      <c r="AP89" s="11">
        <v>29.79</v>
      </c>
      <c r="AQ89" s="11">
        <v>316.74</v>
      </c>
      <c r="AR89" s="11">
        <v>58.74</v>
      </c>
      <c r="AS89" s="11">
        <v>8911.74</v>
      </c>
      <c r="AT89" s="9">
        <v>0.936</v>
      </c>
      <c r="AU89" s="9">
        <v>3.15</v>
      </c>
      <c r="AV89" s="11">
        <v>76.69</v>
      </c>
      <c r="AW89" s="11">
        <v>4.71</v>
      </c>
      <c r="AX89" s="11">
        <v>8.22</v>
      </c>
      <c r="AY89" s="11">
        <v>205.44</v>
      </c>
      <c r="AZ89" s="11">
        <v>298.52</v>
      </c>
    </row>
    <row r="90" spans="1:52" ht="14.25">
      <c r="A90" s="104" t="s">
        <v>240</v>
      </c>
      <c r="B90" s="20">
        <v>38.6</v>
      </c>
      <c r="C90" s="20">
        <v>124</v>
      </c>
      <c r="D90" s="20">
        <v>8.91</v>
      </c>
      <c r="E90" s="20"/>
      <c r="F90" s="32">
        <v>0.312</v>
      </c>
      <c r="G90" s="25">
        <v>0.0545</v>
      </c>
      <c r="H90" s="25">
        <v>0.001</v>
      </c>
      <c r="I90" s="25">
        <v>0.4859</v>
      </c>
      <c r="J90" s="25">
        <v>0.0104</v>
      </c>
      <c r="K90" s="25">
        <v>0.0647</v>
      </c>
      <c r="L90" s="25">
        <v>0.0008</v>
      </c>
      <c r="M90" s="25">
        <v>0.02035</v>
      </c>
      <c r="N90" s="25">
        <v>0.0003</v>
      </c>
      <c r="O90" s="20"/>
      <c r="P90" s="20">
        <v>480</v>
      </c>
      <c r="Q90" s="20">
        <v>71</v>
      </c>
      <c r="R90" s="20">
        <v>402</v>
      </c>
      <c r="S90" s="20">
        <v>7</v>
      </c>
      <c r="T90" s="20">
        <v>404</v>
      </c>
      <c r="U90" s="20">
        <v>5</v>
      </c>
      <c r="V90" s="20">
        <v>407</v>
      </c>
      <c r="W90" s="20">
        <v>5</v>
      </c>
      <c r="Y90" s="11">
        <v>153225.2</v>
      </c>
      <c r="Z90" s="11">
        <v>215.05</v>
      </c>
      <c r="AA90" s="11">
        <v>264.08</v>
      </c>
      <c r="AB90" s="12">
        <v>3.95</v>
      </c>
      <c r="AC90" s="11">
        <v>862.03</v>
      </c>
      <c r="AD90" s="9">
        <v>3.4</v>
      </c>
      <c r="AE90" s="9">
        <v>0.007</v>
      </c>
      <c r="AF90" s="10">
        <v>47.57</v>
      </c>
      <c r="AG90" s="12">
        <v>0.057</v>
      </c>
      <c r="AH90" s="12">
        <v>1.16</v>
      </c>
      <c r="AI90" s="12">
        <v>2.56</v>
      </c>
      <c r="AJ90" s="12">
        <v>0.491</v>
      </c>
      <c r="AK90" s="12">
        <v>14.04</v>
      </c>
      <c r="AL90" s="12">
        <v>5.59</v>
      </c>
      <c r="AM90" s="11">
        <v>71.05</v>
      </c>
      <c r="AN90" s="11">
        <v>28.38</v>
      </c>
      <c r="AO90" s="11">
        <v>130.56</v>
      </c>
      <c r="AP90" s="11">
        <v>30.03</v>
      </c>
      <c r="AQ90" s="11">
        <v>311.65</v>
      </c>
      <c r="AR90" s="11">
        <v>55.74</v>
      </c>
      <c r="AS90" s="11">
        <v>8944.69</v>
      </c>
      <c r="AT90" s="9">
        <v>1.012</v>
      </c>
      <c r="AU90" s="9">
        <v>3.75</v>
      </c>
      <c r="AV90" s="11">
        <v>83.46</v>
      </c>
      <c r="AW90" s="11">
        <v>5.05</v>
      </c>
      <c r="AX90" s="11">
        <v>10.23</v>
      </c>
      <c r="AY90" s="11">
        <v>263.87</v>
      </c>
      <c r="AZ90" s="11">
        <v>311.82</v>
      </c>
    </row>
    <row r="91" spans="1:52" ht="14.25">
      <c r="A91" s="104" t="s">
        <v>241</v>
      </c>
      <c r="B91" s="20">
        <v>247</v>
      </c>
      <c r="C91" s="20">
        <v>728</v>
      </c>
      <c r="D91" s="20">
        <v>38.8</v>
      </c>
      <c r="E91" s="20"/>
      <c r="F91" s="32">
        <v>0.339</v>
      </c>
      <c r="G91" s="25">
        <v>0.0805</v>
      </c>
      <c r="H91" s="25">
        <v>0.002</v>
      </c>
      <c r="I91" s="25">
        <v>0.4911</v>
      </c>
      <c r="J91" s="25">
        <v>0.0069</v>
      </c>
      <c r="K91" s="25">
        <v>0.04425</v>
      </c>
      <c r="L91" s="25">
        <v>0.0005</v>
      </c>
      <c r="M91" s="25">
        <v>0.01753</v>
      </c>
      <c r="N91" s="25">
        <v>0.0002</v>
      </c>
      <c r="O91" s="20"/>
      <c r="P91" s="20">
        <v>1339</v>
      </c>
      <c r="Q91" s="20">
        <v>52</v>
      </c>
      <c r="R91" s="20">
        <v>406</v>
      </c>
      <c r="S91" s="20">
        <v>5</v>
      </c>
      <c r="T91" s="20">
        <v>279</v>
      </c>
      <c r="U91" s="20">
        <v>3</v>
      </c>
      <c r="V91" s="20">
        <v>351</v>
      </c>
      <c r="W91" s="20">
        <v>4</v>
      </c>
      <c r="Y91" s="11">
        <v>153225.2</v>
      </c>
      <c r="Z91" s="11">
        <v>326.91</v>
      </c>
      <c r="AA91" s="11">
        <v>1388.98</v>
      </c>
      <c r="AB91" s="12">
        <v>41.72</v>
      </c>
      <c r="AC91" s="11">
        <v>3240.45</v>
      </c>
      <c r="AD91" s="9">
        <v>14.49</v>
      </c>
      <c r="AE91" s="9">
        <v>67.48</v>
      </c>
      <c r="AF91" s="10">
        <v>315.42</v>
      </c>
      <c r="AG91" s="12">
        <v>43.44</v>
      </c>
      <c r="AH91" s="12">
        <v>215.76</v>
      </c>
      <c r="AI91" s="12">
        <v>107.27</v>
      </c>
      <c r="AJ91" s="12">
        <v>39.79</v>
      </c>
      <c r="AK91" s="12">
        <v>152.12</v>
      </c>
      <c r="AL91" s="12">
        <v>38.45</v>
      </c>
      <c r="AM91" s="11">
        <v>331.35</v>
      </c>
      <c r="AN91" s="11">
        <v>97.34</v>
      </c>
      <c r="AO91" s="11">
        <v>380.84</v>
      </c>
      <c r="AP91" s="11">
        <v>79.36</v>
      </c>
      <c r="AQ91" s="11">
        <v>764.65</v>
      </c>
      <c r="AR91" s="11">
        <v>129.71</v>
      </c>
      <c r="AS91" s="11">
        <v>9524.81</v>
      </c>
      <c r="AT91" s="9">
        <v>3.78</v>
      </c>
      <c r="AU91" s="9">
        <v>11.14</v>
      </c>
      <c r="AV91" s="11">
        <v>333.09</v>
      </c>
      <c r="AW91" s="11">
        <v>30.69</v>
      </c>
      <c r="AX91" s="11">
        <v>56.25</v>
      </c>
      <c r="AY91" s="11">
        <v>1691.35</v>
      </c>
      <c r="AZ91" s="11">
        <v>1841.47</v>
      </c>
    </row>
    <row r="92" spans="1:52" ht="14.25">
      <c r="A92" s="104" t="s">
        <v>242</v>
      </c>
      <c r="B92" s="20">
        <v>43.2</v>
      </c>
      <c r="C92" s="20">
        <v>387</v>
      </c>
      <c r="D92" s="20">
        <v>22.8</v>
      </c>
      <c r="E92" s="20"/>
      <c r="F92" s="32">
        <v>0.112</v>
      </c>
      <c r="G92" s="25">
        <v>0.056</v>
      </c>
      <c r="H92" s="25">
        <v>0.002</v>
      </c>
      <c r="I92" s="25">
        <v>0.4494</v>
      </c>
      <c r="J92" s="25">
        <v>0.0161</v>
      </c>
      <c r="K92" s="25">
        <v>0.05822</v>
      </c>
      <c r="L92" s="25">
        <v>0.0008</v>
      </c>
      <c r="M92" s="25">
        <v>0.01967</v>
      </c>
      <c r="N92" s="25">
        <v>0.0004</v>
      </c>
      <c r="O92" s="20"/>
      <c r="P92" s="20">
        <v>1493</v>
      </c>
      <c r="Q92" s="20">
        <v>66</v>
      </c>
      <c r="R92" s="20">
        <v>377</v>
      </c>
      <c r="S92" s="20">
        <v>11</v>
      </c>
      <c r="T92" s="20">
        <v>365</v>
      </c>
      <c r="U92" s="20">
        <v>5</v>
      </c>
      <c r="V92" s="20">
        <v>394</v>
      </c>
      <c r="W92" s="20">
        <v>8</v>
      </c>
      <c r="Y92" s="11">
        <v>153225.2</v>
      </c>
      <c r="Z92" s="11">
        <v>264.92</v>
      </c>
      <c r="AA92" s="11">
        <v>223.02</v>
      </c>
      <c r="AB92" s="12">
        <v>155.64</v>
      </c>
      <c r="AC92" s="11">
        <v>880.67</v>
      </c>
      <c r="AD92" s="9">
        <v>5.94</v>
      </c>
      <c r="AE92" s="9">
        <v>3.06</v>
      </c>
      <c r="AF92" s="10">
        <v>36.77</v>
      </c>
      <c r="AG92" s="12">
        <v>1.541</v>
      </c>
      <c r="AH92" s="12">
        <v>8.4</v>
      </c>
      <c r="AI92" s="12">
        <v>5.35</v>
      </c>
      <c r="AJ92" s="12">
        <v>1.75</v>
      </c>
      <c r="AK92" s="12">
        <v>14.88</v>
      </c>
      <c r="AL92" s="12">
        <v>5.4</v>
      </c>
      <c r="AM92" s="11">
        <v>67.6</v>
      </c>
      <c r="AN92" s="11">
        <v>27.3</v>
      </c>
      <c r="AO92" s="11">
        <v>129.71</v>
      </c>
      <c r="AP92" s="11">
        <v>30.79</v>
      </c>
      <c r="AQ92" s="11">
        <v>325.01</v>
      </c>
      <c r="AR92" s="11">
        <v>60.51</v>
      </c>
      <c r="AS92" s="11">
        <v>9685.77</v>
      </c>
      <c r="AT92" s="9">
        <v>1.47</v>
      </c>
      <c r="AU92" s="9">
        <v>3.12</v>
      </c>
      <c r="AV92" s="11">
        <v>242.57</v>
      </c>
      <c r="AW92" s="11">
        <v>16</v>
      </c>
      <c r="AX92" s="11">
        <v>13.03</v>
      </c>
      <c r="AY92" s="11">
        <v>299.75</v>
      </c>
      <c r="AZ92" s="11">
        <v>985.09</v>
      </c>
    </row>
    <row r="93" spans="1:52" ht="14.25">
      <c r="A93" s="104" t="s">
        <v>243</v>
      </c>
      <c r="B93" s="20">
        <v>14.8</v>
      </c>
      <c r="C93" s="20">
        <v>185</v>
      </c>
      <c r="D93" s="20">
        <v>12</v>
      </c>
      <c r="E93" s="20"/>
      <c r="F93" s="32">
        <v>0.08</v>
      </c>
      <c r="G93" s="25">
        <v>0.0573</v>
      </c>
      <c r="H93" s="25">
        <v>0.003</v>
      </c>
      <c r="I93" s="25">
        <v>0.5107</v>
      </c>
      <c r="J93" s="25">
        <v>0.0212</v>
      </c>
      <c r="K93" s="25">
        <v>0.0647</v>
      </c>
      <c r="L93" s="25">
        <v>0.001</v>
      </c>
      <c r="M93" s="25">
        <v>0.02555</v>
      </c>
      <c r="N93" s="25">
        <v>0.001</v>
      </c>
      <c r="O93" s="20"/>
      <c r="P93" s="20">
        <v>1272</v>
      </c>
      <c r="Q93" s="20">
        <v>43</v>
      </c>
      <c r="R93" s="20">
        <v>419</v>
      </c>
      <c r="S93" s="20">
        <v>14</v>
      </c>
      <c r="T93" s="20">
        <v>404</v>
      </c>
      <c r="U93" s="20">
        <v>6</v>
      </c>
      <c r="V93" s="20">
        <v>510</v>
      </c>
      <c r="W93" s="20">
        <v>20</v>
      </c>
      <c r="Y93" s="11">
        <v>153225.2</v>
      </c>
      <c r="Z93" s="11">
        <v>407.08</v>
      </c>
      <c r="AA93" s="11">
        <v>839.26</v>
      </c>
      <c r="AB93" s="12">
        <v>2.12</v>
      </c>
      <c r="AC93" s="11">
        <v>333.23</v>
      </c>
      <c r="AD93" s="9">
        <v>1.63</v>
      </c>
      <c r="AE93" s="9">
        <v>6.55</v>
      </c>
      <c r="AF93" s="10">
        <v>36.05</v>
      </c>
      <c r="AG93" s="12">
        <v>1.85</v>
      </c>
      <c r="AH93" s="12">
        <v>8.66</v>
      </c>
      <c r="AI93" s="12">
        <v>2.62</v>
      </c>
      <c r="AJ93" s="12">
        <v>0.341</v>
      </c>
      <c r="AK93" s="12">
        <v>6.23</v>
      </c>
      <c r="AL93" s="12">
        <v>2.18</v>
      </c>
      <c r="AM93" s="11">
        <v>27.72</v>
      </c>
      <c r="AN93" s="11">
        <v>11.1</v>
      </c>
      <c r="AO93" s="11">
        <v>53.18</v>
      </c>
      <c r="AP93" s="11">
        <v>12.87</v>
      </c>
      <c r="AQ93" s="11">
        <v>137.05</v>
      </c>
      <c r="AR93" s="11">
        <v>27.77</v>
      </c>
      <c r="AS93" s="11">
        <v>11853.03</v>
      </c>
      <c r="AT93" s="9">
        <v>0.501</v>
      </c>
      <c r="AU93" s="9">
        <v>3.77</v>
      </c>
      <c r="AV93" s="11">
        <v>134.49</v>
      </c>
      <c r="AW93" s="11">
        <v>8.57</v>
      </c>
      <c r="AX93" s="11">
        <v>4.64</v>
      </c>
      <c r="AY93" s="11">
        <v>102.64</v>
      </c>
      <c r="AZ93" s="11">
        <v>467.46</v>
      </c>
    </row>
    <row r="94" spans="1:52" ht="14.25">
      <c r="A94" s="104" t="s">
        <v>244</v>
      </c>
      <c r="B94" s="20">
        <v>55</v>
      </c>
      <c r="C94" s="20">
        <v>144</v>
      </c>
      <c r="D94" s="20">
        <v>11.3</v>
      </c>
      <c r="E94" s="20"/>
      <c r="F94" s="32">
        <v>0.383</v>
      </c>
      <c r="G94" s="25">
        <v>0.0566</v>
      </c>
      <c r="H94" s="25">
        <v>0.003</v>
      </c>
      <c r="I94" s="25">
        <v>0.5033</v>
      </c>
      <c r="J94" s="25">
        <v>0.0249</v>
      </c>
      <c r="K94" s="25">
        <v>0.06452</v>
      </c>
      <c r="L94" s="25">
        <v>0.0011</v>
      </c>
      <c r="M94" s="25">
        <v>0.02167</v>
      </c>
      <c r="N94" s="25">
        <v>0.0005</v>
      </c>
      <c r="O94" s="20"/>
      <c r="P94" s="20">
        <v>1551</v>
      </c>
      <c r="Q94" s="20">
        <v>43</v>
      </c>
      <c r="R94" s="20">
        <v>414</v>
      </c>
      <c r="S94" s="20">
        <v>17</v>
      </c>
      <c r="T94" s="20">
        <v>403</v>
      </c>
      <c r="U94" s="20">
        <v>7</v>
      </c>
      <c r="V94" s="20">
        <v>433</v>
      </c>
      <c r="W94" s="20">
        <v>9</v>
      </c>
      <c r="Y94" s="11">
        <v>153225.2</v>
      </c>
      <c r="Z94" s="11">
        <v>278.21</v>
      </c>
      <c r="AA94" s="11">
        <v>239.65</v>
      </c>
      <c r="AB94" s="12">
        <v>4.54</v>
      </c>
      <c r="AC94" s="11">
        <v>1167.45</v>
      </c>
      <c r="AD94" s="9">
        <v>4.21</v>
      </c>
      <c r="AE94" s="9">
        <v>0.795</v>
      </c>
      <c r="AF94" s="10">
        <v>60.98</v>
      </c>
      <c r="AG94" s="12">
        <v>0.379</v>
      </c>
      <c r="AH94" s="12">
        <v>3.35</v>
      </c>
      <c r="AI94" s="12">
        <v>4.21</v>
      </c>
      <c r="AJ94" s="12">
        <v>1.09</v>
      </c>
      <c r="AK94" s="12">
        <v>20.62</v>
      </c>
      <c r="AL94" s="12">
        <v>7.54</v>
      </c>
      <c r="AM94" s="11">
        <v>93.74</v>
      </c>
      <c r="AN94" s="11">
        <v>36.73</v>
      </c>
      <c r="AO94" s="11">
        <v>171.99</v>
      </c>
      <c r="AP94" s="11">
        <v>39.78</v>
      </c>
      <c r="AQ94" s="11">
        <v>406.98</v>
      </c>
      <c r="AR94" s="11">
        <v>75.06</v>
      </c>
      <c r="AS94" s="11">
        <v>8429.92</v>
      </c>
      <c r="AT94" s="9">
        <v>1.119</v>
      </c>
      <c r="AU94" s="9">
        <v>3.84</v>
      </c>
      <c r="AV94" s="11">
        <v>97.39</v>
      </c>
      <c r="AW94" s="11">
        <v>7.67</v>
      </c>
      <c r="AX94" s="11">
        <v>16.63</v>
      </c>
      <c r="AY94" s="11">
        <v>378.79</v>
      </c>
      <c r="AZ94" s="11">
        <v>363.65</v>
      </c>
    </row>
    <row r="95" spans="1:52" ht="14.25">
      <c r="A95" s="104" t="s">
        <v>245</v>
      </c>
      <c r="B95" s="20">
        <v>25.6</v>
      </c>
      <c r="C95" s="20">
        <v>71.3</v>
      </c>
      <c r="D95" s="20">
        <v>5.57</v>
      </c>
      <c r="E95" s="20"/>
      <c r="F95" s="32">
        <v>0.359</v>
      </c>
      <c r="G95" s="25">
        <v>0.0576</v>
      </c>
      <c r="H95" s="25">
        <v>0.002</v>
      </c>
      <c r="I95" s="25">
        <v>0.5154</v>
      </c>
      <c r="J95" s="25">
        <v>0.0141</v>
      </c>
      <c r="K95" s="25">
        <v>0.06491</v>
      </c>
      <c r="L95" s="25">
        <v>0.0008</v>
      </c>
      <c r="M95" s="25">
        <v>0.02113</v>
      </c>
      <c r="N95" s="25">
        <v>0.0003</v>
      </c>
      <c r="O95" s="20"/>
      <c r="P95" s="20">
        <v>1245</v>
      </c>
      <c r="Q95" s="20">
        <v>45</v>
      </c>
      <c r="R95" s="20">
        <v>422</v>
      </c>
      <c r="S95" s="20">
        <v>9</v>
      </c>
      <c r="T95" s="20">
        <v>405</v>
      </c>
      <c r="U95" s="20">
        <v>5</v>
      </c>
      <c r="V95" s="20">
        <v>423</v>
      </c>
      <c r="W95" s="20">
        <v>6</v>
      </c>
      <c r="Y95" s="11">
        <v>153225.2</v>
      </c>
      <c r="Z95" s="11">
        <v>354.06</v>
      </c>
      <c r="AA95" s="11">
        <v>219.12</v>
      </c>
      <c r="AB95" s="12">
        <v>6.16</v>
      </c>
      <c r="AC95" s="11">
        <v>991.65</v>
      </c>
      <c r="AD95" s="9">
        <v>2.9</v>
      </c>
      <c r="AE95" s="9">
        <v>0.16</v>
      </c>
      <c r="AF95" s="10">
        <v>43.33</v>
      </c>
      <c r="AG95" s="12">
        <v>0.162</v>
      </c>
      <c r="AH95" s="12">
        <v>2.02</v>
      </c>
      <c r="AI95" s="12">
        <v>3.23</v>
      </c>
      <c r="AJ95" s="12">
        <v>1.1</v>
      </c>
      <c r="AK95" s="12">
        <v>16.39</v>
      </c>
      <c r="AL95" s="12">
        <v>6.03</v>
      </c>
      <c r="AM95" s="11">
        <v>74.65</v>
      </c>
      <c r="AN95" s="11">
        <v>31.22</v>
      </c>
      <c r="AO95" s="11">
        <v>150.86</v>
      </c>
      <c r="AP95" s="11">
        <v>36.11</v>
      </c>
      <c r="AQ95" s="11">
        <v>388.02</v>
      </c>
      <c r="AR95" s="11">
        <v>73.44</v>
      </c>
      <c r="AS95" s="11">
        <v>8013.93</v>
      </c>
      <c r="AT95" s="9">
        <v>0.713</v>
      </c>
      <c r="AU95" s="9">
        <v>3.31</v>
      </c>
      <c r="AV95" s="11">
        <v>50.7</v>
      </c>
      <c r="AW95" s="11">
        <v>3.2</v>
      </c>
      <c r="AX95" s="11">
        <v>7.47</v>
      </c>
      <c r="AY95" s="11">
        <v>178.29</v>
      </c>
      <c r="AZ95" s="11">
        <v>182.76</v>
      </c>
    </row>
    <row r="96" spans="1:52" ht="14.25">
      <c r="A96" s="104" t="s">
        <v>246</v>
      </c>
      <c r="B96" s="20">
        <v>35.9</v>
      </c>
      <c r="C96" s="20">
        <v>104</v>
      </c>
      <c r="D96" s="20">
        <v>7.73</v>
      </c>
      <c r="E96" s="20"/>
      <c r="F96" s="32">
        <v>0.344</v>
      </c>
      <c r="G96" s="25">
        <v>0.0548</v>
      </c>
      <c r="H96" s="25">
        <v>0.002</v>
      </c>
      <c r="I96" s="25">
        <v>0.4846</v>
      </c>
      <c r="J96" s="25">
        <v>0.0105</v>
      </c>
      <c r="K96" s="25">
        <v>0.06412</v>
      </c>
      <c r="L96" s="25">
        <v>0.0008</v>
      </c>
      <c r="M96" s="25">
        <v>0.02114</v>
      </c>
      <c r="N96" s="25">
        <v>0.0003</v>
      </c>
      <c r="O96" s="20"/>
      <c r="P96" s="20">
        <v>2637</v>
      </c>
      <c r="Q96" s="20">
        <v>33</v>
      </c>
      <c r="R96" s="20">
        <v>401</v>
      </c>
      <c r="S96" s="20">
        <v>7</v>
      </c>
      <c r="T96" s="20">
        <v>401</v>
      </c>
      <c r="U96" s="20">
        <v>5</v>
      </c>
      <c r="V96" s="20">
        <v>423</v>
      </c>
      <c r="W96" s="20">
        <v>5</v>
      </c>
      <c r="Y96" s="11">
        <v>153225.2</v>
      </c>
      <c r="Z96" s="11">
        <v>245.2</v>
      </c>
      <c r="AA96" s="11">
        <v>225.82</v>
      </c>
      <c r="AB96" s="12">
        <v>5.13</v>
      </c>
      <c r="AC96" s="11">
        <v>998.14</v>
      </c>
      <c r="AD96" s="9">
        <v>3.39</v>
      </c>
      <c r="AE96" s="9">
        <v>0.047</v>
      </c>
      <c r="AF96" s="10">
        <v>51.02</v>
      </c>
      <c r="AG96" s="12">
        <v>0.06</v>
      </c>
      <c r="AH96" s="12">
        <v>1.54</v>
      </c>
      <c r="AI96" s="12">
        <v>3.21</v>
      </c>
      <c r="AJ96" s="12">
        <v>0.675</v>
      </c>
      <c r="AK96" s="12">
        <v>17.32</v>
      </c>
      <c r="AL96" s="12">
        <v>6.22</v>
      </c>
      <c r="AM96" s="11">
        <v>79.97</v>
      </c>
      <c r="AN96" s="11">
        <v>31.97</v>
      </c>
      <c r="AO96" s="11">
        <v>150.79</v>
      </c>
      <c r="AP96" s="11">
        <v>35.21</v>
      </c>
      <c r="AQ96" s="11">
        <v>369.24</v>
      </c>
      <c r="AR96" s="11">
        <v>67.75</v>
      </c>
      <c r="AS96" s="11">
        <v>8853.3</v>
      </c>
      <c r="AT96" s="9">
        <v>1.03</v>
      </c>
      <c r="AU96" s="9">
        <v>3.67</v>
      </c>
      <c r="AV96" s="11">
        <v>74.27</v>
      </c>
      <c r="AW96" s="11">
        <v>4.57</v>
      </c>
      <c r="AX96" s="11">
        <v>11.02</v>
      </c>
      <c r="AY96" s="11">
        <v>277.89</v>
      </c>
      <c r="AZ96" s="11">
        <v>281.52</v>
      </c>
    </row>
    <row r="97" spans="1:52" ht="14.25">
      <c r="A97" s="104" t="s">
        <v>247</v>
      </c>
      <c r="B97" s="20">
        <v>29</v>
      </c>
      <c r="C97" s="20">
        <v>121</v>
      </c>
      <c r="D97" s="20">
        <v>9.25</v>
      </c>
      <c r="E97" s="20"/>
      <c r="F97" s="32">
        <v>0.241</v>
      </c>
      <c r="G97" s="25">
        <v>0.0602</v>
      </c>
      <c r="H97" s="25">
        <v>0.004</v>
      </c>
      <c r="I97" s="25">
        <v>0.52</v>
      </c>
      <c r="J97" s="25">
        <v>0.0338</v>
      </c>
      <c r="K97" s="25">
        <v>0.0627</v>
      </c>
      <c r="L97" s="25">
        <v>0.0013</v>
      </c>
      <c r="M97" s="25">
        <v>0.02277</v>
      </c>
      <c r="N97" s="25">
        <v>0.0008</v>
      </c>
      <c r="O97" s="20"/>
      <c r="P97" s="20">
        <v>1298</v>
      </c>
      <c r="Q97" s="20">
        <v>39</v>
      </c>
      <c r="R97" s="20">
        <v>425</v>
      </c>
      <c r="S97" s="20">
        <v>23</v>
      </c>
      <c r="T97" s="20">
        <v>392</v>
      </c>
      <c r="U97" s="20">
        <v>8</v>
      </c>
      <c r="V97" s="20">
        <v>455</v>
      </c>
      <c r="W97" s="20">
        <v>16</v>
      </c>
      <c r="Y97" s="11">
        <v>153225.2</v>
      </c>
      <c r="Z97" s="11">
        <v>237.68</v>
      </c>
      <c r="AA97" s="11">
        <v>232.59</v>
      </c>
      <c r="AB97" s="12">
        <v>5.5</v>
      </c>
      <c r="AC97" s="11">
        <v>944.13</v>
      </c>
      <c r="AD97" s="9">
        <v>4.99</v>
      </c>
      <c r="AE97" s="9">
        <v>0.823</v>
      </c>
      <c r="AF97" s="10">
        <v>42.56</v>
      </c>
      <c r="AG97" s="12">
        <v>0.343</v>
      </c>
      <c r="AH97" s="12">
        <v>2.74</v>
      </c>
      <c r="AI97" s="12">
        <v>2.82</v>
      </c>
      <c r="AJ97" s="12">
        <v>0.819</v>
      </c>
      <c r="AK97" s="12">
        <v>13.99</v>
      </c>
      <c r="AL97" s="12">
        <v>5.54</v>
      </c>
      <c r="AM97" s="11">
        <v>72.36</v>
      </c>
      <c r="AN97" s="11">
        <v>30.2</v>
      </c>
      <c r="AO97" s="11">
        <v>149.8</v>
      </c>
      <c r="AP97" s="11">
        <v>35.7</v>
      </c>
      <c r="AQ97" s="11">
        <v>380.28</v>
      </c>
      <c r="AR97" s="11">
        <v>70.52</v>
      </c>
      <c r="AS97" s="11">
        <v>9395.08</v>
      </c>
      <c r="AT97" s="9">
        <v>1.436</v>
      </c>
      <c r="AU97" s="9">
        <v>3.77</v>
      </c>
      <c r="AV97" s="11">
        <v>84.14</v>
      </c>
      <c r="AW97" s="11">
        <v>8.02</v>
      </c>
      <c r="AX97" s="11">
        <v>11.02</v>
      </c>
      <c r="AY97" s="11">
        <v>199.61</v>
      </c>
      <c r="AZ97" s="11">
        <v>305.71</v>
      </c>
    </row>
    <row r="98" spans="1:52" ht="14.25">
      <c r="A98" s="104" t="s">
        <v>248</v>
      </c>
      <c r="B98" s="20">
        <v>37.9</v>
      </c>
      <c r="C98" s="20">
        <v>146</v>
      </c>
      <c r="D98" s="20">
        <v>10.6</v>
      </c>
      <c r="E98" s="20"/>
      <c r="F98" s="32">
        <v>0.26</v>
      </c>
      <c r="G98" s="25">
        <v>0.0647</v>
      </c>
      <c r="H98" s="25">
        <v>0.002</v>
      </c>
      <c r="I98" s="25">
        <v>0.5249</v>
      </c>
      <c r="J98" s="25">
        <v>0.0114</v>
      </c>
      <c r="K98" s="25">
        <v>0.0588</v>
      </c>
      <c r="L98" s="25">
        <v>0.0007</v>
      </c>
      <c r="M98" s="25">
        <v>0.02226</v>
      </c>
      <c r="N98" s="25">
        <v>0.0003</v>
      </c>
      <c r="O98" s="20"/>
      <c r="P98" s="20">
        <v>438</v>
      </c>
      <c r="Q98" s="20">
        <v>49</v>
      </c>
      <c r="R98" s="20">
        <v>428</v>
      </c>
      <c r="S98" s="20">
        <v>8</v>
      </c>
      <c r="T98" s="20">
        <v>368</v>
      </c>
      <c r="U98" s="20">
        <v>4</v>
      </c>
      <c r="V98" s="20">
        <v>445</v>
      </c>
      <c r="W98" s="20">
        <v>6</v>
      </c>
      <c r="Y98" s="11">
        <v>153225.2</v>
      </c>
      <c r="Z98" s="11">
        <v>23633.99</v>
      </c>
      <c r="AA98" s="11">
        <v>65178.29</v>
      </c>
      <c r="AB98" s="12">
        <v>4.97</v>
      </c>
      <c r="AC98" s="11">
        <v>1157.6</v>
      </c>
      <c r="AD98" s="9">
        <v>2.4</v>
      </c>
      <c r="AE98" s="9">
        <v>9.23</v>
      </c>
      <c r="AF98" s="10">
        <v>54.11</v>
      </c>
      <c r="AG98" s="12">
        <v>4.02</v>
      </c>
      <c r="AH98" s="12">
        <v>26.1</v>
      </c>
      <c r="AI98" s="12">
        <v>12.88</v>
      </c>
      <c r="AJ98" s="12">
        <v>6.7</v>
      </c>
      <c r="AK98" s="12">
        <v>32.98</v>
      </c>
      <c r="AL98" s="12">
        <v>9.5</v>
      </c>
      <c r="AM98" s="11">
        <v>101.19</v>
      </c>
      <c r="AN98" s="11">
        <v>36.22</v>
      </c>
      <c r="AO98" s="11">
        <v>159.03</v>
      </c>
      <c r="AP98" s="11">
        <v>35.42</v>
      </c>
      <c r="AQ98" s="11">
        <v>356.13</v>
      </c>
      <c r="AR98" s="11">
        <v>66.08</v>
      </c>
      <c r="AS98" s="11">
        <v>8345.46</v>
      </c>
      <c r="AT98" s="9">
        <v>0.697</v>
      </c>
      <c r="AU98" s="9">
        <v>5.22</v>
      </c>
      <c r="AV98" s="11">
        <v>89.01</v>
      </c>
      <c r="AW98" s="11">
        <v>8.03</v>
      </c>
      <c r="AX98" s="11">
        <v>12.09</v>
      </c>
      <c r="AY98" s="11">
        <v>221.31</v>
      </c>
      <c r="AZ98" s="11">
        <v>325.4</v>
      </c>
    </row>
    <row r="99" spans="1:52" ht="14.25">
      <c r="A99" s="104" t="s">
        <v>249</v>
      </c>
      <c r="B99" s="20">
        <v>28.1</v>
      </c>
      <c r="C99" s="20">
        <v>102</v>
      </c>
      <c r="D99" s="20">
        <v>7</v>
      </c>
      <c r="E99" s="20"/>
      <c r="F99" s="32">
        <v>0.276</v>
      </c>
      <c r="G99" s="25">
        <v>0.0532</v>
      </c>
      <c r="H99" s="25">
        <v>0.002</v>
      </c>
      <c r="I99" s="25">
        <v>0.4715</v>
      </c>
      <c r="J99" s="25">
        <v>0.0126</v>
      </c>
      <c r="K99" s="25">
        <v>0.06428</v>
      </c>
      <c r="L99" s="25">
        <v>0.0008</v>
      </c>
      <c r="M99" s="25">
        <v>0.02108</v>
      </c>
      <c r="N99" s="25">
        <v>0.0003</v>
      </c>
      <c r="O99" s="20"/>
      <c r="P99" s="20">
        <v>803</v>
      </c>
      <c r="Q99" s="20">
        <v>60</v>
      </c>
      <c r="R99" s="20">
        <v>392</v>
      </c>
      <c r="S99" s="20">
        <v>9</v>
      </c>
      <c r="T99" s="20">
        <v>402</v>
      </c>
      <c r="U99" s="20">
        <v>5</v>
      </c>
      <c r="V99" s="20">
        <v>422</v>
      </c>
      <c r="W99" s="20">
        <v>6</v>
      </c>
      <c r="Y99" s="11">
        <v>153225.2</v>
      </c>
      <c r="Z99" s="11">
        <v>286.33</v>
      </c>
      <c r="AA99" s="11">
        <v>249.92</v>
      </c>
      <c r="AB99" s="12">
        <v>3.74</v>
      </c>
      <c r="AC99" s="11">
        <v>840.21</v>
      </c>
      <c r="AD99" s="9">
        <v>2.8</v>
      </c>
      <c r="AE99" s="9">
        <v>0.053</v>
      </c>
      <c r="AF99" s="10">
        <v>36.75</v>
      </c>
      <c r="AG99" s="12">
        <v>0.056</v>
      </c>
      <c r="AH99" s="12">
        <v>1.13</v>
      </c>
      <c r="AI99" s="12">
        <v>2.49</v>
      </c>
      <c r="AJ99" s="12">
        <v>0.632</v>
      </c>
      <c r="AK99" s="12">
        <v>13.8</v>
      </c>
      <c r="AL99" s="12">
        <v>5.32</v>
      </c>
      <c r="AM99" s="11">
        <v>69.12</v>
      </c>
      <c r="AN99" s="11">
        <v>27.56</v>
      </c>
      <c r="AO99" s="11">
        <v>134.19</v>
      </c>
      <c r="AP99" s="11">
        <v>31.24</v>
      </c>
      <c r="AQ99" s="11">
        <v>333.74</v>
      </c>
      <c r="AR99" s="11">
        <v>62.92</v>
      </c>
      <c r="AS99" s="11">
        <v>8214.28</v>
      </c>
      <c r="AT99" s="9">
        <v>0.869</v>
      </c>
      <c r="AU99" s="9">
        <v>3.99</v>
      </c>
      <c r="AV99" s="11">
        <v>61.53</v>
      </c>
      <c r="AW99" s="11">
        <v>3.63</v>
      </c>
      <c r="AX99" s="11">
        <v>7.23</v>
      </c>
      <c r="AY99" s="11">
        <v>176.21</v>
      </c>
      <c r="AZ99" s="11">
        <v>224.92</v>
      </c>
    </row>
    <row r="100" spans="1:52" ht="14.25">
      <c r="A100" s="104" t="s">
        <v>250</v>
      </c>
      <c r="B100" s="20">
        <v>29.1</v>
      </c>
      <c r="C100" s="20">
        <v>456</v>
      </c>
      <c r="D100" s="20">
        <v>21.9</v>
      </c>
      <c r="E100" s="20"/>
      <c r="F100" s="32">
        <v>0.064</v>
      </c>
      <c r="G100" s="25">
        <v>0.0582</v>
      </c>
      <c r="H100" s="25">
        <v>0.003</v>
      </c>
      <c r="I100" s="25">
        <v>0.452</v>
      </c>
      <c r="J100" s="25">
        <v>0.0245</v>
      </c>
      <c r="K100" s="25">
        <v>0.05635</v>
      </c>
      <c r="L100" s="25">
        <v>0.001</v>
      </c>
      <c r="M100" s="25">
        <v>0.02538</v>
      </c>
      <c r="N100" s="25">
        <v>0.0014</v>
      </c>
      <c r="O100" s="20"/>
      <c r="P100" s="20">
        <v>386</v>
      </c>
      <c r="Q100" s="20">
        <v>69</v>
      </c>
      <c r="R100" s="20">
        <v>379</v>
      </c>
      <c r="S100" s="20">
        <v>17</v>
      </c>
      <c r="T100" s="20">
        <v>353</v>
      </c>
      <c r="U100" s="20">
        <v>6</v>
      </c>
      <c r="V100" s="20">
        <v>507</v>
      </c>
      <c r="W100" s="20">
        <v>27</v>
      </c>
      <c r="Y100" s="11">
        <v>153225.2</v>
      </c>
      <c r="Z100" s="11">
        <v>135.54</v>
      </c>
      <c r="AA100" s="11">
        <v>302.52</v>
      </c>
      <c r="AB100" s="12">
        <v>11.86</v>
      </c>
      <c r="AC100" s="11">
        <v>732.68</v>
      </c>
      <c r="AD100" s="9">
        <v>4.51</v>
      </c>
      <c r="AE100" s="9">
        <v>14.24</v>
      </c>
      <c r="AF100" s="10">
        <v>62.5</v>
      </c>
      <c r="AG100" s="12">
        <v>8.63</v>
      </c>
      <c r="AH100" s="12">
        <v>51.29</v>
      </c>
      <c r="AI100" s="12">
        <v>25.91</v>
      </c>
      <c r="AJ100" s="12">
        <v>11.62</v>
      </c>
      <c r="AK100" s="12">
        <v>40.89</v>
      </c>
      <c r="AL100" s="12">
        <v>8.83</v>
      </c>
      <c r="AM100" s="11">
        <v>70.85</v>
      </c>
      <c r="AN100" s="11">
        <v>20.25</v>
      </c>
      <c r="AO100" s="11">
        <v>80.09</v>
      </c>
      <c r="AP100" s="11">
        <v>17.78</v>
      </c>
      <c r="AQ100" s="11">
        <v>193.77</v>
      </c>
      <c r="AR100" s="11">
        <v>37.95</v>
      </c>
      <c r="AS100" s="11">
        <v>12031.13</v>
      </c>
      <c r="AT100" s="9">
        <v>1.464</v>
      </c>
      <c r="AU100" s="9">
        <v>3.61</v>
      </c>
      <c r="AV100" s="11">
        <v>234.23</v>
      </c>
      <c r="AW100" s="11">
        <v>17.69</v>
      </c>
      <c r="AX100" s="11">
        <v>9.58</v>
      </c>
      <c r="AY100" s="11">
        <v>192.99</v>
      </c>
      <c r="AZ100" s="11">
        <v>1146.49</v>
      </c>
    </row>
    <row r="101" spans="1:52" ht="14.25">
      <c r="A101" s="104" t="s">
        <v>251</v>
      </c>
      <c r="B101" s="20">
        <v>83.5</v>
      </c>
      <c r="C101" s="20">
        <v>250</v>
      </c>
      <c r="D101" s="20">
        <v>18</v>
      </c>
      <c r="E101" s="20"/>
      <c r="F101" s="32">
        <v>0.335</v>
      </c>
      <c r="G101" s="25">
        <v>0.058</v>
      </c>
      <c r="H101" s="25">
        <v>0.004</v>
      </c>
      <c r="I101" s="25">
        <v>0.5048</v>
      </c>
      <c r="J101" s="25">
        <v>0.0329</v>
      </c>
      <c r="K101" s="25">
        <v>0.06313</v>
      </c>
      <c r="L101" s="25">
        <v>0.0013</v>
      </c>
      <c r="M101" s="25">
        <v>0.02458</v>
      </c>
      <c r="N101" s="25">
        <v>0.0008</v>
      </c>
      <c r="O101" s="20"/>
      <c r="P101" s="20">
        <v>958</v>
      </c>
      <c r="Q101" s="20">
        <v>55</v>
      </c>
      <c r="R101" s="20">
        <v>415</v>
      </c>
      <c r="S101" s="20">
        <v>22</v>
      </c>
      <c r="T101" s="20">
        <v>395</v>
      </c>
      <c r="U101" s="20">
        <v>8</v>
      </c>
      <c r="V101" s="20">
        <v>491</v>
      </c>
      <c r="W101" s="20">
        <v>16</v>
      </c>
      <c r="Y101" s="11">
        <v>153225.2</v>
      </c>
      <c r="Z101" s="11">
        <v>2995.79</v>
      </c>
      <c r="AA101" s="11">
        <v>8182.56</v>
      </c>
      <c r="AB101" s="12">
        <v>3.05</v>
      </c>
      <c r="AC101" s="11">
        <v>1845.62</v>
      </c>
      <c r="AD101" s="9">
        <v>6.19</v>
      </c>
      <c r="AE101" s="9">
        <v>36.06</v>
      </c>
      <c r="AF101" s="10">
        <v>152.71</v>
      </c>
      <c r="AG101" s="12">
        <v>11.17</v>
      </c>
      <c r="AH101" s="12">
        <v>52.01</v>
      </c>
      <c r="AI101" s="12">
        <v>16.51</v>
      </c>
      <c r="AJ101" s="12">
        <v>1.85</v>
      </c>
      <c r="AK101" s="12">
        <v>39.5</v>
      </c>
      <c r="AL101" s="12">
        <v>13.3</v>
      </c>
      <c r="AM101" s="11">
        <v>158.09</v>
      </c>
      <c r="AN101" s="11">
        <v>59.96</v>
      </c>
      <c r="AO101" s="11">
        <v>271.44</v>
      </c>
      <c r="AP101" s="11">
        <v>61.53</v>
      </c>
      <c r="AQ101" s="11">
        <v>624.3</v>
      </c>
      <c r="AR101" s="11">
        <v>105.72</v>
      </c>
      <c r="AS101" s="11">
        <v>9385.43</v>
      </c>
      <c r="AT101" s="9">
        <v>1.666</v>
      </c>
      <c r="AU101" s="9">
        <v>4.52</v>
      </c>
      <c r="AV101" s="11">
        <v>160.34</v>
      </c>
      <c r="AW101" s="11">
        <v>12.65</v>
      </c>
      <c r="AX101" s="11">
        <v>25.19</v>
      </c>
      <c r="AY101" s="11">
        <v>588.31</v>
      </c>
      <c r="AZ101" s="11">
        <v>642.76</v>
      </c>
    </row>
    <row r="102" spans="1:52" ht="14.25">
      <c r="A102" s="104" t="s">
        <v>252</v>
      </c>
      <c r="B102" s="20">
        <v>62.1</v>
      </c>
      <c r="C102" s="20">
        <v>154</v>
      </c>
      <c r="D102" s="20">
        <v>12</v>
      </c>
      <c r="E102" s="20"/>
      <c r="F102" s="32">
        <v>0.404</v>
      </c>
      <c r="G102" s="25">
        <v>0.0565</v>
      </c>
      <c r="H102" s="25">
        <v>0.002</v>
      </c>
      <c r="I102" s="25">
        <v>0.4997</v>
      </c>
      <c r="J102" s="25">
        <v>0.0176</v>
      </c>
      <c r="K102" s="25">
        <v>0.06416</v>
      </c>
      <c r="L102" s="25">
        <v>0.0009</v>
      </c>
      <c r="M102" s="25">
        <v>0.02202</v>
      </c>
      <c r="N102" s="25">
        <v>0.0004</v>
      </c>
      <c r="O102" s="20"/>
      <c r="P102" s="20">
        <v>1960</v>
      </c>
      <c r="Q102" s="20">
        <v>46</v>
      </c>
      <c r="R102" s="20">
        <v>412</v>
      </c>
      <c r="S102" s="20">
        <v>12</v>
      </c>
      <c r="T102" s="20">
        <v>401</v>
      </c>
      <c r="U102" s="20">
        <v>5</v>
      </c>
      <c r="V102" s="20">
        <v>440</v>
      </c>
      <c r="W102" s="20">
        <v>7</v>
      </c>
      <c r="Y102" s="11">
        <v>153225.2</v>
      </c>
      <c r="Z102" s="11">
        <v>603.87</v>
      </c>
      <c r="AA102" s="11">
        <v>902.46</v>
      </c>
      <c r="AB102" s="12">
        <v>8.81</v>
      </c>
      <c r="AC102" s="11">
        <v>1307.55</v>
      </c>
      <c r="AD102" s="9">
        <v>4.21</v>
      </c>
      <c r="AE102" s="9">
        <v>5.39</v>
      </c>
      <c r="AF102" s="10">
        <v>66.81</v>
      </c>
      <c r="AG102" s="12">
        <v>3.01</v>
      </c>
      <c r="AH102" s="12">
        <v>17.95</v>
      </c>
      <c r="AI102" s="12">
        <v>11.66</v>
      </c>
      <c r="AJ102" s="12">
        <v>4</v>
      </c>
      <c r="AK102" s="12">
        <v>32.94</v>
      </c>
      <c r="AL102" s="12">
        <v>10.08</v>
      </c>
      <c r="AM102" s="11">
        <v>111.09</v>
      </c>
      <c r="AN102" s="11">
        <v>40.94</v>
      </c>
      <c r="AO102" s="11">
        <v>184.27</v>
      </c>
      <c r="AP102" s="11">
        <v>41.86</v>
      </c>
      <c r="AQ102" s="11">
        <v>429.17</v>
      </c>
      <c r="AR102" s="11">
        <v>79.41</v>
      </c>
      <c r="AS102" s="11">
        <v>7680.37</v>
      </c>
      <c r="AT102" s="9">
        <v>1.018</v>
      </c>
      <c r="AU102" s="9">
        <v>4.32</v>
      </c>
      <c r="AV102" s="11">
        <v>108.33</v>
      </c>
      <c r="AW102" s="11">
        <v>7.37</v>
      </c>
      <c r="AX102" s="11">
        <v>20.08</v>
      </c>
      <c r="AY102" s="11">
        <v>454.63</v>
      </c>
      <c r="AZ102" s="11">
        <v>399.81</v>
      </c>
    </row>
    <row r="103" spans="1:52" ht="14.25">
      <c r="A103" s="104" t="s">
        <v>253</v>
      </c>
      <c r="B103" s="20">
        <v>47.3</v>
      </c>
      <c r="C103" s="20">
        <v>162</v>
      </c>
      <c r="D103" s="20">
        <v>11.1</v>
      </c>
      <c r="E103" s="20"/>
      <c r="F103" s="32">
        <v>0.293</v>
      </c>
      <c r="G103" s="25">
        <v>0.0565</v>
      </c>
      <c r="H103" s="25">
        <v>0.002</v>
      </c>
      <c r="I103" s="25">
        <v>0.5011</v>
      </c>
      <c r="J103" s="25">
        <v>0.0107</v>
      </c>
      <c r="K103" s="25">
        <v>0.06431</v>
      </c>
      <c r="L103" s="25">
        <v>0.0008</v>
      </c>
      <c r="M103" s="25">
        <v>0.02192</v>
      </c>
      <c r="N103" s="25">
        <v>0.0003</v>
      </c>
      <c r="O103" s="20"/>
      <c r="P103" s="20">
        <v>458</v>
      </c>
      <c r="Q103" s="20">
        <v>48</v>
      </c>
      <c r="R103" s="20">
        <v>412</v>
      </c>
      <c r="S103" s="20">
        <v>7</v>
      </c>
      <c r="T103" s="20">
        <v>402</v>
      </c>
      <c r="U103" s="20">
        <v>5</v>
      </c>
      <c r="V103" s="20">
        <v>438</v>
      </c>
      <c r="W103" s="20">
        <v>5</v>
      </c>
      <c r="Y103" s="11">
        <v>153225.2</v>
      </c>
      <c r="Z103" s="11">
        <v>302</v>
      </c>
      <c r="AA103" s="11">
        <v>221.54</v>
      </c>
      <c r="AB103" s="12">
        <v>6.08</v>
      </c>
      <c r="AC103" s="11">
        <v>1311.05</v>
      </c>
      <c r="AD103" s="9">
        <v>6.06</v>
      </c>
      <c r="AE103" s="9">
        <v>0.368</v>
      </c>
      <c r="AF103" s="10">
        <v>59.19</v>
      </c>
      <c r="AG103" s="12">
        <v>0.188</v>
      </c>
      <c r="AH103" s="12">
        <v>2.1</v>
      </c>
      <c r="AI103" s="12">
        <v>3.79</v>
      </c>
      <c r="AJ103" s="12">
        <v>0.888</v>
      </c>
      <c r="AK103" s="12">
        <v>19.47</v>
      </c>
      <c r="AL103" s="12">
        <v>7.61</v>
      </c>
      <c r="AM103" s="11">
        <v>101.37</v>
      </c>
      <c r="AN103" s="11">
        <v>41.86</v>
      </c>
      <c r="AO103" s="11">
        <v>200.97</v>
      </c>
      <c r="AP103" s="11">
        <v>46.82</v>
      </c>
      <c r="AQ103" s="11">
        <v>490.58</v>
      </c>
      <c r="AR103" s="11">
        <v>88.49</v>
      </c>
      <c r="AS103" s="11">
        <v>8670.31</v>
      </c>
      <c r="AT103" s="9">
        <v>1.529</v>
      </c>
      <c r="AU103" s="9">
        <v>3.99</v>
      </c>
      <c r="AV103" s="11">
        <v>102.97</v>
      </c>
      <c r="AW103" s="11">
        <v>6.44</v>
      </c>
      <c r="AX103" s="11">
        <v>13.19</v>
      </c>
      <c r="AY103" s="11">
        <v>325.91</v>
      </c>
      <c r="AZ103" s="11">
        <v>403.85</v>
      </c>
    </row>
    <row r="104" spans="1:52" ht="14.25">
      <c r="A104" s="104" t="s">
        <v>254</v>
      </c>
      <c r="B104" s="20">
        <v>74.9</v>
      </c>
      <c r="C104" s="20">
        <v>282</v>
      </c>
      <c r="D104" s="20">
        <v>18</v>
      </c>
      <c r="E104" s="20"/>
      <c r="F104" s="32">
        <v>0.265</v>
      </c>
      <c r="G104" s="25">
        <v>0.0556</v>
      </c>
      <c r="H104" s="25">
        <v>0.002</v>
      </c>
      <c r="I104" s="25">
        <v>0.4919</v>
      </c>
      <c r="J104" s="25">
        <v>0.0105</v>
      </c>
      <c r="K104" s="25">
        <v>0.06417</v>
      </c>
      <c r="L104" s="25">
        <v>0.0008</v>
      </c>
      <c r="M104" s="25">
        <v>0.01949</v>
      </c>
      <c r="N104" s="25">
        <v>0.0002</v>
      </c>
      <c r="O104" s="20"/>
      <c r="P104" s="20">
        <v>347</v>
      </c>
      <c r="Q104" s="20">
        <v>50</v>
      </c>
      <c r="R104" s="20">
        <v>406</v>
      </c>
      <c r="S104" s="20">
        <v>7</v>
      </c>
      <c r="T104" s="20">
        <v>401</v>
      </c>
      <c r="U104" s="20">
        <v>5</v>
      </c>
      <c r="V104" s="20">
        <v>390</v>
      </c>
      <c r="W104" s="20">
        <v>4</v>
      </c>
      <c r="Y104" s="11">
        <v>153225.2</v>
      </c>
      <c r="Z104" s="11">
        <v>273.09</v>
      </c>
      <c r="AA104" s="11">
        <v>215.29</v>
      </c>
      <c r="AB104" s="12">
        <v>5.48</v>
      </c>
      <c r="AC104" s="11">
        <v>1282.42</v>
      </c>
      <c r="AD104" s="9">
        <v>6.41</v>
      </c>
      <c r="AE104" s="9">
        <v>0.601</v>
      </c>
      <c r="AF104" s="10">
        <v>72.58</v>
      </c>
      <c r="AG104" s="12">
        <v>0.519</v>
      </c>
      <c r="AH104" s="12">
        <v>4.55</v>
      </c>
      <c r="AI104" s="12">
        <v>6.24</v>
      </c>
      <c r="AJ104" s="12">
        <v>1.66</v>
      </c>
      <c r="AK104" s="12">
        <v>27.08</v>
      </c>
      <c r="AL104" s="12">
        <v>9.27</v>
      </c>
      <c r="AM104" s="11">
        <v>109.94</v>
      </c>
      <c r="AN104" s="11">
        <v>41.76</v>
      </c>
      <c r="AO104" s="11">
        <v>191.79</v>
      </c>
      <c r="AP104" s="11">
        <v>44.47</v>
      </c>
      <c r="AQ104" s="11">
        <v>473.07</v>
      </c>
      <c r="AR104" s="11">
        <v>87.02</v>
      </c>
      <c r="AS104" s="11">
        <v>9558.9</v>
      </c>
      <c r="AT104" s="9">
        <v>2.096</v>
      </c>
      <c r="AU104" s="9">
        <v>4.02</v>
      </c>
      <c r="AV104" s="11">
        <v>177.77</v>
      </c>
      <c r="AW104" s="11">
        <v>11.18</v>
      </c>
      <c r="AX104" s="11">
        <v>18.71</v>
      </c>
      <c r="AY104" s="11">
        <v>493.98</v>
      </c>
      <c r="AZ104" s="11">
        <v>741.9</v>
      </c>
    </row>
    <row r="105" spans="1:52" ht="14.25">
      <c r="A105" s="104" t="s">
        <v>255</v>
      </c>
      <c r="B105" s="20">
        <v>40.8</v>
      </c>
      <c r="C105" s="20">
        <v>125</v>
      </c>
      <c r="D105" s="20">
        <v>8.99</v>
      </c>
      <c r="E105" s="20"/>
      <c r="F105" s="32">
        <v>0.327</v>
      </c>
      <c r="G105" s="25">
        <v>0.0545</v>
      </c>
      <c r="H105" s="25">
        <v>0.001</v>
      </c>
      <c r="I105" s="25">
        <v>0.4812</v>
      </c>
      <c r="J105" s="25">
        <v>0.0102</v>
      </c>
      <c r="K105" s="25">
        <v>0.06399</v>
      </c>
      <c r="L105" s="25">
        <v>0.0008</v>
      </c>
      <c r="M105" s="25">
        <v>0.02169</v>
      </c>
      <c r="N105" s="25">
        <v>0.0003</v>
      </c>
      <c r="O105" s="20"/>
      <c r="P105" s="20">
        <v>535</v>
      </c>
      <c r="Q105" s="20">
        <v>71</v>
      </c>
      <c r="R105" s="20">
        <v>399</v>
      </c>
      <c r="S105" s="20">
        <v>7</v>
      </c>
      <c r="T105" s="20">
        <v>400</v>
      </c>
      <c r="U105" s="20">
        <v>5</v>
      </c>
      <c r="V105" s="20">
        <v>434</v>
      </c>
      <c r="W105" s="20">
        <v>5</v>
      </c>
      <c r="Y105" s="11">
        <v>153225.2</v>
      </c>
      <c r="Z105" s="11">
        <v>235.24</v>
      </c>
      <c r="AA105" s="11">
        <v>243.87</v>
      </c>
      <c r="AB105" s="12">
        <v>4.24</v>
      </c>
      <c r="AC105" s="11">
        <v>805.04</v>
      </c>
      <c r="AD105" s="9">
        <v>3.15</v>
      </c>
      <c r="AE105" s="9">
        <v>0.024</v>
      </c>
      <c r="AF105" s="10">
        <v>41.52</v>
      </c>
      <c r="AG105" s="12">
        <v>0.072</v>
      </c>
      <c r="AH105" s="12">
        <v>1.17</v>
      </c>
      <c r="AI105" s="12">
        <v>2.69</v>
      </c>
      <c r="AJ105" s="12">
        <v>0.648</v>
      </c>
      <c r="AK105" s="12">
        <v>13.48</v>
      </c>
      <c r="AL105" s="12">
        <v>5.06</v>
      </c>
      <c r="AM105" s="11">
        <v>65.22</v>
      </c>
      <c r="AN105" s="11">
        <v>26.48</v>
      </c>
      <c r="AO105" s="11">
        <v>125.66</v>
      </c>
      <c r="AP105" s="11">
        <v>29.39</v>
      </c>
      <c r="AQ105" s="11">
        <v>312.83</v>
      </c>
      <c r="AR105" s="11">
        <v>57.65</v>
      </c>
      <c r="AS105" s="11">
        <v>8144.62</v>
      </c>
      <c r="AT105" s="9">
        <v>0.919</v>
      </c>
      <c r="AU105" s="9">
        <v>4.06</v>
      </c>
      <c r="AV105" s="11">
        <v>72.92</v>
      </c>
      <c r="AW105" s="11">
        <v>4.39</v>
      </c>
      <c r="AX105" s="11">
        <v>10.2</v>
      </c>
      <c r="AY105" s="11">
        <v>238.34</v>
      </c>
      <c r="AZ105" s="11">
        <v>263.85</v>
      </c>
    </row>
    <row r="106" spans="1:52" ht="14.25">
      <c r="A106" s="104" t="s">
        <v>256</v>
      </c>
      <c r="B106" s="20">
        <v>33.9</v>
      </c>
      <c r="C106" s="20">
        <v>118</v>
      </c>
      <c r="D106" s="20">
        <v>8.4</v>
      </c>
      <c r="E106" s="20"/>
      <c r="F106" s="32">
        <v>0.287</v>
      </c>
      <c r="G106" s="25">
        <v>0.056</v>
      </c>
      <c r="H106" s="25">
        <v>0.002</v>
      </c>
      <c r="I106" s="25">
        <v>0.5024</v>
      </c>
      <c r="J106" s="25">
        <v>0.0125</v>
      </c>
      <c r="K106" s="25">
        <v>0.06503</v>
      </c>
      <c r="L106" s="25">
        <v>0.0008</v>
      </c>
      <c r="M106" s="25">
        <v>0.02133</v>
      </c>
      <c r="N106" s="25">
        <v>0.0003</v>
      </c>
      <c r="O106" s="20"/>
      <c r="P106" s="20">
        <v>3219</v>
      </c>
      <c r="Q106" s="20">
        <v>32</v>
      </c>
      <c r="R106" s="20">
        <v>413</v>
      </c>
      <c r="S106" s="20">
        <v>8</v>
      </c>
      <c r="T106" s="20">
        <v>406</v>
      </c>
      <c r="U106" s="20">
        <v>5</v>
      </c>
      <c r="V106" s="20">
        <v>427</v>
      </c>
      <c r="W106" s="20">
        <v>6</v>
      </c>
      <c r="Y106" s="11">
        <v>153225.2</v>
      </c>
      <c r="Z106" s="11">
        <v>1375.96</v>
      </c>
      <c r="AA106" s="11">
        <v>3418.31</v>
      </c>
      <c r="AB106" s="12">
        <v>4.51</v>
      </c>
      <c r="AC106" s="11">
        <v>979.96</v>
      </c>
      <c r="AD106" s="9">
        <v>4.27</v>
      </c>
      <c r="AE106" s="9">
        <v>27.48</v>
      </c>
      <c r="AF106" s="10">
        <v>105.66</v>
      </c>
      <c r="AG106" s="12">
        <v>7.37</v>
      </c>
      <c r="AH106" s="12">
        <v>32.51</v>
      </c>
      <c r="AI106" s="12">
        <v>8.2</v>
      </c>
      <c r="AJ106" s="12">
        <v>1.022</v>
      </c>
      <c r="AK106" s="12">
        <v>19.08</v>
      </c>
      <c r="AL106" s="12">
        <v>6.4</v>
      </c>
      <c r="AM106" s="11">
        <v>79.64</v>
      </c>
      <c r="AN106" s="11">
        <v>32.05</v>
      </c>
      <c r="AO106" s="11">
        <v>154.81</v>
      </c>
      <c r="AP106" s="11">
        <v>36.51</v>
      </c>
      <c r="AQ106" s="11">
        <v>388.41</v>
      </c>
      <c r="AR106" s="11">
        <v>72.75</v>
      </c>
      <c r="AS106" s="11">
        <v>8675.34</v>
      </c>
      <c r="AT106" s="9">
        <v>1.275</v>
      </c>
      <c r="AU106" s="9">
        <v>3.3</v>
      </c>
      <c r="AV106" s="11">
        <v>85.52</v>
      </c>
      <c r="AW106" s="11">
        <v>5.34</v>
      </c>
      <c r="AX106" s="11">
        <v>10.07</v>
      </c>
      <c r="AY106" s="11">
        <v>247.55</v>
      </c>
      <c r="AZ106" s="11">
        <v>313.97</v>
      </c>
    </row>
    <row r="107" spans="1:52" ht="14.25">
      <c r="A107" s="105" t="s">
        <v>257</v>
      </c>
      <c r="B107" s="23">
        <v>101</v>
      </c>
      <c r="C107" s="23">
        <v>270</v>
      </c>
      <c r="D107" s="23">
        <v>21.5</v>
      </c>
      <c r="E107" s="23"/>
      <c r="F107" s="33">
        <v>0.375</v>
      </c>
      <c r="G107" s="28">
        <v>0.0585</v>
      </c>
      <c r="H107" s="28">
        <v>0.003</v>
      </c>
      <c r="I107" s="28">
        <v>0.4523</v>
      </c>
      <c r="J107" s="28">
        <v>0.0178</v>
      </c>
      <c r="K107" s="28">
        <v>0.05604</v>
      </c>
      <c r="L107" s="28">
        <v>0.0008</v>
      </c>
      <c r="M107" s="28">
        <v>0.01882</v>
      </c>
      <c r="N107" s="28">
        <v>0.0003</v>
      </c>
      <c r="O107" s="23"/>
      <c r="P107" s="23">
        <v>1407</v>
      </c>
      <c r="Q107" s="23">
        <v>38</v>
      </c>
      <c r="R107" s="23">
        <v>379</v>
      </c>
      <c r="S107" s="23">
        <v>12</v>
      </c>
      <c r="T107" s="23">
        <v>352</v>
      </c>
      <c r="U107" s="23">
        <v>5</v>
      </c>
      <c r="V107" s="23">
        <v>377</v>
      </c>
      <c r="W107" s="23">
        <v>6</v>
      </c>
      <c r="Y107" s="11">
        <v>153225.2</v>
      </c>
      <c r="Z107" s="11">
        <v>14697.47</v>
      </c>
      <c r="AA107" s="11">
        <v>42049.46</v>
      </c>
      <c r="AB107" s="12">
        <v>77.08</v>
      </c>
      <c r="AC107" s="11">
        <v>1918.3</v>
      </c>
      <c r="AD107" s="9">
        <v>4.69</v>
      </c>
      <c r="AE107" s="9">
        <v>10.91</v>
      </c>
      <c r="AF107" s="10">
        <v>112.67</v>
      </c>
      <c r="AG107" s="12">
        <v>5.01</v>
      </c>
      <c r="AH107" s="12">
        <v>30.42</v>
      </c>
      <c r="AI107" s="12">
        <v>17.67</v>
      </c>
      <c r="AJ107" s="12">
        <v>4.07</v>
      </c>
      <c r="AK107" s="12">
        <v>52.39</v>
      </c>
      <c r="AL107" s="12">
        <v>15.65</v>
      </c>
      <c r="AM107" s="11">
        <v>174.35</v>
      </c>
      <c r="AN107" s="11">
        <v>63.32</v>
      </c>
      <c r="AO107" s="11">
        <v>278.92</v>
      </c>
      <c r="AP107" s="11">
        <v>61.48</v>
      </c>
      <c r="AQ107" s="11">
        <v>623.23</v>
      </c>
      <c r="AR107" s="11">
        <v>108.23</v>
      </c>
      <c r="AS107" s="11">
        <v>6997.79</v>
      </c>
      <c r="AT107" s="9">
        <v>1.311</v>
      </c>
      <c r="AU107" s="9">
        <v>6.81</v>
      </c>
      <c r="AV107" s="11">
        <v>175.36</v>
      </c>
      <c r="AW107" s="11">
        <v>18.42</v>
      </c>
      <c r="AX107" s="11">
        <v>37.34</v>
      </c>
      <c r="AY107" s="11">
        <v>732.39</v>
      </c>
      <c r="AZ107" s="11">
        <v>671.57</v>
      </c>
    </row>
    <row r="108" spans="1:52" ht="14.25">
      <c r="A108" s="104" t="s">
        <v>258</v>
      </c>
      <c r="B108" s="20">
        <v>30.1</v>
      </c>
      <c r="C108" s="20">
        <v>106</v>
      </c>
      <c r="D108" s="20">
        <v>7.27</v>
      </c>
      <c r="E108" s="20"/>
      <c r="F108" s="32">
        <v>0.285</v>
      </c>
      <c r="G108" s="25">
        <v>0.0572</v>
      </c>
      <c r="H108" s="25">
        <v>0.003</v>
      </c>
      <c r="I108" s="25">
        <v>0.5204</v>
      </c>
      <c r="J108" s="25">
        <v>0.0232</v>
      </c>
      <c r="K108" s="25">
        <v>0.06602</v>
      </c>
      <c r="L108" s="25">
        <v>0.001</v>
      </c>
      <c r="M108" s="25">
        <v>0.02379</v>
      </c>
      <c r="N108" s="25">
        <v>0.0006</v>
      </c>
      <c r="O108" s="20"/>
      <c r="P108" s="20">
        <v>373</v>
      </c>
      <c r="Q108" s="20">
        <v>205</v>
      </c>
      <c r="R108" s="20">
        <v>425</v>
      </c>
      <c r="S108" s="20">
        <v>16</v>
      </c>
      <c r="T108" s="20">
        <v>412</v>
      </c>
      <c r="U108" s="20">
        <v>6</v>
      </c>
      <c r="V108" s="20">
        <v>475</v>
      </c>
      <c r="W108" s="20">
        <v>13</v>
      </c>
      <c r="Y108" s="11">
        <v>153225.2</v>
      </c>
      <c r="Z108" s="11">
        <v>291.2</v>
      </c>
      <c r="AA108" s="11">
        <v>318.06</v>
      </c>
      <c r="AB108" s="12">
        <v>8.06</v>
      </c>
      <c r="AC108" s="11">
        <v>799.25</v>
      </c>
      <c r="AD108" s="9">
        <v>2.43</v>
      </c>
      <c r="AE108" s="9">
        <v>7.8</v>
      </c>
      <c r="AF108" s="10">
        <v>51.05</v>
      </c>
      <c r="AG108" s="12">
        <v>4.57</v>
      </c>
      <c r="AH108" s="12">
        <v>24.83</v>
      </c>
      <c r="AI108" s="12">
        <v>13.71</v>
      </c>
      <c r="AJ108" s="12">
        <v>5.31</v>
      </c>
      <c r="AK108" s="12">
        <v>25.31</v>
      </c>
      <c r="AL108" s="12">
        <v>7.33</v>
      </c>
      <c r="AM108" s="11">
        <v>74.02</v>
      </c>
      <c r="AN108" s="11">
        <v>25.67</v>
      </c>
      <c r="AO108" s="11">
        <v>116.64</v>
      </c>
      <c r="AP108" s="11">
        <v>27.18</v>
      </c>
      <c r="AQ108" s="11">
        <v>295.28</v>
      </c>
      <c r="AR108" s="11">
        <v>55.25</v>
      </c>
      <c r="AS108" s="11">
        <v>9063.7</v>
      </c>
      <c r="AT108" s="9">
        <v>0.724</v>
      </c>
      <c r="AU108" s="9">
        <v>4.44</v>
      </c>
      <c r="AV108" s="11">
        <v>74.05</v>
      </c>
      <c r="AW108" s="11">
        <v>5.22</v>
      </c>
      <c r="AX108" s="11">
        <v>7.66</v>
      </c>
      <c r="AY108" s="11">
        <v>264.6</v>
      </c>
      <c r="AZ108" s="11">
        <v>287.82</v>
      </c>
    </row>
    <row r="109" spans="1:52" ht="14.25">
      <c r="A109" s="104" t="s">
        <v>259</v>
      </c>
      <c r="B109" s="20">
        <v>110</v>
      </c>
      <c r="C109" s="20">
        <v>783</v>
      </c>
      <c r="D109" s="20">
        <v>50.4</v>
      </c>
      <c r="E109" s="20"/>
      <c r="F109" s="32">
        <v>0.141</v>
      </c>
      <c r="G109" s="25">
        <v>0.0763</v>
      </c>
      <c r="H109" s="25">
        <v>0.002</v>
      </c>
      <c r="I109" s="25">
        <v>0.6521</v>
      </c>
      <c r="J109" s="25">
        <v>0.0079</v>
      </c>
      <c r="K109" s="25">
        <v>0.06196</v>
      </c>
      <c r="L109" s="25">
        <v>0.0007</v>
      </c>
      <c r="M109" s="25">
        <v>0.02426</v>
      </c>
      <c r="N109" s="25">
        <v>0.0003</v>
      </c>
      <c r="O109" s="20"/>
      <c r="P109" s="20">
        <v>971</v>
      </c>
      <c r="Q109" s="20">
        <v>68</v>
      </c>
      <c r="R109" s="20">
        <v>510</v>
      </c>
      <c r="S109" s="20">
        <v>5</v>
      </c>
      <c r="T109" s="20">
        <v>388</v>
      </c>
      <c r="U109" s="20">
        <v>4</v>
      </c>
      <c r="V109" s="20">
        <v>485</v>
      </c>
      <c r="W109" s="20">
        <v>5</v>
      </c>
      <c r="Y109" s="11">
        <v>153225.2</v>
      </c>
      <c r="Z109" s="11">
        <v>297.62</v>
      </c>
      <c r="AA109" s="11">
        <v>678.96</v>
      </c>
      <c r="AB109" s="12">
        <v>6.48</v>
      </c>
      <c r="AC109" s="11">
        <v>1552.4</v>
      </c>
      <c r="AD109" s="9">
        <v>21.5</v>
      </c>
      <c r="AE109" s="9">
        <v>30.6</v>
      </c>
      <c r="AF109" s="10">
        <v>113.44</v>
      </c>
      <c r="AG109" s="12">
        <v>11.42</v>
      </c>
      <c r="AH109" s="12">
        <v>57.71</v>
      </c>
      <c r="AI109" s="12">
        <v>28.39</v>
      </c>
      <c r="AJ109" s="12">
        <v>9.91</v>
      </c>
      <c r="AK109" s="12">
        <v>46.4</v>
      </c>
      <c r="AL109" s="12">
        <v>12.69</v>
      </c>
      <c r="AM109" s="11">
        <v>127.95</v>
      </c>
      <c r="AN109" s="11">
        <v>46</v>
      </c>
      <c r="AO109" s="11">
        <v>214.43</v>
      </c>
      <c r="AP109" s="11">
        <v>49.35</v>
      </c>
      <c r="AQ109" s="11">
        <v>522.74</v>
      </c>
      <c r="AR109" s="11">
        <v>94.75</v>
      </c>
      <c r="AS109" s="11">
        <v>12773.77</v>
      </c>
      <c r="AT109" s="9">
        <v>6.06</v>
      </c>
      <c r="AU109" s="9">
        <v>13.27</v>
      </c>
      <c r="AV109" s="11">
        <v>522.13</v>
      </c>
      <c r="AW109" s="11">
        <v>43.33</v>
      </c>
      <c r="AX109" s="11">
        <v>34.46</v>
      </c>
      <c r="AY109" s="11">
        <v>736.38</v>
      </c>
      <c r="AZ109" s="11">
        <v>2024.64</v>
      </c>
    </row>
    <row r="110" spans="1:52" ht="14.25">
      <c r="A110" s="104" t="s">
        <v>260</v>
      </c>
      <c r="B110" s="20">
        <v>28.7</v>
      </c>
      <c r="C110" s="20">
        <v>93.8</v>
      </c>
      <c r="D110" s="20">
        <v>6.9</v>
      </c>
      <c r="E110" s="20"/>
      <c r="F110" s="32">
        <v>0.306</v>
      </c>
      <c r="G110" s="25">
        <v>0.0577</v>
      </c>
      <c r="H110" s="25">
        <v>0.002</v>
      </c>
      <c r="I110" s="25">
        <v>0.517</v>
      </c>
      <c r="J110" s="25">
        <v>0.0118</v>
      </c>
      <c r="K110" s="25">
        <v>0.06501</v>
      </c>
      <c r="L110" s="25">
        <v>0.0008</v>
      </c>
      <c r="M110" s="25">
        <v>0.02179</v>
      </c>
      <c r="N110" s="25">
        <v>0.0003</v>
      </c>
      <c r="O110" s="20"/>
      <c r="P110" s="20">
        <v>1438</v>
      </c>
      <c r="Q110" s="20">
        <v>39</v>
      </c>
      <c r="R110" s="20">
        <v>423</v>
      </c>
      <c r="S110" s="20">
        <v>8</v>
      </c>
      <c r="T110" s="20">
        <v>406</v>
      </c>
      <c r="U110" s="20">
        <v>5</v>
      </c>
      <c r="V110" s="20">
        <v>436</v>
      </c>
      <c r="W110" s="20">
        <v>6</v>
      </c>
      <c r="Y110" s="11">
        <v>153225.19</v>
      </c>
      <c r="Z110" s="11">
        <v>229.17</v>
      </c>
      <c r="AA110" s="11">
        <v>213.84</v>
      </c>
      <c r="AB110" s="12">
        <v>4</v>
      </c>
      <c r="AC110" s="11">
        <v>787.18</v>
      </c>
      <c r="AD110" s="9">
        <v>3.12</v>
      </c>
      <c r="AE110" s="9">
        <v>0.045</v>
      </c>
      <c r="AF110" s="10">
        <v>40.86</v>
      </c>
      <c r="AG110" s="12">
        <v>0.083</v>
      </c>
      <c r="AH110" s="12">
        <v>1.1</v>
      </c>
      <c r="AI110" s="12">
        <v>2.36</v>
      </c>
      <c r="AJ110" s="12">
        <v>0.512</v>
      </c>
      <c r="AK110" s="12">
        <v>13.17</v>
      </c>
      <c r="AL110" s="12">
        <v>5.07</v>
      </c>
      <c r="AM110" s="11">
        <v>63.96</v>
      </c>
      <c r="AN110" s="11">
        <v>26.49</v>
      </c>
      <c r="AO110" s="11">
        <v>127.73</v>
      </c>
      <c r="AP110" s="11">
        <v>30.95</v>
      </c>
      <c r="AQ110" s="11">
        <v>335.92</v>
      </c>
      <c r="AR110" s="11">
        <v>62.35</v>
      </c>
      <c r="AS110" s="11">
        <v>8630.33</v>
      </c>
      <c r="AT110" s="9">
        <v>0.939</v>
      </c>
      <c r="AU110" s="9">
        <v>3.45</v>
      </c>
      <c r="AV110" s="11">
        <v>63.3</v>
      </c>
      <c r="AW110" s="11">
        <v>4.05</v>
      </c>
      <c r="AX110" s="11">
        <v>8.31</v>
      </c>
      <c r="AY110" s="11">
        <v>199.54</v>
      </c>
      <c r="AZ110" s="11">
        <v>235.69</v>
      </c>
    </row>
    <row r="111" spans="1:52" ht="14.25">
      <c r="A111" s="104" t="s">
        <v>261</v>
      </c>
      <c r="B111" s="20">
        <v>84.9</v>
      </c>
      <c r="C111" s="20">
        <v>206</v>
      </c>
      <c r="D111" s="20">
        <v>15.2</v>
      </c>
      <c r="E111" s="20"/>
      <c r="F111" s="32">
        <v>0.412</v>
      </c>
      <c r="G111" s="25">
        <v>0.0568</v>
      </c>
      <c r="H111" s="25">
        <v>0.002</v>
      </c>
      <c r="I111" s="25">
        <v>0.5033</v>
      </c>
      <c r="J111" s="25">
        <v>0.0187</v>
      </c>
      <c r="K111" s="25">
        <v>0.06423</v>
      </c>
      <c r="L111" s="25">
        <v>0.0009</v>
      </c>
      <c r="M111" s="25">
        <v>0.0215</v>
      </c>
      <c r="N111" s="25">
        <v>0.0004</v>
      </c>
      <c r="O111" s="20"/>
      <c r="P111" s="20">
        <v>2225</v>
      </c>
      <c r="Q111" s="20">
        <v>44</v>
      </c>
      <c r="R111" s="20">
        <v>414</v>
      </c>
      <c r="S111" s="20">
        <v>13</v>
      </c>
      <c r="T111" s="20">
        <v>401</v>
      </c>
      <c r="U111" s="20">
        <v>6</v>
      </c>
      <c r="V111" s="20">
        <v>430</v>
      </c>
      <c r="W111" s="20">
        <v>7</v>
      </c>
      <c r="Y111" s="11">
        <v>153225.19</v>
      </c>
      <c r="Z111" s="11">
        <v>633.6</v>
      </c>
      <c r="AA111" s="11">
        <v>924.6</v>
      </c>
      <c r="AB111" s="12">
        <v>3.86</v>
      </c>
      <c r="AC111" s="11">
        <v>1938.68</v>
      </c>
      <c r="AD111" s="9">
        <v>2.95</v>
      </c>
      <c r="AE111" s="9">
        <v>2.66</v>
      </c>
      <c r="AF111" s="10">
        <v>69.2</v>
      </c>
      <c r="AG111" s="12">
        <v>0.736</v>
      </c>
      <c r="AH111" s="12">
        <v>6.54</v>
      </c>
      <c r="AI111" s="12">
        <v>9.53</v>
      </c>
      <c r="AJ111" s="12">
        <v>1.85</v>
      </c>
      <c r="AK111" s="12">
        <v>42.02</v>
      </c>
      <c r="AL111" s="12">
        <v>14.63</v>
      </c>
      <c r="AM111" s="11">
        <v>173.9</v>
      </c>
      <c r="AN111" s="11">
        <v>65.46</v>
      </c>
      <c r="AO111" s="11">
        <v>289.95</v>
      </c>
      <c r="AP111" s="11">
        <v>64.19</v>
      </c>
      <c r="AQ111" s="11">
        <v>645.42</v>
      </c>
      <c r="AR111" s="11">
        <v>109.56</v>
      </c>
      <c r="AS111" s="11">
        <v>8580.75</v>
      </c>
      <c r="AT111" s="9">
        <v>1.008</v>
      </c>
      <c r="AU111" s="9">
        <v>4.33</v>
      </c>
      <c r="AV111" s="11">
        <v>128.83</v>
      </c>
      <c r="AW111" s="11">
        <v>9.03</v>
      </c>
      <c r="AX111" s="11">
        <v>23.23</v>
      </c>
      <c r="AY111" s="11">
        <v>582.05</v>
      </c>
      <c r="AZ111" s="11">
        <v>517.46</v>
      </c>
    </row>
    <row r="112" spans="1:52" ht="14.25">
      <c r="A112" s="104" t="s">
        <v>262</v>
      </c>
      <c r="B112" s="20">
        <v>31.6</v>
      </c>
      <c r="C112" s="20">
        <v>99.3</v>
      </c>
      <c r="D112" s="20">
        <v>7.09</v>
      </c>
      <c r="E112" s="20"/>
      <c r="F112" s="32">
        <v>0.318</v>
      </c>
      <c r="G112" s="25">
        <v>0.0548</v>
      </c>
      <c r="H112" s="25">
        <v>0.002</v>
      </c>
      <c r="I112" s="25">
        <v>0.4841</v>
      </c>
      <c r="J112" s="25">
        <v>0.0124</v>
      </c>
      <c r="K112" s="25">
        <v>0.06404</v>
      </c>
      <c r="L112" s="25">
        <v>0.0008</v>
      </c>
      <c r="M112" s="25">
        <v>0.02113</v>
      </c>
      <c r="N112" s="25">
        <v>0.0003</v>
      </c>
      <c r="O112" s="20"/>
      <c r="P112" s="20">
        <v>414</v>
      </c>
      <c r="Q112" s="20">
        <v>64</v>
      </c>
      <c r="R112" s="20">
        <v>401</v>
      </c>
      <c r="S112" s="20">
        <v>9</v>
      </c>
      <c r="T112" s="20">
        <v>400</v>
      </c>
      <c r="U112" s="20">
        <v>5</v>
      </c>
      <c r="V112" s="20">
        <v>423</v>
      </c>
      <c r="W112" s="20">
        <v>6</v>
      </c>
      <c r="Y112" s="11">
        <v>153225.19</v>
      </c>
      <c r="Z112" s="11">
        <v>747.76</v>
      </c>
      <c r="AA112" s="11">
        <v>1332.62</v>
      </c>
      <c r="AB112" s="12">
        <v>4.87</v>
      </c>
      <c r="AC112" s="11">
        <v>924.58</v>
      </c>
      <c r="AD112" s="9">
        <v>3.19</v>
      </c>
      <c r="AE112" s="9">
        <v>0.13</v>
      </c>
      <c r="AF112" s="10">
        <v>44.93</v>
      </c>
      <c r="AG112" s="12">
        <v>0.103</v>
      </c>
      <c r="AH112" s="12">
        <v>1.3</v>
      </c>
      <c r="AI112" s="12">
        <v>2.55</v>
      </c>
      <c r="AJ112" s="12">
        <v>0.746</v>
      </c>
      <c r="AK112" s="12">
        <v>15.07</v>
      </c>
      <c r="AL112" s="12">
        <v>5.74</v>
      </c>
      <c r="AM112" s="11">
        <v>74.81</v>
      </c>
      <c r="AN112" s="11">
        <v>30.66</v>
      </c>
      <c r="AO112" s="11">
        <v>148.5</v>
      </c>
      <c r="AP112" s="11">
        <v>35.13</v>
      </c>
      <c r="AQ112" s="11">
        <v>380.93</v>
      </c>
      <c r="AR112" s="11">
        <v>68.71</v>
      </c>
      <c r="AS112" s="11">
        <v>8613.35</v>
      </c>
      <c r="AT112" s="9">
        <v>0.995</v>
      </c>
      <c r="AU112" s="9">
        <v>3.4</v>
      </c>
      <c r="AV112" s="11">
        <v>67.16</v>
      </c>
      <c r="AW112" s="11">
        <v>4.15</v>
      </c>
      <c r="AX112" s="11">
        <v>8.91</v>
      </c>
      <c r="AY112" s="11">
        <v>224.98</v>
      </c>
      <c r="AZ112" s="11">
        <v>257.93</v>
      </c>
    </row>
    <row r="113" spans="1:52" ht="14.25">
      <c r="A113" s="104" t="s">
        <v>263</v>
      </c>
      <c r="B113" s="20">
        <v>135</v>
      </c>
      <c r="C113" s="20">
        <v>621</v>
      </c>
      <c r="D113" s="20">
        <v>29.1</v>
      </c>
      <c r="E113" s="20"/>
      <c r="F113" s="32">
        <v>0.218</v>
      </c>
      <c r="G113" s="25">
        <v>0.055</v>
      </c>
      <c r="H113" s="25">
        <v>0.003</v>
      </c>
      <c r="I113" s="25">
        <v>0.4062</v>
      </c>
      <c r="J113" s="25">
        <v>0.0184</v>
      </c>
      <c r="K113" s="25">
        <v>0.05353</v>
      </c>
      <c r="L113" s="25">
        <v>0.0008</v>
      </c>
      <c r="M113" s="25">
        <v>0.00516</v>
      </c>
      <c r="N113" s="25">
        <v>0.0003</v>
      </c>
      <c r="O113" s="20"/>
      <c r="P113" s="20">
        <v>2143</v>
      </c>
      <c r="Q113" s="20">
        <v>82</v>
      </c>
      <c r="R113" s="20">
        <v>346</v>
      </c>
      <c r="S113" s="20">
        <v>13</v>
      </c>
      <c r="T113" s="20">
        <v>336</v>
      </c>
      <c r="U113" s="20">
        <v>5</v>
      </c>
      <c r="V113" s="20">
        <v>104</v>
      </c>
      <c r="W113" s="20">
        <v>6</v>
      </c>
      <c r="Y113" s="11">
        <v>153225.19</v>
      </c>
      <c r="Z113" s="11">
        <v>326.45</v>
      </c>
      <c r="AA113" s="11">
        <v>1088.21</v>
      </c>
      <c r="AB113" s="12">
        <v>277.07</v>
      </c>
      <c r="AC113" s="11">
        <v>1819.82</v>
      </c>
      <c r="AD113" s="9">
        <v>15.31</v>
      </c>
      <c r="AE113" s="9">
        <v>38.95</v>
      </c>
      <c r="AF113" s="10">
        <v>140.58</v>
      </c>
      <c r="AG113" s="12">
        <v>22.31</v>
      </c>
      <c r="AH113" s="12">
        <v>111.21</v>
      </c>
      <c r="AI113" s="12">
        <v>56.9</v>
      </c>
      <c r="AJ113" s="12">
        <v>18.63</v>
      </c>
      <c r="AK113" s="12">
        <v>80.66</v>
      </c>
      <c r="AL113" s="12">
        <v>19.66</v>
      </c>
      <c r="AM113" s="11">
        <v>173.88</v>
      </c>
      <c r="AN113" s="11">
        <v>53.2</v>
      </c>
      <c r="AO113" s="11">
        <v>241.4</v>
      </c>
      <c r="AP113" s="11">
        <v>58.83</v>
      </c>
      <c r="AQ113" s="11">
        <v>667.94</v>
      </c>
      <c r="AR113" s="11">
        <v>130.76</v>
      </c>
      <c r="AS113" s="11">
        <v>10013.88</v>
      </c>
      <c r="AT113" s="9">
        <v>5.25</v>
      </c>
      <c r="AU113" s="9">
        <v>4.29</v>
      </c>
      <c r="AV113" s="11">
        <v>314.22</v>
      </c>
      <c r="AW113" s="11">
        <v>21.76</v>
      </c>
      <c r="AX113" s="11">
        <v>14.04</v>
      </c>
      <c r="AY113" s="11">
        <v>910.74</v>
      </c>
      <c r="AZ113" s="11">
        <v>1579.97</v>
      </c>
    </row>
    <row r="114" spans="1:52" ht="14.25">
      <c r="A114" s="104" t="s">
        <v>264</v>
      </c>
      <c r="B114" s="20">
        <v>29.3</v>
      </c>
      <c r="C114" s="20">
        <v>100</v>
      </c>
      <c r="D114" s="20">
        <v>8.21</v>
      </c>
      <c r="E114" s="20"/>
      <c r="F114" s="32">
        <v>0.292</v>
      </c>
      <c r="G114" s="25">
        <v>0.0582</v>
      </c>
      <c r="H114" s="25">
        <v>0.004</v>
      </c>
      <c r="I114" s="25">
        <v>0.5236</v>
      </c>
      <c r="J114" s="25">
        <v>0.0316</v>
      </c>
      <c r="K114" s="25">
        <v>0.06525</v>
      </c>
      <c r="L114" s="25">
        <v>0.0013</v>
      </c>
      <c r="M114" s="25">
        <v>0.02237</v>
      </c>
      <c r="N114" s="25">
        <v>0.0007</v>
      </c>
      <c r="O114" s="20"/>
      <c r="P114" s="20">
        <v>452</v>
      </c>
      <c r="Q114" s="20">
        <v>196</v>
      </c>
      <c r="R114" s="20">
        <v>428</v>
      </c>
      <c r="S114" s="20">
        <v>21</v>
      </c>
      <c r="T114" s="20">
        <v>408</v>
      </c>
      <c r="U114" s="20">
        <v>8</v>
      </c>
      <c r="V114" s="20">
        <v>447</v>
      </c>
      <c r="W114" s="20">
        <v>13</v>
      </c>
      <c r="Y114" s="11">
        <v>153225.19</v>
      </c>
      <c r="Z114" s="11">
        <v>392.32</v>
      </c>
      <c r="AA114" s="11">
        <v>716.81</v>
      </c>
      <c r="AB114" s="12">
        <v>4.52</v>
      </c>
      <c r="AC114" s="11">
        <v>679.15</v>
      </c>
      <c r="AD114" s="9">
        <v>3.04</v>
      </c>
      <c r="AE114" s="9">
        <v>3.35</v>
      </c>
      <c r="AF114" s="10">
        <v>43.82</v>
      </c>
      <c r="AG114" s="12">
        <v>0.95</v>
      </c>
      <c r="AH114" s="12">
        <v>4.79</v>
      </c>
      <c r="AI114" s="12">
        <v>2.54</v>
      </c>
      <c r="AJ114" s="12">
        <v>0.482</v>
      </c>
      <c r="AK114" s="12">
        <v>11</v>
      </c>
      <c r="AL114" s="12">
        <v>4.58</v>
      </c>
      <c r="AM114" s="11">
        <v>56.16</v>
      </c>
      <c r="AN114" s="11">
        <v>23.13</v>
      </c>
      <c r="AO114" s="11">
        <v>111.16</v>
      </c>
      <c r="AP114" s="11">
        <v>26.19</v>
      </c>
      <c r="AQ114" s="11">
        <v>278.54</v>
      </c>
      <c r="AR114" s="11">
        <v>50.45</v>
      </c>
      <c r="AS114" s="11">
        <v>8017.56</v>
      </c>
      <c r="AT114" s="9">
        <v>1.01</v>
      </c>
      <c r="AU114" s="9">
        <v>4.14</v>
      </c>
      <c r="AV114" s="11">
        <v>74.12</v>
      </c>
      <c r="AW114" s="11">
        <v>6.26</v>
      </c>
      <c r="AX114" s="11">
        <v>10.75</v>
      </c>
      <c r="AY114" s="11">
        <v>209.05</v>
      </c>
      <c r="AZ114" s="11">
        <v>262.36</v>
      </c>
    </row>
    <row r="115" spans="1:52" s="78" customFormat="1" ht="15" thickBot="1">
      <c r="A115" s="106" t="s">
        <v>265</v>
      </c>
      <c r="B115" s="21">
        <v>67.6</v>
      </c>
      <c r="C115" s="21">
        <v>149</v>
      </c>
      <c r="D115" s="21">
        <v>12.2</v>
      </c>
      <c r="E115" s="21"/>
      <c r="F115" s="34">
        <v>0.454</v>
      </c>
      <c r="G115" s="29">
        <v>0.0556</v>
      </c>
      <c r="H115" s="29">
        <v>0.002</v>
      </c>
      <c r="I115" s="29">
        <v>0.5008</v>
      </c>
      <c r="J115" s="29">
        <v>0.0113</v>
      </c>
      <c r="K115" s="29">
        <v>0.06539</v>
      </c>
      <c r="L115" s="29">
        <v>0.0008</v>
      </c>
      <c r="M115" s="29">
        <v>0.02081</v>
      </c>
      <c r="N115" s="29">
        <v>0.0003</v>
      </c>
      <c r="O115" s="21"/>
      <c r="P115" s="21">
        <v>1596</v>
      </c>
      <c r="Q115" s="21">
        <v>39</v>
      </c>
      <c r="R115" s="21">
        <v>412</v>
      </c>
      <c r="S115" s="21">
        <v>8</v>
      </c>
      <c r="T115" s="21">
        <v>408</v>
      </c>
      <c r="U115" s="21">
        <v>5</v>
      </c>
      <c r="V115" s="21">
        <v>416</v>
      </c>
      <c r="W115" s="21">
        <v>5</v>
      </c>
      <c r="Y115" s="79">
        <v>153225.19</v>
      </c>
      <c r="Z115" s="79">
        <v>754.72</v>
      </c>
      <c r="AA115" s="79">
        <v>1163.5</v>
      </c>
      <c r="AB115" s="80">
        <v>4.57</v>
      </c>
      <c r="AC115" s="79">
        <v>1891.25</v>
      </c>
      <c r="AD115" s="81">
        <v>3.61</v>
      </c>
      <c r="AE115" s="81">
        <v>4.56</v>
      </c>
      <c r="AF115" s="82">
        <v>73.49</v>
      </c>
      <c r="AG115" s="80">
        <v>1.585</v>
      </c>
      <c r="AH115" s="80">
        <v>10.49</v>
      </c>
      <c r="AI115" s="80">
        <v>10.19</v>
      </c>
      <c r="AJ115" s="80">
        <v>2.27</v>
      </c>
      <c r="AK115" s="80">
        <v>41.69</v>
      </c>
      <c r="AL115" s="80">
        <v>13.93</v>
      </c>
      <c r="AM115" s="79">
        <v>167.3</v>
      </c>
      <c r="AN115" s="79">
        <v>63.85</v>
      </c>
      <c r="AO115" s="79">
        <v>287.13</v>
      </c>
      <c r="AP115" s="79">
        <v>63.57</v>
      </c>
      <c r="AQ115" s="79">
        <v>649.52</v>
      </c>
      <c r="AR115" s="79">
        <v>112.77</v>
      </c>
      <c r="AS115" s="79">
        <v>8213.83</v>
      </c>
      <c r="AT115" s="81">
        <v>0.97</v>
      </c>
      <c r="AU115" s="81">
        <v>3.64</v>
      </c>
      <c r="AV115" s="79">
        <v>103.61</v>
      </c>
      <c r="AW115" s="79">
        <v>6.64</v>
      </c>
      <c r="AX115" s="79">
        <v>18.75</v>
      </c>
      <c r="AY115" s="79">
        <v>463.4</v>
      </c>
      <c r="AZ115" s="79">
        <v>376.65</v>
      </c>
    </row>
    <row r="119" spans="1:23" ht="15">
      <c r="A119" s="96" t="s">
        <v>335</v>
      </c>
      <c r="G119" s="95">
        <v>0.05909</v>
      </c>
      <c r="H119" s="95">
        <v>0.0016</v>
      </c>
      <c r="I119" s="95">
        <v>0.79388</v>
      </c>
      <c r="J119" s="95">
        <v>0.0169</v>
      </c>
      <c r="K119" s="95">
        <v>0.09748</v>
      </c>
      <c r="L119" s="95">
        <v>0.00117</v>
      </c>
      <c r="M119" s="95">
        <v>0.03162</v>
      </c>
      <c r="N119" s="95">
        <v>0.0013</v>
      </c>
      <c r="O119" s="96"/>
      <c r="P119" s="97">
        <v>570.3</v>
      </c>
      <c r="Q119" s="97">
        <v>57.97</v>
      </c>
      <c r="R119" s="97">
        <v>593.4</v>
      </c>
      <c r="S119" s="97">
        <v>9.57</v>
      </c>
      <c r="T119" s="97">
        <v>599.6</v>
      </c>
      <c r="U119" s="97">
        <v>6.88</v>
      </c>
      <c r="V119" s="97">
        <v>629.3</v>
      </c>
      <c r="W119" s="97">
        <v>25.49</v>
      </c>
    </row>
    <row r="120" spans="1:23" ht="15">
      <c r="A120" s="96" t="s">
        <v>335</v>
      </c>
      <c r="G120" s="95">
        <v>0.05768</v>
      </c>
      <c r="H120" s="95">
        <v>0.00157</v>
      </c>
      <c r="I120" s="95">
        <v>0.78151</v>
      </c>
      <c r="J120" s="95">
        <v>0.01682</v>
      </c>
      <c r="K120" s="95">
        <v>0.09829</v>
      </c>
      <c r="L120" s="95">
        <v>0.00119</v>
      </c>
      <c r="M120" s="95">
        <v>0.02918</v>
      </c>
      <c r="N120" s="95">
        <v>0.00124</v>
      </c>
      <c r="O120" s="96"/>
      <c r="P120" s="97">
        <v>517.3</v>
      </c>
      <c r="Q120" s="97">
        <v>58.91</v>
      </c>
      <c r="R120" s="97">
        <v>586.3</v>
      </c>
      <c r="S120" s="97">
        <v>9.58</v>
      </c>
      <c r="T120" s="97">
        <v>604.4</v>
      </c>
      <c r="U120" s="97">
        <v>6.97</v>
      </c>
      <c r="V120" s="97">
        <v>581.4</v>
      </c>
      <c r="W120" s="97">
        <v>24.4</v>
      </c>
    </row>
    <row r="121" spans="1:23" ht="15">
      <c r="A121" s="96" t="s">
        <v>335</v>
      </c>
      <c r="G121" s="95">
        <v>0.05816</v>
      </c>
      <c r="H121" s="95">
        <v>0.00156</v>
      </c>
      <c r="I121" s="95">
        <v>0.78658</v>
      </c>
      <c r="J121" s="95">
        <v>0.01659</v>
      </c>
      <c r="K121" s="95">
        <v>0.0981</v>
      </c>
      <c r="L121" s="95">
        <v>0.00119</v>
      </c>
      <c r="M121" s="95">
        <v>0.03034</v>
      </c>
      <c r="N121" s="95">
        <v>0.00122</v>
      </c>
      <c r="O121" s="96"/>
      <c r="P121" s="97">
        <v>535.1</v>
      </c>
      <c r="Q121" s="97">
        <v>58.32</v>
      </c>
      <c r="R121" s="97">
        <v>589.2</v>
      </c>
      <c r="S121" s="97">
        <v>9.43</v>
      </c>
      <c r="T121" s="97">
        <v>603.3</v>
      </c>
      <c r="U121" s="97">
        <v>6.96</v>
      </c>
      <c r="V121" s="97">
        <v>604.1</v>
      </c>
      <c r="W121" s="97">
        <v>24.01</v>
      </c>
    </row>
    <row r="122" spans="1:23" ht="15">
      <c r="A122" s="96" t="s">
        <v>335</v>
      </c>
      <c r="G122" s="95">
        <v>0.06199</v>
      </c>
      <c r="H122" s="95">
        <v>0.00128</v>
      </c>
      <c r="I122" s="95">
        <v>0.83303</v>
      </c>
      <c r="J122" s="95">
        <v>0.0153</v>
      </c>
      <c r="K122" s="95">
        <v>0.09743</v>
      </c>
      <c r="L122" s="95">
        <v>0.00068</v>
      </c>
      <c r="M122" s="95">
        <v>0.03349</v>
      </c>
      <c r="N122" s="95">
        <v>0.00117</v>
      </c>
      <c r="O122" s="96"/>
      <c r="P122" s="97">
        <v>673.8</v>
      </c>
      <c r="Q122" s="97">
        <v>43.47</v>
      </c>
      <c r="R122" s="97">
        <v>615.3</v>
      </c>
      <c r="S122" s="97">
        <v>8.47</v>
      </c>
      <c r="T122" s="97">
        <v>599.3</v>
      </c>
      <c r="U122" s="97">
        <v>4</v>
      </c>
      <c r="V122" s="97">
        <v>665.8</v>
      </c>
      <c r="W122" s="97">
        <v>22.81</v>
      </c>
    </row>
    <row r="123" spans="1:23" ht="15">
      <c r="A123" s="96" t="s">
        <v>335</v>
      </c>
      <c r="G123" s="95">
        <v>0.05617</v>
      </c>
      <c r="H123" s="95">
        <v>0.00112</v>
      </c>
      <c r="I123" s="95">
        <v>0.77196</v>
      </c>
      <c r="J123" s="95">
        <v>0.01386</v>
      </c>
      <c r="K123" s="95">
        <v>0.09976</v>
      </c>
      <c r="L123" s="95">
        <v>0.00071</v>
      </c>
      <c r="M123" s="95">
        <v>0.02723</v>
      </c>
      <c r="N123" s="95">
        <v>0.00097</v>
      </c>
      <c r="O123" s="96"/>
      <c r="P123" s="97">
        <v>458.5</v>
      </c>
      <c r="Q123" s="97">
        <v>43.9</v>
      </c>
      <c r="R123" s="97">
        <v>580.9</v>
      </c>
      <c r="S123" s="97">
        <v>7.94</v>
      </c>
      <c r="T123" s="97">
        <v>613</v>
      </c>
      <c r="U123" s="97">
        <v>4.14</v>
      </c>
      <c r="V123" s="97">
        <v>543.1</v>
      </c>
      <c r="W123" s="97">
        <v>19.13</v>
      </c>
    </row>
    <row r="124" spans="1:23" ht="15">
      <c r="A124" s="96" t="s">
        <v>335</v>
      </c>
      <c r="G124" s="95">
        <v>0.05948</v>
      </c>
      <c r="H124" s="95">
        <v>0.0012</v>
      </c>
      <c r="I124" s="95">
        <v>0.8149</v>
      </c>
      <c r="J124" s="95">
        <v>0.01469</v>
      </c>
      <c r="K124" s="95">
        <v>0.09938</v>
      </c>
      <c r="L124" s="95">
        <v>0.0007</v>
      </c>
      <c r="M124" s="95">
        <v>0.02964</v>
      </c>
      <c r="N124" s="95">
        <v>0.00107</v>
      </c>
      <c r="O124" s="96"/>
      <c r="P124" s="97">
        <v>584.7</v>
      </c>
      <c r="Q124" s="97">
        <v>43.05</v>
      </c>
      <c r="R124" s="97">
        <v>605.2</v>
      </c>
      <c r="S124" s="97">
        <v>8.22</v>
      </c>
      <c r="T124" s="97">
        <v>610.8</v>
      </c>
      <c r="U124" s="97">
        <v>4.12</v>
      </c>
      <c r="V124" s="97">
        <v>590.4</v>
      </c>
      <c r="W124" s="97">
        <v>21.02</v>
      </c>
    </row>
    <row r="125" spans="1:23" ht="15">
      <c r="A125" s="96" t="s">
        <v>335</v>
      </c>
      <c r="G125" s="95">
        <v>0.0602</v>
      </c>
      <c r="H125" s="95">
        <v>0.00122</v>
      </c>
      <c r="I125" s="95">
        <v>0.81408</v>
      </c>
      <c r="J125" s="95">
        <v>0.0148</v>
      </c>
      <c r="K125" s="95">
        <v>0.09804</v>
      </c>
      <c r="L125" s="95">
        <v>0.00069</v>
      </c>
      <c r="M125" s="95">
        <v>0.02927</v>
      </c>
      <c r="N125" s="95">
        <v>0.0011</v>
      </c>
      <c r="O125" s="96"/>
      <c r="P125" s="97">
        <v>610.9</v>
      </c>
      <c r="Q125" s="97">
        <v>43.36</v>
      </c>
      <c r="R125" s="97">
        <v>604.7</v>
      </c>
      <c r="S125" s="97">
        <v>8.28</v>
      </c>
      <c r="T125" s="97">
        <v>602.9</v>
      </c>
      <c r="U125" s="97">
        <v>4.04</v>
      </c>
      <c r="V125" s="97">
        <v>583</v>
      </c>
      <c r="W125" s="97">
        <v>21.64</v>
      </c>
    </row>
    <row r="126" spans="1:23" ht="15">
      <c r="A126" s="96" t="s">
        <v>335</v>
      </c>
      <c r="G126" s="95">
        <v>0.05882</v>
      </c>
      <c r="H126" s="95">
        <v>0.00159</v>
      </c>
      <c r="I126" s="95">
        <v>0.78846</v>
      </c>
      <c r="J126" s="95">
        <v>0.01678</v>
      </c>
      <c r="K126" s="95">
        <v>0.09723</v>
      </c>
      <c r="L126" s="95">
        <v>0.00118</v>
      </c>
      <c r="M126" s="95">
        <v>0.03067</v>
      </c>
      <c r="N126" s="95">
        <v>0.00121</v>
      </c>
      <c r="O126" s="96"/>
      <c r="P126" s="97">
        <v>560.3</v>
      </c>
      <c r="Q126" s="97">
        <v>57.83</v>
      </c>
      <c r="R126" s="97">
        <v>590.3</v>
      </c>
      <c r="S126" s="97">
        <v>9.53</v>
      </c>
      <c r="T126" s="97">
        <v>598.1</v>
      </c>
      <c r="U126" s="97">
        <v>6.93</v>
      </c>
      <c r="V126" s="97">
        <v>610.6</v>
      </c>
      <c r="W126" s="97">
        <v>23.67</v>
      </c>
    </row>
    <row r="127" spans="1:23" ht="15">
      <c r="A127" s="96" t="s">
        <v>335</v>
      </c>
      <c r="G127" s="95">
        <v>0.05866</v>
      </c>
      <c r="H127" s="95">
        <v>0.00158</v>
      </c>
      <c r="I127" s="95">
        <v>0.80399</v>
      </c>
      <c r="J127" s="95">
        <v>0.01713</v>
      </c>
      <c r="K127" s="95">
        <v>0.09941</v>
      </c>
      <c r="L127" s="95">
        <v>0.00121</v>
      </c>
      <c r="M127" s="95">
        <v>0.03013</v>
      </c>
      <c r="N127" s="95">
        <v>0.00125</v>
      </c>
      <c r="O127" s="96"/>
      <c r="P127" s="97">
        <v>554.3</v>
      </c>
      <c r="Q127" s="97">
        <v>57.76</v>
      </c>
      <c r="R127" s="97">
        <v>599.1</v>
      </c>
      <c r="S127" s="97">
        <v>9.64</v>
      </c>
      <c r="T127" s="97">
        <v>610.9</v>
      </c>
      <c r="U127" s="97">
        <v>7.12</v>
      </c>
      <c r="V127" s="97">
        <v>600.1</v>
      </c>
      <c r="W127" s="97">
        <v>24.56</v>
      </c>
    </row>
    <row r="128" spans="1:23" ht="15">
      <c r="A128" s="96" t="s">
        <v>335</v>
      </c>
      <c r="G128" s="95">
        <v>0.06043</v>
      </c>
      <c r="H128" s="95">
        <v>0.00158</v>
      </c>
      <c r="I128" s="95">
        <v>0.81099</v>
      </c>
      <c r="J128" s="95">
        <v>0.0165</v>
      </c>
      <c r="K128" s="95">
        <v>0.09733</v>
      </c>
      <c r="L128" s="95">
        <v>0.00118</v>
      </c>
      <c r="M128" s="95">
        <v>0.03178</v>
      </c>
      <c r="N128" s="95">
        <v>0.00116</v>
      </c>
      <c r="O128" s="96"/>
      <c r="P128" s="97">
        <v>619.1</v>
      </c>
      <c r="Q128" s="97">
        <v>55.61</v>
      </c>
      <c r="R128" s="97">
        <v>603</v>
      </c>
      <c r="S128" s="97">
        <v>9.25</v>
      </c>
      <c r="T128" s="97">
        <v>598.7</v>
      </c>
      <c r="U128" s="97">
        <v>6.92</v>
      </c>
      <c r="V128" s="97">
        <v>632.3</v>
      </c>
      <c r="W128" s="97">
        <v>22.77</v>
      </c>
    </row>
    <row r="129" spans="1:23" ht="15">
      <c r="A129" s="96" t="s">
        <v>335</v>
      </c>
      <c r="G129" s="95">
        <v>0.05876</v>
      </c>
      <c r="H129" s="95">
        <v>0.00157</v>
      </c>
      <c r="I129" s="95">
        <v>0.79258</v>
      </c>
      <c r="J129" s="95">
        <v>0.01656</v>
      </c>
      <c r="K129" s="95">
        <v>0.09783</v>
      </c>
      <c r="L129" s="95">
        <v>0.00119</v>
      </c>
      <c r="M129" s="95">
        <v>0.03134</v>
      </c>
      <c r="N129" s="95">
        <v>0.00115</v>
      </c>
      <c r="O129" s="96"/>
      <c r="P129" s="97">
        <v>558.1</v>
      </c>
      <c r="Q129" s="97">
        <v>57.14</v>
      </c>
      <c r="R129" s="97">
        <v>592.6</v>
      </c>
      <c r="S129" s="97">
        <v>9.38</v>
      </c>
      <c r="T129" s="97">
        <v>601.7</v>
      </c>
      <c r="U129" s="97">
        <v>6.96</v>
      </c>
      <c r="V129" s="97">
        <v>623.8</v>
      </c>
      <c r="W129" s="97">
        <v>22.49</v>
      </c>
    </row>
    <row r="130" spans="1:23" ht="15">
      <c r="A130" s="99">
        <v>91500</v>
      </c>
      <c r="G130" s="98">
        <v>0.07535</v>
      </c>
      <c r="H130" s="98">
        <v>0.00209</v>
      </c>
      <c r="I130" s="98">
        <v>1.86371</v>
      </c>
      <c r="J130" s="98">
        <v>0.04139</v>
      </c>
      <c r="K130" s="98">
        <v>0.17939</v>
      </c>
      <c r="L130" s="98">
        <v>0.00231</v>
      </c>
      <c r="M130" s="98">
        <v>0.05295</v>
      </c>
      <c r="N130" s="98">
        <v>0.00108</v>
      </c>
      <c r="O130" s="99"/>
      <c r="P130" s="100">
        <v>1077.8</v>
      </c>
      <c r="Q130" s="100">
        <v>54.61</v>
      </c>
      <c r="R130" s="100">
        <v>1068.3</v>
      </c>
      <c r="S130" s="100">
        <v>14.68</v>
      </c>
      <c r="T130" s="100">
        <v>1063.6</v>
      </c>
      <c r="U130" s="100">
        <v>12.62</v>
      </c>
      <c r="V130" s="100">
        <v>1042.9</v>
      </c>
      <c r="W130" s="100">
        <v>20.66</v>
      </c>
    </row>
    <row r="131" spans="1:23" ht="15">
      <c r="A131" s="99">
        <v>91500</v>
      </c>
      <c r="G131" s="98">
        <v>0.07651</v>
      </c>
      <c r="H131" s="98">
        <v>0.00219</v>
      </c>
      <c r="I131" s="98">
        <v>1.88302</v>
      </c>
      <c r="J131" s="98">
        <v>0.04358</v>
      </c>
      <c r="K131" s="98">
        <v>0.17856</v>
      </c>
      <c r="L131" s="98">
        <v>0.00231</v>
      </c>
      <c r="M131" s="98">
        <v>0.05431</v>
      </c>
      <c r="N131" s="98">
        <v>0.00115</v>
      </c>
      <c r="O131" s="99"/>
      <c r="P131" s="100">
        <v>1108.3</v>
      </c>
      <c r="Q131" s="100">
        <v>56.09</v>
      </c>
      <c r="R131" s="100">
        <v>1075.1</v>
      </c>
      <c r="S131" s="100">
        <v>15.35</v>
      </c>
      <c r="T131" s="100">
        <v>1059.1</v>
      </c>
      <c r="U131" s="100">
        <v>12.61</v>
      </c>
      <c r="V131" s="100">
        <v>1068.9</v>
      </c>
      <c r="W131" s="100">
        <v>22.05</v>
      </c>
    </row>
    <row r="132" spans="1:23" ht="15">
      <c r="A132" s="99">
        <v>91500</v>
      </c>
      <c r="G132" s="98">
        <v>0.07348</v>
      </c>
      <c r="H132" s="98">
        <v>0.00215</v>
      </c>
      <c r="I132" s="98">
        <v>1.82206</v>
      </c>
      <c r="J132" s="98">
        <v>0.04366</v>
      </c>
      <c r="K132" s="98">
        <v>0.1799</v>
      </c>
      <c r="L132" s="98">
        <v>0.00234</v>
      </c>
      <c r="M132" s="98">
        <v>0.05353</v>
      </c>
      <c r="N132" s="98">
        <v>0.00117</v>
      </c>
      <c r="O132" s="99"/>
      <c r="P132" s="100">
        <v>1027.1</v>
      </c>
      <c r="Q132" s="100">
        <v>57.98</v>
      </c>
      <c r="R132" s="100">
        <v>1053.4</v>
      </c>
      <c r="S132" s="100">
        <v>15.71</v>
      </c>
      <c r="T132" s="100">
        <v>1066.4</v>
      </c>
      <c r="U132" s="100">
        <v>12.79</v>
      </c>
      <c r="V132" s="100">
        <v>1054</v>
      </c>
      <c r="W132" s="100">
        <v>22.43</v>
      </c>
    </row>
    <row r="133" spans="1:23" ht="15">
      <c r="A133" s="99">
        <v>91500</v>
      </c>
      <c r="G133" s="98">
        <v>0.07402</v>
      </c>
      <c r="H133" s="98">
        <v>0.00212</v>
      </c>
      <c r="I133" s="98">
        <v>1.83181</v>
      </c>
      <c r="J133" s="98">
        <v>0.04284</v>
      </c>
      <c r="K133" s="98">
        <v>0.17953</v>
      </c>
      <c r="L133" s="98">
        <v>0.00232</v>
      </c>
      <c r="M133" s="98">
        <v>0.05323</v>
      </c>
      <c r="N133" s="98">
        <v>0.00117</v>
      </c>
      <c r="O133" s="99"/>
      <c r="P133" s="100">
        <v>1041.9</v>
      </c>
      <c r="Q133" s="100">
        <v>56.81</v>
      </c>
      <c r="R133" s="100">
        <v>1056.9</v>
      </c>
      <c r="S133" s="100">
        <v>15.36</v>
      </c>
      <c r="T133" s="100">
        <v>1064.4</v>
      </c>
      <c r="U133" s="100">
        <v>12.7</v>
      </c>
      <c r="V133" s="100">
        <v>1048.3</v>
      </c>
      <c r="W133" s="100">
        <v>22.51</v>
      </c>
    </row>
    <row r="134" spans="1:23" ht="15">
      <c r="A134" s="99">
        <v>91500</v>
      </c>
      <c r="G134" s="98">
        <v>0.07439</v>
      </c>
      <c r="H134" s="98">
        <v>0.00212</v>
      </c>
      <c r="I134" s="98">
        <v>1.83957</v>
      </c>
      <c r="J134" s="98">
        <v>0.04282</v>
      </c>
      <c r="K134" s="98">
        <v>0.17938</v>
      </c>
      <c r="L134" s="98">
        <v>0.00233</v>
      </c>
      <c r="M134" s="98">
        <v>0.05364</v>
      </c>
      <c r="N134" s="98">
        <v>0.00116</v>
      </c>
      <c r="O134" s="99"/>
      <c r="P134" s="100">
        <v>1052</v>
      </c>
      <c r="Q134" s="100">
        <v>56.47</v>
      </c>
      <c r="R134" s="100">
        <v>1059.7</v>
      </c>
      <c r="S134" s="100">
        <v>15.31</v>
      </c>
      <c r="T134" s="100">
        <v>1063.6</v>
      </c>
      <c r="U134" s="100">
        <v>12.74</v>
      </c>
      <c r="V134" s="100">
        <v>1056</v>
      </c>
      <c r="W134" s="100">
        <v>22.2</v>
      </c>
    </row>
    <row r="135" spans="1:23" ht="15">
      <c r="A135" s="99">
        <v>91500</v>
      </c>
      <c r="G135" s="98">
        <v>0.07586</v>
      </c>
      <c r="H135" s="98">
        <v>0.00213</v>
      </c>
      <c r="I135" s="98">
        <v>1.86854</v>
      </c>
      <c r="J135" s="98">
        <v>0.04272</v>
      </c>
      <c r="K135" s="98">
        <v>0.17867</v>
      </c>
      <c r="L135" s="98">
        <v>0.00231</v>
      </c>
      <c r="M135" s="98">
        <v>0.05318</v>
      </c>
      <c r="N135" s="98">
        <v>0.00114</v>
      </c>
      <c r="O135" s="99"/>
      <c r="P135" s="100">
        <v>1091.3</v>
      </c>
      <c r="Q135" s="100">
        <v>55.37</v>
      </c>
      <c r="R135" s="100">
        <v>1070</v>
      </c>
      <c r="S135" s="100">
        <v>15.12</v>
      </c>
      <c r="T135" s="100">
        <v>1059.7</v>
      </c>
      <c r="U135" s="100">
        <v>12.62</v>
      </c>
      <c r="V135" s="100">
        <v>1047.2</v>
      </c>
      <c r="W135" s="100">
        <v>21.87</v>
      </c>
    </row>
    <row r="136" spans="1:23" ht="15">
      <c r="A136" s="99">
        <v>91500</v>
      </c>
      <c r="G136" s="98">
        <v>0.07508</v>
      </c>
      <c r="H136" s="98">
        <v>0.00222</v>
      </c>
      <c r="I136" s="98">
        <v>1.85627</v>
      </c>
      <c r="J136" s="98">
        <v>0.04563</v>
      </c>
      <c r="K136" s="98">
        <v>0.17932</v>
      </c>
      <c r="L136" s="98">
        <v>0.00239</v>
      </c>
      <c r="M136" s="98">
        <v>0.05494</v>
      </c>
      <c r="N136" s="98">
        <v>0.00127</v>
      </c>
      <c r="O136" s="99"/>
      <c r="P136" s="100">
        <v>1070.6</v>
      </c>
      <c r="Q136" s="100">
        <v>58.24</v>
      </c>
      <c r="R136" s="100">
        <v>1065.7</v>
      </c>
      <c r="S136" s="100">
        <v>16.22</v>
      </c>
      <c r="T136" s="100">
        <v>1063.3</v>
      </c>
      <c r="U136" s="100">
        <v>13.07</v>
      </c>
      <c r="V136" s="100">
        <v>1081.1</v>
      </c>
      <c r="W136" s="100">
        <v>24.32</v>
      </c>
    </row>
    <row r="137" spans="1:23" ht="15">
      <c r="A137" s="99">
        <v>91500</v>
      </c>
      <c r="G137" s="98">
        <v>0.07579</v>
      </c>
      <c r="H137" s="98">
        <v>0.00169</v>
      </c>
      <c r="I137" s="98">
        <v>1.87294</v>
      </c>
      <c r="J137" s="98">
        <v>0.03757</v>
      </c>
      <c r="K137" s="98">
        <v>0.17916</v>
      </c>
      <c r="L137" s="98">
        <v>0.0014</v>
      </c>
      <c r="M137" s="98">
        <v>0.05428</v>
      </c>
      <c r="N137" s="98">
        <v>0.001</v>
      </c>
      <c r="O137" s="99"/>
      <c r="P137" s="100">
        <v>1089.6</v>
      </c>
      <c r="Q137" s="100">
        <v>44.14</v>
      </c>
      <c r="R137" s="100">
        <v>1071.6</v>
      </c>
      <c r="S137" s="100">
        <v>13.28</v>
      </c>
      <c r="T137" s="100">
        <v>1062.4</v>
      </c>
      <c r="U137" s="100">
        <v>7.64</v>
      </c>
      <c r="V137" s="100">
        <v>1068.3</v>
      </c>
      <c r="W137" s="100">
        <v>19.25</v>
      </c>
    </row>
    <row r="138" spans="1:23" ht="15">
      <c r="A138" s="99">
        <v>91500</v>
      </c>
      <c r="G138" s="98">
        <v>0.07732</v>
      </c>
      <c r="H138" s="98">
        <v>0.0018</v>
      </c>
      <c r="I138" s="98">
        <v>1.90733</v>
      </c>
      <c r="J138" s="98">
        <v>0.04085</v>
      </c>
      <c r="K138" s="98">
        <v>0.17908</v>
      </c>
      <c r="L138" s="98">
        <v>0.00151</v>
      </c>
      <c r="M138" s="98">
        <v>0.05609</v>
      </c>
      <c r="N138" s="98">
        <v>0.00107</v>
      </c>
      <c r="O138" s="99"/>
      <c r="P138" s="100">
        <v>1129.5</v>
      </c>
      <c r="Q138" s="100">
        <v>45.8</v>
      </c>
      <c r="R138" s="100">
        <v>1083.7</v>
      </c>
      <c r="S138" s="100">
        <v>14.27</v>
      </c>
      <c r="T138" s="100">
        <v>1062</v>
      </c>
      <c r="U138" s="100">
        <v>8.28</v>
      </c>
      <c r="V138" s="100">
        <v>1103</v>
      </c>
      <c r="W138" s="100">
        <v>20.46</v>
      </c>
    </row>
    <row r="139" spans="1:23" ht="15">
      <c r="A139" s="99">
        <v>91500</v>
      </c>
      <c r="G139" s="98">
        <v>0.07614</v>
      </c>
      <c r="H139" s="98">
        <v>0.0017</v>
      </c>
      <c r="I139" s="98">
        <v>1.88131</v>
      </c>
      <c r="J139" s="98">
        <v>0.03826</v>
      </c>
      <c r="K139" s="98">
        <v>0.17929</v>
      </c>
      <c r="L139" s="98">
        <v>0.00146</v>
      </c>
      <c r="M139" s="98">
        <v>0.05708</v>
      </c>
      <c r="N139" s="98">
        <v>0.00112</v>
      </c>
      <c r="O139" s="99"/>
      <c r="P139" s="100">
        <v>1098.9</v>
      </c>
      <c r="Q139" s="100">
        <v>44.02</v>
      </c>
      <c r="R139" s="100">
        <v>1074.5</v>
      </c>
      <c r="S139" s="100">
        <v>13.48</v>
      </c>
      <c r="T139" s="100">
        <v>1063.1</v>
      </c>
      <c r="U139" s="100">
        <v>7.96</v>
      </c>
      <c r="V139" s="100">
        <v>1122.1</v>
      </c>
      <c r="W139" s="100">
        <v>21.47</v>
      </c>
    </row>
    <row r="140" spans="1:23" ht="15">
      <c r="A140" s="99">
        <v>91500</v>
      </c>
      <c r="G140" s="98">
        <v>0.0733</v>
      </c>
      <c r="H140" s="98">
        <v>0.00159</v>
      </c>
      <c r="I140" s="98">
        <v>1.80988</v>
      </c>
      <c r="J140" s="98">
        <v>0.03552</v>
      </c>
      <c r="K140" s="98">
        <v>0.1791</v>
      </c>
      <c r="L140" s="98">
        <v>0.0014</v>
      </c>
      <c r="M140" s="98">
        <v>0.05176</v>
      </c>
      <c r="N140" s="98">
        <v>0.00092</v>
      </c>
      <c r="O140" s="99"/>
      <c r="P140" s="100">
        <v>1022.4</v>
      </c>
      <c r="Q140" s="100">
        <v>43.19</v>
      </c>
      <c r="R140" s="100">
        <v>1049</v>
      </c>
      <c r="S140" s="100">
        <v>12.84</v>
      </c>
      <c r="T140" s="100">
        <v>1062.1</v>
      </c>
      <c r="U140" s="100">
        <v>7.63</v>
      </c>
      <c r="V140" s="100">
        <v>1020</v>
      </c>
      <c r="W140" s="100">
        <v>17.77</v>
      </c>
    </row>
    <row r="141" spans="1:23" ht="15">
      <c r="A141" s="99">
        <v>91500</v>
      </c>
      <c r="G141" s="98">
        <v>0.07358</v>
      </c>
      <c r="H141" s="98">
        <v>0.00164</v>
      </c>
      <c r="I141" s="98">
        <v>1.8217</v>
      </c>
      <c r="J141" s="98">
        <v>0.03682</v>
      </c>
      <c r="K141" s="98">
        <v>0.17954</v>
      </c>
      <c r="L141" s="98">
        <v>0.00142</v>
      </c>
      <c r="M141" s="98">
        <v>0.05155</v>
      </c>
      <c r="N141" s="98">
        <v>0.00096</v>
      </c>
      <c r="O141" s="99"/>
      <c r="P141" s="100">
        <v>1030</v>
      </c>
      <c r="Q141" s="100">
        <v>44.34</v>
      </c>
      <c r="R141" s="100">
        <v>1053.3</v>
      </c>
      <c r="S141" s="100">
        <v>13.25</v>
      </c>
      <c r="T141" s="100">
        <v>1064.5</v>
      </c>
      <c r="U141" s="100">
        <v>7.77</v>
      </c>
      <c r="V141" s="100">
        <v>1015.9</v>
      </c>
      <c r="W141" s="100">
        <v>18.52</v>
      </c>
    </row>
    <row r="142" spans="1:23" ht="15">
      <c r="A142" s="99">
        <v>91500</v>
      </c>
      <c r="G142" s="98">
        <v>0.07331</v>
      </c>
      <c r="H142" s="98">
        <v>0.00161</v>
      </c>
      <c r="I142" s="98">
        <v>1.80897</v>
      </c>
      <c r="J142" s="98">
        <v>0.03596</v>
      </c>
      <c r="K142" s="98">
        <v>0.17891</v>
      </c>
      <c r="L142" s="98">
        <v>0.00139</v>
      </c>
      <c r="M142" s="98">
        <v>0.05304</v>
      </c>
      <c r="N142" s="98">
        <v>0.00095</v>
      </c>
      <c r="O142" s="99"/>
      <c r="P142" s="100">
        <v>1022.6</v>
      </c>
      <c r="Q142" s="100">
        <v>43.82</v>
      </c>
      <c r="R142" s="100">
        <v>1048.7</v>
      </c>
      <c r="S142" s="100">
        <v>13</v>
      </c>
      <c r="T142" s="100">
        <v>1061</v>
      </c>
      <c r="U142" s="100">
        <v>7.59</v>
      </c>
      <c r="V142" s="100">
        <v>1044.6</v>
      </c>
      <c r="W142" s="100">
        <v>18.27</v>
      </c>
    </row>
    <row r="143" spans="1:23" ht="15">
      <c r="A143" s="99">
        <v>91500</v>
      </c>
      <c r="G143" s="98">
        <v>0.07652</v>
      </c>
      <c r="H143" s="98">
        <v>0.00171</v>
      </c>
      <c r="I143" s="98">
        <v>1.89272</v>
      </c>
      <c r="J143" s="98">
        <v>0.03825</v>
      </c>
      <c r="K143" s="98">
        <v>0.17934</v>
      </c>
      <c r="L143" s="98">
        <v>0.00141</v>
      </c>
      <c r="M143" s="98">
        <v>0.05566</v>
      </c>
      <c r="N143" s="98">
        <v>0.00102</v>
      </c>
      <c r="O143" s="99"/>
      <c r="P143" s="100">
        <v>1108.6</v>
      </c>
      <c r="Q143" s="100">
        <v>44</v>
      </c>
      <c r="R143" s="100">
        <v>1078.5</v>
      </c>
      <c r="S143" s="100">
        <v>13.43</v>
      </c>
      <c r="T143" s="100">
        <v>1063.4</v>
      </c>
      <c r="U143" s="100">
        <v>7.72</v>
      </c>
      <c r="V143" s="100">
        <v>1094.7</v>
      </c>
      <c r="W143" s="100">
        <v>19.47</v>
      </c>
    </row>
    <row r="144" spans="1:23" ht="15">
      <c r="A144" s="99">
        <v>91500</v>
      </c>
      <c r="G144" s="98">
        <v>0.07428</v>
      </c>
      <c r="H144" s="98">
        <v>0.00201</v>
      </c>
      <c r="I144" s="98">
        <v>1.83429</v>
      </c>
      <c r="J144" s="98">
        <v>0.03928</v>
      </c>
      <c r="K144" s="98">
        <v>0.1791</v>
      </c>
      <c r="L144" s="98">
        <v>0.00227</v>
      </c>
      <c r="M144" s="98">
        <v>0.05329</v>
      </c>
      <c r="N144" s="98">
        <v>0.00102</v>
      </c>
      <c r="O144" s="99"/>
      <c r="P144" s="100">
        <v>1049.2</v>
      </c>
      <c r="Q144" s="100">
        <v>53.59</v>
      </c>
      <c r="R144" s="100">
        <v>1057.8</v>
      </c>
      <c r="S144" s="100">
        <v>14.07</v>
      </c>
      <c r="T144" s="100">
        <v>1062</v>
      </c>
      <c r="U144" s="100">
        <v>12.39</v>
      </c>
      <c r="V144" s="100">
        <v>1049.4</v>
      </c>
      <c r="W144" s="100">
        <v>19.62</v>
      </c>
    </row>
    <row r="145" spans="1:23" ht="15">
      <c r="A145" s="99">
        <v>91500</v>
      </c>
      <c r="G145" s="98">
        <v>0.07498</v>
      </c>
      <c r="H145" s="98">
        <v>0.0021</v>
      </c>
      <c r="I145" s="98">
        <v>1.85231</v>
      </c>
      <c r="J145" s="98">
        <v>0.04188</v>
      </c>
      <c r="K145" s="98">
        <v>0.17916</v>
      </c>
      <c r="L145" s="98">
        <v>0.00233</v>
      </c>
      <c r="M145" s="98">
        <v>0.05398</v>
      </c>
      <c r="N145" s="98">
        <v>0.00112</v>
      </c>
      <c r="O145" s="99"/>
      <c r="P145" s="100">
        <v>1068</v>
      </c>
      <c r="Q145" s="100">
        <v>55.22</v>
      </c>
      <c r="R145" s="100">
        <v>1064.3</v>
      </c>
      <c r="S145" s="100">
        <v>14.91</v>
      </c>
      <c r="T145" s="100">
        <v>1062.4</v>
      </c>
      <c r="U145" s="100">
        <v>12.72</v>
      </c>
      <c r="V145" s="100">
        <v>1062.7</v>
      </c>
      <c r="W145" s="100">
        <v>21.44</v>
      </c>
    </row>
    <row r="146" spans="1:23" ht="15">
      <c r="A146" s="99">
        <v>91500</v>
      </c>
      <c r="G146" s="98">
        <v>0.07418</v>
      </c>
      <c r="H146" s="98">
        <v>0.00206</v>
      </c>
      <c r="I146" s="98">
        <v>1.8337</v>
      </c>
      <c r="J146" s="98">
        <v>0.04113</v>
      </c>
      <c r="K146" s="98">
        <v>0.17928</v>
      </c>
      <c r="L146" s="98">
        <v>0.00232</v>
      </c>
      <c r="M146" s="98">
        <v>0.05267</v>
      </c>
      <c r="N146" s="98">
        <v>0.00108</v>
      </c>
      <c r="O146" s="99"/>
      <c r="P146" s="100">
        <v>1046.4</v>
      </c>
      <c r="Q146" s="100">
        <v>55.13</v>
      </c>
      <c r="R146" s="100">
        <v>1057.6</v>
      </c>
      <c r="S146" s="100">
        <v>14.74</v>
      </c>
      <c r="T146" s="100">
        <v>1063</v>
      </c>
      <c r="U146" s="100">
        <v>12.67</v>
      </c>
      <c r="V146" s="100">
        <v>1037.5</v>
      </c>
      <c r="W146" s="100">
        <v>20.8</v>
      </c>
    </row>
    <row r="147" spans="1:23" ht="15">
      <c r="A147" s="99">
        <v>91500</v>
      </c>
      <c r="G147" s="98">
        <v>0.07515</v>
      </c>
      <c r="H147" s="98">
        <v>0.00208</v>
      </c>
      <c r="I147" s="98">
        <v>1.85514</v>
      </c>
      <c r="J147" s="98">
        <v>0.04125</v>
      </c>
      <c r="K147" s="98">
        <v>0.17903</v>
      </c>
      <c r="L147" s="98">
        <v>0.0023</v>
      </c>
      <c r="M147" s="98">
        <v>0.05335</v>
      </c>
      <c r="N147" s="98">
        <v>0.00108</v>
      </c>
      <c r="O147" s="99"/>
      <c r="P147" s="100">
        <v>1072.6</v>
      </c>
      <c r="Q147" s="100">
        <v>54.63</v>
      </c>
      <c r="R147" s="100">
        <v>1065.3</v>
      </c>
      <c r="S147" s="100">
        <v>14.67</v>
      </c>
      <c r="T147" s="100">
        <v>1061.7</v>
      </c>
      <c r="U147" s="100">
        <v>12.59</v>
      </c>
      <c r="V147" s="100">
        <v>1050.5</v>
      </c>
      <c r="W147" s="100">
        <v>20.69</v>
      </c>
    </row>
    <row r="148" spans="1:23" ht="15">
      <c r="A148" s="99">
        <v>91500</v>
      </c>
      <c r="G148" s="98">
        <v>0.07499</v>
      </c>
      <c r="H148" s="98">
        <v>0.00204</v>
      </c>
      <c r="I148" s="98">
        <v>1.85492</v>
      </c>
      <c r="J148" s="98">
        <v>0.04012</v>
      </c>
      <c r="K148" s="98">
        <v>0.1794</v>
      </c>
      <c r="L148" s="98">
        <v>0.00229</v>
      </c>
      <c r="M148" s="98">
        <v>0.05479</v>
      </c>
      <c r="N148" s="98">
        <v>0.00106</v>
      </c>
      <c r="O148" s="99"/>
      <c r="P148" s="100">
        <v>1068.1</v>
      </c>
      <c r="Q148" s="100">
        <v>53.72</v>
      </c>
      <c r="R148" s="100">
        <v>1065.2</v>
      </c>
      <c r="S148" s="100">
        <v>14.27</v>
      </c>
      <c r="T148" s="100">
        <v>1063.7</v>
      </c>
      <c r="U148" s="100">
        <v>12.53</v>
      </c>
      <c r="V148" s="100">
        <v>1078.2</v>
      </c>
      <c r="W148" s="100">
        <v>20.33</v>
      </c>
    </row>
    <row r="149" spans="1:23" ht="15">
      <c r="A149" s="99">
        <v>91500</v>
      </c>
      <c r="G149" s="98">
        <v>0.0753</v>
      </c>
      <c r="H149" s="98">
        <v>0.00203</v>
      </c>
      <c r="I149" s="98">
        <v>1.85932</v>
      </c>
      <c r="J149" s="98">
        <v>0.03975</v>
      </c>
      <c r="K149" s="98">
        <v>0.17909</v>
      </c>
      <c r="L149" s="98">
        <v>0.00227</v>
      </c>
      <c r="M149" s="98">
        <v>0.05489</v>
      </c>
      <c r="N149" s="98">
        <v>0.00104</v>
      </c>
      <c r="O149" s="99"/>
      <c r="P149" s="100">
        <v>1076.5</v>
      </c>
      <c r="Q149" s="100">
        <v>53.28</v>
      </c>
      <c r="R149" s="100">
        <v>1066.7</v>
      </c>
      <c r="S149" s="100">
        <v>14.12</v>
      </c>
      <c r="T149" s="100">
        <v>1062</v>
      </c>
      <c r="U149" s="100">
        <v>12.43</v>
      </c>
      <c r="V149" s="100">
        <v>1080.1</v>
      </c>
      <c r="W149" s="100">
        <v>19.98</v>
      </c>
    </row>
    <row r="150" spans="1:23" ht="15">
      <c r="A150" s="102" t="s">
        <v>336</v>
      </c>
      <c r="G150" s="101">
        <v>0.90165</v>
      </c>
      <c r="H150" s="101">
        <v>0.01801</v>
      </c>
      <c r="I150" s="101">
        <v>27.27858</v>
      </c>
      <c r="J150" s="101">
        <v>0.30594</v>
      </c>
      <c r="K150" s="101">
        <v>0.2195</v>
      </c>
      <c r="L150" s="101">
        <v>0.00248</v>
      </c>
      <c r="M150" s="101">
        <v>0.48745</v>
      </c>
      <c r="N150" s="101">
        <v>0.00465</v>
      </c>
      <c r="O150" s="102"/>
      <c r="P150" s="103">
        <v>5091.5</v>
      </c>
      <c r="Q150" s="103">
        <v>27.94</v>
      </c>
      <c r="R150" s="103">
        <v>3393.5</v>
      </c>
      <c r="S150" s="103">
        <v>10.99</v>
      </c>
      <c r="T150" s="103">
        <v>1279.2</v>
      </c>
      <c r="U150" s="103">
        <v>13.13</v>
      </c>
      <c r="V150" s="103">
        <v>8025.5</v>
      </c>
      <c r="W150" s="103">
        <v>63.21</v>
      </c>
    </row>
    <row r="151" spans="1:23" ht="15">
      <c r="A151" s="102" t="s">
        <v>336</v>
      </c>
      <c r="G151" s="101">
        <v>0.89121</v>
      </c>
      <c r="H151" s="101">
        <v>0.01761</v>
      </c>
      <c r="I151" s="101">
        <v>27.15598</v>
      </c>
      <c r="J151" s="101">
        <v>0.30213</v>
      </c>
      <c r="K151" s="101">
        <v>0.22104</v>
      </c>
      <c r="L151" s="101">
        <v>0.00251</v>
      </c>
      <c r="M151" s="101">
        <v>0.48495</v>
      </c>
      <c r="N151" s="101">
        <v>0.00461</v>
      </c>
      <c r="O151" s="102"/>
      <c r="P151" s="103">
        <v>5075</v>
      </c>
      <c r="Q151" s="103">
        <v>27.67</v>
      </c>
      <c r="R151" s="103">
        <v>3389.1</v>
      </c>
      <c r="S151" s="103">
        <v>10.9</v>
      </c>
      <c r="T151" s="103">
        <v>1287.4</v>
      </c>
      <c r="U151" s="103">
        <v>13.23</v>
      </c>
      <c r="V151" s="103">
        <v>7991.6</v>
      </c>
      <c r="W151" s="103">
        <v>62.8</v>
      </c>
    </row>
    <row r="152" spans="1:23" ht="15">
      <c r="A152" s="102" t="s">
        <v>336</v>
      </c>
      <c r="G152" s="101">
        <v>0.88335</v>
      </c>
      <c r="H152" s="101">
        <v>0.01727</v>
      </c>
      <c r="I152" s="101">
        <v>26.83064</v>
      </c>
      <c r="J152" s="101">
        <v>0.29616</v>
      </c>
      <c r="K152" s="101">
        <v>0.22031</v>
      </c>
      <c r="L152" s="101">
        <v>0.0025</v>
      </c>
      <c r="M152" s="101">
        <v>0.4818</v>
      </c>
      <c r="N152" s="101">
        <v>0.00457</v>
      </c>
      <c r="O152" s="102"/>
      <c r="P152" s="103">
        <v>5062.5</v>
      </c>
      <c r="Q152" s="103">
        <v>27.4</v>
      </c>
      <c r="R152" s="103">
        <v>3377.3</v>
      </c>
      <c r="S152" s="103">
        <v>10.81</v>
      </c>
      <c r="T152" s="103">
        <v>1283.5</v>
      </c>
      <c r="U152" s="103">
        <v>13.2</v>
      </c>
      <c r="V152" s="103">
        <v>7948.6</v>
      </c>
      <c r="W152" s="103">
        <v>62.36</v>
      </c>
    </row>
    <row r="153" spans="1:23" ht="15">
      <c r="A153" s="102" t="s">
        <v>336</v>
      </c>
      <c r="G153" s="101">
        <v>0.85168</v>
      </c>
      <c r="H153" s="101">
        <v>0.00834</v>
      </c>
      <c r="I153" s="101">
        <v>26.2711</v>
      </c>
      <c r="J153" s="101">
        <v>0.15102</v>
      </c>
      <c r="K153" s="101">
        <v>0.22396</v>
      </c>
      <c r="L153" s="101">
        <v>0.00135</v>
      </c>
      <c r="M153" s="101">
        <v>0.42649</v>
      </c>
      <c r="N153" s="101">
        <v>0.00207</v>
      </c>
      <c r="O153" s="102"/>
      <c r="P153" s="103">
        <v>5010.7</v>
      </c>
      <c r="Q153" s="103">
        <v>13.82</v>
      </c>
      <c r="R153" s="103">
        <v>3356.7</v>
      </c>
      <c r="S153" s="103">
        <v>5.62</v>
      </c>
      <c r="T153" s="103">
        <v>1302.7</v>
      </c>
      <c r="U153" s="103">
        <v>7.13</v>
      </c>
      <c r="V153" s="103">
        <v>7179.7</v>
      </c>
      <c r="W153" s="103">
        <v>29.37</v>
      </c>
    </row>
    <row r="154" spans="1:23" ht="15">
      <c r="A154" s="102" t="s">
        <v>336</v>
      </c>
      <c r="G154" s="101">
        <v>0.87125</v>
      </c>
      <c r="H154" s="101">
        <v>0.00875</v>
      </c>
      <c r="I154" s="101">
        <v>26.91197</v>
      </c>
      <c r="J154" s="101">
        <v>0.15781</v>
      </c>
      <c r="K154" s="101">
        <v>0.22408</v>
      </c>
      <c r="L154" s="101">
        <v>0.00135</v>
      </c>
      <c r="M154" s="101">
        <v>0.44596</v>
      </c>
      <c r="N154" s="101">
        <v>0.00224</v>
      </c>
      <c r="O154" s="102"/>
      <c r="P154" s="103">
        <v>5042.9</v>
      </c>
      <c r="Q154" s="103">
        <v>14.16</v>
      </c>
      <c r="R154" s="103">
        <v>3380.3</v>
      </c>
      <c r="S154" s="103">
        <v>5.74</v>
      </c>
      <c r="T154" s="103">
        <v>1303.4</v>
      </c>
      <c r="U154" s="103">
        <v>7.09</v>
      </c>
      <c r="V154" s="103">
        <v>7453.7</v>
      </c>
      <c r="W154" s="103">
        <v>31.38</v>
      </c>
    </row>
    <row r="155" spans="1:23" ht="15">
      <c r="A155" s="102" t="s">
        <v>336</v>
      </c>
      <c r="G155" s="101">
        <v>0.90181</v>
      </c>
      <c r="H155" s="101">
        <v>0.00932</v>
      </c>
      <c r="I155" s="101">
        <v>27.34929</v>
      </c>
      <c r="J155" s="101">
        <v>0.16432</v>
      </c>
      <c r="K155" s="101">
        <v>0.2199</v>
      </c>
      <c r="L155" s="101">
        <v>0.00132</v>
      </c>
      <c r="M155" s="101">
        <v>0.46678</v>
      </c>
      <c r="N155" s="101">
        <v>0.00245</v>
      </c>
      <c r="O155" s="102"/>
      <c r="P155" s="103">
        <v>5091.7</v>
      </c>
      <c r="Q155" s="103">
        <v>14.53</v>
      </c>
      <c r="R155" s="103">
        <v>3396.1</v>
      </c>
      <c r="S155" s="103">
        <v>5.89</v>
      </c>
      <c r="T155" s="103">
        <v>1281.3</v>
      </c>
      <c r="U155" s="103">
        <v>6.95</v>
      </c>
      <c r="V155" s="103">
        <v>7742.7</v>
      </c>
      <c r="W155" s="103">
        <v>33.79</v>
      </c>
    </row>
    <row r="156" spans="1:23" ht="15">
      <c r="A156" s="102" t="s">
        <v>336</v>
      </c>
      <c r="G156" s="101">
        <v>0.89042</v>
      </c>
      <c r="H156" s="101">
        <v>0.01756</v>
      </c>
      <c r="I156" s="101">
        <v>27.37345</v>
      </c>
      <c r="J156" s="101">
        <v>0.30829</v>
      </c>
      <c r="K156" s="101">
        <v>0.22295</v>
      </c>
      <c r="L156" s="101">
        <v>0.00257</v>
      </c>
      <c r="M156" s="101">
        <v>0.48708</v>
      </c>
      <c r="N156" s="101">
        <v>0.00472</v>
      </c>
      <c r="O156" s="102"/>
      <c r="P156" s="103">
        <v>5073.7</v>
      </c>
      <c r="Q156" s="103">
        <v>27.61</v>
      </c>
      <c r="R156" s="103">
        <v>3396.9</v>
      </c>
      <c r="S156" s="103">
        <v>11.03</v>
      </c>
      <c r="T156" s="103">
        <v>1297.5</v>
      </c>
      <c r="U156" s="103">
        <v>13.53</v>
      </c>
      <c r="V156" s="103">
        <v>8020.5</v>
      </c>
      <c r="W156" s="103">
        <v>64.19</v>
      </c>
    </row>
    <row r="157" spans="1:23" ht="15">
      <c r="A157" s="102" t="s">
        <v>336</v>
      </c>
      <c r="G157" s="101">
        <v>0.8957</v>
      </c>
      <c r="H157" s="101">
        <v>0.01767</v>
      </c>
      <c r="I157" s="101">
        <v>27.25926</v>
      </c>
      <c r="J157" s="101">
        <v>0.30598</v>
      </c>
      <c r="K157" s="101">
        <v>0.22072</v>
      </c>
      <c r="L157" s="101">
        <v>0.00253</v>
      </c>
      <c r="M157" s="101">
        <v>0.4867</v>
      </c>
      <c r="N157" s="101">
        <v>0.0047</v>
      </c>
      <c r="O157" s="102"/>
      <c r="P157" s="103">
        <v>5082.1</v>
      </c>
      <c r="Q157" s="103">
        <v>27.62</v>
      </c>
      <c r="R157" s="103">
        <v>3392.8</v>
      </c>
      <c r="S157" s="103">
        <v>10.99</v>
      </c>
      <c r="T157" s="103">
        <v>1285.7</v>
      </c>
      <c r="U157" s="103">
        <v>13.36</v>
      </c>
      <c r="V157" s="103">
        <v>8015.4</v>
      </c>
      <c r="W157" s="103">
        <v>63.83</v>
      </c>
    </row>
    <row r="158" spans="1:23" ht="15">
      <c r="A158" s="102" t="s">
        <v>336</v>
      </c>
      <c r="G158" s="101">
        <v>0.89261</v>
      </c>
      <c r="H158" s="101">
        <v>0.0176</v>
      </c>
      <c r="I158" s="101">
        <v>27.19374</v>
      </c>
      <c r="J158" s="101">
        <v>0.30324</v>
      </c>
      <c r="K158" s="101">
        <v>0.22095</v>
      </c>
      <c r="L158" s="101">
        <v>0.00251</v>
      </c>
      <c r="M158" s="101">
        <v>0.48677</v>
      </c>
      <c r="N158" s="101">
        <v>0.00466</v>
      </c>
      <c r="O158" s="102"/>
      <c r="P158" s="103">
        <v>5077.2</v>
      </c>
      <c r="Q158" s="103">
        <v>27.6</v>
      </c>
      <c r="R158" s="103">
        <v>3390.5</v>
      </c>
      <c r="S158" s="103">
        <v>10.92</v>
      </c>
      <c r="T158" s="103">
        <v>1286.9</v>
      </c>
      <c r="U158" s="103">
        <v>13.27</v>
      </c>
      <c r="V158" s="103">
        <v>8016.2</v>
      </c>
      <c r="W158" s="103">
        <v>63.32</v>
      </c>
    </row>
  </sheetData>
  <sheetProtection/>
  <mergeCells count="29">
    <mergeCell ref="Q3:Q4"/>
    <mergeCell ref="A5:G5"/>
    <mergeCell ref="A42:H42"/>
    <mergeCell ref="A1:W1"/>
    <mergeCell ref="A2:A4"/>
    <mergeCell ref="B2:D2"/>
    <mergeCell ref="F2:N2"/>
    <mergeCell ref="P2:W2"/>
    <mergeCell ref="B3:B4"/>
    <mergeCell ref="C3:C4"/>
    <mergeCell ref="H3:H4"/>
    <mergeCell ref="I3:I4"/>
    <mergeCell ref="J3:J4"/>
    <mergeCell ref="K3:K4"/>
    <mergeCell ref="A79:G79"/>
    <mergeCell ref="N3:N4"/>
    <mergeCell ref="D3:D4"/>
    <mergeCell ref="F3:F4"/>
    <mergeCell ref="G3:G4"/>
    <mergeCell ref="T3:T4"/>
    <mergeCell ref="L3:L4"/>
    <mergeCell ref="M3:M4"/>
    <mergeCell ref="Y2:AZ2"/>
    <mergeCell ref="U3:U4"/>
    <mergeCell ref="V3:V4"/>
    <mergeCell ref="W3:W4"/>
    <mergeCell ref="R3:R4"/>
    <mergeCell ref="S3:S4"/>
    <mergeCell ref="P3:P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AJ67"/>
  <sheetViews>
    <sheetView zoomScalePageLayoutView="0" workbookViewId="0" topLeftCell="A1">
      <selection activeCell="H9" sqref="H9"/>
    </sheetView>
  </sheetViews>
  <sheetFormatPr defaultColWidth="9.00390625" defaultRowHeight="14.25"/>
  <cols>
    <col min="1" max="1" width="9.00390625" style="5" customWidth="1"/>
    <col min="2" max="25" width="9.50390625" style="5" bestFit="1" customWidth="1"/>
    <col min="26" max="16384" width="9.00390625" style="4" customWidth="1"/>
  </cols>
  <sheetData>
    <row r="1" spans="1:16" s="37" customFormat="1" ht="12.75" thickBot="1">
      <c r="A1" s="189" t="s">
        <v>444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</row>
    <row r="2" spans="1:36" ht="15" thickTop="1">
      <c r="A2" s="2"/>
      <c r="B2" s="3" t="s">
        <v>16</v>
      </c>
      <c r="C2" s="2" t="s">
        <v>17</v>
      </c>
      <c r="D2" s="2" t="s">
        <v>18</v>
      </c>
      <c r="E2" s="2" t="s">
        <v>19</v>
      </c>
      <c r="F2" s="2" t="s">
        <v>20</v>
      </c>
      <c r="G2" s="2" t="s">
        <v>21</v>
      </c>
      <c r="H2" s="2" t="s">
        <v>22</v>
      </c>
      <c r="I2" s="2" t="s">
        <v>23</v>
      </c>
      <c r="J2" s="2" t="s">
        <v>0</v>
      </c>
      <c r="K2" s="2" t="s">
        <v>1</v>
      </c>
      <c r="L2" s="2" t="s">
        <v>2</v>
      </c>
      <c r="M2" s="2" t="s">
        <v>3</v>
      </c>
      <c r="N2" s="2" t="s">
        <v>4</v>
      </c>
      <c r="O2" s="2" t="s">
        <v>5</v>
      </c>
      <c r="P2" s="2" t="s">
        <v>6</v>
      </c>
      <c r="Q2" s="2" t="s">
        <v>7</v>
      </c>
      <c r="R2" s="3" t="s">
        <v>8</v>
      </c>
      <c r="S2" s="3" t="s">
        <v>9</v>
      </c>
      <c r="T2" s="3" t="s">
        <v>10</v>
      </c>
      <c r="U2" s="3" t="s">
        <v>11</v>
      </c>
      <c r="V2" s="3" t="s">
        <v>12</v>
      </c>
      <c r="W2" s="3" t="s">
        <v>13</v>
      </c>
      <c r="X2" s="3" t="s">
        <v>14</v>
      </c>
      <c r="Y2" s="3" t="s">
        <v>15</v>
      </c>
      <c r="Z2" s="110" t="s">
        <v>87</v>
      </c>
      <c r="AA2" s="110" t="s">
        <v>88</v>
      </c>
      <c r="AB2" s="110" t="s">
        <v>88</v>
      </c>
      <c r="AC2" s="110" t="s">
        <v>88</v>
      </c>
      <c r="AD2" s="110" t="s">
        <v>89</v>
      </c>
      <c r="AE2" s="110" t="s">
        <v>89</v>
      </c>
      <c r="AF2" s="110" t="s">
        <v>89</v>
      </c>
      <c r="AG2" s="110" t="s">
        <v>90</v>
      </c>
      <c r="AH2" s="110" t="s">
        <v>90</v>
      </c>
      <c r="AI2" s="110" t="s">
        <v>91</v>
      </c>
      <c r="AJ2" s="110" t="s">
        <v>91</v>
      </c>
    </row>
    <row r="3" spans="1:36" s="122" customFormat="1" ht="15" thickBot="1">
      <c r="A3" s="121"/>
      <c r="B3" s="187" t="s">
        <v>438</v>
      </c>
      <c r="C3" s="187"/>
      <c r="D3" s="187"/>
      <c r="E3" s="187"/>
      <c r="F3" s="187"/>
      <c r="G3" s="187"/>
      <c r="H3" s="187"/>
      <c r="I3" s="187"/>
      <c r="J3" s="187" t="s">
        <v>438</v>
      </c>
      <c r="K3" s="187"/>
      <c r="L3" s="187"/>
      <c r="M3" s="187"/>
      <c r="N3" s="187"/>
      <c r="O3" s="187"/>
      <c r="P3" s="187"/>
      <c r="Q3" s="187"/>
      <c r="R3" s="188" t="s">
        <v>342</v>
      </c>
      <c r="S3" s="188"/>
      <c r="T3" s="188"/>
      <c r="U3" s="188"/>
      <c r="V3" s="188"/>
      <c r="W3" s="188"/>
      <c r="X3" s="188"/>
      <c r="Y3" s="188"/>
      <c r="Z3" s="125"/>
      <c r="AA3" s="125"/>
      <c r="AB3" s="125"/>
      <c r="AC3" s="125"/>
      <c r="AD3" s="125"/>
      <c r="AE3" s="125"/>
      <c r="AF3" s="125"/>
      <c r="AG3" s="125"/>
      <c r="AH3" s="125"/>
      <c r="AI3" s="125"/>
      <c r="AJ3" s="125"/>
    </row>
    <row r="4" spans="1:25" s="7" customFormat="1" ht="14.25">
      <c r="A4" s="8" t="s">
        <v>24</v>
      </c>
      <c r="B4" s="8">
        <v>69.7</v>
      </c>
      <c r="C4" s="8">
        <v>69.7</v>
      </c>
      <c r="D4" s="8">
        <v>69.6</v>
      </c>
      <c r="E4" s="8">
        <v>69.4</v>
      </c>
      <c r="F4" s="8">
        <v>69.7</v>
      </c>
      <c r="G4" s="8">
        <v>69.2</v>
      </c>
      <c r="H4" s="8">
        <v>69.7</v>
      </c>
      <c r="I4" s="8">
        <v>70.1</v>
      </c>
      <c r="J4" s="8">
        <v>67.6</v>
      </c>
      <c r="K4" s="8">
        <v>67.2</v>
      </c>
      <c r="L4" s="8">
        <v>66.9</v>
      </c>
      <c r="M4" s="8">
        <v>67.1</v>
      </c>
      <c r="N4" s="8">
        <v>67.9</v>
      </c>
      <c r="O4" s="8">
        <v>67.8</v>
      </c>
      <c r="P4" s="8">
        <v>67.9</v>
      </c>
      <c r="Q4" s="8">
        <v>67.8</v>
      </c>
      <c r="R4" s="8">
        <v>68.7</v>
      </c>
      <c r="S4" s="8">
        <v>67</v>
      </c>
      <c r="T4" s="8">
        <v>66.6</v>
      </c>
      <c r="U4" s="8">
        <v>67.7</v>
      </c>
      <c r="V4" s="8">
        <v>68.4</v>
      </c>
      <c r="W4" s="8">
        <v>67.9</v>
      </c>
      <c r="X4" s="8">
        <v>66</v>
      </c>
      <c r="Y4" s="8">
        <v>67.3</v>
      </c>
    </row>
    <row r="5" spans="1:25" s="7" customFormat="1" ht="14.25">
      <c r="A5" s="8" t="s">
        <v>25</v>
      </c>
      <c r="B5" s="8">
        <v>0.2</v>
      </c>
      <c r="C5" s="8">
        <v>0.19</v>
      </c>
      <c r="D5" s="8">
        <v>0.2</v>
      </c>
      <c r="E5" s="8">
        <v>0.21</v>
      </c>
      <c r="F5" s="8">
        <v>0.19</v>
      </c>
      <c r="G5" s="8">
        <v>0.2</v>
      </c>
      <c r="H5" s="8">
        <v>0.2</v>
      </c>
      <c r="I5" s="8">
        <v>0.21</v>
      </c>
      <c r="J5" s="8">
        <v>0.34</v>
      </c>
      <c r="K5" s="8">
        <v>0.34</v>
      </c>
      <c r="L5" s="8">
        <v>0.34</v>
      </c>
      <c r="M5" s="8">
        <v>0.34</v>
      </c>
      <c r="N5" s="8">
        <v>0.34</v>
      </c>
      <c r="O5" s="8">
        <v>0.34</v>
      </c>
      <c r="P5" s="8">
        <v>0.36</v>
      </c>
      <c r="Q5" s="8">
        <v>0.32</v>
      </c>
      <c r="R5" s="8">
        <v>0.43</v>
      </c>
      <c r="S5" s="8">
        <v>0.43</v>
      </c>
      <c r="T5" s="8">
        <v>0.34</v>
      </c>
      <c r="U5" s="8">
        <v>0.32</v>
      </c>
      <c r="V5" s="8">
        <v>0.46</v>
      </c>
      <c r="W5" s="8">
        <v>0.46</v>
      </c>
      <c r="X5" s="8">
        <v>0.34</v>
      </c>
      <c r="Y5" s="8">
        <v>0.33</v>
      </c>
    </row>
    <row r="6" spans="1:25" s="7" customFormat="1" ht="14.25">
      <c r="A6" s="8" t="s">
        <v>26</v>
      </c>
      <c r="B6" s="8">
        <v>15.8</v>
      </c>
      <c r="C6" s="8">
        <v>15.9</v>
      </c>
      <c r="D6" s="8">
        <v>16</v>
      </c>
      <c r="E6" s="8">
        <v>16</v>
      </c>
      <c r="F6" s="8">
        <v>15.7</v>
      </c>
      <c r="G6" s="8">
        <v>15.9</v>
      </c>
      <c r="H6" s="8">
        <v>15.8</v>
      </c>
      <c r="I6" s="8">
        <v>15.9</v>
      </c>
      <c r="J6" s="8">
        <v>16.8</v>
      </c>
      <c r="K6" s="8">
        <v>16.9</v>
      </c>
      <c r="L6" s="8">
        <v>17.2</v>
      </c>
      <c r="M6" s="8">
        <v>17.1</v>
      </c>
      <c r="N6" s="8">
        <v>16.8</v>
      </c>
      <c r="O6" s="8">
        <v>16.8</v>
      </c>
      <c r="P6" s="8">
        <v>16.4</v>
      </c>
      <c r="Q6" s="8">
        <v>16.6</v>
      </c>
      <c r="R6" s="8">
        <v>15.2</v>
      </c>
      <c r="S6" s="8">
        <v>15.8</v>
      </c>
      <c r="T6" s="8">
        <v>16.1</v>
      </c>
      <c r="U6" s="8">
        <v>16.3</v>
      </c>
      <c r="V6" s="8">
        <v>15.5</v>
      </c>
      <c r="W6" s="8">
        <v>15.5</v>
      </c>
      <c r="X6" s="8">
        <v>17.1</v>
      </c>
      <c r="Y6" s="8">
        <v>16.1</v>
      </c>
    </row>
    <row r="7" spans="1:25" s="7" customFormat="1" ht="14.25">
      <c r="A7" s="8" t="s">
        <v>27</v>
      </c>
      <c r="B7" s="8">
        <v>1.82</v>
      </c>
      <c r="C7" s="8">
        <v>1.84</v>
      </c>
      <c r="D7" s="8">
        <v>1.91</v>
      </c>
      <c r="E7" s="8">
        <v>1.88</v>
      </c>
      <c r="F7" s="8">
        <v>1.78</v>
      </c>
      <c r="G7" s="8">
        <v>1.9</v>
      </c>
      <c r="H7" s="8">
        <v>1.81</v>
      </c>
      <c r="I7" s="8">
        <v>1.87</v>
      </c>
      <c r="J7" s="8">
        <v>2.67</v>
      </c>
      <c r="K7" s="8">
        <v>2.74</v>
      </c>
      <c r="L7" s="8">
        <v>2.65</v>
      </c>
      <c r="M7" s="8">
        <v>2.79</v>
      </c>
      <c r="N7" s="8">
        <v>2.64</v>
      </c>
      <c r="O7" s="8">
        <v>2.65</v>
      </c>
      <c r="P7" s="8">
        <v>2.77</v>
      </c>
      <c r="Q7" s="8">
        <v>2.56</v>
      </c>
      <c r="R7" s="8">
        <v>2.72</v>
      </c>
      <c r="S7" s="8">
        <v>3.19</v>
      </c>
      <c r="T7" s="8">
        <v>3.02</v>
      </c>
      <c r="U7" s="8">
        <v>2.41</v>
      </c>
      <c r="V7" s="8">
        <v>2.95</v>
      </c>
      <c r="W7" s="8">
        <v>2.92</v>
      </c>
      <c r="X7" s="8">
        <v>2.78</v>
      </c>
      <c r="Y7" s="8">
        <v>2.89</v>
      </c>
    </row>
    <row r="8" spans="1:25" s="7" customFormat="1" ht="14.25">
      <c r="A8" s="8" t="s">
        <v>28</v>
      </c>
      <c r="B8" s="8">
        <v>0.03</v>
      </c>
      <c r="C8" s="8">
        <v>0.03</v>
      </c>
      <c r="D8" s="8">
        <v>0.03</v>
      </c>
      <c r="E8" s="8">
        <v>0.03</v>
      </c>
      <c r="F8" s="8">
        <v>0.03</v>
      </c>
      <c r="G8" s="8">
        <v>0.04</v>
      </c>
      <c r="H8" s="8">
        <v>0.03</v>
      </c>
      <c r="I8" s="8">
        <v>0.04</v>
      </c>
      <c r="J8" s="8">
        <v>0.04</v>
      </c>
      <c r="K8" s="8">
        <v>0.04</v>
      </c>
      <c r="L8" s="8">
        <v>0.04</v>
      </c>
      <c r="M8" s="8">
        <v>0.04</v>
      </c>
      <c r="N8" s="8">
        <v>0.04</v>
      </c>
      <c r="O8" s="8">
        <v>0.04</v>
      </c>
      <c r="P8" s="8">
        <v>0.04</v>
      </c>
      <c r="Q8" s="8">
        <v>0.04</v>
      </c>
      <c r="R8" s="8">
        <v>0.05</v>
      </c>
      <c r="S8" s="8">
        <v>0.06</v>
      </c>
      <c r="T8" s="8">
        <v>0.07</v>
      </c>
      <c r="U8" s="8">
        <v>0.05</v>
      </c>
      <c r="V8" s="8">
        <v>0.07</v>
      </c>
      <c r="W8" s="8">
        <v>0.07</v>
      </c>
      <c r="X8" s="8">
        <v>0.07</v>
      </c>
      <c r="Y8" s="8">
        <v>0.07</v>
      </c>
    </row>
    <row r="9" spans="1:25" s="7" customFormat="1" ht="14.25">
      <c r="A9" s="8" t="s">
        <v>29</v>
      </c>
      <c r="B9" s="8">
        <v>0.94</v>
      </c>
      <c r="C9" s="8">
        <v>0.91</v>
      </c>
      <c r="D9" s="8">
        <v>0.95</v>
      </c>
      <c r="E9" s="8">
        <v>0.95</v>
      </c>
      <c r="F9" s="8">
        <v>0.89</v>
      </c>
      <c r="G9" s="8">
        <v>0.99</v>
      </c>
      <c r="H9" s="8">
        <v>0.9</v>
      </c>
      <c r="I9" s="8">
        <v>0.93</v>
      </c>
      <c r="J9" s="8">
        <v>1.05</v>
      </c>
      <c r="K9" s="8">
        <v>1.1</v>
      </c>
      <c r="L9" s="8">
        <v>1.09</v>
      </c>
      <c r="M9" s="8">
        <v>1.11</v>
      </c>
      <c r="N9" s="8">
        <v>1.06</v>
      </c>
      <c r="O9" s="8">
        <v>1.11</v>
      </c>
      <c r="P9" s="8">
        <v>1.13</v>
      </c>
      <c r="Q9" s="8">
        <v>1.03</v>
      </c>
      <c r="R9" s="8">
        <v>0.95</v>
      </c>
      <c r="S9" s="8">
        <v>0.97</v>
      </c>
      <c r="T9" s="8">
        <v>1.03</v>
      </c>
      <c r="U9" s="8">
        <v>0.76</v>
      </c>
      <c r="V9" s="8">
        <v>0.93</v>
      </c>
      <c r="W9" s="8">
        <v>0.96</v>
      </c>
      <c r="X9" s="8">
        <v>1.11</v>
      </c>
      <c r="Y9" s="8">
        <v>0.94</v>
      </c>
    </row>
    <row r="10" spans="1:25" s="7" customFormat="1" ht="14.25">
      <c r="A10" s="8" t="s">
        <v>30</v>
      </c>
      <c r="B10" s="8">
        <v>2.05</v>
      </c>
      <c r="C10" s="8">
        <v>2.14</v>
      </c>
      <c r="D10" s="8">
        <v>2.38</v>
      </c>
      <c r="E10" s="8">
        <v>2.31</v>
      </c>
      <c r="F10" s="8">
        <v>2.22</v>
      </c>
      <c r="G10" s="8">
        <v>2.31</v>
      </c>
      <c r="H10" s="8">
        <v>2.42</v>
      </c>
      <c r="I10" s="8">
        <v>2.29</v>
      </c>
      <c r="J10" s="8">
        <v>3.05</v>
      </c>
      <c r="K10" s="8">
        <v>3.12</v>
      </c>
      <c r="L10" s="8">
        <v>3.28</v>
      </c>
      <c r="M10" s="8">
        <v>3.18</v>
      </c>
      <c r="N10" s="8">
        <v>3.24</v>
      </c>
      <c r="O10" s="8">
        <v>3.12</v>
      </c>
      <c r="P10" s="8">
        <v>3.12</v>
      </c>
      <c r="Q10" s="8">
        <v>2.89</v>
      </c>
      <c r="R10" s="8">
        <v>1.59</v>
      </c>
      <c r="S10" s="8">
        <v>2.15</v>
      </c>
      <c r="T10" s="8">
        <v>2.29</v>
      </c>
      <c r="U10" s="8">
        <v>2.17</v>
      </c>
      <c r="V10" s="8">
        <v>1.94</v>
      </c>
      <c r="W10" s="8">
        <v>1.93</v>
      </c>
      <c r="X10" s="8">
        <v>2.1</v>
      </c>
      <c r="Y10" s="8">
        <v>2.26</v>
      </c>
    </row>
    <row r="11" spans="1:25" s="7" customFormat="1" ht="14.25">
      <c r="A11" s="8" t="s">
        <v>31</v>
      </c>
      <c r="B11" s="8">
        <v>5</v>
      </c>
      <c r="C11" s="8">
        <v>4.98</v>
      </c>
      <c r="D11" s="8">
        <v>4.9</v>
      </c>
      <c r="E11" s="8">
        <v>5.15</v>
      </c>
      <c r="F11" s="8">
        <v>5.11</v>
      </c>
      <c r="G11" s="8">
        <v>5.04</v>
      </c>
      <c r="H11" s="8">
        <v>4.8</v>
      </c>
      <c r="I11" s="8">
        <v>4.81</v>
      </c>
      <c r="J11" s="8">
        <v>5.05</v>
      </c>
      <c r="K11" s="8">
        <v>5.07</v>
      </c>
      <c r="L11" s="8">
        <v>5.12</v>
      </c>
      <c r="M11" s="8">
        <v>5.15</v>
      </c>
      <c r="N11" s="8">
        <v>4.97</v>
      </c>
      <c r="O11" s="8">
        <v>5.19</v>
      </c>
      <c r="P11" s="8">
        <v>4.99</v>
      </c>
      <c r="Q11" s="8">
        <v>4.85</v>
      </c>
      <c r="R11" s="8">
        <v>4.11</v>
      </c>
      <c r="S11" s="8">
        <v>3.8</v>
      </c>
      <c r="T11" s="8">
        <v>4.19</v>
      </c>
      <c r="U11" s="8">
        <v>3.92</v>
      </c>
      <c r="V11" s="8">
        <v>3.89</v>
      </c>
      <c r="W11" s="8">
        <v>3.98</v>
      </c>
      <c r="X11" s="8">
        <v>4.42</v>
      </c>
      <c r="Y11" s="8">
        <v>4.07</v>
      </c>
    </row>
    <row r="12" spans="1:25" s="7" customFormat="1" ht="14.25">
      <c r="A12" s="8" t="s">
        <v>32</v>
      </c>
      <c r="B12" s="8">
        <v>2.54</v>
      </c>
      <c r="C12" s="8">
        <v>2.61</v>
      </c>
      <c r="D12" s="8">
        <v>2.49</v>
      </c>
      <c r="E12" s="8">
        <v>2.28</v>
      </c>
      <c r="F12" s="8">
        <v>2.43</v>
      </c>
      <c r="G12" s="8">
        <v>2.49</v>
      </c>
      <c r="H12" s="8">
        <v>2.53</v>
      </c>
      <c r="I12" s="8">
        <v>2.52</v>
      </c>
      <c r="J12" s="8">
        <v>1.96</v>
      </c>
      <c r="K12" s="8">
        <v>1.85</v>
      </c>
      <c r="L12" s="8">
        <v>1.72</v>
      </c>
      <c r="M12" s="8">
        <v>1.8</v>
      </c>
      <c r="N12" s="8">
        <v>1.6</v>
      </c>
      <c r="O12" s="8">
        <v>1.68</v>
      </c>
      <c r="P12" s="8">
        <v>1.7</v>
      </c>
      <c r="Q12" s="8">
        <v>2.25</v>
      </c>
      <c r="R12" s="8">
        <v>4.47</v>
      </c>
      <c r="S12" s="8">
        <v>4.55</v>
      </c>
      <c r="T12" s="8">
        <v>4.41</v>
      </c>
      <c r="U12" s="8">
        <v>4.85</v>
      </c>
      <c r="V12" s="8">
        <v>4.55</v>
      </c>
      <c r="W12" s="8">
        <v>4.64</v>
      </c>
      <c r="X12" s="8">
        <v>4.41</v>
      </c>
      <c r="Y12" s="8">
        <v>4.21</v>
      </c>
    </row>
    <row r="13" spans="1:25" s="7" customFormat="1" ht="14.25">
      <c r="A13" s="8" t="s">
        <v>33</v>
      </c>
      <c r="B13" s="8">
        <v>0.07</v>
      </c>
      <c r="C13" s="8">
        <v>0.07</v>
      </c>
      <c r="D13" s="8">
        <v>0.07</v>
      </c>
      <c r="E13" s="8">
        <v>0.07</v>
      </c>
      <c r="F13" s="8">
        <v>0.07</v>
      </c>
      <c r="G13" s="8">
        <v>0.07</v>
      </c>
      <c r="H13" s="8">
        <v>0.07</v>
      </c>
      <c r="I13" s="8">
        <v>0.07</v>
      </c>
      <c r="J13" s="8">
        <v>0.14</v>
      </c>
      <c r="K13" s="8">
        <v>0.15</v>
      </c>
      <c r="L13" s="8">
        <v>0.14</v>
      </c>
      <c r="M13" s="8">
        <v>0.15</v>
      </c>
      <c r="N13" s="8">
        <v>0.14</v>
      </c>
      <c r="O13" s="8">
        <v>0.15</v>
      </c>
      <c r="P13" s="8">
        <v>0.16</v>
      </c>
      <c r="Q13" s="8">
        <v>0.14</v>
      </c>
      <c r="R13" s="8">
        <v>0.14</v>
      </c>
      <c r="S13" s="8">
        <v>0.16</v>
      </c>
      <c r="T13" s="8">
        <v>0.16</v>
      </c>
      <c r="U13" s="8">
        <v>0.12</v>
      </c>
      <c r="V13" s="8">
        <v>0.15</v>
      </c>
      <c r="W13" s="8">
        <v>0.16</v>
      </c>
      <c r="X13" s="8">
        <v>0.17</v>
      </c>
      <c r="Y13" s="8">
        <v>0.14</v>
      </c>
    </row>
    <row r="14" spans="1:25" s="7" customFormat="1" ht="14.25">
      <c r="A14" s="8" t="s">
        <v>34</v>
      </c>
      <c r="B14" s="8">
        <v>1.31</v>
      </c>
      <c r="C14" s="8">
        <v>1.32</v>
      </c>
      <c r="D14" s="8">
        <v>1.39</v>
      </c>
      <c r="E14" s="8">
        <v>1.41</v>
      </c>
      <c r="F14" s="8">
        <v>1.38</v>
      </c>
      <c r="G14" s="8">
        <v>1.5</v>
      </c>
      <c r="H14" s="8">
        <v>1.62</v>
      </c>
      <c r="I14" s="8">
        <v>1.3</v>
      </c>
      <c r="J14" s="8">
        <v>0.98</v>
      </c>
      <c r="K14" s="8">
        <v>1.17</v>
      </c>
      <c r="L14" s="8">
        <v>1.14</v>
      </c>
      <c r="M14" s="8">
        <v>0.85</v>
      </c>
      <c r="N14" s="8">
        <v>1.19</v>
      </c>
      <c r="O14" s="8">
        <v>0.79</v>
      </c>
      <c r="P14" s="8">
        <v>0.94</v>
      </c>
      <c r="Q14" s="8">
        <v>1.03</v>
      </c>
      <c r="R14" s="8">
        <v>1.18</v>
      </c>
      <c r="S14" s="8">
        <v>1.46</v>
      </c>
      <c r="T14" s="8">
        <v>1.51</v>
      </c>
      <c r="U14" s="8">
        <v>1.3</v>
      </c>
      <c r="V14" s="8">
        <v>1.43</v>
      </c>
      <c r="W14" s="8">
        <v>1.18</v>
      </c>
      <c r="X14" s="8">
        <v>1.54</v>
      </c>
      <c r="Y14" s="8">
        <v>1.53</v>
      </c>
    </row>
    <row r="15" spans="1:25" s="7" customFormat="1" ht="14.25">
      <c r="A15" s="8" t="s">
        <v>35</v>
      </c>
      <c r="B15" s="8">
        <v>99.5</v>
      </c>
      <c r="C15" s="8">
        <v>99.7</v>
      </c>
      <c r="D15" s="8">
        <v>99.9</v>
      </c>
      <c r="E15" s="8">
        <v>99.7</v>
      </c>
      <c r="F15" s="8">
        <v>99.6</v>
      </c>
      <c r="G15" s="8">
        <v>99.6</v>
      </c>
      <c r="H15" s="8">
        <v>99.9</v>
      </c>
      <c r="I15" s="8">
        <v>100</v>
      </c>
      <c r="J15" s="8">
        <v>99.7</v>
      </c>
      <c r="K15" s="8">
        <v>99.7</v>
      </c>
      <c r="L15" s="8">
        <v>99.6</v>
      </c>
      <c r="M15" s="8">
        <v>99.6</v>
      </c>
      <c r="N15" s="8">
        <v>99.9</v>
      </c>
      <c r="O15" s="8">
        <v>99.7</v>
      </c>
      <c r="P15" s="8">
        <v>99.5</v>
      </c>
      <c r="Q15" s="8">
        <v>99.5</v>
      </c>
      <c r="R15" s="8">
        <v>99.5</v>
      </c>
      <c r="S15" s="8">
        <v>99.5</v>
      </c>
      <c r="T15" s="8">
        <v>99.7</v>
      </c>
      <c r="U15" s="8">
        <v>99.9</v>
      </c>
      <c r="V15" s="8">
        <v>100</v>
      </c>
      <c r="W15" s="8">
        <v>99.6</v>
      </c>
      <c r="X15" s="8">
        <v>100</v>
      </c>
      <c r="Y15" s="8">
        <v>99.9</v>
      </c>
    </row>
    <row r="16" spans="1:25" ht="14.25">
      <c r="A16" s="2" t="s">
        <v>36</v>
      </c>
      <c r="B16" s="2">
        <v>53.2</v>
      </c>
      <c r="C16" s="2">
        <v>52.1</v>
      </c>
      <c r="D16" s="2">
        <v>52.3</v>
      </c>
      <c r="E16" s="2">
        <v>52.7</v>
      </c>
      <c r="F16" s="2">
        <v>52.4</v>
      </c>
      <c r="G16" s="2">
        <v>53.4</v>
      </c>
      <c r="H16" s="2">
        <v>52.3</v>
      </c>
      <c r="I16" s="2">
        <v>52.3</v>
      </c>
      <c r="J16" s="2">
        <v>46.4</v>
      </c>
      <c r="K16" s="2">
        <v>46.9</v>
      </c>
      <c r="L16" s="2">
        <v>47.5</v>
      </c>
      <c r="M16" s="2">
        <v>46.7</v>
      </c>
      <c r="N16" s="2">
        <v>46.9</v>
      </c>
      <c r="O16" s="2">
        <v>48</v>
      </c>
      <c r="P16" s="2">
        <v>47.3</v>
      </c>
      <c r="Q16" s="2">
        <v>47</v>
      </c>
      <c r="R16" s="2">
        <v>43.5</v>
      </c>
      <c r="S16" s="2">
        <v>40.1</v>
      </c>
      <c r="T16" s="2">
        <v>42.9</v>
      </c>
      <c r="U16" s="2">
        <v>41</v>
      </c>
      <c r="V16" s="2">
        <v>41</v>
      </c>
      <c r="W16" s="2">
        <v>42</v>
      </c>
      <c r="X16" s="2">
        <v>46.8</v>
      </c>
      <c r="Y16" s="2">
        <v>41.7</v>
      </c>
    </row>
    <row r="17" spans="1:25" s="122" customFormat="1" ht="15" thickBot="1">
      <c r="A17" s="121" t="s">
        <v>37</v>
      </c>
      <c r="B17" s="121">
        <v>1.97</v>
      </c>
      <c r="C17" s="121">
        <v>1.91</v>
      </c>
      <c r="D17" s="121">
        <v>1.97</v>
      </c>
      <c r="E17" s="121">
        <v>2.26</v>
      </c>
      <c r="F17" s="121">
        <v>2.1</v>
      </c>
      <c r="G17" s="121">
        <v>2.02</v>
      </c>
      <c r="H17" s="121">
        <v>1.9</v>
      </c>
      <c r="I17" s="121">
        <v>1.91</v>
      </c>
      <c r="J17" s="121">
        <v>2.58</v>
      </c>
      <c r="K17" s="121">
        <v>2.74</v>
      </c>
      <c r="L17" s="121">
        <v>2.98</v>
      </c>
      <c r="M17" s="121">
        <v>2.86</v>
      </c>
      <c r="N17" s="121">
        <v>3.11</v>
      </c>
      <c r="O17" s="121">
        <v>3.09</v>
      </c>
      <c r="P17" s="121">
        <v>2.94</v>
      </c>
      <c r="Q17" s="121">
        <v>2.16</v>
      </c>
      <c r="R17" s="121">
        <v>0.92</v>
      </c>
      <c r="S17" s="121">
        <v>0.84</v>
      </c>
      <c r="T17" s="121">
        <v>0.95</v>
      </c>
      <c r="U17" s="121">
        <v>0.81</v>
      </c>
      <c r="V17" s="121">
        <v>0.85</v>
      </c>
      <c r="W17" s="121">
        <v>0.86</v>
      </c>
      <c r="X17" s="121">
        <v>1</v>
      </c>
      <c r="Y17" s="121">
        <v>0.97</v>
      </c>
    </row>
    <row r="18" spans="1:36" ht="14.25">
      <c r="A18" s="2" t="s">
        <v>38</v>
      </c>
      <c r="B18" s="2">
        <v>12.3</v>
      </c>
      <c r="C18" s="2">
        <v>12.5</v>
      </c>
      <c r="D18" s="2">
        <v>11.5</v>
      </c>
      <c r="E18" s="2">
        <v>11.8</v>
      </c>
      <c r="F18" s="2">
        <v>11.2</v>
      </c>
      <c r="G18" s="2">
        <v>12.9</v>
      </c>
      <c r="H18" s="2">
        <v>12.5</v>
      </c>
      <c r="I18" s="2">
        <v>12.5</v>
      </c>
      <c r="J18" s="2">
        <v>62.2</v>
      </c>
      <c r="K18" s="2">
        <v>62.6</v>
      </c>
      <c r="L18" s="2">
        <v>61</v>
      </c>
      <c r="M18" s="2">
        <v>62.3</v>
      </c>
      <c r="N18" s="2">
        <v>58.3</v>
      </c>
      <c r="O18" s="2">
        <v>56</v>
      </c>
      <c r="P18" s="2">
        <v>60.7</v>
      </c>
      <c r="Q18" s="2">
        <v>60.5</v>
      </c>
      <c r="R18" s="2">
        <v>19.6</v>
      </c>
      <c r="S18" s="2">
        <v>34.7</v>
      </c>
      <c r="T18" s="2">
        <v>28.1</v>
      </c>
      <c r="U18" s="2">
        <v>22.6</v>
      </c>
      <c r="V18" s="2">
        <v>26.6</v>
      </c>
      <c r="W18" s="2">
        <v>27.3</v>
      </c>
      <c r="X18" s="2">
        <v>31.4</v>
      </c>
      <c r="Y18" s="2">
        <v>25.9</v>
      </c>
      <c r="Z18" s="111">
        <v>0.028583914450962852</v>
      </c>
      <c r="AA18" s="112">
        <v>4.779611489283417</v>
      </c>
      <c r="AB18" s="112">
        <v>4.904005231287807</v>
      </c>
      <c r="AC18" s="112">
        <v>4.8</v>
      </c>
      <c r="AD18" s="113">
        <v>10.919272840349825</v>
      </c>
      <c r="AE18" s="113">
        <v>10.803859570302928</v>
      </c>
      <c r="AF18" s="113">
        <v>11</v>
      </c>
      <c r="AG18" s="112">
        <v>9.77074710842352</v>
      </c>
      <c r="AH18" s="112">
        <v>9</v>
      </c>
      <c r="AI18" s="113">
        <v>38.46314387386079</v>
      </c>
      <c r="AJ18" s="113">
        <v>36</v>
      </c>
    </row>
    <row r="19" spans="1:36" ht="14.25">
      <c r="A19" s="2" t="s">
        <v>39</v>
      </c>
      <c r="B19" s="2">
        <v>1.45</v>
      </c>
      <c r="C19" s="2">
        <v>1.46</v>
      </c>
      <c r="D19" s="2">
        <v>1.47</v>
      </c>
      <c r="E19" s="2">
        <v>1.52</v>
      </c>
      <c r="F19" s="2">
        <v>1.45</v>
      </c>
      <c r="G19" s="2">
        <v>1.46</v>
      </c>
      <c r="H19" s="2">
        <v>1.43</v>
      </c>
      <c r="I19" s="2">
        <v>1.45</v>
      </c>
      <c r="J19" s="2">
        <v>3.21</v>
      </c>
      <c r="K19" s="2">
        <v>3.16</v>
      </c>
      <c r="L19" s="2">
        <v>2.93</v>
      </c>
      <c r="M19" s="2">
        <v>3.26</v>
      </c>
      <c r="N19" s="2">
        <v>2.84</v>
      </c>
      <c r="O19" s="2">
        <v>2.77</v>
      </c>
      <c r="P19" s="2">
        <v>2.64</v>
      </c>
      <c r="Q19" s="2">
        <v>3.19</v>
      </c>
      <c r="R19" s="2">
        <v>1.45</v>
      </c>
      <c r="S19" s="2">
        <v>1.79</v>
      </c>
      <c r="T19" s="2">
        <v>1.86</v>
      </c>
      <c r="U19" s="2">
        <v>1.81</v>
      </c>
      <c r="V19" s="2">
        <v>1.39</v>
      </c>
      <c r="W19" s="2">
        <v>1.36</v>
      </c>
      <c r="X19" s="2">
        <v>2.21</v>
      </c>
      <c r="Y19" s="2">
        <v>1.83</v>
      </c>
      <c r="Z19" s="111">
        <v>0.001715565852526675</v>
      </c>
      <c r="AA19" s="112">
        <v>1.0716924638836018</v>
      </c>
      <c r="AB19" s="112">
        <v>1.0729542602864848</v>
      </c>
      <c r="AC19" s="112">
        <v>1</v>
      </c>
      <c r="AD19" s="112">
        <v>2.1914148721638247</v>
      </c>
      <c r="AE19" s="112">
        <v>2.186588262472916</v>
      </c>
      <c r="AF19" s="112">
        <v>2.3</v>
      </c>
      <c r="AG19" s="112">
        <v>2.3102367421500727</v>
      </c>
      <c r="AH19" s="112">
        <v>1.6</v>
      </c>
      <c r="AI19" s="112">
        <v>1.6052730556480788</v>
      </c>
      <c r="AJ19" s="112">
        <v>1.5</v>
      </c>
    </row>
    <row r="20" spans="1:36" ht="14.25">
      <c r="A20" s="2" t="s">
        <v>40</v>
      </c>
      <c r="B20" s="2">
        <v>3.58</v>
      </c>
      <c r="C20" s="2">
        <v>3.68</v>
      </c>
      <c r="D20" s="2">
        <v>3.74</v>
      </c>
      <c r="E20" s="2">
        <v>3.85</v>
      </c>
      <c r="F20" s="2">
        <v>3.6</v>
      </c>
      <c r="G20" s="2">
        <v>3.98</v>
      </c>
      <c r="H20" s="2">
        <v>3.67</v>
      </c>
      <c r="I20" s="2">
        <v>3.88</v>
      </c>
      <c r="J20" s="2">
        <v>4.82</v>
      </c>
      <c r="K20" s="2">
        <v>4.86</v>
      </c>
      <c r="L20" s="2">
        <v>4.55</v>
      </c>
      <c r="M20" s="2">
        <v>4.57</v>
      </c>
      <c r="N20" s="2">
        <v>4.36</v>
      </c>
      <c r="O20" s="2">
        <v>4.17</v>
      </c>
      <c r="P20" s="2">
        <v>4.67</v>
      </c>
      <c r="Q20" s="2">
        <v>4.33</v>
      </c>
      <c r="R20" s="2">
        <v>3.22</v>
      </c>
      <c r="S20" s="2">
        <v>3.95</v>
      </c>
      <c r="T20" s="2">
        <v>3.27</v>
      </c>
      <c r="U20" s="2">
        <v>2.58</v>
      </c>
      <c r="V20" s="2">
        <v>5.19</v>
      </c>
      <c r="W20" s="2">
        <v>4.97</v>
      </c>
      <c r="X20" s="2">
        <v>3.85</v>
      </c>
      <c r="Y20" s="2">
        <v>3.18</v>
      </c>
      <c r="Z20" s="111">
        <v>0.06851268553741936</v>
      </c>
      <c r="AA20" s="113">
        <v>31.896558101391978</v>
      </c>
      <c r="AB20" s="113">
        <v>32.029470958930034</v>
      </c>
      <c r="AC20" s="113">
        <v>32</v>
      </c>
      <c r="AD20" s="113">
        <v>12.801372888492843</v>
      </c>
      <c r="AE20" s="113">
        <v>12.829442371524735</v>
      </c>
      <c r="AF20" s="113">
        <v>13</v>
      </c>
      <c r="AG20" s="113">
        <v>33.455057322082254</v>
      </c>
      <c r="AH20" s="113">
        <v>33</v>
      </c>
      <c r="AI20" s="112">
        <v>6.97185329098443</v>
      </c>
      <c r="AJ20" s="112">
        <v>6.3</v>
      </c>
    </row>
    <row r="21" spans="1:36" ht="14.25">
      <c r="A21" s="2" t="s">
        <v>41</v>
      </c>
      <c r="B21" s="2">
        <v>29</v>
      </c>
      <c r="C21" s="2">
        <v>29.8</v>
      </c>
      <c r="D21" s="2">
        <v>31</v>
      </c>
      <c r="E21" s="2">
        <v>30.7</v>
      </c>
      <c r="F21" s="2">
        <v>28.9</v>
      </c>
      <c r="G21" s="2">
        <v>31</v>
      </c>
      <c r="H21" s="2">
        <v>29.4</v>
      </c>
      <c r="I21" s="2">
        <v>29.2</v>
      </c>
      <c r="J21" s="2">
        <v>40.2</v>
      </c>
      <c r="K21" s="2">
        <v>40.3</v>
      </c>
      <c r="L21" s="2">
        <v>40.6</v>
      </c>
      <c r="M21" s="2">
        <v>39.9</v>
      </c>
      <c r="N21" s="2">
        <v>37.3</v>
      </c>
      <c r="O21" s="2">
        <v>37.8</v>
      </c>
      <c r="P21" s="2">
        <v>39.3</v>
      </c>
      <c r="Q21" s="2">
        <v>37.5</v>
      </c>
      <c r="R21" s="2">
        <v>41.8</v>
      </c>
      <c r="S21" s="2">
        <v>69</v>
      </c>
      <c r="T21" s="2">
        <v>56.7</v>
      </c>
      <c r="U21" s="2">
        <v>47.2</v>
      </c>
      <c r="V21" s="2">
        <v>46</v>
      </c>
      <c r="W21" s="2">
        <v>46.9</v>
      </c>
      <c r="X21" s="2">
        <v>46.6</v>
      </c>
      <c r="Y21" s="2">
        <v>54.4</v>
      </c>
      <c r="Z21" s="111">
        <v>0.010007624393365026</v>
      </c>
      <c r="AA21" s="114">
        <v>322.15016697370714</v>
      </c>
      <c r="AB21" s="114">
        <v>327.0320652955564</v>
      </c>
      <c r="AC21" s="114">
        <v>317</v>
      </c>
      <c r="AD21" s="114">
        <v>116.72938750241899</v>
      </c>
      <c r="AE21" s="114">
        <v>116.09426330134076</v>
      </c>
      <c r="AF21" s="114">
        <v>120</v>
      </c>
      <c r="AG21" s="114">
        <v>418.4132038799899</v>
      </c>
      <c r="AH21" s="114">
        <v>416</v>
      </c>
      <c r="AI21" s="113">
        <v>51.932358029327176</v>
      </c>
      <c r="AJ21" s="113">
        <v>52</v>
      </c>
    </row>
    <row r="22" spans="1:36" ht="14.25">
      <c r="A22" s="2" t="s">
        <v>42</v>
      </c>
      <c r="B22" s="2">
        <v>18.4</v>
      </c>
      <c r="C22" s="2">
        <v>17.3</v>
      </c>
      <c r="D22" s="2">
        <v>17.2</v>
      </c>
      <c r="E22" s="2">
        <v>18.4</v>
      </c>
      <c r="F22" s="2">
        <v>15.3</v>
      </c>
      <c r="G22" s="2">
        <v>16.9</v>
      </c>
      <c r="H22" s="2">
        <v>16.4</v>
      </c>
      <c r="I22" s="2">
        <v>18.1</v>
      </c>
      <c r="J22" s="2">
        <v>9.14</v>
      </c>
      <c r="K22" s="2">
        <v>10.9</v>
      </c>
      <c r="L22" s="2">
        <v>8.95</v>
      </c>
      <c r="M22" s="2">
        <v>8.22</v>
      </c>
      <c r="N22" s="2">
        <v>8.4</v>
      </c>
      <c r="O22" s="2">
        <v>8.39</v>
      </c>
      <c r="P22" s="2">
        <v>10.6</v>
      </c>
      <c r="Q22" s="2">
        <v>7.94</v>
      </c>
      <c r="R22" s="2">
        <v>1.98</v>
      </c>
      <c r="S22" s="2">
        <v>3.61</v>
      </c>
      <c r="T22" s="2">
        <v>2.31</v>
      </c>
      <c r="U22" s="2">
        <v>2.23</v>
      </c>
      <c r="V22" s="2">
        <v>2.34</v>
      </c>
      <c r="W22" s="2">
        <v>2.18</v>
      </c>
      <c r="X22" s="2">
        <v>3.29</v>
      </c>
      <c r="Y22" s="2">
        <v>4.51</v>
      </c>
      <c r="Z22" s="111">
        <v>0.22193390650701603</v>
      </c>
      <c r="AA22" s="114">
        <v>281.4317384729819</v>
      </c>
      <c r="AB22" s="114">
        <v>281.24747749046713</v>
      </c>
      <c r="AC22" s="114">
        <v>280</v>
      </c>
      <c r="AD22" s="113">
        <v>15.441993604053781</v>
      </c>
      <c r="AE22" s="113">
        <v>17.480041863640746</v>
      </c>
      <c r="AF22" s="113">
        <v>17</v>
      </c>
      <c r="AG22" s="113">
        <v>16.685499863664706</v>
      </c>
      <c r="AH22" s="113">
        <v>18</v>
      </c>
      <c r="AI22" s="113">
        <v>18.75077474604117</v>
      </c>
      <c r="AJ22" s="113">
        <v>20</v>
      </c>
    </row>
    <row r="23" spans="1:36" ht="14.25">
      <c r="A23" s="2" t="s">
        <v>43</v>
      </c>
      <c r="B23" s="2">
        <v>47</v>
      </c>
      <c r="C23" s="2">
        <v>39.7</v>
      </c>
      <c r="D23" s="2">
        <v>49.9</v>
      </c>
      <c r="E23" s="2">
        <v>44.9</v>
      </c>
      <c r="F23" s="2">
        <v>30.7</v>
      </c>
      <c r="G23" s="2">
        <v>50.2</v>
      </c>
      <c r="H23" s="2">
        <v>46.6</v>
      </c>
      <c r="I23" s="2">
        <v>33.8</v>
      </c>
      <c r="J23" s="2">
        <v>37.5</v>
      </c>
      <c r="K23" s="2">
        <v>50.8</v>
      </c>
      <c r="L23" s="2">
        <v>34.7</v>
      </c>
      <c r="M23" s="2">
        <v>39.3</v>
      </c>
      <c r="N23" s="2">
        <v>59.5</v>
      </c>
      <c r="O23" s="2">
        <v>42.6</v>
      </c>
      <c r="P23" s="2">
        <v>53.8</v>
      </c>
      <c r="Q23" s="2">
        <v>55</v>
      </c>
      <c r="R23" s="2">
        <v>36.5</v>
      </c>
      <c r="S23" s="2">
        <v>32.9</v>
      </c>
      <c r="T23" s="2">
        <v>34</v>
      </c>
      <c r="U23" s="2">
        <v>39.6</v>
      </c>
      <c r="V23" s="2">
        <v>47.6</v>
      </c>
      <c r="W23" s="2">
        <v>33.7</v>
      </c>
      <c r="X23" s="2">
        <v>32.4</v>
      </c>
      <c r="Y23" s="2">
        <v>41.4</v>
      </c>
      <c r="Z23" s="111">
        <v>0.021033258669057253</v>
      </c>
      <c r="AA23" s="113">
        <v>44.9440237765092</v>
      </c>
      <c r="AB23" s="113">
        <v>45.17070187967484</v>
      </c>
      <c r="AC23" s="113">
        <v>45</v>
      </c>
      <c r="AD23" s="113">
        <v>16.04870118079872</v>
      </c>
      <c r="AE23" s="113">
        <v>16.002588341619163</v>
      </c>
      <c r="AF23" s="113">
        <v>16</v>
      </c>
      <c r="AG23" s="113">
        <v>37.6088745250332</v>
      </c>
      <c r="AH23" s="113">
        <v>37</v>
      </c>
      <c r="AI23" s="112">
        <v>7.138501508422998</v>
      </c>
      <c r="AJ23" s="112">
        <v>7.3</v>
      </c>
    </row>
    <row r="24" spans="1:36" ht="14.25">
      <c r="A24" s="2" t="s">
        <v>44</v>
      </c>
      <c r="B24" s="2">
        <v>8.44</v>
      </c>
      <c r="C24" s="2">
        <v>7.36</v>
      </c>
      <c r="D24" s="2">
        <v>7.96</v>
      </c>
      <c r="E24" s="2">
        <v>8.75</v>
      </c>
      <c r="F24" s="2">
        <v>6.95</v>
      </c>
      <c r="G24" s="2">
        <v>7.71</v>
      </c>
      <c r="H24" s="2">
        <v>7.86</v>
      </c>
      <c r="I24" s="2">
        <v>7.52</v>
      </c>
      <c r="J24" s="2">
        <v>5.8</v>
      </c>
      <c r="K24" s="2">
        <v>6.77</v>
      </c>
      <c r="L24" s="2">
        <v>5.28</v>
      </c>
      <c r="M24" s="2">
        <v>5.42</v>
      </c>
      <c r="N24" s="2">
        <v>5.68</v>
      </c>
      <c r="O24" s="2">
        <v>5.28</v>
      </c>
      <c r="P24" s="2">
        <v>6.32</v>
      </c>
      <c r="Q24" s="2">
        <v>5.45</v>
      </c>
      <c r="R24" s="2">
        <v>3.91</v>
      </c>
      <c r="S24" s="2">
        <v>4.14</v>
      </c>
      <c r="T24" s="2">
        <v>3.41</v>
      </c>
      <c r="U24" s="2">
        <v>3.07</v>
      </c>
      <c r="V24" s="2">
        <v>4.03</v>
      </c>
      <c r="W24" s="2">
        <v>3.61</v>
      </c>
      <c r="X24" s="2">
        <v>4.51</v>
      </c>
      <c r="Y24" s="2">
        <v>5.09</v>
      </c>
      <c r="Z24" s="111">
        <v>0.05843577274960287</v>
      </c>
      <c r="AA24" s="114">
        <v>119.73648116739025</v>
      </c>
      <c r="AB24" s="114">
        <v>120.16060622892155</v>
      </c>
      <c r="AC24" s="114">
        <v>119</v>
      </c>
      <c r="AD24" s="113">
        <v>18.093143451207755</v>
      </c>
      <c r="AE24" s="113">
        <v>20.106379821566406</v>
      </c>
      <c r="AF24" s="113">
        <v>20</v>
      </c>
      <c r="AG24" s="113">
        <v>12.361063423467467</v>
      </c>
      <c r="AH24" s="113">
        <v>13</v>
      </c>
      <c r="AI24" s="113">
        <v>15.779242192804473</v>
      </c>
      <c r="AJ24" s="113">
        <v>17</v>
      </c>
    </row>
    <row r="25" spans="1:36" ht="14.25">
      <c r="A25" s="2" t="s">
        <v>45</v>
      </c>
      <c r="B25" s="2">
        <v>2.03</v>
      </c>
      <c r="C25" s="2">
        <v>2.24</v>
      </c>
      <c r="D25" s="2">
        <v>2.58</v>
      </c>
      <c r="E25" s="2">
        <v>3.08</v>
      </c>
      <c r="F25" s="2">
        <v>2.34</v>
      </c>
      <c r="G25" s="2">
        <v>1.77</v>
      </c>
      <c r="H25" s="2">
        <v>1.84</v>
      </c>
      <c r="I25" s="2">
        <v>1.67</v>
      </c>
      <c r="J25" s="2">
        <v>8.6</v>
      </c>
      <c r="K25" s="2">
        <v>8.57</v>
      </c>
      <c r="L25" s="2">
        <v>8.8</v>
      </c>
      <c r="M25" s="2">
        <v>9.83</v>
      </c>
      <c r="N25" s="2">
        <v>7.93</v>
      </c>
      <c r="O25" s="2">
        <v>9.67</v>
      </c>
      <c r="P25" s="2">
        <v>8.78</v>
      </c>
      <c r="Q25" s="2">
        <v>8.59</v>
      </c>
      <c r="R25" s="2">
        <v>5.08</v>
      </c>
      <c r="S25" s="2">
        <v>11.2</v>
      </c>
      <c r="T25" s="2">
        <v>11</v>
      </c>
      <c r="U25" s="2">
        <v>4.3</v>
      </c>
      <c r="V25" s="2">
        <v>13.5</v>
      </c>
      <c r="W25" s="2">
        <v>14.9</v>
      </c>
      <c r="X25" s="2">
        <v>42.4</v>
      </c>
      <c r="Y25" s="2">
        <v>3.42</v>
      </c>
      <c r="Z25" s="111">
        <v>0.03866704003048208</v>
      </c>
      <c r="AA25" s="114">
        <v>130.698726800312</v>
      </c>
      <c r="AB25" s="114">
        <v>130.50139597207038</v>
      </c>
      <c r="AC25" s="114">
        <v>127</v>
      </c>
      <c r="AD25" s="113">
        <v>49.708644243671294</v>
      </c>
      <c r="AE25" s="113">
        <v>49.738666678592864</v>
      </c>
      <c r="AF25" s="113">
        <v>53</v>
      </c>
      <c r="AG25" s="113">
        <v>21.012695052036268</v>
      </c>
      <c r="AH25" s="113">
        <v>21</v>
      </c>
      <c r="AI25" s="113">
        <v>42.97028966987169</v>
      </c>
      <c r="AJ25" s="113">
        <v>43</v>
      </c>
    </row>
    <row r="26" spans="1:36" ht="14.25">
      <c r="A26" s="2" t="s">
        <v>46</v>
      </c>
      <c r="B26" s="2">
        <v>37.6</v>
      </c>
      <c r="C26" s="2">
        <v>36.9</v>
      </c>
      <c r="D26" s="2">
        <v>37.3</v>
      </c>
      <c r="E26" s="2">
        <v>37.7</v>
      </c>
      <c r="F26" s="2">
        <v>35.5</v>
      </c>
      <c r="G26" s="2">
        <v>40.4</v>
      </c>
      <c r="H26" s="2">
        <v>37.1</v>
      </c>
      <c r="I26" s="2">
        <v>39.6</v>
      </c>
      <c r="J26" s="2">
        <v>54.7</v>
      </c>
      <c r="K26" s="2">
        <v>54.9</v>
      </c>
      <c r="L26" s="2">
        <v>56.9</v>
      </c>
      <c r="M26" s="2">
        <v>54.5</v>
      </c>
      <c r="N26" s="2">
        <v>51.8</v>
      </c>
      <c r="O26" s="2">
        <v>49.2</v>
      </c>
      <c r="P26" s="2">
        <v>54.1</v>
      </c>
      <c r="Q26" s="2">
        <v>51.7</v>
      </c>
      <c r="R26" s="2">
        <v>35.8</v>
      </c>
      <c r="S26" s="2">
        <v>51.1</v>
      </c>
      <c r="T26" s="2">
        <v>44.5</v>
      </c>
      <c r="U26" s="2">
        <v>35.3</v>
      </c>
      <c r="V26" s="2">
        <v>46.9</v>
      </c>
      <c r="W26" s="2">
        <v>47.1</v>
      </c>
      <c r="X26" s="2">
        <v>48.3</v>
      </c>
      <c r="Y26" s="2">
        <v>43.3</v>
      </c>
      <c r="Z26" s="111">
        <v>0.20619208872173772</v>
      </c>
      <c r="AA26" s="114">
        <v>101.49079595982757</v>
      </c>
      <c r="AB26" s="114">
        <v>101.92260137216661</v>
      </c>
      <c r="AC26" s="114">
        <v>103</v>
      </c>
      <c r="AD26" s="113">
        <v>87.43829686173866</v>
      </c>
      <c r="AE26" s="113">
        <v>87.22294280368466</v>
      </c>
      <c r="AF26" s="113">
        <v>86</v>
      </c>
      <c r="AG26" s="114">
        <v>130.56366672590505</v>
      </c>
      <c r="AH26" s="114">
        <v>127</v>
      </c>
      <c r="AI26" s="114">
        <v>113.14693545781915</v>
      </c>
      <c r="AJ26" s="114">
        <v>120</v>
      </c>
    </row>
    <row r="27" spans="1:36" ht="14.25">
      <c r="A27" s="2" t="s">
        <v>47</v>
      </c>
      <c r="B27" s="2">
        <v>15.2</v>
      </c>
      <c r="C27" s="2">
        <v>15.3</v>
      </c>
      <c r="D27" s="2">
        <v>15.5</v>
      </c>
      <c r="E27" s="2">
        <v>15.4</v>
      </c>
      <c r="F27" s="2">
        <v>15.1</v>
      </c>
      <c r="G27" s="2">
        <v>15.4</v>
      </c>
      <c r="H27" s="2">
        <v>15.2</v>
      </c>
      <c r="I27" s="2">
        <v>15.3</v>
      </c>
      <c r="J27" s="2">
        <v>18.9</v>
      </c>
      <c r="K27" s="2">
        <v>19.1</v>
      </c>
      <c r="L27" s="2">
        <v>19</v>
      </c>
      <c r="M27" s="2">
        <v>19.1</v>
      </c>
      <c r="N27" s="2">
        <v>18.2</v>
      </c>
      <c r="O27" s="2">
        <v>17.8</v>
      </c>
      <c r="P27" s="2">
        <v>18.2</v>
      </c>
      <c r="Q27" s="2">
        <v>18.7</v>
      </c>
      <c r="R27" s="2">
        <v>15.1</v>
      </c>
      <c r="S27" s="2">
        <v>17.6</v>
      </c>
      <c r="T27" s="2">
        <v>16.2</v>
      </c>
      <c r="U27" s="2">
        <v>15.6</v>
      </c>
      <c r="V27" s="2">
        <v>14.8</v>
      </c>
      <c r="W27" s="2">
        <v>14.8</v>
      </c>
      <c r="X27" s="2">
        <v>17.5</v>
      </c>
      <c r="Y27" s="2">
        <v>16.1</v>
      </c>
      <c r="Z27" s="111">
        <v>0.0026233805663643276</v>
      </c>
      <c r="AA27" s="113">
        <v>21.270855007302135</v>
      </c>
      <c r="AB27" s="113">
        <v>21.359363315701078</v>
      </c>
      <c r="AC27" s="113">
        <v>21.7</v>
      </c>
      <c r="AD27" s="113">
        <v>20.37733048794899</v>
      </c>
      <c r="AE27" s="113">
        <v>20.42225965469675</v>
      </c>
      <c r="AF27" s="113">
        <v>20</v>
      </c>
      <c r="AG27" s="113">
        <v>22.044734832289386</v>
      </c>
      <c r="AH27" s="113">
        <v>23</v>
      </c>
      <c r="AI27" s="113">
        <v>26.45732525759403</v>
      </c>
      <c r="AJ27" s="113">
        <v>22</v>
      </c>
    </row>
    <row r="28" spans="1:36" ht="14.25">
      <c r="A28" s="2" t="s">
        <v>48</v>
      </c>
      <c r="B28" s="2">
        <v>0.69</v>
      </c>
      <c r="C28" s="2">
        <v>0.7</v>
      </c>
      <c r="D28" s="2">
        <v>0.69</v>
      </c>
      <c r="E28" s="2">
        <v>0.68</v>
      </c>
      <c r="F28" s="2">
        <v>0.65</v>
      </c>
      <c r="G28" s="2">
        <v>0.69</v>
      </c>
      <c r="H28" s="2">
        <v>0.66</v>
      </c>
      <c r="I28" s="2">
        <v>0.7</v>
      </c>
      <c r="J28" s="2">
        <v>0.89</v>
      </c>
      <c r="K28" s="2">
        <v>0.93</v>
      </c>
      <c r="L28" s="2">
        <v>0.84</v>
      </c>
      <c r="M28" s="2">
        <v>0.85</v>
      </c>
      <c r="N28" s="2">
        <v>0.78</v>
      </c>
      <c r="O28" s="2">
        <v>0.79</v>
      </c>
      <c r="P28" s="2">
        <v>0.85</v>
      </c>
      <c r="Q28" s="2">
        <v>0.9</v>
      </c>
      <c r="R28" s="2">
        <v>1.04</v>
      </c>
      <c r="S28" s="2">
        <v>1.28</v>
      </c>
      <c r="T28" s="2">
        <v>1.16</v>
      </c>
      <c r="U28" s="2">
        <v>1.14</v>
      </c>
      <c r="V28" s="2">
        <v>1.02</v>
      </c>
      <c r="W28" s="2">
        <v>1</v>
      </c>
      <c r="X28" s="2">
        <v>1.2</v>
      </c>
      <c r="Y28" s="2">
        <v>1.15</v>
      </c>
      <c r="Z28" s="111">
        <v>0.00761587293008083</v>
      </c>
      <c r="AA28" s="112">
        <v>1.6025591466307894</v>
      </c>
      <c r="AB28" s="112">
        <v>1.5974490138038722</v>
      </c>
      <c r="AC28" s="112">
        <v>1.6</v>
      </c>
      <c r="AD28" s="112">
        <v>1.1627116115992377</v>
      </c>
      <c r="AE28" s="112">
        <v>1.1873143201887633</v>
      </c>
      <c r="AF28" s="115" t="s">
        <v>92</v>
      </c>
      <c r="AG28" s="112">
        <v>1.576407854792551</v>
      </c>
      <c r="AH28" s="115" t="s">
        <v>92</v>
      </c>
      <c r="AI28" s="112">
        <v>2.009897947069474</v>
      </c>
      <c r="AJ28" s="115" t="s">
        <v>92</v>
      </c>
    </row>
    <row r="29" spans="1:36" ht="14.25">
      <c r="A29" s="2" t="s">
        <v>49</v>
      </c>
      <c r="B29" s="2">
        <v>68.4</v>
      </c>
      <c r="C29" s="2">
        <v>69.4</v>
      </c>
      <c r="D29" s="2">
        <v>70.9</v>
      </c>
      <c r="E29" s="2">
        <v>66.7</v>
      </c>
      <c r="F29" s="2">
        <v>68.9</v>
      </c>
      <c r="G29" s="2">
        <v>70.3</v>
      </c>
      <c r="H29" s="2">
        <v>70.5</v>
      </c>
      <c r="I29" s="2">
        <v>71.6</v>
      </c>
      <c r="J29" s="2">
        <v>97.9</v>
      </c>
      <c r="K29" s="2">
        <v>89.7</v>
      </c>
      <c r="L29" s="2">
        <v>84.2</v>
      </c>
      <c r="M29" s="2">
        <v>93.5</v>
      </c>
      <c r="N29" s="2">
        <v>80.7</v>
      </c>
      <c r="O29" s="2">
        <v>84.2</v>
      </c>
      <c r="P29" s="2">
        <v>90.6</v>
      </c>
      <c r="Q29" s="2">
        <v>104</v>
      </c>
      <c r="R29" s="2">
        <v>128</v>
      </c>
      <c r="S29" s="2">
        <v>181</v>
      </c>
      <c r="T29" s="2">
        <v>163</v>
      </c>
      <c r="U29" s="2">
        <v>150</v>
      </c>
      <c r="V29" s="2">
        <v>143</v>
      </c>
      <c r="W29" s="2">
        <v>149</v>
      </c>
      <c r="X29" s="2">
        <v>169</v>
      </c>
      <c r="Y29" s="2">
        <v>132</v>
      </c>
      <c r="Z29" s="111">
        <v>0.0668417472916839</v>
      </c>
      <c r="AA29" s="112">
        <v>9.574327374120838</v>
      </c>
      <c r="AB29" s="112">
        <v>9.45928709427905</v>
      </c>
      <c r="AC29" s="112">
        <v>9.11</v>
      </c>
      <c r="AD29" s="113">
        <v>64.43583053173994</v>
      </c>
      <c r="AE29" s="113">
        <v>65.73995901992802</v>
      </c>
      <c r="AF29" s="113">
        <v>66.3</v>
      </c>
      <c r="AG29" s="113">
        <v>46.687580069375606</v>
      </c>
      <c r="AH29" s="113">
        <v>46.9</v>
      </c>
      <c r="AI29" s="114">
        <v>235.2912498637881</v>
      </c>
      <c r="AJ29" s="114">
        <v>245</v>
      </c>
    </row>
    <row r="30" spans="1:36" ht="14.25">
      <c r="A30" s="2" t="s">
        <v>50</v>
      </c>
      <c r="B30" s="2">
        <v>625</v>
      </c>
      <c r="C30" s="2">
        <v>639</v>
      </c>
      <c r="D30" s="2">
        <v>673</v>
      </c>
      <c r="E30" s="2">
        <v>688</v>
      </c>
      <c r="F30" s="2">
        <v>670</v>
      </c>
      <c r="G30" s="2">
        <v>668</v>
      </c>
      <c r="H30" s="2">
        <v>657</v>
      </c>
      <c r="I30" s="2">
        <v>648</v>
      </c>
      <c r="J30" s="2">
        <v>717</v>
      </c>
      <c r="K30" s="2">
        <v>723</v>
      </c>
      <c r="L30" s="2">
        <v>738</v>
      </c>
      <c r="M30" s="2">
        <v>715</v>
      </c>
      <c r="N30" s="2">
        <v>704</v>
      </c>
      <c r="O30" s="2">
        <v>679</v>
      </c>
      <c r="P30" s="2">
        <v>707</v>
      </c>
      <c r="Q30" s="2">
        <v>709</v>
      </c>
      <c r="R30" s="2">
        <v>340</v>
      </c>
      <c r="S30" s="2">
        <v>417</v>
      </c>
      <c r="T30" s="2">
        <v>412</v>
      </c>
      <c r="U30" s="2">
        <v>428</v>
      </c>
      <c r="V30" s="2">
        <v>356</v>
      </c>
      <c r="W30" s="2">
        <v>362</v>
      </c>
      <c r="X30" s="2">
        <v>415</v>
      </c>
      <c r="Y30" s="2">
        <v>401</v>
      </c>
      <c r="Z30" s="111">
        <v>0.025450518405242747</v>
      </c>
      <c r="AA30" s="114">
        <v>399.4028266378503</v>
      </c>
      <c r="AB30" s="114">
        <v>399.17777740965045</v>
      </c>
      <c r="AC30" s="114">
        <v>396</v>
      </c>
      <c r="AD30" s="114">
        <v>654.9966889436866</v>
      </c>
      <c r="AE30" s="114">
        <v>656.2421911950194</v>
      </c>
      <c r="AF30" s="114">
        <v>661</v>
      </c>
      <c r="AG30" s="114">
        <v>342.33560814217424</v>
      </c>
      <c r="AH30" s="114">
        <v>340</v>
      </c>
      <c r="AI30" s="114">
        <v>242.02153410710054</v>
      </c>
      <c r="AJ30" s="114">
        <v>240</v>
      </c>
    </row>
    <row r="31" spans="1:36" ht="14.25">
      <c r="A31" s="2" t="s">
        <v>51</v>
      </c>
      <c r="B31" s="2">
        <v>4.36</v>
      </c>
      <c r="C31" s="2">
        <v>4.65</v>
      </c>
      <c r="D31" s="2">
        <v>4.61</v>
      </c>
      <c r="E31" s="2">
        <v>4.3</v>
      </c>
      <c r="F31" s="2">
        <v>4.47</v>
      </c>
      <c r="G31" s="2">
        <v>4.51</v>
      </c>
      <c r="H31" s="2">
        <v>4.32</v>
      </c>
      <c r="I31" s="2">
        <v>4.42</v>
      </c>
      <c r="J31" s="2">
        <v>8.98</v>
      </c>
      <c r="K31" s="2">
        <v>9.35</v>
      </c>
      <c r="L31" s="2">
        <v>8.5</v>
      </c>
      <c r="M31" s="2">
        <v>8.37</v>
      </c>
      <c r="N31" s="2">
        <v>8.34</v>
      </c>
      <c r="O31" s="2">
        <v>7.68</v>
      </c>
      <c r="P31" s="2">
        <v>8.28</v>
      </c>
      <c r="Q31" s="2">
        <v>8.28</v>
      </c>
      <c r="R31" s="2">
        <v>23.2</v>
      </c>
      <c r="S31" s="2">
        <v>24</v>
      </c>
      <c r="T31" s="2">
        <v>9.68</v>
      </c>
      <c r="U31" s="2">
        <v>20.5</v>
      </c>
      <c r="V31" s="2">
        <v>14.5</v>
      </c>
      <c r="W31" s="2">
        <v>14.2</v>
      </c>
      <c r="X31" s="2">
        <v>9.59</v>
      </c>
      <c r="Y31" s="2">
        <v>10.6</v>
      </c>
      <c r="Z31" s="111">
        <v>0.006536957538310216</v>
      </c>
      <c r="AA31" s="113">
        <v>26.25250783018242</v>
      </c>
      <c r="AB31" s="113">
        <v>26.096364498157044</v>
      </c>
      <c r="AC31" s="113">
        <v>26</v>
      </c>
      <c r="AD31" s="113">
        <v>19.982318919926385</v>
      </c>
      <c r="AE31" s="113">
        <v>19.83125588951656</v>
      </c>
      <c r="AF31" s="113">
        <v>20</v>
      </c>
      <c r="AG31" s="113">
        <v>36.31418187656954</v>
      </c>
      <c r="AH31" s="113">
        <v>37</v>
      </c>
      <c r="AI31" s="113">
        <v>27.84267785033748</v>
      </c>
      <c r="AJ31" s="113">
        <v>28</v>
      </c>
    </row>
    <row r="32" spans="1:36" ht="14.25">
      <c r="A32" s="2" t="s">
        <v>52</v>
      </c>
      <c r="B32" s="2">
        <v>88.5</v>
      </c>
      <c r="C32" s="2">
        <v>93.2</v>
      </c>
      <c r="D32" s="2">
        <v>92.7</v>
      </c>
      <c r="E32" s="2">
        <v>90.5</v>
      </c>
      <c r="F32" s="2">
        <v>88.4</v>
      </c>
      <c r="G32" s="2">
        <v>88.9</v>
      </c>
      <c r="H32" s="2">
        <v>88.8</v>
      </c>
      <c r="I32" s="2">
        <v>86.9</v>
      </c>
      <c r="J32" s="2">
        <v>147</v>
      </c>
      <c r="K32" s="2">
        <v>146</v>
      </c>
      <c r="L32" s="2">
        <v>137</v>
      </c>
      <c r="M32" s="2">
        <v>126</v>
      </c>
      <c r="N32" s="2">
        <v>137</v>
      </c>
      <c r="O32" s="2">
        <v>132</v>
      </c>
      <c r="P32" s="2">
        <v>144</v>
      </c>
      <c r="Q32" s="2">
        <v>129</v>
      </c>
      <c r="R32" s="2">
        <v>203</v>
      </c>
      <c r="S32" s="2">
        <v>293</v>
      </c>
      <c r="T32" s="2">
        <v>186</v>
      </c>
      <c r="U32" s="2">
        <v>205</v>
      </c>
      <c r="V32" s="2">
        <v>204</v>
      </c>
      <c r="W32" s="2">
        <v>224</v>
      </c>
      <c r="X32" s="2">
        <v>164</v>
      </c>
      <c r="Y32" s="2">
        <v>185</v>
      </c>
      <c r="Z32" s="111">
        <v>0.013170333429111716</v>
      </c>
      <c r="AA32" s="114">
        <v>169.92025031990457</v>
      </c>
      <c r="AB32" s="114">
        <v>170.67805329487868</v>
      </c>
      <c r="AC32" s="114">
        <v>172</v>
      </c>
      <c r="AD32" s="114">
        <v>232.26514058848701</v>
      </c>
      <c r="AE32" s="114">
        <v>231.20057471543157</v>
      </c>
      <c r="AF32" s="114">
        <v>230</v>
      </c>
      <c r="AG32" s="114">
        <v>188.21152876748326</v>
      </c>
      <c r="AH32" s="114">
        <v>184</v>
      </c>
      <c r="AI32" s="114">
        <v>589.0732495602551</v>
      </c>
      <c r="AJ32" s="114">
        <v>550</v>
      </c>
    </row>
    <row r="33" spans="1:36" ht="14.25">
      <c r="A33" s="2" t="s">
        <v>53</v>
      </c>
      <c r="B33" s="2">
        <v>3.21</v>
      </c>
      <c r="C33" s="2">
        <v>3.34</v>
      </c>
      <c r="D33" s="2">
        <v>3.37</v>
      </c>
      <c r="E33" s="2">
        <v>3.27</v>
      </c>
      <c r="F33" s="2">
        <v>3.12</v>
      </c>
      <c r="G33" s="2">
        <v>3.27</v>
      </c>
      <c r="H33" s="2">
        <v>3.14</v>
      </c>
      <c r="I33" s="2">
        <v>3.14</v>
      </c>
      <c r="J33" s="2">
        <v>7.39</v>
      </c>
      <c r="K33" s="2">
        <v>7.54</v>
      </c>
      <c r="L33" s="2">
        <v>6.62</v>
      </c>
      <c r="M33" s="2">
        <v>7.22</v>
      </c>
      <c r="N33" s="2">
        <v>6.65</v>
      </c>
      <c r="O33" s="2">
        <v>6.36</v>
      </c>
      <c r="P33" s="2">
        <v>6.62</v>
      </c>
      <c r="Q33" s="2">
        <v>6.86</v>
      </c>
      <c r="R33" s="2">
        <v>19.8</v>
      </c>
      <c r="S33" s="2">
        <v>19.2</v>
      </c>
      <c r="T33" s="2">
        <v>9.66</v>
      </c>
      <c r="U33" s="2">
        <v>15.4</v>
      </c>
      <c r="V33" s="2">
        <v>12.1</v>
      </c>
      <c r="W33" s="2">
        <v>12.6</v>
      </c>
      <c r="X33" s="2">
        <v>11.5</v>
      </c>
      <c r="Y33" s="2">
        <v>11.7</v>
      </c>
      <c r="Z33" s="111">
        <v>0.003968060647811423</v>
      </c>
      <c r="AA33" s="113">
        <v>18.609106555842896</v>
      </c>
      <c r="AB33" s="113">
        <v>18.832636992574827</v>
      </c>
      <c r="AC33" s="113">
        <v>18.1</v>
      </c>
      <c r="AD33" s="113">
        <v>14.202057699219642</v>
      </c>
      <c r="AE33" s="113">
        <v>14.204199426576299</v>
      </c>
      <c r="AF33" s="113">
        <v>14.5</v>
      </c>
      <c r="AG33" s="113">
        <v>12.682815161360596</v>
      </c>
      <c r="AH33" s="113">
        <v>12.6</v>
      </c>
      <c r="AI33" s="113">
        <v>27.028731039644445</v>
      </c>
      <c r="AJ33" s="113">
        <v>27</v>
      </c>
    </row>
    <row r="34" spans="1:36" ht="14.25">
      <c r="A34" s="2" t="s">
        <v>54</v>
      </c>
      <c r="B34" s="2">
        <v>1.76</v>
      </c>
      <c r="C34" s="2">
        <v>1.66</v>
      </c>
      <c r="D34" s="2">
        <v>1.97</v>
      </c>
      <c r="E34" s="2">
        <v>1.78</v>
      </c>
      <c r="F34" s="2">
        <v>1.85</v>
      </c>
      <c r="G34" s="2">
        <v>1.68</v>
      </c>
      <c r="H34" s="2">
        <v>1.61</v>
      </c>
      <c r="I34" s="2">
        <v>1.74</v>
      </c>
      <c r="J34" s="2">
        <v>7.84</v>
      </c>
      <c r="K34" s="2">
        <v>6.85</v>
      </c>
      <c r="L34" s="2">
        <v>6.28</v>
      </c>
      <c r="M34" s="2">
        <v>7.82</v>
      </c>
      <c r="N34" s="2">
        <v>6.14</v>
      </c>
      <c r="O34" s="2">
        <v>6.7</v>
      </c>
      <c r="P34" s="2">
        <v>7.27</v>
      </c>
      <c r="Q34" s="2">
        <v>8.14</v>
      </c>
      <c r="R34" s="2">
        <v>2.7</v>
      </c>
      <c r="S34" s="2">
        <v>9.45</v>
      </c>
      <c r="T34" s="2">
        <v>8.38</v>
      </c>
      <c r="U34" s="2">
        <v>6.7</v>
      </c>
      <c r="V34" s="2">
        <v>4.36</v>
      </c>
      <c r="W34" s="2">
        <v>4.49</v>
      </c>
      <c r="X34" s="2">
        <v>8.91</v>
      </c>
      <c r="Y34" s="2">
        <v>7.48</v>
      </c>
      <c r="Z34" s="111">
        <v>0.0032518248462373354</v>
      </c>
      <c r="AA34" s="112">
        <v>0.10177412958141852</v>
      </c>
      <c r="AB34" s="112">
        <v>0.10196240101942267</v>
      </c>
      <c r="AC34" s="112">
        <v>0.1</v>
      </c>
      <c r="AD34" s="112">
        <v>1.162054145322696</v>
      </c>
      <c r="AE34" s="112">
        <v>1.1543097017930937</v>
      </c>
      <c r="AF34" s="112">
        <v>1.16</v>
      </c>
      <c r="AG34" s="112">
        <v>1.1382550677771446</v>
      </c>
      <c r="AH34" s="112">
        <v>1.1</v>
      </c>
      <c r="AI34" s="112">
        <v>1.1762453969855315</v>
      </c>
      <c r="AJ34" s="112">
        <v>1.2</v>
      </c>
    </row>
    <row r="35" spans="1:36" ht="14.25">
      <c r="A35" s="2" t="s">
        <v>55</v>
      </c>
      <c r="B35" s="2">
        <v>950</v>
      </c>
      <c r="C35" s="2">
        <v>973</v>
      </c>
      <c r="D35" s="2">
        <v>1026</v>
      </c>
      <c r="E35" s="2">
        <v>956</v>
      </c>
      <c r="F35" s="2">
        <v>973</v>
      </c>
      <c r="G35" s="2">
        <v>975</v>
      </c>
      <c r="H35" s="2">
        <v>948</v>
      </c>
      <c r="I35" s="2">
        <v>966</v>
      </c>
      <c r="J35" s="2">
        <v>595</v>
      </c>
      <c r="K35" s="2">
        <v>559</v>
      </c>
      <c r="L35" s="2">
        <v>530</v>
      </c>
      <c r="M35" s="2">
        <v>486</v>
      </c>
      <c r="N35" s="2">
        <v>467</v>
      </c>
      <c r="O35" s="2">
        <v>468</v>
      </c>
      <c r="P35" s="2">
        <v>520</v>
      </c>
      <c r="Q35" s="2">
        <v>772</v>
      </c>
      <c r="R35" s="2">
        <v>1522</v>
      </c>
      <c r="S35" s="2">
        <v>1705</v>
      </c>
      <c r="T35" s="2">
        <v>1439</v>
      </c>
      <c r="U35" s="2">
        <v>1742</v>
      </c>
      <c r="V35" s="2">
        <v>1459</v>
      </c>
      <c r="W35" s="2">
        <v>1566</v>
      </c>
      <c r="X35" s="2">
        <v>1489</v>
      </c>
      <c r="Y35" s="2">
        <v>1359</v>
      </c>
      <c r="Z35" s="111">
        <v>0.03306082415500945</v>
      </c>
      <c r="AA35" s="114">
        <v>127.28569603220866</v>
      </c>
      <c r="AB35" s="114">
        <v>126.72182131390264</v>
      </c>
      <c r="AC35" s="114">
        <v>131</v>
      </c>
      <c r="AD35" s="114">
        <v>1129.1581981128911</v>
      </c>
      <c r="AE35" s="114">
        <v>1130.6622649895016</v>
      </c>
      <c r="AF35" s="114">
        <v>1130</v>
      </c>
      <c r="AG35" s="114">
        <v>680.8136278575809</v>
      </c>
      <c r="AH35" s="114">
        <v>677</v>
      </c>
      <c r="AI35" s="114">
        <v>1344.6496671134316</v>
      </c>
      <c r="AJ35" s="114">
        <v>1340</v>
      </c>
    </row>
    <row r="36" spans="1:36" ht="14.25">
      <c r="A36" s="2" t="s">
        <v>56</v>
      </c>
      <c r="B36" s="2">
        <v>14.5</v>
      </c>
      <c r="C36" s="2">
        <v>14.7</v>
      </c>
      <c r="D36" s="2">
        <v>14.3</v>
      </c>
      <c r="E36" s="2">
        <v>14.2</v>
      </c>
      <c r="F36" s="2">
        <v>13.6</v>
      </c>
      <c r="G36" s="2">
        <v>14.4</v>
      </c>
      <c r="H36" s="2">
        <v>14</v>
      </c>
      <c r="I36" s="2">
        <v>15.3</v>
      </c>
      <c r="J36" s="2">
        <v>34.1</v>
      </c>
      <c r="K36" s="2">
        <v>30</v>
      </c>
      <c r="L36" s="2">
        <v>31.7</v>
      </c>
      <c r="M36" s="2">
        <v>12.7</v>
      </c>
      <c r="N36" s="2">
        <v>31.4</v>
      </c>
      <c r="O36" s="2">
        <v>15.9</v>
      </c>
      <c r="P36" s="2">
        <v>32.1</v>
      </c>
      <c r="Q36" s="2">
        <v>27.5</v>
      </c>
      <c r="R36" s="2">
        <v>33.9</v>
      </c>
      <c r="S36" s="2">
        <v>37.9</v>
      </c>
      <c r="T36" s="2">
        <v>31.9</v>
      </c>
      <c r="U36" s="2">
        <v>44.3</v>
      </c>
      <c r="V36" s="2">
        <v>53.9</v>
      </c>
      <c r="W36" s="2">
        <v>22.2</v>
      </c>
      <c r="X36" s="2">
        <v>51.1</v>
      </c>
      <c r="Y36" s="2">
        <v>33.9</v>
      </c>
      <c r="Z36" s="111">
        <v>0.010199388203459824</v>
      </c>
      <c r="AA36" s="113">
        <v>15.42543127753915</v>
      </c>
      <c r="AB36" s="113">
        <v>15.284142862170542</v>
      </c>
      <c r="AC36" s="113">
        <v>15.2</v>
      </c>
      <c r="AD36" s="113">
        <v>37.749975677673355</v>
      </c>
      <c r="AE36" s="113">
        <v>37.74543705721316</v>
      </c>
      <c r="AF36" s="113">
        <v>37.9</v>
      </c>
      <c r="AG36" s="113">
        <v>25.421497214074225</v>
      </c>
      <c r="AH36" s="113">
        <v>24.9</v>
      </c>
      <c r="AI36" s="114">
        <v>188.78900464912377</v>
      </c>
      <c r="AJ36" s="114">
        <v>180</v>
      </c>
    </row>
    <row r="37" spans="1:36" ht="14.25">
      <c r="A37" s="2" t="s">
        <v>57</v>
      </c>
      <c r="B37" s="2">
        <v>25.8</v>
      </c>
      <c r="C37" s="2">
        <v>26.3</v>
      </c>
      <c r="D37" s="2">
        <v>25.7</v>
      </c>
      <c r="E37" s="2">
        <v>25.4</v>
      </c>
      <c r="F37" s="2">
        <v>24.6</v>
      </c>
      <c r="G37" s="2">
        <v>25.8</v>
      </c>
      <c r="H37" s="2">
        <v>25</v>
      </c>
      <c r="I37" s="2">
        <v>27.1</v>
      </c>
      <c r="J37" s="2">
        <v>61.6</v>
      </c>
      <c r="K37" s="2">
        <v>54.9</v>
      </c>
      <c r="L37" s="2">
        <v>56.4</v>
      </c>
      <c r="M37" s="2">
        <v>24.3</v>
      </c>
      <c r="N37" s="2">
        <v>56.1</v>
      </c>
      <c r="O37" s="2">
        <v>29.2</v>
      </c>
      <c r="P37" s="2">
        <v>56.8</v>
      </c>
      <c r="Q37" s="2">
        <v>49.2</v>
      </c>
      <c r="R37" s="2">
        <v>62.2</v>
      </c>
      <c r="S37" s="2">
        <v>65.1</v>
      </c>
      <c r="T37" s="2">
        <v>52.2</v>
      </c>
      <c r="U37" s="2">
        <v>75.1</v>
      </c>
      <c r="V37" s="2">
        <v>86.7</v>
      </c>
      <c r="W37" s="2">
        <v>44.8</v>
      </c>
      <c r="X37" s="2">
        <v>83</v>
      </c>
      <c r="Y37" s="2">
        <v>55.7</v>
      </c>
      <c r="Z37" s="111">
        <v>0.020056792398886927</v>
      </c>
      <c r="AA37" s="113">
        <v>37.39420143815168</v>
      </c>
      <c r="AB37" s="113">
        <v>37.472166140891005</v>
      </c>
      <c r="AC37" s="113">
        <v>37.5</v>
      </c>
      <c r="AD37" s="113">
        <v>68.92425346649405</v>
      </c>
      <c r="AE37" s="113">
        <v>68.24754367793834</v>
      </c>
      <c r="AF37" s="113">
        <v>68.6</v>
      </c>
      <c r="AG37" s="113">
        <v>53.066020355640426</v>
      </c>
      <c r="AH37" s="113">
        <v>52.9</v>
      </c>
      <c r="AI37" s="114">
        <v>453.9349345539467</v>
      </c>
      <c r="AJ37" s="114">
        <v>410</v>
      </c>
    </row>
    <row r="38" spans="1:36" ht="14.25">
      <c r="A38" s="2" t="s">
        <v>58</v>
      </c>
      <c r="B38" s="2">
        <v>2.64</v>
      </c>
      <c r="C38" s="2">
        <v>2.7</v>
      </c>
      <c r="D38" s="2">
        <v>2.65</v>
      </c>
      <c r="E38" s="2">
        <v>2.59</v>
      </c>
      <c r="F38" s="2">
        <v>2.5</v>
      </c>
      <c r="G38" s="2">
        <v>2.65</v>
      </c>
      <c r="H38" s="2">
        <v>2.56</v>
      </c>
      <c r="I38" s="2">
        <v>2.78</v>
      </c>
      <c r="J38" s="2">
        <v>6.2</v>
      </c>
      <c r="K38" s="2">
        <v>5.52</v>
      </c>
      <c r="L38" s="2">
        <v>5.71</v>
      </c>
      <c r="M38" s="2">
        <v>2.55</v>
      </c>
      <c r="N38" s="2">
        <v>5.7</v>
      </c>
      <c r="O38" s="2">
        <v>3.01</v>
      </c>
      <c r="P38" s="2">
        <v>5.78</v>
      </c>
      <c r="Q38" s="2">
        <v>5.03</v>
      </c>
      <c r="R38" s="2">
        <v>6.6</v>
      </c>
      <c r="S38" s="2">
        <v>6.71</v>
      </c>
      <c r="T38" s="2">
        <v>5</v>
      </c>
      <c r="U38" s="2">
        <v>7.55</v>
      </c>
      <c r="V38" s="2">
        <v>8.23</v>
      </c>
      <c r="W38" s="2">
        <v>5.08</v>
      </c>
      <c r="X38" s="2">
        <v>7.74</v>
      </c>
      <c r="Y38" s="2">
        <v>5.33</v>
      </c>
      <c r="Z38" s="111">
        <v>0.0024324108725391294</v>
      </c>
      <c r="AA38" s="112">
        <v>5.205573945623091</v>
      </c>
      <c r="AB38" s="112">
        <v>5.168835344109999</v>
      </c>
      <c r="AC38" s="112">
        <v>5.35</v>
      </c>
      <c r="AD38" s="112">
        <v>8.008797363532702</v>
      </c>
      <c r="AE38" s="112">
        <v>7.980472704896894</v>
      </c>
      <c r="AF38" s="112">
        <v>7.84</v>
      </c>
      <c r="AG38" s="112">
        <v>6.732868103977642</v>
      </c>
      <c r="AH38" s="112">
        <v>6.7</v>
      </c>
      <c r="AI38" s="113">
        <v>57.57825308341866</v>
      </c>
      <c r="AJ38" s="113">
        <v>51</v>
      </c>
    </row>
    <row r="39" spans="1:36" ht="14.25">
      <c r="A39" s="2" t="s">
        <v>59</v>
      </c>
      <c r="B39" s="2">
        <v>9.44</v>
      </c>
      <c r="C39" s="2">
        <v>9.72</v>
      </c>
      <c r="D39" s="2">
        <v>9.6</v>
      </c>
      <c r="E39" s="2">
        <v>9.29</v>
      </c>
      <c r="F39" s="2">
        <v>9.08</v>
      </c>
      <c r="G39" s="2">
        <v>9.58</v>
      </c>
      <c r="H39" s="2">
        <v>9.24</v>
      </c>
      <c r="I39" s="2">
        <v>10</v>
      </c>
      <c r="J39" s="2">
        <v>21.6</v>
      </c>
      <c r="K39" s="2">
        <v>19.5</v>
      </c>
      <c r="L39" s="2">
        <v>19.4</v>
      </c>
      <c r="M39" s="2">
        <v>9.17</v>
      </c>
      <c r="N39" s="2">
        <v>19.2</v>
      </c>
      <c r="O39" s="2">
        <v>10.6</v>
      </c>
      <c r="P39" s="2">
        <v>19.3</v>
      </c>
      <c r="Q39" s="2">
        <v>16.9</v>
      </c>
      <c r="R39" s="2">
        <v>23.4</v>
      </c>
      <c r="S39" s="2">
        <v>24.4</v>
      </c>
      <c r="T39" s="2">
        <v>15.9</v>
      </c>
      <c r="U39" s="2">
        <v>25.6</v>
      </c>
      <c r="V39" s="2">
        <v>26.5</v>
      </c>
      <c r="W39" s="2">
        <v>18.8</v>
      </c>
      <c r="X39" s="2">
        <v>23.8</v>
      </c>
      <c r="Y39" s="2">
        <v>17.6</v>
      </c>
      <c r="Z39" s="111">
        <v>0.007851255535847274</v>
      </c>
      <c r="AA39" s="113">
        <v>24.38736332316152</v>
      </c>
      <c r="AB39" s="113">
        <v>24.240963926943014</v>
      </c>
      <c r="AC39" s="113">
        <v>24.5</v>
      </c>
      <c r="AD39" s="113">
        <v>30.56741777213269</v>
      </c>
      <c r="AE39" s="113">
        <v>30.465339495442954</v>
      </c>
      <c r="AF39" s="113">
        <v>30.5</v>
      </c>
      <c r="AG39" s="113">
        <v>29.046525931473</v>
      </c>
      <c r="AH39" s="113">
        <v>28.7</v>
      </c>
      <c r="AI39" s="114">
        <v>218.9251640457114</v>
      </c>
      <c r="AJ39" s="114">
        <v>200</v>
      </c>
    </row>
    <row r="40" spans="1:36" ht="14.25">
      <c r="A40" s="2" t="s">
        <v>60</v>
      </c>
      <c r="B40" s="2">
        <v>1.64</v>
      </c>
      <c r="C40" s="2">
        <v>1.67</v>
      </c>
      <c r="D40" s="2">
        <v>1.66</v>
      </c>
      <c r="E40" s="2">
        <v>1.55</v>
      </c>
      <c r="F40" s="2">
        <v>1.56</v>
      </c>
      <c r="G40" s="2">
        <v>1.62</v>
      </c>
      <c r="H40" s="2">
        <v>1.55</v>
      </c>
      <c r="I40" s="2">
        <v>1.67</v>
      </c>
      <c r="J40" s="2">
        <v>3.09</v>
      </c>
      <c r="K40" s="2">
        <v>2.91</v>
      </c>
      <c r="L40" s="2">
        <v>2.88</v>
      </c>
      <c r="M40" s="2">
        <v>1.74</v>
      </c>
      <c r="N40" s="2">
        <v>2.88</v>
      </c>
      <c r="O40" s="2">
        <v>1.83</v>
      </c>
      <c r="P40" s="2">
        <v>2.86</v>
      </c>
      <c r="Q40" s="2">
        <v>2.6</v>
      </c>
      <c r="R40" s="2">
        <v>4.45</v>
      </c>
      <c r="S40" s="2">
        <v>4.56</v>
      </c>
      <c r="T40" s="2">
        <v>2.28</v>
      </c>
      <c r="U40" s="2">
        <v>4.6</v>
      </c>
      <c r="V40" s="2">
        <v>3.94</v>
      </c>
      <c r="W40" s="2">
        <v>3.38</v>
      </c>
      <c r="X40" s="2">
        <v>3.02</v>
      </c>
      <c r="Y40" s="2">
        <v>2.52</v>
      </c>
      <c r="Z40" s="111">
        <v>0.003486830923842694</v>
      </c>
      <c r="AA40" s="112">
        <v>6.013895594712791</v>
      </c>
      <c r="AB40" s="112">
        <v>5.9430083606429225</v>
      </c>
      <c r="AC40" s="112">
        <v>6.07</v>
      </c>
      <c r="AD40" s="112">
        <v>5.468889421858665</v>
      </c>
      <c r="AE40" s="112">
        <v>5.4970722657998605</v>
      </c>
      <c r="AF40" s="112">
        <v>5.49</v>
      </c>
      <c r="AG40" s="112">
        <v>6.625797344264971</v>
      </c>
      <c r="AH40" s="112">
        <v>6.58</v>
      </c>
      <c r="AI40" s="113">
        <v>27.155875878451123</v>
      </c>
      <c r="AJ40" s="113">
        <v>27</v>
      </c>
    </row>
    <row r="41" spans="1:36" ht="14.25">
      <c r="A41" s="2" t="s">
        <v>61</v>
      </c>
      <c r="B41" s="2">
        <v>0.53</v>
      </c>
      <c r="C41" s="2">
        <v>0.54</v>
      </c>
      <c r="D41" s="2">
        <v>0.54</v>
      </c>
      <c r="E41" s="2">
        <v>0.52</v>
      </c>
      <c r="F41" s="2">
        <v>0.52</v>
      </c>
      <c r="G41" s="2">
        <v>0.52</v>
      </c>
      <c r="H41" s="2">
        <v>0.52</v>
      </c>
      <c r="I41" s="2">
        <v>0.53</v>
      </c>
      <c r="J41" s="2">
        <v>0.78</v>
      </c>
      <c r="K41" s="2">
        <v>0.79</v>
      </c>
      <c r="L41" s="2">
        <v>0.77</v>
      </c>
      <c r="M41" s="2">
        <v>0.68</v>
      </c>
      <c r="N41" s="2">
        <v>0.73</v>
      </c>
      <c r="O41" s="2">
        <v>0.65</v>
      </c>
      <c r="P41" s="2">
        <v>0.73</v>
      </c>
      <c r="Q41" s="2">
        <v>0.74</v>
      </c>
      <c r="R41" s="2">
        <v>1.08</v>
      </c>
      <c r="S41" s="2">
        <v>1.12</v>
      </c>
      <c r="T41" s="2">
        <v>0.69</v>
      </c>
      <c r="U41" s="2">
        <v>1.03</v>
      </c>
      <c r="V41" s="2">
        <v>1.02</v>
      </c>
      <c r="W41" s="2">
        <v>0.97</v>
      </c>
      <c r="X41" s="2">
        <v>0.71</v>
      </c>
      <c r="Y41" s="2">
        <v>0.73</v>
      </c>
      <c r="Z41" s="111">
        <v>0.0010717467696650797</v>
      </c>
      <c r="AA41" s="112">
        <v>2.0378859565764134</v>
      </c>
      <c r="AB41" s="112">
        <v>2.0353916527155866</v>
      </c>
      <c r="AC41" s="112">
        <v>2.07</v>
      </c>
      <c r="AD41" s="112">
        <v>1.5771133899659453</v>
      </c>
      <c r="AE41" s="112">
        <v>1.5722379176054329</v>
      </c>
      <c r="AF41" s="112">
        <v>1.54</v>
      </c>
      <c r="AG41" s="112">
        <v>2.0081089231936704</v>
      </c>
      <c r="AH41" s="112">
        <v>1.96</v>
      </c>
      <c r="AI41" s="112">
        <v>2.405836204590422</v>
      </c>
      <c r="AJ41" s="112">
        <v>2.3</v>
      </c>
    </row>
    <row r="42" spans="1:36" ht="14.25">
      <c r="A42" s="2" t="s">
        <v>62</v>
      </c>
      <c r="B42" s="2">
        <v>1.35</v>
      </c>
      <c r="C42" s="2">
        <v>1.39</v>
      </c>
      <c r="D42" s="2">
        <v>1.38</v>
      </c>
      <c r="E42" s="2">
        <v>1.3</v>
      </c>
      <c r="F42" s="2">
        <v>1.29</v>
      </c>
      <c r="G42" s="2">
        <v>1.33</v>
      </c>
      <c r="H42" s="2">
        <v>1.28</v>
      </c>
      <c r="I42" s="2">
        <v>1.33</v>
      </c>
      <c r="J42" s="2">
        <v>2.45</v>
      </c>
      <c r="K42" s="2">
        <v>2.34</v>
      </c>
      <c r="L42" s="2">
        <v>2.31</v>
      </c>
      <c r="M42" s="2">
        <v>1.57</v>
      </c>
      <c r="N42" s="2">
        <v>2.3</v>
      </c>
      <c r="O42" s="2">
        <v>1.64</v>
      </c>
      <c r="P42" s="2">
        <v>2.34</v>
      </c>
      <c r="Q42" s="2">
        <v>2.12</v>
      </c>
      <c r="R42" s="2">
        <v>4.07</v>
      </c>
      <c r="S42" s="2">
        <v>4.22</v>
      </c>
      <c r="T42" s="2">
        <v>2.04</v>
      </c>
      <c r="U42" s="2">
        <v>4.11</v>
      </c>
      <c r="V42" s="2">
        <v>3.49</v>
      </c>
      <c r="W42" s="2">
        <v>2.98</v>
      </c>
      <c r="X42" s="2">
        <v>2.56</v>
      </c>
      <c r="Y42" s="2">
        <v>2.21</v>
      </c>
      <c r="Z42" s="111">
        <v>0.004149728870369929</v>
      </c>
      <c r="AA42" s="112">
        <v>6.028996905840345</v>
      </c>
      <c r="AB42" s="112">
        <v>5.989049928080085</v>
      </c>
      <c r="AC42" s="112">
        <v>6.24</v>
      </c>
      <c r="AD42" s="112">
        <v>4.665315406112712</v>
      </c>
      <c r="AE42" s="112">
        <v>4.685351115285108</v>
      </c>
      <c r="AF42" s="112">
        <v>4.52</v>
      </c>
      <c r="AG42" s="112">
        <v>6.669065190545525</v>
      </c>
      <c r="AH42" s="112">
        <v>6.75</v>
      </c>
      <c r="AI42" s="113">
        <v>15.266947901545151</v>
      </c>
      <c r="AJ42" s="113">
        <v>12</v>
      </c>
    </row>
    <row r="43" spans="1:36" ht="14.25">
      <c r="A43" s="2" t="s">
        <v>63</v>
      </c>
      <c r="B43" s="2">
        <v>0.16</v>
      </c>
      <c r="C43" s="2">
        <v>0.17</v>
      </c>
      <c r="D43" s="2">
        <v>0.17</v>
      </c>
      <c r="E43" s="2">
        <v>0.16</v>
      </c>
      <c r="F43" s="2">
        <v>0.16</v>
      </c>
      <c r="G43" s="2">
        <v>0.16</v>
      </c>
      <c r="H43" s="2">
        <v>0.15</v>
      </c>
      <c r="I43" s="2">
        <v>0.16</v>
      </c>
      <c r="J43" s="2">
        <v>0.32</v>
      </c>
      <c r="K43" s="2">
        <v>0.31</v>
      </c>
      <c r="L43" s="2">
        <v>0.3</v>
      </c>
      <c r="M43" s="2">
        <v>0.24</v>
      </c>
      <c r="N43" s="2">
        <v>0.29</v>
      </c>
      <c r="O43" s="2">
        <v>0.24</v>
      </c>
      <c r="P43" s="2">
        <v>0.3</v>
      </c>
      <c r="Q43" s="2">
        <v>0.28</v>
      </c>
      <c r="R43" s="2">
        <v>0.61</v>
      </c>
      <c r="S43" s="2">
        <v>0.64</v>
      </c>
      <c r="T43" s="2">
        <v>0.26</v>
      </c>
      <c r="U43" s="2">
        <v>0.61</v>
      </c>
      <c r="V43" s="2">
        <v>0.44</v>
      </c>
      <c r="W43" s="2">
        <v>0.41</v>
      </c>
      <c r="X43" s="2">
        <v>0.29</v>
      </c>
      <c r="Y43" s="2">
        <v>0.28</v>
      </c>
      <c r="Z43" s="111">
        <v>0.0007318552688762092</v>
      </c>
      <c r="AA43" s="112">
        <v>0.9294291782686526</v>
      </c>
      <c r="AB43" s="112">
        <v>0.9207337432918967</v>
      </c>
      <c r="AC43" s="112">
        <v>0.92</v>
      </c>
      <c r="AD43" s="112">
        <v>0.6375310679491213</v>
      </c>
      <c r="AE43" s="112">
        <v>0.6342341745726696</v>
      </c>
      <c r="AF43" s="112">
        <v>0.64</v>
      </c>
      <c r="AG43" s="112">
        <v>1.0682329822238679</v>
      </c>
      <c r="AH43" s="112">
        <v>1.07</v>
      </c>
      <c r="AI43" s="112">
        <v>1.4837793736837082</v>
      </c>
      <c r="AJ43" s="112">
        <v>1.31</v>
      </c>
    </row>
    <row r="44" spans="1:36" ht="14.25">
      <c r="A44" s="2" t="s">
        <v>64</v>
      </c>
      <c r="B44" s="2">
        <v>0.84</v>
      </c>
      <c r="C44" s="2">
        <v>0.89</v>
      </c>
      <c r="D44" s="2">
        <v>0.87</v>
      </c>
      <c r="E44" s="2">
        <v>0.82</v>
      </c>
      <c r="F44" s="2">
        <v>0.84</v>
      </c>
      <c r="G44" s="2">
        <v>0.85</v>
      </c>
      <c r="H44" s="2">
        <v>0.8</v>
      </c>
      <c r="I44" s="2">
        <v>0.82</v>
      </c>
      <c r="J44" s="2">
        <v>1.66</v>
      </c>
      <c r="K44" s="2">
        <v>1.71</v>
      </c>
      <c r="L44" s="2">
        <v>1.62</v>
      </c>
      <c r="M44" s="2">
        <v>1.46</v>
      </c>
      <c r="N44" s="2">
        <v>1.58</v>
      </c>
      <c r="O44" s="2">
        <v>1.39</v>
      </c>
      <c r="P44" s="2">
        <v>1.59</v>
      </c>
      <c r="Q44" s="2">
        <v>1.55</v>
      </c>
      <c r="R44" s="2">
        <v>3.66</v>
      </c>
      <c r="S44" s="2">
        <v>3.8</v>
      </c>
      <c r="T44" s="2">
        <v>1.48</v>
      </c>
      <c r="U44" s="2">
        <v>3.49</v>
      </c>
      <c r="V44" s="2">
        <v>2.5</v>
      </c>
      <c r="W44" s="2">
        <v>2.4</v>
      </c>
      <c r="X44" s="2">
        <v>1.56</v>
      </c>
      <c r="Y44" s="2">
        <v>1.6</v>
      </c>
      <c r="Z44" s="111">
        <v>0.0019409143119287833</v>
      </c>
      <c r="AA44" s="112">
        <v>5.251224122533218</v>
      </c>
      <c r="AB44" s="112">
        <v>5.249800947830648</v>
      </c>
      <c r="AC44" s="112">
        <v>5.31</v>
      </c>
      <c r="AD44" s="112">
        <v>3.517912383294339</v>
      </c>
      <c r="AE44" s="112">
        <v>3.481923353672577</v>
      </c>
      <c r="AF44" s="112">
        <v>3.47</v>
      </c>
      <c r="AG44" s="112">
        <v>6.471770303093234</v>
      </c>
      <c r="AH44" s="112">
        <v>6.41</v>
      </c>
      <c r="AI44" s="112">
        <v>6.568264139541308</v>
      </c>
      <c r="AJ44" s="112">
        <v>6.1</v>
      </c>
    </row>
    <row r="45" spans="1:36" ht="14.25">
      <c r="A45" s="2" t="s">
        <v>65</v>
      </c>
      <c r="B45" s="2">
        <v>0.15</v>
      </c>
      <c r="C45" s="2">
        <v>0.16</v>
      </c>
      <c r="D45" s="2">
        <v>0.16</v>
      </c>
      <c r="E45" s="2">
        <v>0.15</v>
      </c>
      <c r="F45" s="2">
        <v>0.15</v>
      </c>
      <c r="G45" s="2">
        <v>0.15</v>
      </c>
      <c r="H45" s="2">
        <v>0.15</v>
      </c>
      <c r="I45" s="2">
        <v>0.15</v>
      </c>
      <c r="J45" s="2">
        <v>0.29</v>
      </c>
      <c r="K45" s="2">
        <v>0.31</v>
      </c>
      <c r="L45" s="2">
        <v>0.29</v>
      </c>
      <c r="M45" s="2">
        <v>0.28</v>
      </c>
      <c r="N45" s="2">
        <v>0.28</v>
      </c>
      <c r="O45" s="2">
        <v>0.26</v>
      </c>
      <c r="P45" s="2">
        <v>0.29</v>
      </c>
      <c r="Q45" s="2">
        <v>0.28</v>
      </c>
      <c r="R45" s="2">
        <v>0.71</v>
      </c>
      <c r="S45" s="2">
        <v>0.72</v>
      </c>
      <c r="T45" s="2">
        <v>0.28</v>
      </c>
      <c r="U45" s="2">
        <v>0.64</v>
      </c>
      <c r="V45" s="2">
        <v>0.49</v>
      </c>
      <c r="W45" s="2">
        <v>0.47</v>
      </c>
      <c r="X45" s="2">
        <v>0.29</v>
      </c>
      <c r="Y45" s="2">
        <v>0.31</v>
      </c>
      <c r="Z45" s="111">
        <v>0.0008500251342609063</v>
      </c>
      <c r="AA45" s="112">
        <v>0.9729498861468086</v>
      </c>
      <c r="AB45" s="112">
        <v>0.9720812242869653</v>
      </c>
      <c r="AC45" s="112">
        <v>0.98</v>
      </c>
      <c r="AD45" s="112">
        <v>0.6693395631958724</v>
      </c>
      <c r="AE45" s="112">
        <v>0.6590271450594465</v>
      </c>
      <c r="AF45" s="112">
        <v>0.65</v>
      </c>
      <c r="AG45" s="112">
        <v>1.3150486159713648</v>
      </c>
      <c r="AH45" s="112">
        <v>1.28</v>
      </c>
      <c r="AI45" s="112">
        <v>1.0062194317019797</v>
      </c>
      <c r="AJ45" s="112">
        <v>1</v>
      </c>
    </row>
    <row r="46" spans="1:36" ht="14.25">
      <c r="A46" s="2" t="s">
        <v>66</v>
      </c>
      <c r="B46" s="2">
        <v>0.44</v>
      </c>
      <c r="C46" s="2">
        <v>0.46</v>
      </c>
      <c r="D46" s="2">
        <v>0.46</v>
      </c>
      <c r="E46" s="2">
        <v>0.44</v>
      </c>
      <c r="F46" s="2">
        <v>0.44</v>
      </c>
      <c r="G46" s="2">
        <v>0.44</v>
      </c>
      <c r="H46" s="2">
        <v>0.41</v>
      </c>
      <c r="I46" s="2">
        <v>0.43</v>
      </c>
      <c r="J46" s="2">
        <v>0.83</v>
      </c>
      <c r="K46" s="2">
        <v>0.88</v>
      </c>
      <c r="L46" s="2">
        <v>0.78</v>
      </c>
      <c r="M46" s="2">
        <v>0.79</v>
      </c>
      <c r="N46" s="2">
        <v>0.79</v>
      </c>
      <c r="O46" s="2">
        <v>0.73</v>
      </c>
      <c r="P46" s="2">
        <v>0.79</v>
      </c>
      <c r="Q46" s="2">
        <v>0.79</v>
      </c>
      <c r="R46" s="2">
        <v>2.09</v>
      </c>
      <c r="S46" s="2">
        <v>2.05</v>
      </c>
      <c r="T46" s="2">
        <v>0.88</v>
      </c>
      <c r="U46" s="2">
        <v>1.8</v>
      </c>
      <c r="V46" s="2">
        <v>1.41</v>
      </c>
      <c r="W46" s="2">
        <v>1.38</v>
      </c>
      <c r="X46" s="2">
        <v>0.87</v>
      </c>
      <c r="Y46" s="2">
        <v>0.95</v>
      </c>
      <c r="Z46" s="111">
        <v>0.001062549542712558</v>
      </c>
      <c r="AA46" s="112">
        <v>2.508477485842866</v>
      </c>
      <c r="AB46" s="112">
        <v>2.5095770045559327</v>
      </c>
      <c r="AC46" s="112">
        <v>2.54</v>
      </c>
      <c r="AD46" s="112">
        <v>1.8190772515839257</v>
      </c>
      <c r="AE46" s="112">
        <v>1.8200524051493518</v>
      </c>
      <c r="AF46" s="112">
        <v>1.81</v>
      </c>
      <c r="AG46" s="112">
        <v>3.7042092356449183</v>
      </c>
      <c r="AH46" s="112">
        <v>3.66</v>
      </c>
      <c r="AI46" s="112">
        <v>2.6067091133987095</v>
      </c>
      <c r="AJ46" s="112">
        <v>2.2</v>
      </c>
    </row>
    <row r="47" spans="1:36" ht="14.25">
      <c r="A47" s="2" t="s">
        <v>67</v>
      </c>
      <c r="B47" s="2">
        <v>0.07</v>
      </c>
      <c r="C47" s="2">
        <v>0.07</v>
      </c>
      <c r="D47" s="2">
        <v>0.07</v>
      </c>
      <c r="E47" s="2">
        <v>0.07</v>
      </c>
      <c r="F47" s="2">
        <v>0.07</v>
      </c>
      <c r="G47" s="2">
        <v>0.07</v>
      </c>
      <c r="H47" s="2">
        <v>0.06</v>
      </c>
      <c r="I47" s="2">
        <v>0.06</v>
      </c>
      <c r="J47" s="2">
        <v>0.12</v>
      </c>
      <c r="K47" s="2">
        <v>0.13</v>
      </c>
      <c r="L47" s="2">
        <v>0.11</v>
      </c>
      <c r="M47" s="2">
        <v>0.12</v>
      </c>
      <c r="N47" s="2">
        <v>0.11</v>
      </c>
      <c r="O47" s="2">
        <v>0.1</v>
      </c>
      <c r="P47" s="2">
        <v>0.11</v>
      </c>
      <c r="Q47" s="2">
        <v>0.11</v>
      </c>
      <c r="R47" s="2">
        <v>0.32</v>
      </c>
      <c r="S47" s="2">
        <v>0.32</v>
      </c>
      <c r="T47" s="2">
        <v>0.14</v>
      </c>
      <c r="U47" s="2">
        <v>0.28</v>
      </c>
      <c r="V47" s="2">
        <v>0.21</v>
      </c>
      <c r="W47" s="2">
        <v>0.21</v>
      </c>
      <c r="X47" s="2">
        <v>0.14</v>
      </c>
      <c r="Y47" s="2">
        <v>0.15</v>
      </c>
      <c r="Z47" s="111">
        <v>0.00046297569854946433</v>
      </c>
      <c r="AA47" s="112">
        <v>0.33321851669247277</v>
      </c>
      <c r="AB47" s="112">
        <v>0.33063321058179257</v>
      </c>
      <c r="AC47" s="112">
        <v>0.33</v>
      </c>
      <c r="AD47" s="112">
        <v>0.258680005672669</v>
      </c>
      <c r="AE47" s="112">
        <v>0.2544010843785842</v>
      </c>
      <c r="AF47" s="112">
        <v>0.26</v>
      </c>
      <c r="AG47" s="112">
        <v>0.5375187563615837</v>
      </c>
      <c r="AH47" s="112">
        <v>0.54</v>
      </c>
      <c r="AI47" s="112">
        <v>0.3083263010589289</v>
      </c>
      <c r="AJ47" s="112">
        <v>0.29</v>
      </c>
    </row>
    <row r="48" spans="1:36" ht="14.25">
      <c r="A48" s="2" t="s">
        <v>68</v>
      </c>
      <c r="B48" s="2">
        <v>0.44</v>
      </c>
      <c r="C48" s="2">
        <v>0.47</v>
      </c>
      <c r="D48" s="2">
        <v>0.46</v>
      </c>
      <c r="E48" s="2">
        <v>0.44</v>
      </c>
      <c r="F48" s="2">
        <v>0.45</v>
      </c>
      <c r="G48" s="2">
        <v>0.44</v>
      </c>
      <c r="H48" s="2">
        <v>0.43</v>
      </c>
      <c r="I48" s="2">
        <v>0.44</v>
      </c>
      <c r="J48" s="2">
        <v>0.71</v>
      </c>
      <c r="K48" s="2">
        <v>0.74</v>
      </c>
      <c r="L48" s="2">
        <v>0.67</v>
      </c>
      <c r="M48" s="2">
        <v>0.71</v>
      </c>
      <c r="N48" s="2">
        <v>0.68</v>
      </c>
      <c r="O48" s="2">
        <v>0.62</v>
      </c>
      <c r="P48" s="2">
        <v>0.66</v>
      </c>
      <c r="Q48" s="2">
        <v>0.68</v>
      </c>
      <c r="R48" s="2">
        <v>2.22</v>
      </c>
      <c r="S48" s="2">
        <v>2.24</v>
      </c>
      <c r="T48" s="2">
        <v>1.08</v>
      </c>
      <c r="U48" s="2">
        <v>1.84</v>
      </c>
      <c r="V48" s="2">
        <v>1.45</v>
      </c>
      <c r="W48" s="2">
        <v>1.48</v>
      </c>
      <c r="X48" s="2">
        <v>1</v>
      </c>
      <c r="Y48" s="2">
        <v>1.14</v>
      </c>
      <c r="Z48" s="111">
        <v>0.0010677663909441232</v>
      </c>
      <c r="AA48" s="112">
        <v>1.9822458599995454</v>
      </c>
      <c r="AB48" s="112">
        <v>1.9749892812829875</v>
      </c>
      <c r="AC48" s="112">
        <v>2</v>
      </c>
      <c r="AD48" s="112">
        <v>1.6238418087932338</v>
      </c>
      <c r="AE48" s="112">
        <v>1.6217479690545413</v>
      </c>
      <c r="AF48" s="112">
        <v>1.62</v>
      </c>
      <c r="AG48" s="112">
        <v>3.418086176204658</v>
      </c>
      <c r="AH48" s="112">
        <v>3.38</v>
      </c>
      <c r="AI48" s="112">
        <v>1.737676016894229</v>
      </c>
      <c r="AJ48" s="112">
        <v>1.6</v>
      </c>
    </row>
    <row r="49" spans="1:36" ht="14.25">
      <c r="A49" s="2" t="s">
        <v>69</v>
      </c>
      <c r="B49" s="2">
        <v>0.07</v>
      </c>
      <c r="C49" s="2">
        <v>0.07</v>
      </c>
      <c r="D49" s="2">
        <v>0.07</v>
      </c>
      <c r="E49" s="2">
        <v>0.07</v>
      </c>
      <c r="F49" s="2">
        <v>0.07</v>
      </c>
      <c r="G49" s="2">
        <v>0.07</v>
      </c>
      <c r="H49" s="2">
        <v>0.07</v>
      </c>
      <c r="I49" s="2">
        <v>0.07</v>
      </c>
      <c r="J49" s="2">
        <v>0.1</v>
      </c>
      <c r="K49" s="2">
        <v>0.11</v>
      </c>
      <c r="L49" s="2">
        <v>0.09</v>
      </c>
      <c r="M49" s="2">
        <v>0.1</v>
      </c>
      <c r="N49" s="2">
        <v>0.1</v>
      </c>
      <c r="O49" s="2">
        <v>0.09</v>
      </c>
      <c r="P49" s="2">
        <v>0.09</v>
      </c>
      <c r="Q49" s="2">
        <v>0.1</v>
      </c>
      <c r="R49" s="2">
        <v>0.32</v>
      </c>
      <c r="S49" s="2">
        <v>0.33</v>
      </c>
      <c r="T49" s="2">
        <v>0.18</v>
      </c>
      <c r="U49" s="2">
        <v>0.27</v>
      </c>
      <c r="V49" s="2">
        <v>0.22</v>
      </c>
      <c r="W49" s="2">
        <v>0.23</v>
      </c>
      <c r="X49" s="2">
        <v>0.17</v>
      </c>
      <c r="Y49" s="2">
        <v>0.2</v>
      </c>
      <c r="Z49" s="111">
        <v>0.0004293440409862265</v>
      </c>
      <c r="AA49" s="112">
        <v>0.2743270081747245</v>
      </c>
      <c r="AB49" s="112">
        <v>0.2729133730034898</v>
      </c>
      <c r="AC49" s="112">
        <v>0.274</v>
      </c>
      <c r="AD49" s="112">
        <v>0.24341905972524408</v>
      </c>
      <c r="AE49" s="112">
        <v>0.24532028477714166</v>
      </c>
      <c r="AF49" s="112">
        <v>0.247</v>
      </c>
      <c r="AG49" s="112">
        <v>0.5054675977531705</v>
      </c>
      <c r="AH49" s="112">
        <v>0.503</v>
      </c>
      <c r="AI49" s="112">
        <v>0.24144573099105546</v>
      </c>
      <c r="AJ49" s="112">
        <v>0.23</v>
      </c>
    </row>
    <row r="50" spans="1:36" ht="14.25">
      <c r="A50" s="2" t="s">
        <v>70</v>
      </c>
      <c r="B50" s="2">
        <v>2.27</v>
      </c>
      <c r="C50" s="2">
        <v>2.31</v>
      </c>
      <c r="D50" s="2">
        <v>2.32</v>
      </c>
      <c r="E50" s="2">
        <v>2.25</v>
      </c>
      <c r="F50" s="2">
        <v>2.23</v>
      </c>
      <c r="G50" s="2">
        <v>2.25</v>
      </c>
      <c r="H50" s="2">
        <v>2.25</v>
      </c>
      <c r="I50" s="2">
        <v>2.2</v>
      </c>
      <c r="J50" s="2">
        <v>3.44</v>
      </c>
      <c r="K50" s="2">
        <v>3.45</v>
      </c>
      <c r="L50" s="2">
        <v>3.14</v>
      </c>
      <c r="M50" s="2">
        <v>2.93</v>
      </c>
      <c r="N50" s="2">
        <v>3.14</v>
      </c>
      <c r="O50" s="2">
        <v>3.09</v>
      </c>
      <c r="P50" s="2">
        <v>3.35</v>
      </c>
      <c r="Q50" s="2">
        <v>3.07</v>
      </c>
      <c r="R50" s="2">
        <v>4.64</v>
      </c>
      <c r="S50" s="2">
        <v>6.63</v>
      </c>
      <c r="T50" s="2">
        <v>4.43</v>
      </c>
      <c r="U50" s="2">
        <v>5</v>
      </c>
      <c r="V50" s="2">
        <v>4.62</v>
      </c>
      <c r="W50" s="2">
        <v>5.05</v>
      </c>
      <c r="X50" s="2">
        <v>3.89</v>
      </c>
      <c r="Y50" s="2">
        <v>4.51</v>
      </c>
      <c r="Z50" s="111">
        <v>0.0010664877307546294</v>
      </c>
      <c r="AA50" s="112">
        <v>4.314826949045495</v>
      </c>
      <c r="AB50" s="112">
        <v>4.271302992953343</v>
      </c>
      <c r="AC50" s="112">
        <v>4.36</v>
      </c>
      <c r="AD50" s="112">
        <v>5.030456157643759</v>
      </c>
      <c r="AE50" s="112">
        <v>5.028504493055964</v>
      </c>
      <c r="AF50" s="112">
        <v>5</v>
      </c>
      <c r="AG50" s="112">
        <v>4.887065534439037</v>
      </c>
      <c r="AH50" s="112">
        <v>4.9</v>
      </c>
      <c r="AI50" s="113">
        <v>14.915850813336434</v>
      </c>
      <c r="AJ50" s="113">
        <v>14</v>
      </c>
    </row>
    <row r="51" spans="1:36" ht="14.25">
      <c r="A51" s="2" t="s">
        <v>71</v>
      </c>
      <c r="B51" s="2">
        <v>0.42</v>
      </c>
      <c r="C51" s="2">
        <v>0.43</v>
      </c>
      <c r="D51" s="2">
        <v>0.45</v>
      </c>
      <c r="E51" s="2">
        <v>0.41</v>
      </c>
      <c r="F51" s="2">
        <v>0.36</v>
      </c>
      <c r="G51" s="2">
        <v>0.42</v>
      </c>
      <c r="H51" s="2">
        <v>0.39</v>
      </c>
      <c r="I51" s="2">
        <v>0.37</v>
      </c>
      <c r="J51" s="2">
        <v>1.02</v>
      </c>
      <c r="K51" s="2">
        <v>1.02</v>
      </c>
      <c r="L51" s="2">
        <v>0.71</v>
      </c>
      <c r="M51" s="2">
        <v>1.05</v>
      </c>
      <c r="N51" s="2">
        <v>0.82</v>
      </c>
      <c r="O51" s="2">
        <v>0.77</v>
      </c>
      <c r="P51" s="2">
        <v>0.76</v>
      </c>
      <c r="Q51" s="2">
        <v>1.14</v>
      </c>
      <c r="R51" s="2">
        <v>2.66</v>
      </c>
      <c r="S51" s="2">
        <v>2.76</v>
      </c>
      <c r="T51" s="2">
        <v>1.08</v>
      </c>
      <c r="U51" s="2">
        <v>2.47</v>
      </c>
      <c r="V51" s="2">
        <v>1.46</v>
      </c>
      <c r="W51" s="2">
        <v>1.46</v>
      </c>
      <c r="X51" s="2">
        <v>1.18</v>
      </c>
      <c r="Y51" s="2">
        <v>1.48</v>
      </c>
      <c r="Z51" s="111">
        <v>0.0005949208446357301</v>
      </c>
      <c r="AA51" s="112">
        <v>1.178032832768389</v>
      </c>
      <c r="AB51" s="112">
        <v>1.1691558260939132</v>
      </c>
      <c r="AC51" s="112">
        <v>1.14</v>
      </c>
      <c r="AD51" s="112">
        <v>0.8476094222999239</v>
      </c>
      <c r="AE51" s="112">
        <v>0.8449107979563095</v>
      </c>
      <c r="AF51" s="112">
        <v>0.87</v>
      </c>
      <c r="AG51" s="112">
        <v>0.8009346989576331</v>
      </c>
      <c r="AH51" s="112">
        <v>0.78</v>
      </c>
      <c r="AI51" s="112">
        <v>0.9049770070379178</v>
      </c>
      <c r="AJ51" s="115" t="s">
        <v>92</v>
      </c>
    </row>
    <row r="52" spans="1:36" ht="14.25">
      <c r="A52" s="2" t="s">
        <v>72</v>
      </c>
      <c r="B52" s="2">
        <v>22.9</v>
      </c>
      <c r="C52" s="2">
        <v>23.1</v>
      </c>
      <c r="D52" s="2">
        <v>22.5</v>
      </c>
      <c r="E52" s="2">
        <v>21.8</v>
      </c>
      <c r="F52" s="2">
        <v>22.6</v>
      </c>
      <c r="G52" s="2">
        <v>24.9</v>
      </c>
      <c r="H52" s="2">
        <v>23.1</v>
      </c>
      <c r="I52" s="2">
        <v>26.3</v>
      </c>
      <c r="J52" s="2">
        <v>19.6</v>
      </c>
      <c r="K52" s="2">
        <v>19.7</v>
      </c>
      <c r="L52" s="2">
        <v>17.9</v>
      </c>
      <c r="M52" s="2">
        <v>19</v>
      </c>
      <c r="N52" s="2">
        <v>18</v>
      </c>
      <c r="O52" s="2">
        <v>17.8</v>
      </c>
      <c r="P52" s="2">
        <v>18.2</v>
      </c>
      <c r="Q52" s="2">
        <v>20.7</v>
      </c>
      <c r="R52" s="2">
        <v>28.3</v>
      </c>
      <c r="S52" s="2">
        <v>32.2</v>
      </c>
      <c r="T52" s="2">
        <v>36.5</v>
      </c>
      <c r="U52" s="2">
        <v>32.9</v>
      </c>
      <c r="V52" s="2">
        <v>31</v>
      </c>
      <c r="W52" s="2">
        <v>29.9</v>
      </c>
      <c r="X52" s="2">
        <v>30.6</v>
      </c>
      <c r="Y52" s="2">
        <v>30.1</v>
      </c>
      <c r="Z52" s="111">
        <v>0.04384632102350925</v>
      </c>
      <c r="AA52" s="112">
        <v>1.8179946107280505</v>
      </c>
      <c r="AB52" s="112">
        <v>1.7161674605319268</v>
      </c>
      <c r="AC52" s="112">
        <v>1.6</v>
      </c>
      <c r="AD52" s="113">
        <v>13.05065680992116</v>
      </c>
      <c r="AE52" s="113">
        <v>13.052558580085632</v>
      </c>
      <c r="AF52" s="113">
        <v>13.2</v>
      </c>
      <c r="AG52" s="113">
        <v>12.274562055179045</v>
      </c>
      <c r="AH52" s="113">
        <v>11</v>
      </c>
      <c r="AI52" s="113">
        <v>51.32005913572389</v>
      </c>
      <c r="AJ52" s="113">
        <v>42</v>
      </c>
    </row>
    <row r="53" spans="1:36" ht="14.25">
      <c r="A53" s="2" t="s">
        <v>73</v>
      </c>
      <c r="B53" s="2">
        <v>7.5</v>
      </c>
      <c r="C53" s="2">
        <v>7.46</v>
      </c>
      <c r="D53" s="2">
        <v>6.57</v>
      </c>
      <c r="E53" s="2">
        <v>7.11</v>
      </c>
      <c r="F53" s="2">
        <v>6.7</v>
      </c>
      <c r="G53" s="2">
        <v>7.11</v>
      </c>
      <c r="H53" s="2">
        <v>7.18</v>
      </c>
      <c r="I53" s="2">
        <v>7.45</v>
      </c>
      <c r="J53" s="2">
        <v>10.6</v>
      </c>
      <c r="K53" s="2">
        <v>8.74</v>
      </c>
      <c r="L53" s="2">
        <v>8.78</v>
      </c>
      <c r="M53" s="2">
        <v>2.24</v>
      </c>
      <c r="N53" s="2">
        <v>8.96</v>
      </c>
      <c r="O53" s="2">
        <v>3.19</v>
      </c>
      <c r="P53" s="2">
        <v>8.51</v>
      </c>
      <c r="Q53" s="2">
        <v>8.49</v>
      </c>
      <c r="R53" s="2">
        <v>13.7</v>
      </c>
      <c r="S53" s="2">
        <v>15.5</v>
      </c>
      <c r="T53" s="2">
        <v>12.7</v>
      </c>
      <c r="U53" s="2">
        <v>18.5</v>
      </c>
      <c r="V53" s="2">
        <v>16.2</v>
      </c>
      <c r="W53" s="2">
        <v>7.23</v>
      </c>
      <c r="X53" s="2">
        <v>19.7</v>
      </c>
      <c r="Y53" s="2">
        <v>14.3</v>
      </c>
      <c r="Z53" s="111">
        <v>0.0028879386286701204</v>
      </c>
      <c r="AA53" s="116">
        <v>1.2146964924094652</v>
      </c>
      <c r="AB53" s="116">
        <v>1.2110990410469995</v>
      </c>
      <c r="AC53" s="116">
        <v>1.22</v>
      </c>
      <c r="AD53" s="116">
        <v>6.130074608267325</v>
      </c>
      <c r="AE53" s="116">
        <v>6.0844059466517635</v>
      </c>
      <c r="AF53" s="116">
        <v>6.1</v>
      </c>
      <c r="AG53" s="116">
        <v>6.045076761984387</v>
      </c>
      <c r="AH53" s="116">
        <v>5.7</v>
      </c>
      <c r="AI53" s="117">
        <v>117.76888681855111</v>
      </c>
      <c r="AJ53" s="117">
        <v>105</v>
      </c>
    </row>
    <row r="54" spans="1:36" s="122" customFormat="1" ht="15" thickBot="1">
      <c r="A54" s="121" t="s">
        <v>74</v>
      </c>
      <c r="B54" s="121">
        <v>1.9</v>
      </c>
      <c r="C54" s="121">
        <v>1.96</v>
      </c>
      <c r="D54" s="121">
        <v>1.97</v>
      </c>
      <c r="E54" s="121">
        <v>1.85</v>
      </c>
      <c r="F54" s="121">
        <v>1.76</v>
      </c>
      <c r="G54" s="121">
        <v>1.91</v>
      </c>
      <c r="H54" s="121">
        <v>2</v>
      </c>
      <c r="I54" s="121">
        <v>1.95</v>
      </c>
      <c r="J54" s="121">
        <v>2.79</v>
      </c>
      <c r="K54" s="121">
        <v>2.93</v>
      </c>
      <c r="L54" s="121">
        <v>2.01</v>
      </c>
      <c r="M54" s="121">
        <v>2.71</v>
      </c>
      <c r="N54" s="121">
        <v>2.29</v>
      </c>
      <c r="O54" s="121">
        <v>1.9</v>
      </c>
      <c r="P54" s="121">
        <v>1.86</v>
      </c>
      <c r="Q54" s="121">
        <v>7.7</v>
      </c>
      <c r="R54" s="121">
        <v>3.74</v>
      </c>
      <c r="S54" s="121">
        <v>5.08</v>
      </c>
      <c r="T54" s="121">
        <v>4.18</v>
      </c>
      <c r="U54" s="121">
        <v>7.09</v>
      </c>
      <c r="V54" s="121">
        <v>3.27</v>
      </c>
      <c r="W54" s="121">
        <v>2.99</v>
      </c>
      <c r="X54" s="121">
        <v>6.14</v>
      </c>
      <c r="Y54" s="121">
        <v>7.34</v>
      </c>
      <c r="Z54" s="123">
        <v>0.000416703905297988</v>
      </c>
      <c r="AA54" s="124">
        <v>0.41302705417532426</v>
      </c>
      <c r="AB54" s="124">
        <v>0.4139046684201223</v>
      </c>
      <c r="AC54" s="124">
        <v>0.403</v>
      </c>
      <c r="AD54" s="124">
        <v>1.8483087613131297</v>
      </c>
      <c r="AE54" s="124">
        <v>1.8402024133227568</v>
      </c>
      <c r="AF54" s="124">
        <v>1.86</v>
      </c>
      <c r="AG54" s="124">
        <v>1.7014518415573756</v>
      </c>
      <c r="AH54" s="124">
        <v>1.69</v>
      </c>
      <c r="AI54" s="124">
        <v>2.572720362459248</v>
      </c>
      <c r="AJ54" s="124">
        <v>2.4</v>
      </c>
    </row>
    <row r="55" spans="1:25" ht="14.25">
      <c r="A55" s="5" t="s">
        <v>86</v>
      </c>
      <c r="B55" s="6">
        <f aca="true" t="shared" si="0" ref="B55:I55">(B$6/101.96)/((B$10/56.08)+(B$11/61.98)+(B$12/94.2))</f>
        <v>1.0747119577125401</v>
      </c>
      <c r="C55" s="6">
        <f t="shared" si="0"/>
        <v>1.0665336056172048</v>
      </c>
      <c r="D55" s="6">
        <f t="shared" si="0"/>
        <v>1.0607991258232015</v>
      </c>
      <c r="E55" s="6">
        <f t="shared" si="0"/>
        <v>1.056826705754686</v>
      </c>
      <c r="F55" s="6">
        <f t="shared" si="0"/>
        <v>1.0416260905640904</v>
      </c>
      <c r="G55" s="6">
        <f t="shared" si="0"/>
        <v>1.047016503186362</v>
      </c>
      <c r="H55" s="6">
        <f t="shared" si="0"/>
        <v>1.0509173579964024</v>
      </c>
      <c r="I55" s="6">
        <f t="shared" si="0"/>
        <v>1.0740517990927463</v>
      </c>
      <c r="J55" s="6">
        <f aca="true" t="shared" si="1" ref="J55:Y55">(J$6/101.96)/((J$10/56.08)+(J$11/61.98)+(J$12/94.2))</f>
        <v>1.0516956104589155</v>
      </c>
      <c r="K55" s="6">
        <f t="shared" si="1"/>
        <v>1.0552401788908696</v>
      </c>
      <c r="L55" s="6">
        <f t="shared" si="1"/>
        <v>1.0586079023825032</v>
      </c>
      <c r="M55" s="6">
        <f t="shared" si="1"/>
        <v>1.0554328645805917</v>
      </c>
      <c r="N55" s="6">
        <f t="shared" si="1"/>
        <v>1.0633997530676744</v>
      </c>
      <c r="O55" s="6">
        <f t="shared" si="1"/>
        <v>1.0481191040722795</v>
      </c>
      <c r="P55" s="6">
        <f t="shared" si="1"/>
        <v>1.0431673523698148</v>
      </c>
      <c r="Q55" s="6">
        <f t="shared" si="1"/>
        <v>1.059471768768954</v>
      </c>
      <c r="R55" s="6">
        <f t="shared" si="1"/>
        <v>1.0489864531048383</v>
      </c>
      <c r="S55" s="6">
        <f t="shared" si="1"/>
        <v>1.0474016304593727</v>
      </c>
      <c r="T55" s="6">
        <f t="shared" si="1"/>
        <v>1.0170870275847521</v>
      </c>
      <c r="U55" s="6">
        <f t="shared" si="1"/>
        <v>1.0419709637334345</v>
      </c>
      <c r="V55" s="6">
        <f t="shared" si="1"/>
        <v>1.043686812539254</v>
      </c>
      <c r="W55" s="6">
        <f t="shared" si="1"/>
        <v>1.0279546953804424</v>
      </c>
      <c r="X55" s="6">
        <f t="shared" si="1"/>
        <v>1.0780183244004193</v>
      </c>
      <c r="Y55" s="6">
        <f t="shared" si="1"/>
        <v>1.048102307925562</v>
      </c>
    </row>
    <row r="56" spans="1:25" ht="14.25">
      <c r="A56" s="2" t="s">
        <v>75</v>
      </c>
      <c r="B56" s="2">
        <v>58</v>
      </c>
      <c r="C56" s="2">
        <v>59.3</v>
      </c>
      <c r="D56" s="2">
        <v>58</v>
      </c>
      <c r="E56" s="2">
        <v>57</v>
      </c>
      <c r="F56" s="2">
        <v>55.4</v>
      </c>
      <c r="G56" s="2">
        <v>58.1</v>
      </c>
      <c r="H56" s="2">
        <v>56.3</v>
      </c>
      <c r="I56" s="2">
        <v>60.8</v>
      </c>
      <c r="J56" s="2">
        <v>134</v>
      </c>
      <c r="K56" s="2">
        <v>120</v>
      </c>
      <c r="L56" s="2">
        <v>123</v>
      </c>
      <c r="M56" s="2">
        <v>56.3</v>
      </c>
      <c r="N56" s="2">
        <v>122</v>
      </c>
      <c r="O56" s="2">
        <v>66.3</v>
      </c>
      <c r="P56" s="2">
        <v>124</v>
      </c>
      <c r="Q56" s="2">
        <v>108</v>
      </c>
      <c r="R56" s="2">
        <v>146</v>
      </c>
      <c r="S56" s="2">
        <v>154</v>
      </c>
      <c r="T56" s="2">
        <v>114</v>
      </c>
      <c r="U56" s="2">
        <v>171</v>
      </c>
      <c r="V56" s="2">
        <v>191</v>
      </c>
      <c r="W56" s="2">
        <v>105</v>
      </c>
      <c r="X56" s="2">
        <v>176</v>
      </c>
      <c r="Y56" s="2">
        <v>123</v>
      </c>
    </row>
    <row r="57" spans="1:25" ht="14.25">
      <c r="A57" s="2" t="s">
        <v>76</v>
      </c>
      <c r="B57" s="2">
        <v>54.5</v>
      </c>
      <c r="C57" s="2">
        <v>55.6</v>
      </c>
      <c r="D57" s="2">
        <v>54.4</v>
      </c>
      <c r="E57" s="2">
        <v>53.6</v>
      </c>
      <c r="F57" s="2">
        <v>51.9</v>
      </c>
      <c r="G57" s="2">
        <v>54.6</v>
      </c>
      <c r="H57" s="2">
        <v>52.9</v>
      </c>
      <c r="I57" s="2">
        <v>57.4</v>
      </c>
      <c r="J57" s="2">
        <v>127</v>
      </c>
      <c r="K57" s="2">
        <v>114</v>
      </c>
      <c r="L57" s="2">
        <v>117</v>
      </c>
      <c r="M57" s="2">
        <v>51.1</v>
      </c>
      <c r="N57" s="2">
        <v>116</v>
      </c>
      <c r="O57" s="2">
        <v>61.2</v>
      </c>
      <c r="P57" s="2">
        <v>118</v>
      </c>
      <c r="Q57" s="2">
        <v>102</v>
      </c>
      <c r="R57" s="2">
        <v>132</v>
      </c>
      <c r="S57" s="2">
        <v>140</v>
      </c>
      <c r="T57" s="2">
        <v>108</v>
      </c>
      <c r="U57" s="2">
        <v>158</v>
      </c>
      <c r="V57" s="2">
        <v>180</v>
      </c>
      <c r="W57" s="2">
        <v>95.2</v>
      </c>
      <c r="X57" s="2">
        <v>169</v>
      </c>
      <c r="Y57" s="2">
        <v>116</v>
      </c>
    </row>
    <row r="58" spans="1:25" ht="14.25">
      <c r="A58" s="2" t="s">
        <v>77</v>
      </c>
      <c r="B58" s="2">
        <v>3.52</v>
      </c>
      <c r="C58" s="2">
        <v>3.68</v>
      </c>
      <c r="D58" s="2">
        <v>3.63</v>
      </c>
      <c r="E58" s="2">
        <v>3.44</v>
      </c>
      <c r="F58" s="2">
        <v>3.47</v>
      </c>
      <c r="G58" s="2">
        <v>3.51</v>
      </c>
      <c r="H58" s="2">
        <v>3.35</v>
      </c>
      <c r="I58" s="2">
        <v>3.46</v>
      </c>
      <c r="J58" s="2">
        <v>6.48</v>
      </c>
      <c r="K58" s="2">
        <v>6.52</v>
      </c>
      <c r="L58" s="2">
        <v>6.16</v>
      </c>
      <c r="M58" s="2">
        <v>5.28</v>
      </c>
      <c r="N58" s="2">
        <v>6.13</v>
      </c>
      <c r="O58" s="2">
        <v>5.07</v>
      </c>
      <c r="P58" s="2">
        <v>6.16</v>
      </c>
      <c r="Q58" s="2">
        <v>5.92</v>
      </c>
      <c r="R58" s="2">
        <v>14</v>
      </c>
      <c r="S58" s="2">
        <v>14.3</v>
      </c>
      <c r="T58" s="2">
        <v>6.35</v>
      </c>
      <c r="U58" s="2">
        <v>13</v>
      </c>
      <c r="V58" s="2">
        <v>10.2</v>
      </c>
      <c r="W58" s="2">
        <v>9.56</v>
      </c>
      <c r="X58" s="2">
        <v>6.86</v>
      </c>
      <c r="Y58" s="2">
        <v>6.84</v>
      </c>
    </row>
    <row r="59" spans="1:25" ht="14.25">
      <c r="A59" s="2" t="s">
        <v>78</v>
      </c>
      <c r="B59" s="2">
        <v>15.5</v>
      </c>
      <c r="C59" s="2">
        <v>15.1</v>
      </c>
      <c r="D59" s="2">
        <v>15</v>
      </c>
      <c r="E59" s="2">
        <v>15.6</v>
      </c>
      <c r="F59" s="2">
        <v>14.9</v>
      </c>
      <c r="G59" s="2">
        <v>15.6</v>
      </c>
      <c r="H59" s="2">
        <v>15.8</v>
      </c>
      <c r="I59" s="2">
        <v>16.6</v>
      </c>
      <c r="J59" s="2">
        <v>19.6</v>
      </c>
      <c r="K59" s="2">
        <v>17.4</v>
      </c>
      <c r="L59" s="2">
        <v>19</v>
      </c>
      <c r="M59" s="2">
        <v>9.67</v>
      </c>
      <c r="N59" s="2">
        <v>18.9</v>
      </c>
      <c r="O59" s="2">
        <v>12.1</v>
      </c>
      <c r="P59" s="2">
        <v>19.1</v>
      </c>
      <c r="Q59" s="2">
        <v>17.2</v>
      </c>
      <c r="R59" s="2">
        <v>9.39</v>
      </c>
      <c r="S59" s="2">
        <v>9.76</v>
      </c>
      <c r="T59" s="2">
        <v>17</v>
      </c>
      <c r="U59" s="2">
        <v>12.1</v>
      </c>
      <c r="V59" s="2">
        <v>17.7</v>
      </c>
      <c r="W59" s="2">
        <v>9.95</v>
      </c>
      <c r="X59" s="2">
        <v>24.7</v>
      </c>
      <c r="Y59" s="2">
        <v>16.9</v>
      </c>
    </row>
    <row r="60" spans="1:25" ht="14.25">
      <c r="A60" s="2" t="s">
        <v>79</v>
      </c>
      <c r="B60" s="2">
        <v>23.4</v>
      </c>
      <c r="C60" s="2">
        <v>22.5</v>
      </c>
      <c r="D60" s="2">
        <v>22.4</v>
      </c>
      <c r="E60" s="2">
        <v>23</v>
      </c>
      <c r="F60" s="2">
        <v>21.7</v>
      </c>
      <c r="G60" s="2">
        <v>23.6</v>
      </c>
      <c r="H60" s="2">
        <v>23.3</v>
      </c>
      <c r="I60" s="2">
        <v>24.9</v>
      </c>
      <c r="J60" s="2">
        <v>34.3</v>
      </c>
      <c r="K60" s="2">
        <v>29.2</v>
      </c>
      <c r="L60" s="2">
        <v>34.1</v>
      </c>
      <c r="M60" s="2">
        <v>12.8</v>
      </c>
      <c r="N60" s="2">
        <v>33.3</v>
      </c>
      <c r="O60" s="2">
        <v>18.3</v>
      </c>
      <c r="P60" s="2">
        <v>34.8</v>
      </c>
      <c r="Q60" s="2">
        <v>28.9</v>
      </c>
      <c r="R60" s="2">
        <v>10.9</v>
      </c>
      <c r="S60" s="2">
        <v>12.1</v>
      </c>
      <c r="T60" s="2">
        <v>21.1</v>
      </c>
      <c r="U60" s="2">
        <v>17.2</v>
      </c>
      <c r="V60" s="2">
        <v>26.6</v>
      </c>
      <c r="W60" s="2">
        <v>10.8</v>
      </c>
      <c r="X60" s="2">
        <v>36.5</v>
      </c>
      <c r="Y60" s="2">
        <v>21.3</v>
      </c>
    </row>
    <row r="61" spans="1:25" ht="14.25">
      <c r="A61" s="2" t="s">
        <v>337</v>
      </c>
      <c r="B61" s="2">
        <v>1.05</v>
      </c>
      <c r="C61" s="2">
        <v>1.05</v>
      </c>
      <c r="D61" s="2">
        <v>1.07</v>
      </c>
      <c r="E61" s="2">
        <v>1.08</v>
      </c>
      <c r="F61" s="2">
        <v>1.1</v>
      </c>
      <c r="G61" s="2">
        <v>1.05</v>
      </c>
      <c r="H61" s="2">
        <v>1.1</v>
      </c>
      <c r="I61" s="2">
        <v>1.04</v>
      </c>
      <c r="J61" s="2">
        <v>0.83</v>
      </c>
      <c r="K61" s="2">
        <v>0.89</v>
      </c>
      <c r="L61" s="2">
        <v>0.88</v>
      </c>
      <c r="M61" s="2">
        <v>1.24</v>
      </c>
      <c r="N61" s="2">
        <v>0.84</v>
      </c>
      <c r="O61" s="2">
        <v>1.13</v>
      </c>
      <c r="P61" s="2">
        <v>0.84</v>
      </c>
      <c r="Q61" s="2">
        <v>0.93</v>
      </c>
      <c r="R61" s="2">
        <v>0.76</v>
      </c>
      <c r="S61" s="2">
        <v>0.77</v>
      </c>
      <c r="T61" s="2">
        <v>0.95</v>
      </c>
      <c r="U61" s="2">
        <v>0.71</v>
      </c>
      <c r="V61" s="2">
        <v>0.83</v>
      </c>
      <c r="W61" s="2">
        <v>0.91</v>
      </c>
      <c r="X61" s="2">
        <v>0.76</v>
      </c>
      <c r="Y61" s="2">
        <v>0.93</v>
      </c>
    </row>
    <row r="62" spans="1:25" ht="14.25">
      <c r="A62" s="2" t="s">
        <v>338</v>
      </c>
      <c r="B62" s="2">
        <v>0.95</v>
      </c>
      <c r="C62" s="2">
        <v>0.95</v>
      </c>
      <c r="D62" s="2">
        <v>0.95</v>
      </c>
      <c r="E62" s="2">
        <v>0.95</v>
      </c>
      <c r="F62" s="2">
        <v>0.96</v>
      </c>
      <c r="G62" s="2">
        <v>0.95</v>
      </c>
      <c r="H62" s="2">
        <v>0.95</v>
      </c>
      <c r="I62" s="2">
        <v>0.95</v>
      </c>
      <c r="J62" s="2">
        <v>0.96</v>
      </c>
      <c r="K62" s="2">
        <v>0.97</v>
      </c>
      <c r="L62" s="2">
        <v>0.95</v>
      </c>
      <c r="M62" s="2">
        <v>0.99</v>
      </c>
      <c r="N62" s="2">
        <v>0.95</v>
      </c>
      <c r="O62" s="2">
        <v>0.97</v>
      </c>
      <c r="P62" s="2">
        <v>0.95</v>
      </c>
      <c r="Q62" s="2">
        <v>0.95</v>
      </c>
      <c r="R62" s="2">
        <v>0.96</v>
      </c>
      <c r="S62" s="2">
        <v>0.92</v>
      </c>
      <c r="T62" s="2">
        <v>0.91</v>
      </c>
      <c r="U62" s="2">
        <v>0.92</v>
      </c>
      <c r="V62" s="2">
        <v>0.9</v>
      </c>
      <c r="W62" s="2">
        <v>1</v>
      </c>
      <c r="X62" s="2">
        <v>0.91</v>
      </c>
      <c r="Y62" s="2">
        <v>0.91</v>
      </c>
    </row>
    <row r="63" spans="1:25" s="109" customFormat="1" ht="14.25">
      <c r="A63" s="108" t="s">
        <v>84</v>
      </c>
      <c r="B63" s="108">
        <f aca="true" t="shared" si="2" ref="B63:I63">B30/B31</f>
        <v>143.348623853211</v>
      </c>
      <c r="C63" s="108">
        <f t="shared" si="2"/>
        <v>137.41935483870967</v>
      </c>
      <c r="D63" s="108">
        <f t="shared" si="2"/>
        <v>145.9869848156182</v>
      </c>
      <c r="E63" s="108">
        <f t="shared" si="2"/>
        <v>160</v>
      </c>
      <c r="F63" s="108">
        <f t="shared" si="2"/>
        <v>149.8881431767338</v>
      </c>
      <c r="G63" s="108">
        <f t="shared" si="2"/>
        <v>148.11529933481154</v>
      </c>
      <c r="H63" s="108">
        <f t="shared" si="2"/>
        <v>152.08333333333331</v>
      </c>
      <c r="I63" s="108">
        <f t="shared" si="2"/>
        <v>146.60633484162895</v>
      </c>
      <c r="J63" s="108">
        <f aca="true" t="shared" si="3" ref="J63:Y63">J30/J31</f>
        <v>79.84409799554565</v>
      </c>
      <c r="K63" s="108">
        <f t="shared" si="3"/>
        <v>77.32620320855615</v>
      </c>
      <c r="L63" s="108">
        <f t="shared" si="3"/>
        <v>86.82352941176471</v>
      </c>
      <c r="M63" s="108">
        <f t="shared" si="3"/>
        <v>85.42413381123059</v>
      </c>
      <c r="N63" s="108">
        <f t="shared" si="3"/>
        <v>84.41247002398082</v>
      </c>
      <c r="O63" s="108">
        <f t="shared" si="3"/>
        <v>88.41145833333334</v>
      </c>
      <c r="P63" s="108">
        <f t="shared" si="3"/>
        <v>85.38647342995169</v>
      </c>
      <c r="Q63" s="108">
        <f t="shared" si="3"/>
        <v>85.62801932367151</v>
      </c>
      <c r="R63" s="108">
        <f t="shared" si="3"/>
        <v>14.655172413793103</v>
      </c>
      <c r="S63" s="108">
        <f t="shared" si="3"/>
        <v>17.375</v>
      </c>
      <c r="T63" s="108">
        <f t="shared" si="3"/>
        <v>42.561983471074385</v>
      </c>
      <c r="U63" s="108">
        <f t="shared" si="3"/>
        <v>20.878048780487806</v>
      </c>
      <c r="V63" s="108">
        <f t="shared" si="3"/>
        <v>24.551724137931036</v>
      </c>
      <c r="W63" s="108">
        <f t="shared" si="3"/>
        <v>25.492957746478876</v>
      </c>
      <c r="X63" s="108">
        <f t="shared" si="3"/>
        <v>43.27424400417101</v>
      </c>
      <c r="Y63" s="108">
        <f t="shared" si="3"/>
        <v>37.83018867924528</v>
      </c>
    </row>
    <row r="64" spans="1:25" s="118" customFormat="1" ht="12">
      <c r="A64" s="118" t="s">
        <v>341</v>
      </c>
      <c r="B64" s="119">
        <v>1.2777380100214748</v>
      </c>
      <c r="C64" s="119">
        <v>1.2673814709331548</v>
      </c>
      <c r="D64" s="119">
        <v>1.265833618623759</v>
      </c>
      <c r="E64" s="119">
        <v>1.2473156764495348</v>
      </c>
      <c r="F64" s="119">
        <v>1.2493438320209973</v>
      </c>
      <c r="G64" s="119">
        <v>1.2929491768074446</v>
      </c>
      <c r="H64" s="119">
        <v>1.245193188060795</v>
      </c>
      <c r="I64" s="119">
        <v>1.2473156764495348</v>
      </c>
      <c r="J64" s="119">
        <v>1.5648220028834425</v>
      </c>
      <c r="K64" s="119">
        <v>1.5466056607788892</v>
      </c>
      <c r="L64" s="119">
        <v>1.61828652015513</v>
      </c>
      <c r="M64" s="119">
        <v>1.3762892314517023</v>
      </c>
      <c r="N64" s="119">
        <v>1.5551181102362206</v>
      </c>
      <c r="O64" s="119">
        <v>1.500508001016002</v>
      </c>
      <c r="P64" s="119">
        <v>1.6123836793128132</v>
      </c>
      <c r="Q64" s="119">
        <v>1.5255905511811023</v>
      </c>
      <c r="R64" s="119">
        <v>1.103426260906576</v>
      </c>
      <c r="S64" s="119">
        <v>1.1354049493813272</v>
      </c>
      <c r="T64" s="119">
        <v>0.9171770195392243</v>
      </c>
      <c r="U64" s="119">
        <v>1.2694710715508388</v>
      </c>
      <c r="V64" s="119">
        <v>1.1539505837632364</v>
      </c>
      <c r="W64" s="119">
        <v>1.0853373058097469</v>
      </c>
      <c r="X64" s="119">
        <v>1.0440944881889764</v>
      </c>
      <c r="Y64" s="119">
        <v>0.9393562646774418</v>
      </c>
    </row>
    <row r="65" spans="1:25" s="7" customFormat="1" ht="14.25">
      <c r="A65" s="6" t="s">
        <v>85</v>
      </c>
      <c r="B65" s="6">
        <f aca="true" t="shared" si="4" ref="B65:I65">B33/B51</f>
        <v>7.642857142857143</v>
      </c>
      <c r="C65" s="6">
        <f t="shared" si="4"/>
        <v>7.767441860465116</v>
      </c>
      <c r="D65" s="6">
        <f t="shared" si="4"/>
        <v>7.488888888888889</v>
      </c>
      <c r="E65" s="6">
        <f t="shared" si="4"/>
        <v>7.975609756097562</v>
      </c>
      <c r="F65" s="6">
        <f t="shared" si="4"/>
        <v>8.666666666666668</v>
      </c>
      <c r="G65" s="6">
        <f t="shared" si="4"/>
        <v>7.7857142857142865</v>
      </c>
      <c r="H65" s="6">
        <f t="shared" si="4"/>
        <v>8.051282051282051</v>
      </c>
      <c r="I65" s="6">
        <f t="shared" si="4"/>
        <v>8.486486486486488</v>
      </c>
      <c r="J65" s="6">
        <f aca="true" t="shared" si="5" ref="J65:Y65">J33/J51</f>
        <v>7.245098039215685</v>
      </c>
      <c r="K65" s="6">
        <f t="shared" si="5"/>
        <v>7.3921568627450975</v>
      </c>
      <c r="L65" s="6">
        <f t="shared" si="5"/>
        <v>9.323943661971832</v>
      </c>
      <c r="M65" s="6">
        <f t="shared" si="5"/>
        <v>6.876190476190476</v>
      </c>
      <c r="N65" s="6">
        <f t="shared" si="5"/>
        <v>8.109756097560977</v>
      </c>
      <c r="O65" s="6">
        <f t="shared" si="5"/>
        <v>8.25974025974026</v>
      </c>
      <c r="P65" s="6">
        <f t="shared" si="5"/>
        <v>8.710526315789474</v>
      </c>
      <c r="Q65" s="6">
        <f t="shared" si="5"/>
        <v>6.017543859649123</v>
      </c>
      <c r="R65" s="6">
        <f t="shared" si="5"/>
        <v>7.443609022556391</v>
      </c>
      <c r="S65" s="6">
        <f t="shared" si="5"/>
        <v>6.9565217391304355</v>
      </c>
      <c r="T65" s="6">
        <f t="shared" si="5"/>
        <v>8.944444444444445</v>
      </c>
      <c r="U65" s="6">
        <f t="shared" si="5"/>
        <v>6.234817813765182</v>
      </c>
      <c r="V65" s="6">
        <f t="shared" si="5"/>
        <v>8.287671232876713</v>
      </c>
      <c r="W65" s="6">
        <f t="shared" si="5"/>
        <v>8.63013698630137</v>
      </c>
      <c r="X65" s="6">
        <f t="shared" si="5"/>
        <v>9.745762711864407</v>
      </c>
      <c r="Y65" s="6">
        <f t="shared" si="5"/>
        <v>7.905405405405405</v>
      </c>
    </row>
    <row r="66" spans="1:25" s="118" customFormat="1" ht="12">
      <c r="A66" s="118" t="s">
        <v>340</v>
      </c>
      <c r="B66" s="120">
        <f>12900/(2.95+0.85*((2*B$11/61.9789+2*B$12/94.196+2*B$10/56.0774)/(2*B$6/101.9613*B$4/60.0843/(B$4/60.0843+B$5/79.8658+2*B$6/101.9613+2*B$70/159.6882+B$69/71.8444+B$9/40.3044+B$10/56.0774+2*B$11/61.9789+2*B$12/94.196+2*B$13/141.9445)))+LN(496000/B$32))-273.15</f>
        <v>736.7476533697832</v>
      </c>
      <c r="C66" s="120">
        <f aca="true" t="shared" si="6" ref="C66:Y66">12900/(2.95+0.85*((2*C$11/61.9789+2*C$12/94.196+2*C$10/56.0774)/(2*C$6/101.9613*C$4/60.0843/(C$4/60.0843+C$5/79.8658+2*C$6/101.9613+2*C$70/159.6882+C$69/71.8444+C$9/40.3044+C$10/56.0774+2*C$11/61.9789+2*C$12/94.196+2*C$13/141.9445)))+LN(496000/C$32))-273.15</f>
        <v>739.9337216376572</v>
      </c>
      <c r="D66" s="120">
        <f t="shared" si="6"/>
        <v>738.8197062210286</v>
      </c>
      <c r="E66" s="120">
        <f t="shared" si="6"/>
        <v>736.3255787924428</v>
      </c>
      <c r="F66" s="120">
        <f t="shared" si="6"/>
        <v>733.6228248458648</v>
      </c>
      <c r="G66" s="120">
        <f t="shared" si="6"/>
        <v>733.9337158991257</v>
      </c>
      <c r="H66" s="120">
        <f t="shared" si="6"/>
        <v>734.9425838728642</v>
      </c>
      <c r="I66" s="120">
        <f t="shared" si="6"/>
        <v>735.4534772079854</v>
      </c>
      <c r="J66" s="120">
        <f t="shared" si="6"/>
        <v>773.2384522158244</v>
      </c>
      <c r="K66" s="120">
        <f t="shared" si="6"/>
        <v>772.6151253216079</v>
      </c>
      <c r="L66" s="120">
        <f t="shared" si="6"/>
        <v>766.9794982910049</v>
      </c>
      <c r="M66" s="120">
        <f t="shared" si="6"/>
        <v>759.8328444682953</v>
      </c>
      <c r="N66" s="120">
        <f t="shared" si="6"/>
        <v>769.0084711654077</v>
      </c>
      <c r="O66" s="120">
        <f t="shared" si="6"/>
        <v>763.848311724979</v>
      </c>
      <c r="P66" s="120">
        <f t="shared" si="6"/>
        <v>771.4956415481164</v>
      </c>
      <c r="Q66" s="120">
        <f t="shared" si="6"/>
        <v>763.6052173522193</v>
      </c>
      <c r="R66" s="120">
        <f t="shared" si="6"/>
        <v>804.0003998642206</v>
      </c>
      <c r="S66" s="120">
        <f t="shared" si="6"/>
        <v>835.8765327023169</v>
      </c>
      <c r="T66" s="120">
        <f t="shared" si="6"/>
        <v>789.4554119258288</v>
      </c>
      <c r="U66" s="120">
        <f t="shared" si="6"/>
        <v>801.8005083034308</v>
      </c>
      <c r="V66" s="120">
        <f t="shared" si="6"/>
        <v>803.2848624568331</v>
      </c>
      <c r="W66" s="120">
        <f t="shared" si="6"/>
        <v>809.3710514169619</v>
      </c>
      <c r="X66" s="120">
        <f t="shared" si="6"/>
        <v>782.9466621117809</v>
      </c>
      <c r="Y66" s="120">
        <f t="shared" si="6"/>
        <v>793.4968045832405</v>
      </c>
    </row>
    <row r="67" spans="1:25" s="127" customFormat="1" ht="15" thickBot="1">
      <c r="A67" s="126" t="s">
        <v>339</v>
      </c>
      <c r="B67" s="126">
        <v>814.7380992500092</v>
      </c>
      <c r="C67" s="126">
        <v>820.3791240206752</v>
      </c>
      <c r="D67" s="126">
        <v>818.6851342322901</v>
      </c>
      <c r="E67" s="126">
        <v>815.8635647652674</v>
      </c>
      <c r="F67" s="126">
        <v>812.9269335631958</v>
      </c>
      <c r="G67" s="126">
        <v>813.2324893013464</v>
      </c>
      <c r="H67" s="126">
        <v>812.9882096392254</v>
      </c>
      <c r="I67" s="126">
        <v>812.1023219420066</v>
      </c>
      <c r="J67" s="126">
        <v>872.0823223010149</v>
      </c>
      <c r="K67" s="126">
        <v>870.7404005150999</v>
      </c>
      <c r="L67" s="126">
        <v>862.075540844064</v>
      </c>
      <c r="M67" s="126">
        <v>851.9811596517217</v>
      </c>
      <c r="N67" s="126">
        <v>862.7939982501199</v>
      </c>
      <c r="O67" s="126">
        <v>858.1466188367077</v>
      </c>
      <c r="P67" s="126">
        <v>868.5916733141574</v>
      </c>
      <c r="Q67" s="126">
        <v>856.119210339661</v>
      </c>
      <c r="R67" s="126">
        <v>921.4950153680312</v>
      </c>
      <c r="S67" s="126">
        <v>971.4277035770584</v>
      </c>
      <c r="T67" s="126">
        <v>903.831122937887</v>
      </c>
      <c r="U67" s="126">
        <v>919.9711031509393</v>
      </c>
      <c r="V67" s="126">
        <v>920.3762872062681</v>
      </c>
      <c r="W67" s="126">
        <v>932.6812055260285</v>
      </c>
      <c r="X67" s="126">
        <v>890.3826753619641</v>
      </c>
      <c r="Y67" s="126">
        <v>904.9007441684606</v>
      </c>
    </row>
  </sheetData>
  <sheetProtection/>
  <mergeCells count="4">
    <mergeCell ref="B3:I3"/>
    <mergeCell ref="J3:Q3"/>
    <mergeCell ref="R3:Y3"/>
    <mergeCell ref="A1:P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P15"/>
  <sheetViews>
    <sheetView zoomScalePageLayoutView="0" workbookViewId="0" topLeftCell="A1">
      <selection activeCell="A1" sqref="A1:IV1"/>
    </sheetView>
  </sheetViews>
  <sheetFormatPr defaultColWidth="9.00390625" defaultRowHeight="14.25"/>
  <cols>
    <col min="1" max="6" width="9.00390625" style="37" customWidth="1"/>
    <col min="7" max="8" width="9.375" style="37" bestFit="1" customWidth="1"/>
    <col min="9" max="16384" width="9.00390625" style="37" customWidth="1"/>
  </cols>
  <sheetData>
    <row r="1" spans="1:16" ht="12.75" thickBot="1">
      <c r="A1" s="189" t="s">
        <v>266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</row>
    <row r="2" spans="1:16" ht="15.75" thickBot="1" thickTop="1">
      <c r="A2" s="35" t="s">
        <v>147</v>
      </c>
      <c r="B2" s="35" t="s">
        <v>267</v>
      </c>
      <c r="C2" s="36" t="s">
        <v>268</v>
      </c>
      <c r="D2" s="35" t="s">
        <v>156</v>
      </c>
      <c r="E2" s="35" t="s">
        <v>269</v>
      </c>
      <c r="F2" s="35" t="s">
        <v>270</v>
      </c>
      <c r="G2" s="36" t="s">
        <v>271</v>
      </c>
      <c r="H2" s="35" t="s">
        <v>156</v>
      </c>
      <c r="I2" s="35" t="s">
        <v>272</v>
      </c>
      <c r="J2" s="35" t="s">
        <v>273</v>
      </c>
      <c r="K2" s="36" t="s">
        <v>274</v>
      </c>
      <c r="L2" s="36" t="s">
        <v>275</v>
      </c>
      <c r="M2" s="35" t="s">
        <v>276</v>
      </c>
      <c r="N2" s="35" t="s">
        <v>277</v>
      </c>
      <c r="O2" s="35" t="s">
        <v>278</v>
      </c>
      <c r="P2" s="35" t="s">
        <v>279</v>
      </c>
    </row>
    <row r="3" spans="1:16" ht="12.75" thickTop="1">
      <c r="A3" s="14" t="s">
        <v>280</v>
      </c>
      <c r="B3" s="129" t="s">
        <v>437</v>
      </c>
      <c r="C3" s="14">
        <v>0.706794</v>
      </c>
      <c r="D3" s="14">
        <v>6E-06</v>
      </c>
      <c r="E3" s="14">
        <v>688</v>
      </c>
      <c r="F3" s="14">
        <v>66.7</v>
      </c>
      <c r="G3" s="14">
        <v>0.512374</v>
      </c>
      <c r="H3" s="14">
        <v>6E-06</v>
      </c>
      <c r="I3" s="14">
        <v>9.29</v>
      </c>
      <c r="J3" s="14">
        <v>1.55</v>
      </c>
      <c r="K3" s="14">
        <v>0.281</v>
      </c>
      <c r="L3" s="14">
        <v>0.1011</v>
      </c>
      <c r="M3" s="14">
        <v>1.05</v>
      </c>
      <c r="N3" s="14">
        <v>1.05</v>
      </c>
      <c r="O3" s="14">
        <v>-0.3</v>
      </c>
      <c r="P3" s="14">
        <v>0.705195</v>
      </c>
    </row>
    <row r="4" spans="1:16" ht="12">
      <c r="A4" s="14" t="s">
        <v>281</v>
      </c>
      <c r="B4" s="129" t="s">
        <v>437</v>
      </c>
      <c r="C4" s="14">
        <v>0.70685</v>
      </c>
      <c r="D4" s="14">
        <v>9E-06</v>
      </c>
      <c r="E4" s="14">
        <v>670</v>
      </c>
      <c r="F4" s="14">
        <v>68.9</v>
      </c>
      <c r="G4" s="14">
        <v>0.512361</v>
      </c>
      <c r="H4" s="14">
        <v>6E-06</v>
      </c>
      <c r="I4" s="14">
        <v>9.08</v>
      </c>
      <c r="J4" s="14">
        <v>1.56</v>
      </c>
      <c r="K4" s="14">
        <v>0.298</v>
      </c>
      <c r="L4" s="14">
        <v>0.1035</v>
      </c>
      <c r="M4" s="14">
        <v>1.09</v>
      </c>
      <c r="N4" s="14">
        <v>1.15</v>
      </c>
      <c r="O4" s="14">
        <v>-0.6</v>
      </c>
      <c r="P4" s="14">
        <v>0.705155</v>
      </c>
    </row>
    <row r="5" spans="1:16" ht="12">
      <c r="A5" s="14" t="s">
        <v>285</v>
      </c>
      <c r="B5" s="129" t="s">
        <v>437</v>
      </c>
      <c r="C5" s="14">
        <v>0.707546</v>
      </c>
      <c r="D5" s="14">
        <v>8E-06</v>
      </c>
      <c r="E5" s="14">
        <v>738</v>
      </c>
      <c r="F5" s="14">
        <v>84.2</v>
      </c>
      <c r="G5" s="14">
        <v>0.512253</v>
      </c>
      <c r="H5" s="14">
        <v>6E-06</v>
      </c>
      <c r="I5" s="14">
        <v>19.4</v>
      </c>
      <c r="J5" s="14">
        <v>2.88</v>
      </c>
      <c r="K5" s="14">
        <v>0.33</v>
      </c>
      <c r="L5" s="14">
        <v>0.0898</v>
      </c>
      <c r="M5" s="14">
        <v>1.1</v>
      </c>
      <c r="N5" s="14">
        <v>0.8</v>
      </c>
      <c r="O5" s="14">
        <v>-2</v>
      </c>
      <c r="P5" s="14">
        <v>0.705666</v>
      </c>
    </row>
    <row r="6" spans="1:16" ht="12.75" thickBot="1">
      <c r="A6" s="38" t="s">
        <v>286</v>
      </c>
      <c r="B6" s="129" t="s">
        <v>437</v>
      </c>
      <c r="C6" s="38">
        <v>0.707643</v>
      </c>
      <c r="D6" s="38">
        <v>7E-06</v>
      </c>
      <c r="E6" s="38">
        <v>704</v>
      </c>
      <c r="F6" s="38">
        <v>80.7</v>
      </c>
      <c r="G6" s="38">
        <v>0.512256</v>
      </c>
      <c r="H6" s="38">
        <v>6E-06</v>
      </c>
      <c r="I6" s="38">
        <v>19.2</v>
      </c>
      <c r="J6" s="38">
        <v>2.88</v>
      </c>
      <c r="K6" s="38">
        <v>0.332</v>
      </c>
      <c r="L6" s="38">
        <v>0.0907</v>
      </c>
      <c r="M6" s="38">
        <v>1.11</v>
      </c>
      <c r="N6" s="38">
        <v>0.83</v>
      </c>
      <c r="O6" s="38">
        <v>-2</v>
      </c>
      <c r="P6" s="38">
        <v>0.705754</v>
      </c>
    </row>
    <row r="7" spans="1:16" ht="12">
      <c r="A7" s="14" t="s">
        <v>282</v>
      </c>
      <c r="B7" s="14" t="s">
        <v>283</v>
      </c>
      <c r="C7" s="14">
        <v>0.710989</v>
      </c>
      <c r="D7" s="14">
        <v>8E-06</v>
      </c>
      <c r="E7" s="14">
        <v>428</v>
      </c>
      <c r="F7" s="14">
        <v>150</v>
      </c>
      <c r="G7" s="14">
        <v>0.512412</v>
      </c>
      <c r="H7" s="14">
        <v>8E-06</v>
      </c>
      <c r="I7" s="14">
        <v>25.6</v>
      </c>
      <c r="J7" s="14">
        <v>4.6</v>
      </c>
      <c r="K7" s="14">
        <v>1.018</v>
      </c>
      <c r="L7" s="14">
        <v>0.1087</v>
      </c>
      <c r="M7" s="14">
        <v>1.07</v>
      </c>
      <c r="N7" s="14">
        <v>1.27</v>
      </c>
      <c r="O7" s="14">
        <v>0.1</v>
      </c>
      <c r="P7" s="14">
        <v>0.705191</v>
      </c>
    </row>
    <row r="8" spans="1:16" ht="12">
      <c r="A8" s="14" t="s">
        <v>284</v>
      </c>
      <c r="B8" s="14" t="s">
        <v>283</v>
      </c>
      <c r="C8" s="14">
        <v>0.711168</v>
      </c>
      <c r="D8" s="14">
        <v>9E-06</v>
      </c>
      <c r="E8" s="14">
        <v>401</v>
      </c>
      <c r="F8" s="14">
        <v>132</v>
      </c>
      <c r="G8" s="14">
        <v>0.512355</v>
      </c>
      <c r="H8" s="14">
        <v>7E-06</v>
      </c>
      <c r="I8" s="14">
        <v>17.6</v>
      </c>
      <c r="J8" s="14">
        <v>2.52</v>
      </c>
      <c r="K8" s="14">
        <v>0.952</v>
      </c>
      <c r="L8" s="14">
        <v>0.0863</v>
      </c>
      <c r="M8" s="14">
        <v>0.95</v>
      </c>
      <c r="N8" s="14">
        <v>0.54</v>
      </c>
      <c r="O8" s="14">
        <v>0.1</v>
      </c>
      <c r="P8" s="14">
        <v>0.705747</v>
      </c>
    </row>
    <row r="9" spans="1:16" ht="24">
      <c r="A9" s="39" t="s">
        <v>291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</row>
    <row r="10" spans="1:16" ht="12">
      <c r="A10" s="42" t="s">
        <v>89</v>
      </c>
      <c r="B10" s="39"/>
      <c r="C10" s="40">
        <v>0.7039993132976482</v>
      </c>
      <c r="D10" s="40">
        <v>6.46E-06</v>
      </c>
      <c r="E10" s="39"/>
      <c r="F10" s="39"/>
      <c r="G10" s="41">
        <v>0.5128081926491701</v>
      </c>
      <c r="H10" s="41">
        <v>8.239999999999999E-06</v>
      </c>
      <c r="I10" s="39"/>
      <c r="J10" s="39"/>
      <c r="K10" s="39"/>
      <c r="L10" s="39"/>
      <c r="M10" s="39"/>
      <c r="N10" s="39"/>
      <c r="O10" s="39"/>
      <c r="P10" s="39"/>
    </row>
    <row r="11" spans="1:16" ht="12">
      <c r="A11" s="42" t="s">
        <v>90</v>
      </c>
      <c r="B11" s="39"/>
      <c r="C11" s="40">
        <v>0.7049536808021599</v>
      </c>
      <c r="D11" s="40">
        <v>7.88E-06</v>
      </c>
      <c r="E11" s="39"/>
      <c r="F11" s="39"/>
      <c r="G11" s="41">
        <v>0.5126425866333336</v>
      </c>
      <c r="H11" s="41">
        <v>8.17E-06</v>
      </c>
      <c r="I11" s="39"/>
      <c r="J11" s="39"/>
      <c r="K11" s="39"/>
      <c r="L11" s="39"/>
      <c r="M11" s="39"/>
      <c r="N11" s="39"/>
      <c r="O11" s="39"/>
      <c r="P11" s="39"/>
    </row>
    <row r="12" spans="1:16" ht="12.75" thickBot="1">
      <c r="A12" s="43" t="s">
        <v>290</v>
      </c>
      <c r="B12" s="39"/>
      <c r="C12" s="40">
        <v>0.7364312607483774</v>
      </c>
      <c r="D12" s="40">
        <v>8.26E-06</v>
      </c>
      <c r="E12" s="39"/>
      <c r="F12" s="39"/>
      <c r="G12" s="41">
        <v>0.5122206192505516</v>
      </c>
      <c r="H12" s="41">
        <v>6.42E-06</v>
      </c>
      <c r="I12" s="39"/>
      <c r="J12" s="39"/>
      <c r="K12" s="39"/>
      <c r="L12" s="39"/>
      <c r="M12" s="39"/>
      <c r="N12" s="39"/>
      <c r="O12" s="39"/>
      <c r="P12" s="39"/>
    </row>
    <row r="13" spans="1:16" ht="13.5">
      <c r="A13" s="190" t="s">
        <v>287</v>
      </c>
      <c r="B13" s="190"/>
      <c r="C13" s="190"/>
      <c r="D13" s="190"/>
      <c r="E13" s="190"/>
      <c r="F13" s="190"/>
      <c r="G13" s="190"/>
      <c r="H13" s="190"/>
      <c r="I13" s="190"/>
      <c r="J13" s="190"/>
      <c r="K13" s="190"/>
      <c r="L13" s="190"/>
      <c r="M13" s="190"/>
      <c r="N13" s="190"/>
      <c r="O13" s="190"/>
      <c r="P13" s="190"/>
    </row>
    <row r="14" spans="1:16" ht="13.5">
      <c r="A14" s="191" t="s">
        <v>288</v>
      </c>
      <c r="B14" s="191"/>
      <c r="C14" s="191"/>
      <c r="D14" s="191"/>
      <c r="E14" s="191"/>
      <c r="F14" s="191"/>
      <c r="G14" s="191"/>
      <c r="H14" s="191"/>
      <c r="I14" s="191"/>
      <c r="J14" s="191"/>
      <c r="K14" s="191"/>
      <c r="L14" s="191"/>
      <c r="M14" s="191"/>
      <c r="N14" s="191"/>
      <c r="O14" s="191"/>
      <c r="P14" s="191"/>
    </row>
    <row r="15" spans="1:16" ht="13.5">
      <c r="A15" s="191" t="s">
        <v>289</v>
      </c>
      <c r="B15" s="191"/>
      <c r="C15" s="191"/>
      <c r="D15" s="191"/>
      <c r="E15" s="191"/>
      <c r="F15" s="191"/>
      <c r="G15" s="191"/>
      <c r="H15" s="191"/>
      <c r="I15" s="191"/>
      <c r="J15" s="191"/>
      <c r="K15" s="191"/>
      <c r="L15" s="191"/>
      <c r="M15" s="191"/>
      <c r="N15" s="191"/>
      <c r="O15" s="191"/>
      <c r="P15" s="191"/>
    </row>
  </sheetData>
  <sheetProtection/>
  <mergeCells count="4">
    <mergeCell ref="A13:P13"/>
    <mergeCell ref="A14:P14"/>
    <mergeCell ref="A15:P15"/>
    <mergeCell ref="A1:P1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70C0"/>
  </sheetPr>
  <dimension ref="A1:W106"/>
  <sheetViews>
    <sheetView zoomScalePageLayoutView="0" workbookViewId="0" topLeftCell="A1">
      <selection activeCell="B43" sqref="B43"/>
    </sheetView>
  </sheetViews>
  <sheetFormatPr defaultColWidth="9.00390625" defaultRowHeight="14.25"/>
  <cols>
    <col min="1" max="1" width="12.75390625" style="0" customWidth="1"/>
    <col min="9" max="9" width="11.75390625" style="0" customWidth="1"/>
  </cols>
  <sheetData>
    <row r="1" spans="1:23" ht="15" thickBot="1">
      <c r="A1" s="184" t="s">
        <v>292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  <c r="V1" s="184"/>
      <c r="W1" s="184"/>
    </row>
    <row r="2" spans="1:23" ht="17.25" thickBot="1">
      <c r="A2" s="44" t="s">
        <v>293</v>
      </c>
      <c r="B2" s="44" t="s">
        <v>294</v>
      </c>
      <c r="C2" s="45" t="s">
        <v>295</v>
      </c>
      <c r="D2" s="46" t="s">
        <v>296</v>
      </c>
      <c r="E2" s="45" t="s">
        <v>297</v>
      </c>
      <c r="F2" s="46" t="s">
        <v>296</v>
      </c>
      <c r="G2" s="45" t="s">
        <v>298</v>
      </c>
      <c r="H2" s="46" t="s">
        <v>296</v>
      </c>
      <c r="I2" s="47" t="s">
        <v>299</v>
      </c>
      <c r="J2" s="48" t="s">
        <v>300</v>
      </c>
      <c r="K2" s="48" t="s">
        <v>301</v>
      </c>
      <c r="L2" s="48" t="s">
        <v>302</v>
      </c>
      <c r="M2" s="48" t="s">
        <v>303</v>
      </c>
      <c r="N2" s="48" t="s">
        <v>304</v>
      </c>
      <c r="O2" s="49"/>
      <c r="P2" s="49"/>
      <c r="Q2" s="49"/>
      <c r="R2" s="49"/>
      <c r="S2" s="49"/>
      <c r="T2" s="49"/>
      <c r="U2" s="49"/>
      <c r="V2" s="49"/>
      <c r="W2" s="49"/>
    </row>
    <row r="3" spans="1:23" ht="15">
      <c r="A3" s="192" t="s">
        <v>434</v>
      </c>
      <c r="B3" s="192"/>
      <c r="C3" s="192"/>
      <c r="D3" s="192"/>
      <c r="E3" s="192"/>
      <c r="F3" s="50"/>
      <c r="G3" s="51"/>
      <c r="H3" s="52"/>
      <c r="I3" s="53"/>
      <c r="J3" s="54"/>
      <c r="K3" s="54"/>
      <c r="L3" s="54"/>
      <c r="M3" s="54"/>
      <c r="N3" s="54"/>
      <c r="O3" s="49"/>
      <c r="P3" s="49"/>
      <c r="Q3" s="49"/>
      <c r="R3" s="49"/>
      <c r="S3" s="49"/>
      <c r="T3" s="49"/>
      <c r="U3" s="49"/>
      <c r="V3" s="49"/>
      <c r="W3" s="49"/>
    </row>
    <row r="4" spans="1:23" ht="15">
      <c r="A4" s="55" t="s">
        <v>164</v>
      </c>
      <c r="B4" s="56">
        <v>437</v>
      </c>
      <c r="C4" s="57">
        <v>0.05438896</v>
      </c>
      <c r="D4" s="57">
        <v>0.000195</v>
      </c>
      <c r="E4" s="57">
        <v>0.001936889</v>
      </c>
      <c r="F4" s="57">
        <v>6.8E-06</v>
      </c>
      <c r="G4" s="57">
        <v>0.2826371</v>
      </c>
      <c r="H4" s="57">
        <v>2.68E-05</v>
      </c>
      <c r="I4" s="58">
        <f aca="true" t="shared" si="0" ref="I4:I67">G4-E4*(EXP(1.867*0.00001*B4)-1)</f>
        <v>0.2826212326883823</v>
      </c>
      <c r="J4" s="59">
        <f aca="true" t="shared" si="1" ref="J4:J67">((I4/0.282772)-1)*10000</f>
        <v>-5.3317623957716</v>
      </c>
      <c r="K4" s="59">
        <f aca="true" t="shared" si="2" ref="K4:K38">((I4-E4*(EXP(0.00001865*B4)-1))/(0.282772-0.0332*(EXP(0.00001865*B4)-1))-1)*10000</f>
        <v>3.7192784461925754</v>
      </c>
      <c r="L4" s="60">
        <f aca="true" t="shared" si="3" ref="L4:L38">10000/0.1865*LN(1+(I4-0.28325)/(E4-0.0384))</f>
        <v>916.7260171235168</v>
      </c>
      <c r="M4" s="60">
        <f aca="true" t="shared" si="4" ref="M4:M38">L4-(L4-B4)*(-0.55-N4)/(-0.55-0.16)</f>
        <v>1181.359083908049</v>
      </c>
      <c r="N4" s="59">
        <f aca="true" t="shared" si="5" ref="N4:N38">E4/0.0332-1</f>
        <v>-0.941659969879518</v>
      </c>
      <c r="O4" s="49"/>
      <c r="P4" s="49"/>
      <c r="Q4" s="49"/>
      <c r="R4" s="49"/>
      <c r="S4" s="49"/>
      <c r="T4" s="49"/>
      <c r="U4" s="49"/>
      <c r="V4" s="49"/>
      <c r="W4" s="49"/>
    </row>
    <row r="5" spans="1:23" ht="15">
      <c r="A5" s="55" t="s">
        <v>17</v>
      </c>
      <c r="B5" s="56">
        <v>437</v>
      </c>
      <c r="C5" s="57">
        <v>0.03378904</v>
      </c>
      <c r="D5" s="57">
        <v>0.000489</v>
      </c>
      <c r="E5" s="57">
        <v>0.001255527</v>
      </c>
      <c r="F5" s="57">
        <v>1.64E-05</v>
      </c>
      <c r="G5" s="57">
        <v>0.2826914</v>
      </c>
      <c r="H5" s="57">
        <v>2.89E-05</v>
      </c>
      <c r="I5" s="58">
        <f t="shared" si="0"/>
        <v>0.2826811145173764</v>
      </c>
      <c r="J5" s="59">
        <f t="shared" si="1"/>
        <v>-3.214090596793673</v>
      </c>
      <c r="K5" s="59">
        <f t="shared" si="2"/>
        <v>6.036360983094902</v>
      </c>
      <c r="L5" s="60">
        <f t="shared" si="3"/>
        <v>814.9803346196541</v>
      </c>
      <c r="M5" s="60">
        <f t="shared" si="4"/>
        <v>1034.412783441715</v>
      </c>
      <c r="N5" s="59">
        <f t="shared" si="5"/>
        <v>-0.962182921686747</v>
      </c>
      <c r="O5" s="49"/>
      <c r="P5" s="49"/>
      <c r="Q5" s="49"/>
      <c r="R5" s="49"/>
      <c r="S5" s="49"/>
      <c r="T5" s="49"/>
      <c r="U5" s="49"/>
      <c r="V5" s="49"/>
      <c r="W5" s="49"/>
    </row>
    <row r="6" spans="1:23" ht="15">
      <c r="A6" s="55" t="s">
        <v>18</v>
      </c>
      <c r="B6" s="56">
        <v>438</v>
      </c>
      <c r="C6" s="57">
        <v>0.06421925</v>
      </c>
      <c r="D6" s="57">
        <v>0.00198</v>
      </c>
      <c r="E6" s="57">
        <v>0.002266609</v>
      </c>
      <c r="F6" s="57">
        <v>7E-05</v>
      </c>
      <c r="G6" s="57">
        <v>0.2827443</v>
      </c>
      <c r="H6" s="57">
        <v>2.64E-05</v>
      </c>
      <c r="I6" s="58">
        <f t="shared" si="0"/>
        <v>0.28272568890352995</v>
      </c>
      <c r="J6" s="59">
        <f t="shared" si="1"/>
        <v>-1.6377539668033236</v>
      </c>
      <c r="K6" s="59">
        <f t="shared" si="2"/>
        <v>7.341932589441935</v>
      </c>
      <c r="L6" s="60">
        <f t="shared" si="3"/>
        <v>772.448400909578</v>
      </c>
      <c r="M6" s="60">
        <f t="shared" si="4"/>
        <v>952.2632386005605</v>
      </c>
      <c r="N6" s="59">
        <f t="shared" si="5"/>
        <v>-0.9317286445783133</v>
      </c>
      <c r="O6" s="49"/>
      <c r="P6" s="49"/>
      <c r="Q6" s="49"/>
      <c r="R6" s="49"/>
      <c r="S6" s="49"/>
      <c r="T6" s="49"/>
      <c r="U6" s="49"/>
      <c r="V6" s="49"/>
      <c r="W6" s="49"/>
    </row>
    <row r="7" spans="1:23" ht="15">
      <c r="A7" s="55" t="s">
        <v>19</v>
      </c>
      <c r="B7" s="56">
        <v>438</v>
      </c>
      <c r="C7" s="57">
        <v>0.04088694</v>
      </c>
      <c r="D7" s="57">
        <v>0.000206</v>
      </c>
      <c r="E7" s="57">
        <v>0.00148267</v>
      </c>
      <c r="F7" s="57">
        <v>5.54E-06</v>
      </c>
      <c r="G7" s="57">
        <v>0.2827532</v>
      </c>
      <c r="H7" s="57">
        <v>2.5E-05</v>
      </c>
      <c r="I7" s="58">
        <f t="shared" si="0"/>
        <v>0.282741025816273</v>
      </c>
      <c r="J7" s="59">
        <f t="shared" si="1"/>
        <v>-1.0953766188681602</v>
      </c>
      <c r="K7" s="59">
        <f t="shared" si="2"/>
        <v>8.11244323821958</v>
      </c>
      <c r="L7" s="60">
        <f t="shared" si="3"/>
        <v>734.1924468685363</v>
      </c>
      <c r="M7" s="60">
        <f t="shared" si="4"/>
        <v>903.2896597065373</v>
      </c>
      <c r="N7" s="59">
        <f t="shared" si="5"/>
        <v>-0.955341265060241</v>
      </c>
      <c r="O7" s="49"/>
      <c r="P7" s="49"/>
      <c r="Q7" s="49"/>
      <c r="R7" s="49"/>
      <c r="S7" s="49"/>
      <c r="T7" s="49"/>
      <c r="U7" s="49"/>
      <c r="V7" s="49"/>
      <c r="W7" s="49"/>
    </row>
    <row r="8" spans="1:23" ht="15">
      <c r="A8" s="55" t="s">
        <v>20</v>
      </c>
      <c r="B8" s="56">
        <v>439</v>
      </c>
      <c r="C8" s="57">
        <v>0.04121885</v>
      </c>
      <c r="D8" s="57">
        <v>0.000257</v>
      </c>
      <c r="E8" s="57">
        <v>0.00156983</v>
      </c>
      <c r="F8" s="57">
        <v>1.03E-05</v>
      </c>
      <c r="G8" s="57">
        <v>0.2826762</v>
      </c>
      <c r="H8" s="57">
        <v>2.46E-05</v>
      </c>
      <c r="I8" s="58">
        <f t="shared" si="0"/>
        <v>0.28266328059701223</v>
      </c>
      <c r="J8" s="59">
        <f t="shared" si="1"/>
        <v>-3.8447725725243576</v>
      </c>
      <c r="K8" s="59">
        <f t="shared" si="2"/>
        <v>5.356155666789153</v>
      </c>
      <c r="L8" s="60">
        <f t="shared" si="3"/>
        <v>847.4447480801687</v>
      </c>
      <c r="M8" s="60">
        <f t="shared" si="4"/>
        <v>1079.1168894953657</v>
      </c>
      <c r="N8" s="59">
        <f t="shared" si="5"/>
        <v>-0.9527159638554217</v>
      </c>
      <c r="O8" s="49"/>
      <c r="P8" s="49"/>
      <c r="Q8" s="49"/>
      <c r="R8" s="49"/>
      <c r="S8" s="49"/>
      <c r="T8" s="49"/>
      <c r="U8" s="49"/>
      <c r="V8" s="49"/>
      <c r="W8" s="49"/>
    </row>
    <row r="9" spans="1:23" ht="15">
      <c r="A9" s="55" t="s">
        <v>21</v>
      </c>
      <c r="B9" s="56">
        <v>423</v>
      </c>
      <c r="C9" s="57">
        <v>0.0463039</v>
      </c>
      <c r="D9" s="57">
        <v>0.000189</v>
      </c>
      <c r="E9" s="57">
        <v>0.001682866</v>
      </c>
      <c r="F9" s="57">
        <v>9.97E-06</v>
      </c>
      <c r="G9" s="57">
        <v>0.2826666</v>
      </c>
      <c r="H9" s="57">
        <v>2.2E-05</v>
      </c>
      <c r="I9" s="58">
        <f t="shared" si="0"/>
        <v>0.2826532570993932</v>
      </c>
      <c r="J9" s="59">
        <f t="shared" si="1"/>
        <v>-4.199245349851832</v>
      </c>
      <c r="K9" s="59">
        <f t="shared" si="2"/>
        <v>4.632684159795453</v>
      </c>
      <c r="L9" s="60">
        <f t="shared" si="3"/>
        <v>864.438591607695</v>
      </c>
      <c r="M9" s="60">
        <f t="shared" si="4"/>
        <v>1112.708172539075</v>
      </c>
      <c r="N9" s="59">
        <f t="shared" si="5"/>
        <v>-0.949311265060241</v>
      </c>
      <c r="O9" s="49"/>
      <c r="P9" s="49"/>
      <c r="Q9" s="49"/>
      <c r="R9" s="49"/>
      <c r="S9" s="49"/>
      <c r="T9" s="49"/>
      <c r="U9" s="49"/>
      <c r="V9" s="49"/>
      <c r="W9" s="49"/>
    </row>
    <row r="10" spans="1:23" ht="15">
      <c r="A10" s="55" t="s">
        <v>22</v>
      </c>
      <c r="B10" s="56">
        <v>440</v>
      </c>
      <c r="C10" s="57">
        <v>0.03141287</v>
      </c>
      <c r="D10" s="57">
        <v>0.000305</v>
      </c>
      <c r="E10" s="57">
        <v>0.001178145</v>
      </c>
      <c r="F10" s="57">
        <v>1.22E-05</v>
      </c>
      <c r="G10" s="57">
        <v>0.2827751</v>
      </c>
      <c r="H10" s="57">
        <v>3.53E-05</v>
      </c>
      <c r="I10" s="58">
        <f t="shared" si="0"/>
        <v>0.28276538191303396</v>
      </c>
      <c r="J10" s="59">
        <f t="shared" si="1"/>
        <v>-0.23404322090136986</v>
      </c>
      <c r="K10" s="59">
        <f t="shared" si="2"/>
        <v>9.105691387789605</v>
      </c>
      <c r="L10" s="60">
        <f t="shared" si="3"/>
        <v>693.6027274104714</v>
      </c>
      <c r="M10" s="60">
        <f t="shared" si="4"/>
        <v>841.6616092290457</v>
      </c>
      <c r="N10" s="59">
        <f t="shared" si="5"/>
        <v>-0.9645137048192771</v>
      </c>
      <c r="O10" s="49"/>
      <c r="P10" s="49"/>
      <c r="Q10" s="49"/>
      <c r="R10" s="49"/>
      <c r="S10" s="49"/>
      <c r="T10" s="49"/>
      <c r="U10" s="49"/>
      <c r="V10" s="49"/>
      <c r="W10" s="49"/>
    </row>
    <row r="11" spans="1:23" ht="15">
      <c r="A11" s="55" t="s">
        <v>23</v>
      </c>
      <c r="B11" s="56">
        <v>431</v>
      </c>
      <c r="C11" s="57">
        <v>0.05243452</v>
      </c>
      <c r="D11" s="57">
        <v>0.000192</v>
      </c>
      <c r="E11" s="57">
        <v>0.001883141</v>
      </c>
      <c r="F11" s="57">
        <v>6.78E-06</v>
      </c>
      <c r="G11" s="57">
        <v>0.2828335</v>
      </c>
      <c r="H11" s="57">
        <v>2.55E-05</v>
      </c>
      <c r="I11" s="58">
        <f t="shared" si="0"/>
        <v>0.2828182856664687</v>
      </c>
      <c r="J11" s="59">
        <f t="shared" si="1"/>
        <v>1.6368546556488894</v>
      </c>
      <c r="K11" s="59">
        <f t="shared" si="2"/>
        <v>10.584970538094485</v>
      </c>
      <c r="L11" s="60">
        <f t="shared" si="3"/>
        <v>630.1872149095166</v>
      </c>
      <c r="M11" s="60">
        <f t="shared" si="4"/>
        <v>740.5197865910139</v>
      </c>
      <c r="N11" s="59">
        <f t="shared" si="5"/>
        <v>-0.9432788855421687</v>
      </c>
      <c r="O11" s="49"/>
      <c r="P11" s="49"/>
      <c r="Q11" s="49"/>
      <c r="R11" s="49"/>
      <c r="S11" s="49"/>
      <c r="T11" s="49"/>
      <c r="U11" s="49"/>
      <c r="V11" s="49"/>
      <c r="W11" s="49"/>
    </row>
    <row r="12" spans="1:23" ht="15">
      <c r="A12" s="55" t="s">
        <v>165</v>
      </c>
      <c r="B12" s="56">
        <v>436</v>
      </c>
      <c r="C12" s="57">
        <v>0.02758325</v>
      </c>
      <c r="D12" s="57">
        <v>0.000268</v>
      </c>
      <c r="E12" s="57">
        <v>0.001057148</v>
      </c>
      <c r="F12" s="57">
        <v>8.12E-06</v>
      </c>
      <c r="G12" s="57">
        <v>0.2827954</v>
      </c>
      <c r="H12" s="57">
        <v>1.76E-05</v>
      </c>
      <c r="I12" s="58">
        <f t="shared" si="0"/>
        <v>0.2827867595690605</v>
      </c>
      <c r="J12" s="59">
        <f t="shared" si="1"/>
        <v>0.52196006183447</v>
      </c>
      <c r="K12" s="59">
        <f t="shared" si="2"/>
        <v>9.812055217579552</v>
      </c>
      <c r="L12" s="60">
        <f t="shared" si="3"/>
        <v>661.0590158192603</v>
      </c>
      <c r="M12" s="60">
        <f t="shared" si="4"/>
        <v>793.6086937373176</v>
      </c>
      <c r="N12" s="59">
        <f t="shared" si="5"/>
        <v>-0.9681581927710843</v>
      </c>
      <c r="O12" s="49"/>
      <c r="P12" s="49"/>
      <c r="Q12" s="49"/>
      <c r="R12" s="49"/>
      <c r="S12" s="49"/>
      <c r="T12" s="49"/>
      <c r="U12" s="49"/>
      <c r="V12" s="49"/>
      <c r="W12" s="49"/>
    </row>
    <row r="13" spans="1:23" ht="15">
      <c r="A13" s="55" t="s">
        <v>166</v>
      </c>
      <c r="B13" s="56">
        <v>435</v>
      </c>
      <c r="C13" s="57">
        <v>0.02945915</v>
      </c>
      <c r="D13" s="57">
        <v>0.00033</v>
      </c>
      <c r="E13" s="57">
        <v>0.001058649</v>
      </c>
      <c r="F13" s="57">
        <v>1.12E-05</v>
      </c>
      <c r="G13" s="57">
        <v>0.2827515</v>
      </c>
      <c r="H13" s="57">
        <v>2.45E-05</v>
      </c>
      <c r="I13" s="58">
        <f t="shared" si="0"/>
        <v>0.2827428672272126</v>
      </c>
      <c r="J13" s="59">
        <f t="shared" si="1"/>
        <v>-1.0302566303388438</v>
      </c>
      <c r="K13" s="59">
        <f t="shared" si="2"/>
        <v>8.236505198120359</v>
      </c>
      <c r="L13" s="60">
        <f t="shared" si="3"/>
        <v>723.3030423479348</v>
      </c>
      <c r="M13" s="60">
        <f t="shared" si="4"/>
        <v>893.0822602844505</v>
      </c>
      <c r="N13" s="59">
        <f t="shared" si="5"/>
        <v>-0.9681129819277109</v>
      </c>
      <c r="O13" s="49"/>
      <c r="P13" s="49"/>
      <c r="Q13" s="49"/>
      <c r="R13" s="49"/>
      <c r="S13" s="49"/>
      <c r="T13" s="49"/>
      <c r="U13" s="49"/>
      <c r="V13" s="49"/>
      <c r="W13" s="49"/>
    </row>
    <row r="14" spans="1:23" ht="15">
      <c r="A14" s="55" t="s">
        <v>167</v>
      </c>
      <c r="B14" s="56">
        <v>438</v>
      </c>
      <c r="C14" s="57">
        <v>0.03015668</v>
      </c>
      <c r="D14" s="57">
        <v>0.000236</v>
      </c>
      <c r="E14" s="57">
        <v>0.001184066</v>
      </c>
      <c r="F14" s="57">
        <v>5.96E-06</v>
      </c>
      <c r="G14" s="57">
        <v>0.2827637</v>
      </c>
      <c r="H14" s="57">
        <v>1.63E-05</v>
      </c>
      <c r="I14" s="58">
        <f t="shared" si="0"/>
        <v>0.28275397764976096</v>
      </c>
      <c r="J14" s="59">
        <f t="shared" si="1"/>
        <v>-0.6373456438069081</v>
      </c>
      <c r="K14" s="59">
        <f t="shared" si="2"/>
        <v>8.657613033713485</v>
      </c>
      <c r="L14" s="60">
        <f t="shared" si="3"/>
        <v>709.9295356049752</v>
      </c>
      <c r="M14" s="60">
        <f t="shared" si="4"/>
        <v>868.6197080312728</v>
      </c>
      <c r="N14" s="59">
        <f t="shared" si="5"/>
        <v>-0.9643353614457831</v>
      </c>
      <c r="O14" s="49"/>
      <c r="P14" s="49"/>
      <c r="Q14" s="49"/>
      <c r="R14" s="49"/>
      <c r="S14" s="49"/>
      <c r="T14" s="49"/>
      <c r="U14" s="49"/>
      <c r="V14" s="49"/>
      <c r="W14" s="49"/>
    </row>
    <row r="15" spans="1:23" ht="15">
      <c r="A15" s="55" t="s">
        <v>168</v>
      </c>
      <c r="B15" s="56">
        <v>435</v>
      </c>
      <c r="C15" s="57">
        <v>0.04332502</v>
      </c>
      <c r="D15" s="57">
        <v>0.000892</v>
      </c>
      <c r="E15" s="57">
        <v>0.001691374</v>
      </c>
      <c r="F15" s="57">
        <v>3.46E-05</v>
      </c>
      <c r="G15" s="57">
        <v>0.2828005</v>
      </c>
      <c r="H15" s="57">
        <v>1.81E-05</v>
      </c>
      <c r="I15" s="58">
        <f t="shared" si="0"/>
        <v>0.28278670765953545</v>
      </c>
      <c r="J15" s="59">
        <f t="shared" si="1"/>
        <v>0.5201243240282594</v>
      </c>
      <c r="K15" s="59">
        <f t="shared" si="2"/>
        <v>9.605928222027327</v>
      </c>
      <c r="L15" s="60">
        <f t="shared" si="3"/>
        <v>672.4838914578835</v>
      </c>
      <c r="M15" s="60">
        <f t="shared" si="4"/>
        <v>805.9615454096098</v>
      </c>
      <c r="N15" s="59">
        <f t="shared" si="5"/>
        <v>-0.949055</v>
      </c>
      <c r="O15" s="49"/>
      <c r="P15" s="49"/>
      <c r="Q15" s="49"/>
      <c r="R15" s="49"/>
      <c r="S15" s="49"/>
      <c r="T15" s="49"/>
      <c r="U15" s="49"/>
      <c r="V15" s="49"/>
      <c r="W15" s="49"/>
    </row>
    <row r="16" spans="1:23" ht="15">
      <c r="A16" s="55" t="s">
        <v>169</v>
      </c>
      <c r="B16" s="56">
        <v>439</v>
      </c>
      <c r="C16" s="57">
        <v>0.03289124</v>
      </c>
      <c r="D16" s="57">
        <v>0.00038</v>
      </c>
      <c r="E16" s="57">
        <v>0.001473013</v>
      </c>
      <c r="F16" s="57">
        <v>2.11E-05</v>
      </c>
      <c r="G16" s="57">
        <v>0.2827802</v>
      </c>
      <c r="H16" s="57">
        <v>1.62E-05</v>
      </c>
      <c r="I16" s="58">
        <f t="shared" si="0"/>
        <v>0.2827680773825489</v>
      </c>
      <c r="J16" s="59">
        <f t="shared" si="1"/>
        <v>-0.1387201509039926</v>
      </c>
      <c r="K16" s="59">
        <f t="shared" si="2"/>
        <v>9.093963235435876</v>
      </c>
      <c r="L16" s="60">
        <f t="shared" si="3"/>
        <v>695.2419498477669</v>
      </c>
      <c r="M16" s="60">
        <f t="shared" si="4"/>
        <v>841.6362739379811</v>
      </c>
      <c r="N16" s="59">
        <f t="shared" si="5"/>
        <v>-0.9556321385542169</v>
      </c>
      <c r="O16" s="49"/>
      <c r="P16" s="49"/>
      <c r="Q16" s="49"/>
      <c r="R16" s="49"/>
      <c r="S16" s="49"/>
      <c r="T16" s="49"/>
      <c r="U16" s="49"/>
      <c r="V16" s="49"/>
      <c r="W16" s="49"/>
    </row>
    <row r="17" spans="1:23" ht="15">
      <c r="A17" s="55" t="s">
        <v>170</v>
      </c>
      <c r="B17" s="56">
        <v>432</v>
      </c>
      <c r="C17" s="57">
        <v>0.0645994</v>
      </c>
      <c r="D17" s="57">
        <v>0.000274</v>
      </c>
      <c r="E17" s="57">
        <v>0.002498724</v>
      </c>
      <c r="F17" s="57">
        <v>9.56E-06</v>
      </c>
      <c r="G17" s="57">
        <v>0.2827405</v>
      </c>
      <c r="H17" s="57">
        <v>2.79E-05</v>
      </c>
      <c r="I17" s="58">
        <f t="shared" si="0"/>
        <v>0.28272026519991</v>
      </c>
      <c r="J17" s="59">
        <f t="shared" si="1"/>
        <v>-1.8295587996697282</v>
      </c>
      <c r="K17" s="59">
        <f t="shared" si="2"/>
        <v>6.959857450190565</v>
      </c>
      <c r="L17" s="60">
        <f t="shared" si="3"/>
        <v>785.3897567201249</v>
      </c>
      <c r="M17" s="60">
        <f t="shared" si="4"/>
        <v>971.9084865236175</v>
      </c>
      <c r="N17" s="59">
        <f t="shared" si="5"/>
        <v>-0.9247372289156627</v>
      </c>
      <c r="O17" s="49"/>
      <c r="P17" s="49"/>
      <c r="Q17" s="49"/>
      <c r="R17" s="49"/>
      <c r="S17" s="49"/>
      <c r="T17" s="49"/>
      <c r="U17" s="49"/>
      <c r="V17" s="49"/>
      <c r="W17" s="49"/>
    </row>
    <row r="18" spans="1:23" ht="15">
      <c r="A18" s="55" t="s">
        <v>172</v>
      </c>
      <c r="B18" s="56">
        <v>431</v>
      </c>
      <c r="C18" s="57">
        <v>0.0320945</v>
      </c>
      <c r="D18" s="57">
        <v>6.73E-05</v>
      </c>
      <c r="E18" s="57">
        <v>0.001181972</v>
      </c>
      <c r="F18" s="57">
        <v>3.86E-06</v>
      </c>
      <c r="G18" s="57">
        <v>0.282754</v>
      </c>
      <c r="H18" s="57">
        <v>1.75E-05</v>
      </c>
      <c r="I18" s="58">
        <f t="shared" si="0"/>
        <v>0.2827444505736784</v>
      </c>
      <c r="J18" s="59">
        <f t="shared" si="1"/>
        <v>-0.9742628803988129</v>
      </c>
      <c r="K18" s="59">
        <f t="shared" si="2"/>
        <v>8.171685612237134</v>
      </c>
      <c r="L18" s="60">
        <f t="shared" si="3"/>
        <v>723.433102208247</v>
      </c>
      <c r="M18" s="60">
        <f t="shared" si="4"/>
        <v>894.1145381622568</v>
      </c>
      <c r="N18" s="59">
        <f t="shared" si="5"/>
        <v>-0.9643984337349397</v>
      </c>
      <c r="O18" s="49"/>
      <c r="P18" s="49"/>
      <c r="Q18" s="49"/>
      <c r="R18" s="49"/>
      <c r="S18" s="49"/>
      <c r="T18" s="49"/>
      <c r="U18" s="49"/>
      <c r="V18" s="49"/>
      <c r="W18" s="49"/>
    </row>
    <row r="19" spans="1:23" ht="15">
      <c r="A19" s="55" t="s">
        <v>173</v>
      </c>
      <c r="B19" s="56">
        <v>435</v>
      </c>
      <c r="C19" s="57">
        <v>0.03612758</v>
      </c>
      <c r="D19" s="57">
        <v>0.000234</v>
      </c>
      <c r="E19" s="57">
        <v>0.001356332</v>
      </c>
      <c r="F19" s="57">
        <v>1.23E-05</v>
      </c>
      <c r="G19" s="57">
        <v>0.2825793</v>
      </c>
      <c r="H19" s="57">
        <v>1.92E-05</v>
      </c>
      <c r="I19" s="58">
        <f t="shared" si="0"/>
        <v>0.2825682397657011</v>
      </c>
      <c r="J19" s="59">
        <f t="shared" si="1"/>
        <v>-7.2058136696318</v>
      </c>
      <c r="K19" s="59">
        <f t="shared" si="2"/>
        <v>1.9692013527006225</v>
      </c>
      <c r="L19" s="60">
        <f t="shared" si="3"/>
        <v>977.8511050497602</v>
      </c>
      <c r="M19" s="60">
        <f t="shared" si="4"/>
        <v>1290.6760322697273</v>
      </c>
      <c r="N19" s="59">
        <f t="shared" si="5"/>
        <v>-0.9591466265060241</v>
      </c>
      <c r="O19" s="49"/>
      <c r="P19" s="49"/>
      <c r="Q19" s="49"/>
      <c r="R19" s="49"/>
      <c r="S19" s="49"/>
      <c r="T19" s="49"/>
      <c r="U19" s="49"/>
      <c r="V19" s="49"/>
      <c r="W19" s="49"/>
    </row>
    <row r="20" spans="1:23" ht="15">
      <c r="A20" s="55" t="s">
        <v>174</v>
      </c>
      <c r="B20" s="56">
        <v>441</v>
      </c>
      <c r="C20" s="57">
        <v>0.06053872</v>
      </c>
      <c r="D20" s="57">
        <v>0.000571</v>
      </c>
      <c r="E20" s="57">
        <v>0.002512471</v>
      </c>
      <c r="F20" s="57">
        <v>2.45E-05</v>
      </c>
      <c r="G20" s="57">
        <v>0.2826906</v>
      </c>
      <c r="H20" s="57">
        <v>2.75E-05</v>
      </c>
      <c r="I20" s="58">
        <f t="shared" si="0"/>
        <v>0.2826698282509523</v>
      </c>
      <c r="J20" s="59">
        <f t="shared" si="1"/>
        <v>-3.613220157855368</v>
      </c>
      <c r="K20" s="59">
        <f t="shared" si="2"/>
        <v>5.354491478528622</v>
      </c>
      <c r="L20" s="60">
        <f t="shared" si="3"/>
        <v>859.8983544732458</v>
      </c>
      <c r="M20" s="60">
        <f t="shared" si="4"/>
        <v>1080.7481528895255</v>
      </c>
      <c r="N20" s="59">
        <f t="shared" si="5"/>
        <v>-0.9243231626506024</v>
      </c>
      <c r="O20" s="49"/>
      <c r="P20" s="49"/>
      <c r="Q20" s="49"/>
      <c r="R20" s="49"/>
      <c r="S20" s="49"/>
      <c r="T20" s="49"/>
      <c r="U20" s="49"/>
      <c r="V20" s="49"/>
      <c r="W20" s="49"/>
    </row>
    <row r="21" spans="1:23" ht="15">
      <c r="A21" s="55" t="s">
        <v>175</v>
      </c>
      <c r="B21" s="56">
        <v>440</v>
      </c>
      <c r="C21" s="57">
        <v>0.02567868</v>
      </c>
      <c r="D21" s="57">
        <v>0.000168</v>
      </c>
      <c r="E21" s="57">
        <v>0.0009390115</v>
      </c>
      <c r="F21" s="57">
        <v>4.67E-06</v>
      </c>
      <c r="G21" s="57">
        <v>0.2826734</v>
      </c>
      <c r="H21" s="57">
        <v>2.12E-05</v>
      </c>
      <c r="I21" s="58">
        <f t="shared" si="0"/>
        <v>0.2826656544377652</v>
      </c>
      <c r="J21" s="59">
        <f t="shared" si="1"/>
        <v>-3.760823640064359</v>
      </c>
      <c r="K21" s="59">
        <f t="shared" si="2"/>
        <v>5.645244941092642</v>
      </c>
      <c r="L21" s="60">
        <f t="shared" si="3"/>
        <v>829.9391682587843</v>
      </c>
      <c r="M21" s="60">
        <f t="shared" si="4"/>
        <v>1061.5501393469738</v>
      </c>
      <c r="N21" s="59">
        <f t="shared" si="5"/>
        <v>-0.9717165210843374</v>
      </c>
      <c r="O21" s="49"/>
      <c r="P21" s="49"/>
      <c r="Q21" s="49"/>
      <c r="R21" s="49"/>
      <c r="S21" s="49"/>
      <c r="T21" s="49"/>
      <c r="U21" s="49"/>
      <c r="V21" s="49"/>
      <c r="W21" s="49"/>
    </row>
    <row r="22" spans="1:23" ht="15">
      <c r="A22" s="55" t="s">
        <v>176</v>
      </c>
      <c r="B22" s="56">
        <v>351</v>
      </c>
      <c r="C22" s="57">
        <v>0.0001596663</v>
      </c>
      <c r="D22" s="57">
        <v>1.13E-05</v>
      </c>
      <c r="E22" s="57">
        <v>4.066213E-06</v>
      </c>
      <c r="F22" s="57">
        <v>4.49E-07</v>
      </c>
      <c r="G22" s="57">
        <v>0.2827098</v>
      </c>
      <c r="H22" s="57">
        <v>2.63E-05</v>
      </c>
      <c r="I22" s="58">
        <f t="shared" si="0"/>
        <v>0.2827097732659141</v>
      </c>
      <c r="J22" s="59">
        <f t="shared" si="1"/>
        <v>-2.2005974455008293</v>
      </c>
      <c r="K22" s="59">
        <f t="shared" si="2"/>
        <v>5.513695246710526</v>
      </c>
      <c r="L22" s="60">
        <f t="shared" si="3"/>
        <v>749.1599029533241</v>
      </c>
      <c r="M22" s="60">
        <f t="shared" si="4"/>
        <v>1001.4460877127503</v>
      </c>
      <c r="N22" s="59">
        <f t="shared" si="5"/>
        <v>-0.9998775237048193</v>
      </c>
      <c r="O22" s="49"/>
      <c r="P22" s="49"/>
      <c r="Q22" s="49"/>
      <c r="R22" s="49"/>
      <c r="S22" s="49"/>
      <c r="T22" s="49"/>
      <c r="U22" s="49"/>
      <c r="V22" s="49"/>
      <c r="W22" s="49"/>
    </row>
    <row r="23" spans="1:23" ht="15">
      <c r="A23" s="55" t="s">
        <v>177</v>
      </c>
      <c r="B23" s="56">
        <v>440</v>
      </c>
      <c r="C23" s="57">
        <v>0.04749297</v>
      </c>
      <c r="D23" s="57">
        <v>0.000129</v>
      </c>
      <c r="E23" s="57">
        <v>0.001778588</v>
      </c>
      <c r="F23" s="57">
        <v>2.38E-06</v>
      </c>
      <c r="G23" s="57">
        <v>0.2826723</v>
      </c>
      <c r="H23" s="57">
        <v>1.93E-05</v>
      </c>
      <c r="I23" s="58">
        <f t="shared" si="0"/>
        <v>0.28265762907845743</v>
      </c>
      <c r="J23" s="59">
        <f t="shared" si="1"/>
        <v>-4.044633893829364</v>
      </c>
      <c r="K23" s="59">
        <f t="shared" si="2"/>
        <v>5.116276730285918</v>
      </c>
      <c r="L23" s="60">
        <f t="shared" si="3"/>
        <v>860.3809454898288</v>
      </c>
      <c r="M23" s="60">
        <f t="shared" si="4"/>
        <v>1095.1003931625412</v>
      </c>
      <c r="N23" s="59">
        <f t="shared" si="5"/>
        <v>-0.9464280722891566</v>
      </c>
      <c r="O23" s="49"/>
      <c r="P23" s="49"/>
      <c r="Q23" s="49"/>
      <c r="R23" s="49"/>
      <c r="S23" s="49"/>
      <c r="T23" s="49"/>
      <c r="U23" s="49"/>
      <c r="V23" s="49"/>
      <c r="W23" s="49"/>
    </row>
    <row r="24" spans="1:23" ht="15">
      <c r="A24" s="55" t="s">
        <v>178</v>
      </c>
      <c r="B24" s="56">
        <v>436</v>
      </c>
      <c r="C24" s="57">
        <v>0.02568456</v>
      </c>
      <c r="D24" s="57">
        <v>0.000236</v>
      </c>
      <c r="E24" s="57">
        <v>0.0009519219</v>
      </c>
      <c r="F24" s="57">
        <v>8.16E-06</v>
      </c>
      <c r="G24" s="57">
        <v>0.2827701</v>
      </c>
      <c r="H24" s="57">
        <v>2.1E-05</v>
      </c>
      <c r="I24" s="58">
        <f t="shared" si="0"/>
        <v>0.2827623196178428</v>
      </c>
      <c r="J24" s="59">
        <f t="shared" si="1"/>
        <v>-0.34233878026146414</v>
      </c>
      <c r="K24" s="59">
        <f t="shared" si="2"/>
        <v>8.977338428426407</v>
      </c>
      <c r="L24" s="60">
        <f t="shared" si="3"/>
        <v>693.7680050075713</v>
      </c>
      <c r="M24" s="60">
        <f t="shared" si="4"/>
        <v>846.7324961719654</v>
      </c>
      <c r="N24" s="59">
        <f t="shared" si="5"/>
        <v>-0.9713276536144578</v>
      </c>
      <c r="O24" s="49"/>
      <c r="P24" s="49"/>
      <c r="Q24" s="49"/>
      <c r="R24" s="49"/>
      <c r="S24" s="49"/>
      <c r="T24" s="49"/>
      <c r="U24" s="49"/>
      <c r="V24" s="49"/>
      <c r="W24" s="49"/>
    </row>
    <row r="25" spans="1:23" ht="15">
      <c r="A25" s="55" t="s">
        <v>179</v>
      </c>
      <c r="B25" s="56">
        <v>409</v>
      </c>
      <c r="C25" s="57">
        <v>0.05368037</v>
      </c>
      <c r="D25" s="57">
        <v>0.000836</v>
      </c>
      <c r="E25" s="57">
        <v>0.001822013</v>
      </c>
      <c r="F25" s="57">
        <v>2.89E-05</v>
      </c>
      <c r="G25" s="57">
        <v>0.2827404</v>
      </c>
      <c r="H25" s="57">
        <v>2.02E-05</v>
      </c>
      <c r="I25" s="58">
        <f t="shared" si="0"/>
        <v>0.28272643379876866</v>
      </c>
      <c r="J25" s="59">
        <f t="shared" si="1"/>
        <v>-1.611411357255177</v>
      </c>
      <c r="K25" s="59">
        <f t="shared" si="2"/>
        <v>6.891444049896833</v>
      </c>
      <c r="L25" s="60">
        <f t="shared" si="3"/>
        <v>762.0494703448472</v>
      </c>
      <c r="M25" s="60">
        <f t="shared" si="4"/>
        <v>958.52403178811</v>
      </c>
      <c r="N25" s="59">
        <f t="shared" si="5"/>
        <v>-0.9451200903614458</v>
      </c>
      <c r="O25" s="49"/>
      <c r="P25" s="49"/>
      <c r="Q25" s="49"/>
      <c r="R25" s="49"/>
      <c r="S25" s="49"/>
      <c r="T25" s="49"/>
      <c r="U25" s="49"/>
      <c r="V25" s="49"/>
      <c r="W25" s="49"/>
    </row>
    <row r="26" spans="1:23" ht="15">
      <c r="A26" s="55" t="s">
        <v>180</v>
      </c>
      <c r="B26" s="56">
        <v>439</v>
      </c>
      <c r="C26" s="57">
        <v>0.04300497</v>
      </c>
      <c r="D26" s="57">
        <v>0.000192</v>
      </c>
      <c r="E26" s="57">
        <v>0.001651942</v>
      </c>
      <c r="F26" s="57">
        <v>6.99E-06</v>
      </c>
      <c r="G26" s="57">
        <v>0.2827436</v>
      </c>
      <c r="H26" s="57">
        <v>3.02E-05</v>
      </c>
      <c r="I26" s="58">
        <f t="shared" si="0"/>
        <v>0.2827300048308349</v>
      </c>
      <c r="J26" s="59">
        <f t="shared" si="1"/>
        <v>-1.4851247353042663</v>
      </c>
      <c r="K26" s="59">
        <f t="shared" si="2"/>
        <v>7.694187996456492</v>
      </c>
      <c r="L26" s="60">
        <f t="shared" si="3"/>
        <v>753.4099481361206</v>
      </c>
      <c r="M26" s="60">
        <f t="shared" si="4"/>
        <v>930.6497931475649</v>
      </c>
      <c r="N26" s="59">
        <f t="shared" si="5"/>
        <v>-0.9502427108433735</v>
      </c>
      <c r="O26" s="49"/>
      <c r="P26" s="49"/>
      <c r="Q26" s="49"/>
      <c r="R26" s="49"/>
      <c r="S26" s="49"/>
      <c r="T26" s="49"/>
      <c r="U26" s="49"/>
      <c r="V26" s="49"/>
      <c r="W26" s="49"/>
    </row>
    <row r="27" spans="1:23" ht="15">
      <c r="A27" s="55" t="s">
        <v>181</v>
      </c>
      <c r="B27" s="56">
        <v>439</v>
      </c>
      <c r="C27" s="57">
        <v>0.0346116</v>
      </c>
      <c r="D27" s="57">
        <v>0.000299</v>
      </c>
      <c r="E27" s="57">
        <v>0.001317166</v>
      </c>
      <c r="F27" s="57">
        <v>1.24E-05</v>
      </c>
      <c r="G27" s="57">
        <v>0.2827206</v>
      </c>
      <c r="H27" s="57">
        <v>3.09E-05</v>
      </c>
      <c r="I27" s="58">
        <f t="shared" si="0"/>
        <v>0.2827097599737833</v>
      </c>
      <c r="J27" s="59">
        <f t="shared" si="1"/>
        <v>-2.2010675108119493</v>
      </c>
      <c r="K27" s="59">
        <f t="shared" si="2"/>
        <v>7.074976118233156</v>
      </c>
      <c r="L27" s="60">
        <f t="shared" si="3"/>
        <v>775.5156014922198</v>
      </c>
      <c r="M27" s="60">
        <f t="shared" si="4"/>
        <v>969.9961791919765</v>
      </c>
      <c r="N27" s="59">
        <f t="shared" si="5"/>
        <v>-0.9603263253012049</v>
      </c>
      <c r="O27" s="49"/>
      <c r="P27" s="49"/>
      <c r="Q27" s="49"/>
      <c r="R27" s="49"/>
      <c r="S27" s="49"/>
      <c r="T27" s="49"/>
      <c r="U27" s="49"/>
      <c r="V27" s="49"/>
      <c r="W27" s="49"/>
    </row>
    <row r="28" spans="1:23" ht="15">
      <c r="A28" s="55" t="s">
        <v>182</v>
      </c>
      <c r="B28" s="56">
        <v>444</v>
      </c>
      <c r="C28" s="57">
        <v>0.03386373</v>
      </c>
      <c r="D28" s="57">
        <v>0.000391</v>
      </c>
      <c r="E28" s="57">
        <v>0.001325096</v>
      </c>
      <c r="F28" s="57">
        <v>1.47E-05</v>
      </c>
      <c r="G28" s="57">
        <v>0.2828179</v>
      </c>
      <c r="H28" s="57">
        <v>1.71E-05</v>
      </c>
      <c r="I28" s="58">
        <f t="shared" si="0"/>
        <v>0.2828068699898466</v>
      </c>
      <c r="J28" s="59">
        <f t="shared" si="1"/>
        <v>1.2331486090055854</v>
      </c>
      <c r="K28" s="59">
        <f t="shared" si="2"/>
        <v>10.616405468646395</v>
      </c>
      <c r="L28" s="60">
        <f t="shared" si="3"/>
        <v>637.0737608785403</v>
      </c>
      <c r="M28" s="60">
        <f t="shared" si="4"/>
        <v>748.5908455247426</v>
      </c>
      <c r="N28" s="59">
        <f t="shared" si="5"/>
        <v>-0.9600874698795181</v>
      </c>
      <c r="O28" s="49"/>
      <c r="P28" s="49"/>
      <c r="Q28" s="49"/>
      <c r="R28" s="49"/>
      <c r="S28" s="49"/>
      <c r="T28" s="49"/>
      <c r="U28" s="49"/>
      <c r="V28" s="49"/>
      <c r="W28" s="49"/>
    </row>
    <row r="29" spans="1:23" ht="15">
      <c r="A29" s="55" t="s">
        <v>183</v>
      </c>
      <c r="B29" s="56">
        <v>440</v>
      </c>
      <c r="C29" s="57">
        <v>0.04716014</v>
      </c>
      <c r="D29" s="57">
        <v>0.000445</v>
      </c>
      <c r="E29" s="57">
        <v>0.001725481</v>
      </c>
      <c r="F29" s="57">
        <v>1.37E-05</v>
      </c>
      <c r="G29" s="57">
        <v>0.2827418</v>
      </c>
      <c r="H29" s="57">
        <v>2.94E-05</v>
      </c>
      <c r="I29" s="58">
        <f t="shared" si="0"/>
        <v>0.2827275671386661</v>
      </c>
      <c r="J29" s="59">
        <f t="shared" si="1"/>
        <v>-1.5713317207477484</v>
      </c>
      <c r="K29" s="59">
        <f t="shared" si="2"/>
        <v>7.607463911467605</v>
      </c>
      <c r="L29" s="60">
        <f t="shared" si="3"/>
        <v>758.424126997135</v>
      </c>
      <c r="M29" s="60">
        <f t="shared" si="4"/>
        <v>936.933446370207</v>
      </c>
      <c r="N29" s="59">
        <f t="shared" si="5"/>
        <v>-0.9480276807228916</v>
      </c>
      <c r="O29" s="49"/>
      <c r="P29" s="49"/>
      <c r="Q29" s="49"/>
      <c r="R29" s="49"/>
      <c r="S29" s="49"/>
      <c r="T29" s="49"/>
      <c r="U29" s="49"/>
      <c r="V29" s="49"/>
      <c r="W29" s="49"/>
    </row>
    <row r="30" spans="1:23" ht="15">
      <c r="A30" s="55" t="s">
        <v>184</v>
      </c>
      <c r="B30" s="56">
        <v>438</v>
      </c>
      <c r="C30" s="57">
        <v>0.04374852</v>
      </c>
      <c r="D30" s="57">
        <v>0.000183</v>
      </c>
      <c r="E30" s="57">
        <v>0.001753901</v>
      </c>
      <c r="F30" s="57">
        <v>6.84E-06</v>
      </c>
      <c r="G30" s="57">
        <v>0.2827282</v>
      </c>
      <c r="H30" s="57">
        <v>2.31E-05</v>
      </c>
      <c r="I30" s="58">
        <f t="shared" si="0"/>
        <v>0.2827137987421254</v>
      </c>
      <c r="J30" s="59">
        <f t="shared" si="1"/>
        <v>-2.0582397788548867</v>
      </c>
      <c r="K30" s="59">
        <f t="shared" si="2"/>
        <v>7.0699021659215155</v>
      </c>
      <c r="L30" s="60">
        <f t="shared" si="3"/>
        <v>778.8667642939439</v>
      </c>
      <c r="M30" s="60">
        <f t="shared" si="4"/>
        <v>969.5465072003417</v>
      </c>
      <c r="N30" s="59">
        <f t="shared" si="5"/>
        <v>-0.947171656626506</v>
      </c>
      <c r="O30" s="49"/>
      <c r="P30" s="49"/>
      <c r="Q30" s="49"/>
      <c r="R30" s="49"/>
      <c r="S30" s="49"/>
      <c r="T30" s="49"/>
      <c r="U30" s="49"/>
      <c r="V30" s="49"/>
      <c r="W30" s="49"/>
    </row>
    <row r="31" spans="1:23" ht="15">
      <c r="A31" s="55" t="s">
        <v>185</v>
      </c>
      <c r="B31" s="56">
        <v>444</v>
      </c>
      <c r="C31" s="57">
        <v>0.03785825</v>
      </c>
      <c r="D31" s="57">
        <v>0.000676</v>
      </c>
      <c r="E31" s="57">
        <v>0.001500036</v>
      </c>
      <c r="F31" s="57">
        <v>2.47E-05</v>
      </c>
      <c r="G31" s="57">
        <v>0.2827347</v>
      </c>
      <c r="H31" s="57">
        <v>2.35E-05</v>
      </c>
      <c r="I31" s="58">
        <f t="shared" si="0"/>
        <v>0.2827222138010299</v>
      </c>
      <c r="J31" s="59">
        <f t="shared" si="1"/>
        <v>-1.7606481182763645</v>
      </c>
      <c r="K31" s="59">
        <f t="shared" si="2"/>
        <v>7.568191380331601</v>
      </c>
      <c r="L31" s="60">
        <f t="shared" si="3"/>
        <v>761.4926423555348</v>
      </c>
      <c r="M31" s="60">
        <f t="shared" si="4"/>
        <v>942.5163010829768</v>
      </c>
      <c r="N31" s="59">
        <f t="shared" si="5"/>
        <v>-0.9548181927710844</v>
      </c>
      <c r="O31" s="49"/>
      <c r="P31" s="49"/>
      <c r="Q31" s="49"/>
      <c r="R31" s="49"/>
      <c r="S31" s="49"/>
      <c r="T31" s="49"/>
      <c r="U31" s="49"/>
      <c r="V31" s="49"/>
      <c r="W31" s="49"/>
    </row>
    <row r="32" spans="1:23" ht="15">
      <c r="A32" s="55" t="s">
        <v>186</v>
      </c>
      <c r="B32" s="56">
        <v>506</v>
      </c>
      <c r="C32" s="57">
        <v>0.01501562</v>
      </c>
      <c r="D32" s="57">
        <v>0.000143</v>
      </c>
      <c r="E32" s="57">
        <v>0.0006294078</v>
      </c>
      <c r="F32" s="57">
        <v>5.74E-06</v>
      </c>
      <c r="G32" s="57">
        <v>0.2828283</v>
      </c>
      <c r="H32" s="57">
        <v>1.88E-05</v>
      </c>
      <c r="I32" s="58">
        <f t="shared" si="0"/>
        <v>0.2828223257971495</v>
      </c>
      <c r="J32" s="59">
        <f t="shared" si="1"/>
        <v>1.779730565596438</v>
      </c>
      <c r="K32" s="59">
        <f t="shared" si="2"/>
        <v>12.715061422625684</v>
      </c>
      <c r="L32" s="60">
        <f t="shared" si="3"/>
        <v>603.7167156323159</v>
      </c>
      <c r="M32" s="60">
        <f t="shared" si="4"/>
        <v>663.0406622018661</v>
      </c>
      <c r="N32" s="59">
        <f t="shared" si="5"/>
        <v>-0.9810419337349398</v>
      </c>
      <c r="O32" s="49"/>
      <c r="P32" s="49"/>
      <c r="Q32" s="49"/>
      <c r="R32" s="49"/>
      <c r="S32" s="49"/>
      <c r="T32" s="49"/>
      <c r="U32" s="49"/>
      <c r="V32" s="49"/>
      <c r="W32" s="49"/>
    </row>
    <row r="33" spans="1:23" ht="15">
      <c r="A33" s="55" t="s">
        <v>187</v>
      </c>
      <c r="B33" s="56">
        <v>441</v>
      </c>
      <c r="C33" s="57">
        <v>0.02415497</v>
      </c>
      <c r="D33" s="57">
        <v>4.04E-05</v>
      </c>
      <c r="E33" s="57">
        <v>0.0009153517</v>
      </c>
      <c r="F33" s="57">
        <v>1.06E-06</v>
      </c>
      <c r="G33" s="57">
        <v>0.2827632</v>
      </c>
      <c r="H33" s="57">
        <v>2.44E-05</v>
      </c>
      <c r="I33" s="58">
        <f t="shared" si="0"/>
        <v>0.28275563236805407</v>
      </c>
      <c r="J33" s="59">
        <f t="shared" si="1"/>
        <v>-0.5788278876961428</v>
      </c>
      <c r="K33" s="59">
        <f t="shared" si="2"/>
        <v>8.85873206859511</v>
      </c>
      <c r="L33" s="60">
        <f t="shared" si="3"/>
        <v>702.5375009341947</v>
      </c>
      <c r="M33" s="60">
        <f t="shared" si="4"/>
        <v>858.1446393977532</v>
      </c>
      <c r="N33" s="59">
        <f t="shared" si="5"/>
        <v>-0.9724291656626506</v>
      </c>
      <c r="O33" s="49"/>
      <c r="P33" s="49"/>
      <c r="Q33" s="49"/>
      <c r="R33" s="49"/>
      <c r="S33" s="49"/>
      <c r="T33" s="49"/>
      <c r="U33" s="49"/>
      <c r="V33" s="49"/>
      <c r="W33" s="49"/>
    </row>
    <row r="34" spans="1:23" ht="15">
      <c r="A34" s="55" t="s">
        <v>188</v>
      </c>
      <c r="B34" s="56">
        <v>442</v>
      </c>
      <c r="C34" s="57">
        <v>0.05957367</v>
      </c>
      <c r="D34" s="57">
        <v>0.000525</v>
      </c>
      <c r="E34" s="57">
        <v>0.002297255</v>
      </c>
      <c r="F34" s="57">
        <v>1.82E-05</v>
      </c>
      <c r="G34" s="57">
        <v>0.2827051</v>
      </c>
      <c r="H34" s="57">
        <v>2.99E-05</v>
      </c>
      <c r="I34" s="58">
        <f t="shared" si="0"/>
        <v>0.28268606429549903</v>
      </c>
      <c r="J34" s="59">
        <f t="shared" si="1"/>
        <v>-3.0390457506757063</v>
      </c>
      <c r="K34" s="59">
        <f t="shared" si="2"/>
        <v>6.012722998047781</v>
      </c>
      <c r="L34" s="60">
        <f t="shared" si="3"/>
        <v>831.0755359282998</v>
      </c>
      <c r="M34" s="60">
        <f t="shared" si="4"/>
        <v>1039.754595256309</v>
      </c>
      <c r="N34" s="59">
        <f t="shared" si="5"/>
        <v>-0.9308055722891566</v>
      </c>
      <c r="O34" s="49"/>
      <c r="P34" s="49"/>
      <c r="Q34" s="49"/>
      <c r="R34" s="49"/>
      <c r="S34" s="49"/>
      <c r="T34" s="49"/>
      <c r="U34" s="49"/>
      <c r="V34" s="49"/>
      <c r="W34" s="49"/>
    </row>
    <row r="35" spans="1:23" ht="15">
      <c r="A35" s="55" t="s">
        <v>189</v>
      </c>
      <c r="B35" s="56">
        <v>439</v>
      </c>
      <c r="C35" s="57">
        <v>0.05074049</v>
      </c>
      <c r="D35" s="57">
        <v>9.75E-05</v>
      </c>
      <c r="E35" s="57">
        <v>0.002079343</v>
      </c>
      <c r="F35" s="57">
        <v>3.58E-06</v>
      </c>
      <c r="G35" s="57">
        <v>0.2828561</v>
      </c>
      <c r="H35" s="57">
        <v>4.34E-05</v>
      </c>
      <c r="I35" s="58">
        <f t="shared" si="0"/>
        <v>0.2828389874017143</v>
      </c>
      <c r="J35" s="59">
        <f t="shared" si="1"/>
        <v>2.3689545539973267</v>
      </c>
      <c r="K35" s="59">
        <f t="shared" si="2"/>
        <v>11.427613645385026</v>
      </c>
      <c r="L35" s="60">
        <f t="shared" si="3"/>
        <v>603.3604292638149</v>
      </c>
      <c r="M35" s="60">
        <f t="shared" si="4"/>
        <v>693.0339022459415</v>
      </c>
      <c r="N35" s="59">
        <f t="shared" si="5"/>
        <v>-0.937369186746988</v>
      </c>
      <c r="O35" s="49"/>
      <c r="P35" s="49"/>
      <c r="Q35" s="49"/>
      <c r="R35" s="49"/>
      <c r="S35" s="49"/>
      <c r="T35" s="49"/>
      <c r="U35" s="49"/>
      <c r="V35" s="49"/>
      <c r="W35" s="49"/>
    </row>
    <row r="36" spans="1:23" ht="15">
      <c r="A36" s="55" t="s">
        <v>190</v>
      </c>
      <c r="B36" s="56">
        <v>413</v>
      </c>
      <c r="C36" s="57">
        <v>0.0338539</v>
      </c>
      <c r="D36" s="57">
        <v>0.000725</v>
      </c>
      <c r="E36" s="57">
        <v>0.001234138</v>
      </c>
      <c r="F36" s="57">
        <v>2.34E-05</v>
      </c>
      <c r="G36" s="57">
        <v>0.2827431</v>
      </c>
      <c r="H36" s="57">
        <v>1.98E-05</v>
      </c>
      <c r="I36" s="58">
        <f t="shared" si="0"/>
        <v>0.28273354713743604</v>
      </c>
      <c r="J36" s="59">
        <f t="shared" si="1"/>
        <v>-1.359853965879898</v>
      </c>
      <c r="K36" s="59">
        <f t="shared" si="2"/>
        <v>7.387680171981881</v>
      </c>
      <c r="L36" s="60">
        <f t="shared" si="3"/>
        <v>739.9587575906676</v>
      </c>
      <c r="M36" s="60">
        <f t="shared" si="4"/>
        <v>930.0678536041216</v>
      </c>
      <c r="N36" s="59">
        <f t="shared" si="5"/>
        <v>-0.9628271686746988</v>
      </c>
      <c r="O36" s="49"/>
      <c r="P36" s="49"/>
      <c r="Q36" s="49"/>
      <c r="R36" s="49"/>
      <c r="S36" s="49"/>
      <c r="T36" s="49"/>
      <c r="U36" s="49"/>
      <c r="V36" s="49"/>
      <c r="W36" s="49"/>
    </row>
    <row r="37" spans="1:23" ht="15">
      <c r="A37" s="55" t="s">
        <v>191</v>
      </c>
      <c r="B37" s="56">
        <v>440</v>
      </c>
      <c r="C37" s="57">
        <v>0.03294652</v>
      </c>
      <c r="D37" s="57">
        <v>0.000262</v>
      </c>
      <c r="E37" s="57">
        <v>0.001159879</v>
      </c>
      <c r="F37" s="57">
        <v>1.04E-05</v>
      </c>
      <c r="G37" s="57">
        <v>0.2827127</v>
      </c>
      <c r="H37" s="57">
        <v>3.68E-05</v>
      </c>
      <c r="I37" s="58">
        <f t="shared" si="0"/>
        <v>0.28270313258258356</v>
      </c>
      <c r="J37" s="59">
        <f t="shared" si="1"/>
        <v>-2.435439768310177</v>
      </c>
      <c r="K37" s="59">
        <f t="shared" si="2"/>
        <v>6.907490824812346</v>
      </c>
      <c r="L37" s="60">
        <f t="shared" si="3"/>
        <v>781.6686331453302</v>
      </c>
      <c r="M37" s="60">
        <f t="shared" si="4"/>
        <v>981.4070985554465</v>
      </c>
      <c r="N37" s="59">
        <f t="shared" si="5"/>
        <v>-0.9650638855421687</v>
      </c>
      <c r="O37" s="49"/>
      <c r="P37" s="49"/>
      <c r="Q37" s="49"/>
      <c r="R37" s="49"/>
      <c r="S37" s="49"/>
      <c r="T37" s="49"/>
      <c r="U37" s="49"/>
      <c r="V37" s="49"/>
      <c r="W37" s="49"/>
    </row>
    <row r="38" spans="1:23" ht="15.75" thickBot="1">
      <c r="A38" s="63" t="s">
        <v>192</v>
      </c>
      <c r="B38" s="64">
        <v>439</v>
      </c>
      <c r="C38" s="65">
        <v>0.0594504</v>
      </c>
      <c r="D38" s="65">
        <v>0.000318</v>
      </c>
      <c r="E38" s="65">
        <v>0.002076521</v>
      </c>
      <c r="F38" s="65">
        <v>1.14E-05</v>
      </c>
      <c r="G38" s="65">
        <v>0.2826917</v>
      </c>
      <c r="H38" s="65">
        <v>2.11E-05</v>
      </c>
      <c r="I38" s="66">
        <f t="shared" si="0"/>
        <v>0.2826746106262388</v>
      </c>
      <c r="J38" s="67">
        <f t="shared" si="1"/>
        <v>-3.44409537582413</v>
      </c>
      <c r="K38" s="67">
        <f t="shared" si="2"/>
        <v>5.609768676557714</v>
      </c>
      <c r="L38" s="68">
        <f t="shared" si="3"/>
        <v>842.7102738756732</v>
      </c>
      <c r="M38" s="68">
        <f t="shared" si="4"/>
        <v>1063.0190567572263</v>
      </c>
      <c r="N38" s="67">
        <f t="shared" si="5"/>
        <v>-0.937454186746988</v>
      </c>
      <c r="O38" s="49"/>
      <c r="P38" s="49"/>
      <c r="Q38" s="49"/>
      <c r="R38" s="49"/>
      <c r="S38" s="49"/>
      <c r="T38" s="49"/>
      <c r="U38" s="49"/>
      <c r="V38" s="49"/>
      <c r="W38" s="49"/>
    </row>
    <row r="39" spans="1:23" ht="15">
      <c r="A39" s="192" t="s">
        <v>436</v>
      </c>
      <c r="B39" s="192"/>
      <c r="C39" s="192"/>
      <c r="D39" s="192"/>
      <c r="E39" s="57"/>
      <c r="F39" s="57"/>
      <c r="G39" s="57"/>
      <c r="H39" s="57"/>
      <c r="I39" s="58"/>
      <c r="J39" s="59"/>
      <c r="K39" s="59"/>
      <c r="L39" s="60"/>
      <c r="M39" s="60"/>
      <c r="N39" s="59"/>
      <c r="O39" s="49"/>
      <c r="P39" s="49"/>
      <c r="Q39" s="49"/>
      <c r="R39" s="49"/>
      <c r="S39" s="49"/>
      <c r="T39" s="49"/>
      <c r="U39" s="49"/>
      <c r="V39" s="49"/>
      <c r="W39" s="49"/>
    </row>
    <row r="40" spans="1:23" ht="15">
      <c r="A40" s="55" t="s">
        <v>195</v>
      </c>
      <c r="B40" s="56">
        <v>408</v>
      </c>
      <c r="C40" s="62">
        <v>0.0215968</v>
      </c>
      <c r="D40" s="62">
        <v>0.000211</v>
      </c>
      <c r="E40" s="62">
        <v>0.0007675217</v>
      </c>
      <c r="F40" s="62">
        <v>6.8E-06</v>
      </c>
      <c r="G40" s="62">
        <v>0.2823258</v>
      </c>
      <c r="H40" s="62">
        <v>1.91E-05</v>
      </c>
      <c r="I40" s="58">
        <f t="shared" si="0"/>
        <v>0.2823199311868498</v>
      </c>
      <c r="J40" s="59">
        <f t="shared" si="1"/>
        <v>-15.987043029375148</v>
      </c>
      <c r="K40" s="59">
        <f aca="true" t="shared" si="6" ref="K40:K58">((I40-E40*(EXP(0.00001865*B40)-1))/(0.282772-0.0332*(EXP(0.00001865*B40)-1))-1)*10000</f>
        <v>-7.23288416941914</v>
      </c>
      <c r="L40" s="60">
        <f aca="true" t="shared" si="7" ref="L40:L58">10000/0.1865*LN(1+(I40-0.28325)/(E40-0.0384))</f>
        <v>1309.064947806949</v>
      </c>
      <c r="M40" s="60">
        <f aca="true" t="shared" si="8" ref="M40:M58">L40-(L40-B40)*(-0.55-N40)/(-0.55-0.16)</f>
        <v>1850.823110868404</v>
      </c>
      <c r="N40" s="59">
        <f aca="true" t="shared" si="9" ref="N40:N58">E40/0.0332-1</f>
        <v>-0.9768818765060241</v>
      </c>
      <c r="O40" s="49"/>
      <c r="P40" s="49"/>
      <c r="Q40" s="49"/>
      <c r="R40" s="49"/>
      <c r="S40" s="49"/>
      <c r="T40" s="49"/>
      <c r="U40" s="49"/>
      <c r="V40" s="49"/>
      <c r="W40" s="49"/>
    </row>
    <row r="41" spans="1:23" ht="15">
      <c r="A41" s="55" t="s">
        <v>196</v>
      </c>
      <c r="B41" s="56">
        <v>405</v>
      </c>
      <c r="C41" s="62">
        <v>0.03796812</v>
      </c>
      <c r="D41" s="62">
        <v>0.000204</v>
      </c>
      <c r="E41" s="62">
        <v>0.001322687</v>
      </c>
      <c r="F41" s="62">
        <v>7.69E-06</v>
      </c>
      <c r="G41" s="62">
        <v>0.2826854</v>
      </c>
      <c r="H41" s="62">
        <v>3.19E-05</v>
      </c>
      <c r="I41" s="58">
        <f t="shared" si="0"/>
        <v>0.2826753607935073</v>
      </c>
      <c r="J41" s="59">
        <f t="shared" si="1"/>
        <v>-3.417566325263355</v>
      </c>
      <c r="K41" s="59">
        <f t="shared" si="6"/>
        <v>5.134135006907847</v>
      </c>
      <c r="L41" s="60">
        <f t="shared" si="7"/>
        <v>824.6397428663558</v>
      </c>
      <c r="M41" s="60">
        <f t="shared" si="8"/>
        <v>1067.0615028294767</v>
      </c>
      <c r="N41" s="59">
        <f t="shared" si="9"/>
        <v>-0.9601600301204819</v>
      </c>
      <c r="O41" s="49"/>
      <c r="P41" s="49"/>
      <c r="Q41" s="49"/>
      <c r="R41" s="49"/>
      <c r="S41" s="49"/>
      <c r="T41" s="49"/>
      <c r="U41" s="49"/>
      <c r="V41" s="49"/>
      <c r="W41" s="49"/>
    </row>
    <row r="42" spans="1:23" ht="15">
      <c r="A42" s="55" t="s">
        <v>197</v>
      </c>
      <c r="B42" s="56">
        <v>1240</v>
      </c>
      <c r="C42" s="62">
        <v>0.02362061</v>
      </c>
      <c r="D42" s="62">
        <v>8.26E-05</v>
      </c>
      <c r="E42" s="62">
        <v>0.0008097251</v>
      </c>
      <c r="F42" s="62">
        <v>2.51E-06</v>
      </c>
      <c r="G42" s="62">
        <v>0.2826405</v>
      </c>
      <c r="H42" s="62">
        <v>1.81E-05</v>
      </c>
      <c r="I42" s="58">
        <f t="shared" si="0"/>
        <v>0.2826215355419751</v>
      </c>
      <c r="J42" s="59">
        <f t="shared" si="1"/>
        <v>-5.321052226702205</v>
      </c>
      <c r="K42" s="59">
        <f t="shared" si="6"/>
        <v>21.5365862784056</v>
      </c>
      <c r="L42" s="60">
        <f t="shared" si="7"/>
        <v>889.0393444401298</v>
      </c>
      <c r="M42" s="60">
        <f t="shared" si="8"/>
        <v>678.6553913540455</v>
      </c>
      <c r="N42" s="59">
        <f t="shared" si="9"/>
        <v>-0.9756106897590362</v>
      </c>
      <c r="O42" s="49"/>
      <c r="P42" s="49"/>
      <c r="Q42" s="49"/>
      <c r="R42" s="49"/>
      <c r="S42" s="49"/>
      <c r="T42" s="49"/>
      <c r="U42" s="49"/>
      <c r="V42" s="49"/>
      <c r="W42" s="49"/>
    </row>
    <row r="43" spans="1:23" ht="15">
      <c r="A43" s="55" t="s">
        <v>198</v>
      </c>
      <c r="B43" s="56">
        <v>406</v>
      </c>
      <c r="C43" s="62">
        <v>0.01260092</v>
      </c>
      <c r="D43" s="62">
        <v>9.63E-05</v>
      </c>
      <c r="E43" s="62">
        <v>0.000412258</v>
      </c>
      <c r="F43" s="62">
        <v>2.84E-06</v>
      </c>
      <c r="G43" s="62">
        <v>0.2827475</v>
      </c>
      <c r="H43" s="62">
        <v>2.19E-05</v>
      </c>
      <c r="I43" s="58">
        <f t="shared" si="0"/>
        <v>0.2827443632026406</v>
      </c>
      <c r="J43" s="59">
        <f t="shared" si="1"/>
        <v>-0.9773526855350045</v>
      </c>
      <c r="K43" s="59">
        <f t="shared" si="6"/>
        <v>7.842675616325234</v>
      </c>
      <c r="L43" s="60">
        <f t="shared" si="7"/>
        <v>708.9929477212291</v>
      </c>
      <c r="M43" s="60">
        <f t="shared" si="8"/>
        <v>895.7315940946172</v>
      </c>
      <c r="N43" s="59">
        <f t="shared" si="9"/>
        <v>-0.9875825903614458</v>
      </c>
      <c r="O43" s="49"/>
      <c r="P43" s="49"/>
      <c r="Q43" s="49"/>
      <c r="R43" s="49"/>
      <c r="S43" s="49"/>
      <c r="T43" s="49"/>
      <c r="U43" s="49"/>
      <c r="V43" s="49"/>
      <c r="W43" s="49"/>
    </row>
    <row r="44" spans="1:23" ht="15">
      <c r="A44" s="55" t="s">
        <v>203</v>
      </c>
      <c r="B44" s="56">
        <v>407</v>
      </c>
      <c r="C44" s="62">
        <v>0.02526627</v>
      </c>
      <c r="D44" s="62">
        <v>0.000347</v>
      </c>
      <c r="E44" s="62">
        <v>0.0009619978</v>
      </c>
      <c r="F44" s="62">
        <v>1.03E-05</v>
      </c>
      <c r="G44" s="62">
        <v>0.2824893</v>
      </c>
      <c r="H44" s="62">
        <v>2.72E-05</v>
      </c>
      <c r="I44" s="58">
        <f t="shared" si="0"/>
        <v>0.2824819622335377</v>
      </c>
      <c r="J44" s="59">
        <f t="shared" si="1"/>
        <v>-10.256947875401101</v>
      </c>
      <c r="K44" s="59">
        <f t="shared" si="6"/>
        <v>-1.5716648959640533</v>
      </c>
      <c r="L44" s="60">
        <f t="shared" si="7"/>
        <v>1088.8647333038666</v>
      </c>
      <c r="M44" s="60">
        <f t="shared" si="8"/>
        <v>1493.2049141211014</v>
      </c>
      <c r="N44" s="59">
        <f t="shared" si="9"/>
        <v>-0.9710241626506024</v>
      </c>
      <c r="O44" s="49"/>
      <c r="P44" s="49"/>
      <c r="Q44" s="49"/>
      <c r="R44" s="49"/>
      <c r="S44" s="49"/>
      <c r="T44" s="49"/>
      <c r="U44" s="49"/>
      <c r="V44" s="49"/>
      <c r="W44" s="49"/>
    </row>
    <row r="45" spans="1:23" ht="15">
      <c r="A45" s="55" t="s">
        <v>205</v>
      </c>
      <c r="B45" s="56">
        <v>751</v>
      </c>
      <c r="C45" s="62">
        <v>0.03163649</v>
      </c>
      <c r="D45" s="62">
        <v>0.000137</v>
      </c>
      <c r="E45" s="62">
        <v>0.001071285</v>
      </c>
      <c r="F45" s="62">
        <v>4.12E-06</v>
      </c>
      <c r="G45" s="62">
        <v>0.2821876</v>
      </c>
      <c r="H45" s="62">
        <v>1.99E-05</v>
      </c>
      <c r="I45" s="58">
        <f t="shared" si="0"/>
        <v>0.28217247353332875</v>
      </c>
      <c r="J45" s="59">
        <f t="shared" si="1"/>
        <v>-21.201762079388065</v>
      </c>
      <c r="K45" s="59">
        <f t="shared" si="6"/>
        <v>-5.184512532073748</v>
      </c>
      <c r="L45" s="60">
        <f t="shared" si="7"/>
        <v>1525.850668238099</v>
      </c>
      <c r="M45" s="60">
        <f t="shared" si="8"/>
        <v>1981.738292765239</v>
      </c>
      <c r="N45" s="59">
        <f t="shared" si="9"/>
        <v>-0.9677323795180723</v>
      </c>
      <c r="O45" s="49"/>
      <c r="P45" s="49"/>
      <c r="Q45" s="49"/>
      <c r="R45" s="49"/>
      <c r="S45" s="49"/>
      <c r="T45" s="49"/>
      <c r="U45" s="49"/>
      <c r="V45" s="49"/>
      <c r="W45" s="49"/>
    </row>
    <row r="46" spans="1:23" ht="15">
      <c r="A46" s="55" t="s">
        <v>207</v>
      </c>
      <c r="B46" s="56">
        <v>1246</v>
      </c>
      <c r="C46" s="62">
        <v>0.01124253</v>
      </c>
      <c r="D46" s="62">
        <v>8.48E-05</v>
      </c>
      <c r="E46" s="62">
        <v>0.0003611486</v>
      </c>
      <c r="F46" s="62">
        <v>2.99E-06</v>
      </c>
      <c r="G46" s="62">
        <v>0.2817284</v>
      </c>
      <c r="H46" s="62">
        <v>1.74E-05</v>
      </c>
      <c r="I46" s="58">
        <f t="shared" si="0"/>
        <v>0.28171990018358434</v>
      </c>
      <c r="J46" s="59">
        <f t="shared" si="1"/>
        <v>-37.20664763186221</v>
      </c>
      <c r="K46" s="59">
        <f t="shared" si="6"/>
        <v>-9.931445918061055</v>
      </c>
      <c r="L46" s="60">
        <f t="shared" si="7"/>
        <v>2114.568785185181</v>
      </c>
      <c r="M46" s="60">
        <f t="shared" si="8"/>
        <v>2651.7627122975714</v>
      </c>
      <c r="N46" s="59">
        <f t="shared" si="9"/>
        <v>-0.9891220301204819</v>
      </c>
      <c r="O46" s="49"/>
      <c r="P46" s="49"/>
      <c r="Q46" s="49"/>
      <c r="R46" s="49"/>
      <c r="S46" s="49"/>
      <c r="T46" s="49"/>
      <c r="U46" s="49"/>
      <c r="V46" s="49"/>
      <c r="W46" s="49"/>
    </row>
    <row r="47" spans="1:23" ht="15">
      <c r="A47" s="55" t="s">
        <v>208</v>
      </c>
      <c r="B47" s="56">
        <v>1019</v>
      </c>
      <c r="C47" s="62">
        <v>0.01797943</v>
      </c>
      <c r="D47" s="62">
        <v>0.000123</v>
      </c>
      <c r="E47" s="62">
        <v>0.0007446436</v>
      </c>
      <c r="F47" s="62">
        <v>5.51E-06</v>
      </c>
      <c r="G47" s="62">
        <v>0.2826683</v>
      </c>
      <c r="H47" s="62">
        <v>2.49E-05</v>
      </c>
      <c r="I47" s="58">
        <f t="shared" si="0"/>
        <v>0.2826539977396205</v>
      </c>
      <c r="J47" s="59">
        <f t="shared" si="1"/>
        <v>-4.1730532152939315</v>
      </c>
      <c r="K47" s="59">
        <f t="shared" si="6"/>
        <v>17.888203574283335</v>
      </c>
      <c r="L47" s="60">
        <f t="shared" si="7"/>
        <v>842.0304443687355</v>
      </c>
      <c r="M47" s="60">
        <f t="shared" si="8"/>
        <v>735.4571406976246</v>
      </c>
      <c r="N47" s="59">
        <f t="shared" si="9"/>
        <v>-0.9775709759036144</v>
      </c>
      <c r="O47" s="49"/>
      <c r="P47" s="49"/>
      <c r="Q47" s="49"/>
      <c r="R47" s="49"/>
      <c r="S47" s="49"/>
      <c r="T47" s="49"/>
      <c r="U47" s="49"/>
      <c r="V47" s="49"/>
      <c r="W47" s="49"/>
    </row>
    <row r="48" spans="1:23" ht="15">
      <c r="A48" s="55" t="s">
        <v>210</v>
      </c>
      <c r="B48" s="56">
        <v>1037</v>
      </c>
      <c r="C48" s="62">
        <v>0.02728069</v>
      </c>
      <c r="D48" s="62">
        <v>0.000241</v>
      </c>
      <c r="E48" s="62">
        <v>0.001021628</v>
      </c>
      <c r="F48" s="62">
        <v>6.03E-06</v>
      </c>
      <c r="G48" s="62">
        <v>0.2820488</v>
      </c>
      <c r="H48" s="62">
        <v>2.03E-05</v>
      </c>
      <c r="I48" s="58">
        <f t="shared" si="0"/>
        <v>0.2820288277595196</v>
      </c>
      <c r="J48" s="59">
        <f t="shared" si="1"/>
        <v>-26.281677127877323</v>
      </c>
      <c r="K48" s="59">
        <f t="shared" si="6"/>
        <v>-4.0685695412912</v>
      </c>
      <c r="L48" s="60">
        <f t="shared" si="7"/>
        <v>1723.7651894181322</v>
      </c>
      <c r="M48" s="60">
        <f t="shared" si="8"/>
        <v>2129.273987270331</v>
      </c>
      <c r="N48" s="59">
        <f t="shared" si="9"/>
        <v>-0.9692280722891566</v>
      </c>
      <c r="O48" s="49"/>
      <c r="P48" s="49"/>
      <c r="Q48" s="49"/>
      <c r="R48" s="49"/>
      <c r="S48" s="49"/>
      <c r="T48" s="49"/>
      <c r="U48" s="49"/>
      <c r="V48" s="49"/>
      <c r="W48" s="49"/>
    </row>
    <row r="49" spans="1:23" ht="15">
      <c r="A49" s="55" t="s">
        <v>211</v>
      </c>
      <c r="B49" s="56">
        <v>408</v>
      </c>
      <c r="C49" s="62">
        <v>0.0254531</v>
      </c>
      <c r="D49" s="62">
        <v>0.000167</v>
      </c>
      <c r="E49" s="62">
        <v>0.0008565006</v>
      </c>
      <c r="F49" s="62">
        <v>6.15E-06</v>
      </c>
      <c r="G49" s="62">
        <v>0.2823973</v>
      </c>
      <c r="H49" s="62">
        <v>1.84E-05</v>
      </c>
      <c r="I49" s="58">
        <f t="shared" si="0"/>
        <v>0.2823907508145054</v>
      </c>
      <c r="J49" s="59">
        <f t="shared" si="1"/>
        <v>-13.482564946127873</v>
      </c>
      <c r="K49" s="59">
        <f t="shared" si="6"/>
        <v>-4.750214573306932</v>
      </c>
      <c r="L49" s="60">
        <f t="shared" si="7"/>
        <v>1213.3399498457072</v>
      </c>
      <c r="M49" s="60">
        <f t="shared" si="8"/>
        <v>1694.5042422455053</v>
      </c>
      <c r="N49" s="59">
        <f t="shared" si="9"/>
        <v>-0.9742017891566265</v>
      </c>
      <c r="O49" s="49"/>
      <c r="P49" s="49"/>
      <c r="Q49" s="49"/>
      <c r="R49" s="49"/>
      <c r="S49" s="49"/>
      <c r="T49" s="49"/>
      <c r="U49" s="49"/>
      <c r="V49" s="49"/>
      <c r="W49" s="49"/>
    </row>
    <row r="50" spans="1:23" ht="15">
      <c r="A50" s="55" t="s">
        <v>212</v>
      </c>
      <c r="B50" s="56">
        <v>802</v>
      </c>
      <c r="C50" s="62">
        <v>0.04416787</v>
      </c>
      <c r="D50" s="62">
        <v>0.000242</v>
      </c>
      <c r="E50" s="62">
        <v>0.001567963</v>
      </c>
      <c r="F50" s="62">
        <v>7.35E-06</v>
      </c>
      <c r="G50" s="62">
        <v>0.282275</v>
      </c>
      <c r="H50" s="62">
        <v>2.56E-05</v>
      </c>
      <c r="I50" s="58">
        <f t="shared" si="0"/>
        <v>0.2822513457069486</v>
      </c>
      <c r="J50" s="59">
        <f t="shared" si="1"/>
        <v>-18.412512308553232</v>
      </c>
      <c r="K50" s="59">
        <f t="shared" si="6"/>
        <v>-1.5576605085498851</v>
      </c>
      <c r="L50" s="60">
        <f t="shared" si="7"/>
        <v>1434.4597882469552</v>
      </c>
      <c r="M50" s="60">
        <f t="shared" si="8"/>
        <v>1793.2446045311249</v>
      </c>
      <c r="N50" s="59">
        <f t="shared" si="9"/>
        <v>-0.9527721987951807</v>
      </c>
      <c r="O50" s="49"/>
      <c r="P50" s="49"/>
      <c r="Q50" s="49"/>
      <c r="R50" s="49"/>
      <c r="S50" s="49"/>
      <c r="T50" s="49"/>
      <c r="U50" s="49"/>
      <c r="V50" s="49"/>
      <c r="W50" s="49"/>
    </row>
    <row r="51" spans="1:23" ht="15">
      <c r="A51" s="55" t="s">
        <v>213</v>
      </c>
      <c r="B51" s="56">
        <v>408</v>
      </c>
      <c r="C51" s="62">
        <v>0.03239503</v>
      </c>
      <c r="D51" s="62">
        <v>5.87E-05</v>
      </c>
      <c r="E51" s="62">
        <v>0.001062015</v>
      </c>
      <c r="F51" s="62">
        <v>1.48E-06</v>
      </c>
      <c r="G51" s="62">
        <v>0.2827531</v>
      </c>
      <c r="H51" s="62">
        <v>2.75E-05</v>
      </c>
      <c r="I51" s="58">
        <f t="shared" si="0"/>
        <v>0.2827449793597656</v>
      </c>
      <c r="J51" s="59">
        <f t="shared" si="1"/>
        <v>-0.9555627938551137</v>
      </c>
      <c r="K51" s="59">
        <f t="shared" si="6"/>
        <v>7.732468559180639</v>
      </c>
      <c r="L51" s="60">
        <f t="shared" si="7"/>
        <v>720.3752379870099</v>
      </c>
      <c r="M51" s="60">
        <f t="shared" si="8"/>
        <v>904.2857617930149</v>
      </c>
      <c r="N51" s="59">
        <f t="shared" si="9"/>
        <v>-0.9680115963855421</v>
      </c>
      <c r="O51" s="49"/>
      <c r="P51" s="49"/>
      <c r="Q51" s="49"/>
      <c r="R51" s="49"/>
      <c r="S51" s="49"/>
      <c r="T51" s="49"/>
      <c r="U51" s="49"/>
      <c r="V51" s="49"/>
      <c r="W51" s="49"/>
    </row>
    <row r="52" spans="1:23" ht="15">
      <c r="A52" s="55" t="s">
        <v>216</v>
      </c>
      <c r="B52" s="56">
        <v>405</v>
      </c>
      <c r="C52" s="62">
        <v>0.0211565</v>
      </c>
      <c r="D52" s="62">
        <v>0.000117</v>
      </c>
      <c r="E52" s="62">
        <v>0.0008071047</v>
      </c>
      <c r="F52" s="62">
        <v>5.14E-06</v>
      </c>
      <c r="G52" s="62">
        <v>0.2826429</v>
      </c>
      <c r="H52" s="62">
        <v>2.04E-05</v>
      </c>
      <c r="I52" s="58">
        <f t="shared" si="0"/>
        <v>0.28263677406790527</v>
      </c>
      <c r="J52" s="59">
        <f t="shared" si="1"/>
        <v>-4.782154247759962</v>
      </c>
      <c r="K52" s="59">
        <f t="shared" si="6"/>
        <v>3.906695377609015</v>
      </c>
      <c r="L52" s="60">
        <f t="shared" si="7"/>
        <v>867.5960696335526</v>
      </c>
      <c r="M52" s="60">
        <f t="shared" si="8"/>
        <v>1144.9514836129565</v>
      </c>
      <c r="N52" s="59">
        <f t="shared" si="9"/>
        <v>-0.9756896174698795</v>
      </c>
      <c r="O52" s="49"/>
      <c r="P52" s="49"/>
      <c r="Q52" s="49"/>
      <c r="R52" s="49"/>
      <c r="S52" s="49"/>
      <c r="T52" s="49"/>
      <c r="U52" s="49"/>
      <c r="V52" s="49"/>
      <c r="W52" s="49"/>
    </row>
    <row r="53" spans="1:23" ht="15">
      <c r="A53" s="55" t="s">
        <v>217</v>
      </c>
      <c r="B53" s="56">
        <v>408</v>
      </c>
      <c r="C53" s="62">
        <v>0.01580086</v>
      </c>
      <c r="D53" s="62">
        <v>1.85E-05</v>
      </c>
      <c r="E53" s="62">
        <v>0.0005757514</v>
      </c>
      <c r="F53" s="62">
        <v>1.61E-06</v>
      </c>
      <c r="G53" s="62">
        <v>0.2827994</v>
      </c>
      <c r="H53" s="62">
        <v>1.7E-05</v>
      </c>
      <c r="I53" s="58">
        <f t="shared" si="0"/>
        <v>0.2827949975480724</v>
      </c>
      <c r="J53" s="59">
        <f t="shared" si="1"/>
        <v>0.8132894371581934</v>
      </c>
      <c r="K53" s="59">
        <f t="shared" si="6"/>
        <v>9.634375701885745</v>
      </c>
      <c r="L53" s="60">
        <f t="shared" si="7"/>
        <v>641.1585570039881</v>
      </c>
      <c r="M53" s="60">
        <f t="shared" si="8"/>
        <v>783.2401570388836</v>
      </c>
      <c r="N53" s="59">
        <f t="shared" si="9"/>
        <v>-0.9826580903614458</v>
      </c>
      <c r="O53" s="49"/>
      <c r="P53" s="49"/>
      <c r="Q53" s="49"/>
      <c r="R53" s="49"/>
      <c r="S53" s="49"/>
      <c r="T53" s="49"/>
      <c r="U53" s="49"/>
      <c r="V53" s="49"/>
      <c r="W53" s="49"/>
    </row>
    <row r="54" spans="1:23" ht="15">
      <c r="A54" s="55" t="s">
        <v>218</v>
      </c>
      <c r="B54" s="56">
        <v>399</v>
      </c>
      <c r="C54" s="62">
        <v>0.03276994</v>
      </c>
      <c r="D54" s="62">
        <v>0.000139</v>
      </c>
      <c r="E54" s="62">
        <v>0.001181308</v>
      </c>
      <c r="F54" s="62">
        <v>4.23E-06</v>
      </c>
      <c r="G54" s="62">
        <v>0.2821097</v>
      </c>
      <c r="H54" s="62">
        <v>1.93E-05</v>
      </c>
      <c r="I54" s="58">
        <f t="shared" si="0"/>
        <v>0.28210086718845856</v>
      </c>
      <c r="J54" s="59">
        <f t="shared" si="1"/>
        <v>-23.734061772080484</v>
      </c>
      <c r="K54" s="59">
        <f t="shared" si="6"/>
        <v>-15.290091425026464</v>
      </c>
      <c r="L54" s="60">
        <f t="shared" si="7"/>
        <v>1630.4613742733984</v>
      </c>
      <c r="M54" s="60">
        <f t="shared" si="8"/>
        <v>2349.2505206557335</v>
      </c>
      <c r="N54" s="59">
        <f t="shared" si="9"/>
        <v>-0.9644184337349397</v>
      </c>
      <c r="O54" s="49"/>
      <c r="P54" s="49"/>
      <c r="Q54" s="49"/>
      <c r="R54" s="49"/>
      <c r="S54" s="49"/>
      <c r="T54" s="49"/>
      <c r="U54" s="49"/>
      <c r="V54" s="49"/>
      <c r="W54" s="49"/>
    </row>
    <row r="55" spans="1:23" ht="15">
      <c r="A55" s="55" t="s">
        <v>220</v>
      </c>
      <c r="B55" s="56">
        <v>565</v>
      </c>
      <c r="C55" s="62">
        <v>0.03724925</v>
      </c>
      <c r="D55" s="62">
        <v>0.000484</v>
      </c>
      <c r="E55" s="62">
        <v>0.001223087</v>
      </c>
      <c r="F55" s="62">
        <v>1.17E-05</v>
      </c>
      <c r="G55" s="62">
        <v>0.282758</v>
      </c>
      <c r="H55" s="62">
        <v>2.52E-05</v>
      </c>
      <c r="I55" s="58">
        <f t="shared" si="0"/>
        <v>0.28274502991811445</v>
      </c>
      <c r="J55" s="59">
        <f t="shared" si="1"/>
        <v>-0.9537748392896006</v>
      </c>
      <c r="K55" s="59">
        <f t="shared" si="6"/>
        <v>11.038871424624563</v>
      </c>
      <c r="L55" s="60">
        <f t="shared" si="7"/>
        <v>723.403418607945</v>
      </c>
      <c r="M55" s="60">
        <f t="shared" si="8"/>
        <v>815.5808287533617</v>
      </c>
      <c r="N55" s="59">
        <f t="shared" si="9"/>
        <v>-0.9631600301204819</v>
      </c>
      <c r="O55" s="49"/>
      <c r="P55" s="49"/>
      <c r="Q55" s="49"/>
      <c r="R55" s="49"/>
      <c r="S55" s="49"/>
      <c r="T55" s="49"/>
      <c r="U55" s="49"/>
      <c r="V55" s="49"/>
      <c r="W55" s="49"/>
    </row>
    <row r="56" spans="1:23" ht="15">
      <c r="A56" s="55" t="s">
        <v>221</v>
      </c>
      <c r="B56" s="56">
        <v>409</v>
      </c>
      <c r="C56" s="62">
        <v>0.025949</v>
      </c>
      <c r="D56" s="62">
        <v>0.000176</v>
      </c>
      <c r="E56" s="62">
        <v>0.0008902748</v>
      </c>
      <c r="F56" s="62">
        <v>4.13E-06</v>
      </c>
      <c r="G56" s="62">
        <v>0.2822479</v>
      </c>
      <c r="H56" s="62">
        <v>2.46E-05</v>
      </c>
      <c r="I56" s="58">
        <f t="shared" si="0"/>
        <v>0.2822410758132307</v>
      </c>
      <c r="J56" s="59">
        <f t="shared" si="1"/>
        <v>-18.775698681952058</v>
      </c>
      <c r="K56" s="59">
        <f t="shared" si="6"/>
        <v>-10.035760996385257</v>
      </c>
      <c r="L56" s="60">
        <f t="shared" si="7"/>
        <v>1423.1788550064678</v>
      </c>
      <c r="M56" s="60">
        <f t="shared" si="8"/>
        <v>2027.6644402979794</v>
      </c>
      <c r="N56" s="59">
        <f t="shared" si="9"/>
        <v>-0.9731844939759036</v>
      </c>
      <c r="O56" s="49"/>
      <c r="P56" s="49"/>
      <c r="Q56" s="49"/>
      <c r="R56" s="49"/>
      <c r="S56" s="49"/>
      <c r="T56" s="49"/>
      <c r="U56" s="49"/>
      <c r="V56" s="49"/>
      <c r="W56" s="49"/>
    </row>
    <row r="57" spans="1:23" ht="15">
      <c r="A57" s="55" t="s">
        <v>225</v>
      </c>
      <c r="B57" s="56">
        <v>403</v>
      </c>
      <c r="C57" s="62">
        <v>0.02187336</v>
      </c>
      <c r="D57" s="62">
        <v>0.000128</v>
      </c>
      <c r="E57" s="62">
        <v>0.0008732325</v>
      </c>
      <c r="F57" s="62">
        <v>6.03E-06</v>
      </c>
      <c r="G57" s="62">
        <v>0.2827255</v>
      </c>
      <c r="H57" s="62">
        <v>2.07E-05</v>
      </c>
      <c r="I57" s="58">
        <f t="shared" si="0"/>
        <v>0.2827189050106671</v>
      </c>
      <c r="J57" s="59">
        <f t="shared" si="1"/>
        <v>-1.8776607773374199</v>
      </c>
      <c r="K57" s="59">
        <f t="shared" si="6"/>
        <v>6.752997973364927</v>
      </c>
      <c r="L57" s="60">
        <f t="shared" si="7"/>
        <v>753.5238790389423</v>
      </c>
      <c r="M57" s="60">
        <f t="shared" si="8"/>
        <v>962.7016284721224</v>
      </c>
      <c r="N57" s="59">
        <f t="shared" si="9"/>
        <v>-0.9736978162650602</v>
      </c>
      <c r="O57" s="49"/>
      <c r="P57" s="49"/>
      <c r="Q57" s="49"/>
      <c r="R57" s="49"/>
      <c r="S57" s="49"/>
      <c r="T57" s="49"/>
      <c r="U57" s="49"/>
      <c r="V57" s="49"/>
      <c r="W57" s="49"/>
    </row>
    <row r="58" spans="1:23" ht="15.75" thickBot="1">
      <c r="A58" s="63" t="s">
        <v>226</v>
      </c>
      <c r="B58" s="64">
        <v>1814</v>
      </c>
      <c r="C58" s="66">
        <v>0.01889749</v>
      </c>
      <c r="D58" s="66">
        <v>0.000328</v>
      </c>
      <c r="E58" s="66">
        <v>0.0006529659</v>
      </c>
      <c r="F58" s="66">
        <v>1.05E-05</v>
      </c>
      <c r="G58" s="66">
        <v>0.2823419</v>
      </c>
      <c r="H58" s="66">
        <v>2.79E-05</v>
      </c>
      <c r="I58" s="66">
        <f t="shared" si="0"/>
        <v>0.28231940701643904</v>
      </c>
      <c r="J58" s="67">
        <f t="shared" si="1"/>
        <v>-16.005579886303465</v>
      </c>
      <c r="K58" s="67">
        <f t="shared" si="6"/>
        <v>23.69589623649304</v>
      </c>
      <c r="L58" s="68">
        <f t="shared" si="7"/>
        <v>1305.8667886252413</v>
      </c>
      <c r="M58" s="68">
        <f t="shared" si="8"/>
        <v>997.8862813176863</v>
      </c>
      <c r="N58" s="67">
        <f t="shared" si="9"/>
        <v>-0.9803323524096386</v>
      </c>
      <c r="O58" s="49"/>
      <c r="P58" s="49"/>
      <c r="Q58" s="49"/>
      <c r="R58" s="49"/>
      <c r="S58" s="49"/>
      <c r="T58" s="49"/>
      <c r="U58" s="49"/>
      <c r="V58" s="49"/>
      <c r="W58" s="49"/>
    </row>
    <row r="59" spans="1:23" ht="15">
      <c r="A59" s="192" t="s">
        <v>115</v>
      </c>
      <c r="B59" s="192"/>
      <c r="C59" s="192"/>
      <c r="D59" s="192"/>
      <c r="E59" s="62"/>
      <c r="F59" s="62"/>
      <c r="G59" s="62"/>
      <c r="H59" s="62"/>
      <c r="I59" s="58"/>
      <c r="J59" s="59"/>
      <c r="K59" s="59"/>
      <c r="L59" s="60"/>
      <c r="M59" s="60"/>
      <c r="N59" s="59"/>
      <c r="O59" s="49"/>
      <c r="P59" s="49"/>
      <c r="Q59" s="49"/>
      <c r="R59" s="49"/>
      <c r="S59" s="49"/>
      <c r="T59" s="49"/>
      <c r="U59" s="49"/>
      <c r="V59" s="49"/>
      <c r="W59" s="49"/>
    </row>
    <row r="60" spans="1:23" ht="15">
      <c r="A60" s="55" t="s">
        <v>230</v>
      </c>
      <c r="B60" s="56">
        <v>400</v>
      </c>
      <c r="C60" s="62">
        <v>0.03108858</v>
      </c>
      <c r="D60" s="62">
        <v>0.000529</v>
      </c>
      <c r="E60" s="62">
        <v>0.001138187</v>
      </c>
      <c r="F60" s="62">
        <v>1.95E-05</v>
      </c>
      <c r="G60" s="62">
        <v>0.2828225</v>
      </c>
      <c r="H60" s="62">
        <v>2.17E-05</v>
      </c>
      <c r="I60" s="58">
        <f t="shared" si="0"/>
        <v>0.28281396820140026</v>
      </c>
      <c r="J60" s="59">
        <f t="shared" si="1"/>
        <v>1.4841710424029486</v>
      </c>
      <c r="K60" s="59">
        <f aca="true" t="shared" si="10" ref="K60:K88">((I60-E60*(EXP(0.00001865*B60)-1))/(0.282772-0.0332*(EXP(0.00001865*B60)-1))-1)*10000</f>
        <v>9.983020617410077</v>
      </c>
      <c r="L60" s="60">
        <f aca="true" t="shared" si="11" ref="L60:L88">10000/0.1865*LN(1+(I60-0.28325)/(E60-0.0384))</f>
        <v>623.8018019260817</v>
      </c>
      <c r="M60" s="60">
        <f aca="true" t="shared" si="12" ref="M60:M88">L60-(L60-B60)*(-0.55-N60)/(-0.55-0.16)</f>
        <v>754.8416211712378</v>
      </c>
      <c r="N60" s="59">
        <f aca="true" t="shared" si="13" ref="N60:N88">E60/0.0332-1</f>
        <v>-0.9657172590361446</v>
      </c>
      <c r="O60" s="49"/>
      <c r="P60" s="49"/>
      <c r="Q60" s="49"/>
      <c r="R60" s="49"/>
      <c r="S60" s="49"/>
      <c r="T60" s="49"/>
      <c r="U60" s="49"/>
      <c r="V60" s="49"/>
      <c r="W60" s="49"/>
    </row>
    <row r="61" spans="1:23" ht="15">
      <c r="A61" s="55" t="s">
        <v>231</v>
      </c>
      <c r="B61" s="56">
        <v>402</v>
      </c>
      <c r="C61" s="62">
        <v>0.02384574</v>
      </c>
      <c r="D61" s="62">
        <v>0.000119</v>
      </c>
      <c r="E61" s="62">
        <v>0.0008689481</v>
      </c>
      <c r="F61" s="62">
        <v>4.69E-06</v>
      </c>
      <c r="G61" s="62">
        <v>0.2828045</v>
      </c>
      <c r="H61" s="62">
        <v>2.2E-05</v>
      </c>
      <c r="I61" s="58">
        <f t="shared" si="0"/>
        <v>0.2827979537137445</v>
      </c>
      <c r="J61" s="59">
        <f t="shared" si="1"/>
        <v>0.9178318130675933</v>
      </c>
      <c r="K61" s="59">
        <f t="shared" si="10"/>
        <v>9.530588538313456</v>
      </c>
      <c r="L61" s="60">
        <f t="shared" si="11"/>
        <v>641.9643544207198</v>
      </c>
      <c r="M61" s="60">
        <f t="shared" si="12"/>
        <v>785.2084951471725</v>
      </c>
      <c r="N61" s="59">
        <f t="shared" si="13"/>
        <v>-0.9738268644578313</v>
      </c>
      <c r="O61" s="49"/>
      <c r="P61" s="49"/>
      <c r="Q61" s="49"/>
      <c r="R61" s="49"/>
      <c r="S61" s="49"/>
      <c r="T61" s="49"/>
      <c r="U61" s="49"/>
      <c r="V61" s="49"/>
      <c r="W61" s="49"/>
    </row>
    <row r="62" spans="1:23" ht="15">
      <c r="A62" s="55" t="s">
        <v>232</v>
      </c>
      <c r="B62" s="56">
        <v>403</v>
      </c>
      <c r="C62" s="62">
        <v>0.03398918</v>
      </c>
      <c r="D62" s="62">
        <v>0.000436</v>
      </c>
      <c r="E62" s="62">
        <v>0.001249711</v>
      </c>
      <c r="F62" s="62">
        <v>1.58E-05</v>
      </c>
      <c r="G62" s="62">
        <v>0.2827757</v>
      </c>
      <c r="H62" s="62">
        <v>2.38E-05</v>
      </c>
      <c r="I62" s="58">
        <f t="shared" si="0"/>
        <v>0.28276626169953106</v>
      </c>
      <c r="J62" s="59">
        <f t="shared" si="1"/>
        <v>-0.20293029256657213</v>
      </c>
      <c r="K62" s="59">
        <f t="shared" si="10"/>
        <v>8.328680895282048</v>
      </c>
      <c r="L62" s="60">
        <f t="shared" si="11"/>
        <v>693.6767901233018</v>
      </c>
      <c r="M62" s="60">
        <f t="shared" si="12"/>
        <v>862.4978177145264</v>
      </c>
      <c r="N62" s="59">
        <f t="shared" si="13"/>
        <v>-0.9623581024096386</v>
      </c>
      <c r="O62" s="49"/>
      <c r="P62" s="49"/>
      <c r="Q62" s="49"/>
      <c r="R62" s="49"/>
      <c r="S62" s="49"/>
      <c r="T62" s="49"/>
      <c r="U62" s="49"/>
      <c r="V62" s="49"/>
      <c r="W62" s="49"/>
    </row>
    <row r="63" spans="1:23" ht="15">
      <c r="A63" s="55" t="s">
        <v>233</v>
      </c>
      <c r="B63" s="56">
        <v>406</v>
      </c>
      <c r="C63" s="62">
        <v>0.02690184</v>
      </c>
      <c r="D63" s="62">
        <v>2.57E-05</v>
      </c>
      <c r="E63" s="62">
        <v>0.0009598519</v>
      </c>
      <c r="F63" s="62">
        <v>1.35E-06</v>
      </c>
      <c r="G63" s="62">
        <v>0.2828601</v>
      </c>
      <c r="H63" s="62">
        <v>2.2E-05</v>
      </c>
      <c r="I63" s="58">
        <f t="shared" si="0"/>
        <v>0.28285279665863294</v>
      </c>
      <c r="J63" s="59">
        <f t="shared" si="1"/>
        <v>2.85730760587688</v>
      </c>
      <c r="K63" s="59">
        <f t="shared" si="10"/>
        <v>11.533441516073939</v>
      </c>
      <c r="L63" s="60">
        <f t="shared" si="11"/>
        <v>565.8520562290015</v>
      </c>
      <c r="M63" s="60">
        <f t="shared" si="12"/>
        <v>660.6575636178937</v>
      </c>
      <c r="N63" s="59">
        <f t="shared" si="13"/>
        <v>-0.971088798192771</v>
      </c>
      <c r="O63" s="49"/>
      <c r="P63" s="49"/>
      <c r="Q63" s="49"/>
      <c r="R63" s="49"/>
      <c r="S63" s="49"/>
      <c r="T63" s="49"/>
      <c r="U63" s="49"/>
      <c r="V63" s="49"/>
      <c r="W63" s="49"/>
    </row>
    <row r="64" spans="1:23" ht="15">
      <c r="A64" s="55" t="s">
        <v>234</v>
      </c>
      <c r="B64" s="56">
        <v>448</v>
      </c>
      <c r="C64" s="62">
        <v>0.04267198</v>
      </c>
      <c r="D64" s="62">
        <v>5.71E-05</v>
      </c>
      <c r="E64" s="62">
        <v>0.001468771</v>
      </c>
      <c r="F64" s="62">
        <v>4.44E-06</v>
      </c>
      <c r="G64" s="62">
        <v>0.2827901</v>
      </c>
      <c r="H64" s="62">
        <v>2.44E-05</v>
      </c>
      <c r="I64" s="58">
        <f t="shared" si="0"/>
        <v>0.2827777634438089</v>
      </c>
      <c r="J64" s="59">
        <f t="shared" si="1"/>
        <v>0.2038194661735382</v>
      </c>
      <c r="K64" s="59">
        <f t="shared" si="10"/>
        <v>9.628360321145557</v>
      </c>
      <c r="L64" s="60">
        <f t="shared" si="11"/>
        <v>681.2790654329741</v>
      </c>
      <c r="M64" s="60">
        <f t="shared" si="12"/>
        <v>814.5963788282556</v>
      </c>
      <c r="N64" s="59">
        <f t="shared" si="13"/>
        <v>-0.9557599096385542</v>
      </c>
      <c r="O64" s="49"/>
      <c r="P64" s="49"/>
      <c r="Q64" s="49"/>
      <c r="R64" s="49"/>
      <c r="S64" s="49"/>
      <c r="T64" s="49"/>
      <c r="U64" s="49"/>
      <c r="V64" s="49"/>
      <c r="W64" s="49"/>
    </row>
    <row r="65" spans="1:23" ht="15">
      <c r="A65" s="55" t="s">
        <v>235</v>
      </c>
      <c r="B65" s="56">
        <v>410</v>
      </c>
      <c r="C65" s="62">
        <v>0.03478985</v>
      </c>
      <c r="D65" s="62">
        <v>0.000975</v>
      </c>
      <c r="E65" s="62">
        <v>0.001251181</v>
      </c>
      <c r="F65" s="62">
        <v>3.31E-05</v>
      </c>
      <c r="G65" s="62">
        <v>0.2827409</v>
      </c>
      <c r="H65" s="62">
        <v>2.5E-05</v>
      </c>
      <c r="I65" s="58">
        <f t="shared" si="0"/>
        <v>0.2827312858349694</v>
      </c>
      <c r="J65" s="59">
        <f t="shared" si="1"/>
        <v>-1.4398230740875206</v>
      </c>
      <c r="K65" s="59">
        <f t="shared" si="10"/>
        <v>7.239166269217279</v>
      </c>
      <c r="L65" s="60">
        <f t="shared" si="11"/>
        <v>743.5149352761239</v>
      </c>
      <c r="M65" s="60">
        <f t="shared" si="12"/>
        <v>937.1949616969441</v>
      </c>
      <c r="N65" s="59">
        <f t="shared" si="13"/>
        <v>-0.9623138253012048</v>
      </c>
      <c r="O65" s="49"/>
      <c r="P65" s="49"/>
      <c r="Q65" s="49"/>
      <c r="R65" s="49"/>
      <c r="S65" s="49"/>
      <c r="T65" s="49"/>
      <c r="U65" s="49"/>
      <c r="V65" s="49"/>
      <c r="W65" s="49"/>
    </row>
    <row r="66" spans="1:23" ht="15">
      <c r="A66" s="55" t="s">
        <v>236</v>
      </c>
      <c r="B66" s="56">
        <v>403</v>
      </c>
      <c r="C66" s="62">
        <v>0.05093373</v>
      </c>
      <c r="D66" s="62">
        <v>0.000778</v>
      </c>
      <c r="E66" s="62">
        <v>0.001879523</v>
      </c>
      <c r="F66" s="62">
        <v>2.91E-05</v>
      </c>
      <c r="G66" s="62">
        <v>0.2827272</v>
      </c>
      <c r="H66" s="62">
        <v>2.82E-05</v>
      </c>
      <c r="I66" s="58">
        <f t="shared" si="0"/>
        <v>0.282713005115893</v>
      </c>
      <c r="J66" s="59">
        <f t="shared" si="1"/>
        <v>-2.086305720051529</v>
      </c>
      <c r="K66" s="59">
        <f t="shared" si="10"/>
        <v>6.275454983759587</v>
      </c>
      <c r="L66" s="60">
        <f t="shared" si="11"/>
        <v>782.674783803932</v>
      </c>
      <c r="M66" s="60">
        <f t="shared" si="12"/>
        <v>993.0402080933951</v>
      </c>
      <c r="N66" s="59">
        <f t="shared" si="13"/>
        <v>-0.9433878614457831</v>
      </c>
      <c r="O66" s="49"/>
      <c r="P66" s="49"/>
      <c r="Q66" s="49"/>
      <c r="R66" s="49"/>
      <c r="S66" s="49"/>
      <c r="T66" s="49"/>
      <c r="U66" s="49"/>
      <c r="V66" s="49"/>
      <c r="W66" s="49"/>
    </row>
    <row r="67" spans="1:23" ht="15">
      <c r="A67" s="55" t="s">
        <v>237</v>
      </c>
      <c r="B67" s="56">
        <v>407</v>
      </c>
      <c r="C67" s="62">
        <v>0.0406164</v>
      </c>
      <c r="D67" s="62">
        <v>0.000477</v>
      </c>
      <c r="E67" s="62">
        <v>0.001495993</v>
      </c>
      <c r="F67" s="62">
        <v>1.42E-05</v>
      </c>
      <c r="G67" s="62">
        <v>0.2827708</v>
      </c>
      <c r="H67" s="62">
        <v>2.36E-05</v>
      </c>
      <c r="I67" s="58">
        <f t="shared" si="0"/>
        <v>0.2827593891139634</v>
      </c>
      <c r="J67" s="59">
        <f t="shared" si="1"/>
        <v>-0.4459736479067722</v>
      </c>
      <c r="K67" s="59">
        <f t="shared" si="10"/>
        <v>8.104077512809393</v>
      </c>
      <c r="L67" s="60">
        <f t="shared" si="11"/>
        <v>708.131439013832</v>
      </c>
      <c r="M67" s="60">
        <f t="shared" si="12"/>
        <v>879.8781373857153</v>
      </c>
      <c r="N67" s="59">
        <f t="shared" si="13"/>
        <v>-0.9549399698795181</v>
      </c>
      <c r="O67" s="49"/>
      <c r="P67" s="49"/>
      <c r="Q67" s="49"/>
      <c r="R67" s="49"/>
      <c r="S67" s="49"/>
      <c r="T67" s="49"/>
      <c r="U67" s="49"/>
      <c r="V67" s="49"/>
      <c r="W67" s="49"/>
    </row>
    <row r="68" spans="1:23" ht="15">
      <c r="A68" s="55" t="s">
        <v>239</v>
      </c>
      <c r="B68" s="56">
        <v>399</v>
      </c>
      <c r="C68" s="62">
        <v>0.02502251</v>
      </c>
      <c r="D68" s="62">
        <v>0.00026</v>
      </c>
      <c r="E68" s="62">
        <v>0.0009276167</v>
      </c>
      <c r="F68" s="62">
        <v>9.38E-06</v>
      </c>
      <c r="G68" s="62">
        <v>0.282876</v>
      </c>
      <c r="H68" s="62">
        <v>1.99E-05</v>
      </c>
      <c r="I68" s="58">
        <f aca="true" t="shared" si="14" ref="I68:I88">G68-E68*(EXP(1.867*0.00001*B68)-1)</f>
        <v>0.28286906407516604</v>
      </c>
      <c r="J68" s="59">
        <f aca="true" t="shared" si="15" ref="J68:J88">((I68/0.282772)-1)*10000</f>
        <v>3.4325914576416316</v>
      </c>
      <c r="K68" s="59">
        <f t="shared" si="10"/>
        <v>11.967474792284882</v>
      </c>
      <c r="L68" s="60">
        <f t="shared" si="11"/>
        <v>542.3299671735776</v>
      </c>
      <c r="M68" s="60">
        <f t="shared" si="12"/>
        <v>627.532514196002</v>
      </c>
      <c r="N68" s="59">
        <f t="shared" si="13"/>
        <v>-0.9720597379518072</v>
      </c>
      <c r="O68" s="49"/>
      <c r="P68" s="49"/>
      <c r="Q68" s="49"/>
      <c r="R68" s="49"/>
      <c r="S68" s="49"/>
      <c r="T68" s="49"/>
      <c r="U68" s="49"/>
      <c r="V68" s="49"/>
      <c r="W68" s="49"/>
    </row>
    <row r="69" spans="1:23" ht="15">
      <c r="A69" s="55" t="s">
        <v>242</v>
      </c>
      <c r="B69" s="56">
        <v>365</v>
      </c>
      <c r="C69" s="62">
        <v>0.02985642</v>
      </c>
      <c r="D69" s="62">
        <v>0.000373</v>
      </c>
      <c r="E69" s="62">
        <v>0.001105699</v>
      </c>
      <c r="F69" s="62">
        <v>1.15E-05</v>
      </c>
      <c r="G69" s="62">
        <v>0.282746</v>
      </c>
      <c r="H69" s="62">
        <v>2.64E-05</v>
      </c>
      <c r="I69" s="58">
        <f t="shared" si="14"/>
        <v>0.282738439427187</v>
      </c>
      <c r="J69" s="59">
        <f t="shared" si="15"/>
        <v>-1.1868421489047432</v>
      </c>
      <c r="K69" s="59">
        <f t="shared" si="10"/>
        <v>6.570935643528397</v>
      </c>
      <c r="L69" s="60">
        <f t="shared" si="11"/>
        <v>730.4896458369053</v>
      </c>
      <c r="M69" s="60">
        <f t="shared" si="12"/>
        <v>944.993878523616</v>
      </c>
      <c r="N69" s="59">
        <f t="shared" si="13"/>
        <v>-0.966695813253012</v>
      </c>
      <c r="O69" s="49"/>
      <c r="P69" s="49"/>
      <c r="Q69" s="49"/>
      <c r="R69" s="49"/>
      <c r="S69" s="49"/>
      <c r="T69" s="49"/>
      <c r="U69" s="49"/>
      <c r="V69" s="49"/>
      <c r="W69" s="49"/>
    </row>
    <row r="70" spans="1:23" ht="15">
      <c r="A70" s="55" t="s">
        <v>243</v>
      </c>
      <c r="B70" s="56">
        <v>404</v>
      </c>
      <c r="C70" s="62">
        <v>0.0402616</v>
      </c>
      <c r="D70" s="62">
        <v>0.000224</v>
      </c>
      <c r="E70" s="62">
        <v>0.001484654</v>
      </c>
      <c r="F70" s="62">
        <v>7.63E-06</v>
      </c>
      <c r="G70" s="62">
        <v>0.2828764</v>
      </c>
      <c r="H70" s="62">
        <v>2.84E-05</v>
      </c>
      <c r="I70" s="58">
        <f t="shared" si="14"/>
        <v>0.28286515939110096</v>
      </c>
      <c r="J70" s="59">
        <f t="shared" si="15"/>
        <v>3.2945055062350015</v>
      </c>
      <c r="K70" s="59">
        <f t="shared" si="10"/>
        <v>11.787600062929116</v>
      </c>
      <c r="L70" s="60">
        <f t="shared" si="11"/>
        <v>556.08494401851</v>
      </c>
      <c r="M70" s="60">
        <f t="shared" si="12"/>
        <v>642.8979231106397</v>
      </c>
      <c r="N70" s="59">
        <f t="shared" si="13"/>
        <v>-0.9552815060240963</v>
      </c>
      <c r="O70" s="49"/>
      <c r="P70" s="49"/>
      <c r="Q70" s="49"/>
      <c r="R70" s="49"/>
      <c r="S70" s="49"/>
      <c r="T70" s="49"/>
      <c r="U70" s="49"/>
      <c r="V70" s="49"/>
      <c r="W70" s="49"/>
    </row>
    <row r="71" spans="1:23" ht="15">
      <c r="A71" s="55" t="s">
        <v>245</v>
      </c>
      <c r="B71" s="56">
        <v>405</v>
      </c>
      <c r="C71" s="62">
        <v>0.03292838</v>
      </c>
      <c r="D71" s="62">
        <v>0.000277</v>
      </c>
      <c r="E71" s="62">
        <v>0.001220886</v>
      </c>
      <c r="F71" s="62">
        <v>8.22E-06</v>
      </c>
      <c r="G71" s="62">
        <v>0.2828218</v>
      </c>
      <c r="H71" s="62">
        <v>2.66E-05</v>
      </c>
      <c r="I71" s="58">
        <f t="shared" si="14"/>
        <v>0.2828125334640334</v>
      </c>
      <c r="J71" s="59">
        <f t="shared" si="15"/>
        <v>1.4334327314369233</v>
      </c>
      <c r="K71" s="59">
        <f t="shared" si="10"/>
        <v>10.01677595971362</v>
      </c>
      <c r="L71" s="60">
        <f t="shared" si="11"/>
        <v>627.2264291914421</v>
      </c>
      <c r="M71" s="60">
        <f t="shared" si="12"/>
        <v>756.5641907683266</v>
      </c>
      <c r="N71" s="59">
        <f t="shared" si="13"/>
        <v>-0.9632263253012048</v>
      </c>
      <c r="O71" s="49"/>
      <c r="P71" s="49"/>
      <c r="Q71" s="49"/>
      <c r="R71" s="49"/>
      <c r="S71" s="49"/>
      <c r="T71" s="49"/>
      <c r="U71" s="49"/>
      <c r="V71" s="49"/>
      <c r="W71" s="49"/>
    </row>
    <row r="72" spans="1:23" ht="15">
      <c r="A72" s="55" t="s">
        <v>246</v>
      </c>
      <c r="B72" s="56">
        <v>401</v>
      </c>
      <c r="C72" s="62">
        <v>0.03347269</v>
      </c>
      <c r="D72" s="62">
        <v>0.000391</v>
      </c>
      <c r="E72" s="62">
        <v>0.001225251</v>
      </c>
      <c r="F72" s="62">
        <v>1.47E-05</v>
      </c>
      <c r="G72" s="62">
        <v>0.2828446</v>
      </c>
      <c r="H72" s="62">
        <v>2.31E-05</v>
      </c>
      <c r="I72" s="58">
        <f t="shared" si="14"/>
        <v>0.2828353925264445</v>
      </c>
      <c r="J72" s="59">
        <f t="shared" si="15"/>
        <v>2.241824736695097</v>
      </c>
      <c r="K72" s="59">
        <f t="shared" si="10"/>
        <v>10.739555073631113</v>
      </c>
      <c r="L72" s="60">
        <f t="shared" si="11"/>
        <v>594.7022701006376</v>
      </c>
      <c r="M72" s="60">
        <f t="shared" si="12"/>
        <v>707.4028476995028</v>
      </c>
      <c r="N72" s="59">
        <f t="shared" si="13"/>
        <v>-0.9630948493975904</v>
      </c>
      <c r="O72" s="49"/>
      <c r="P72" s="49"/>
      <c r="Q72" s="49"/>
      <c r="R72" s="49"/>
      <c r="S72" s="49"/>
      <c r="T72" s="49"/>
      <c r="U72" s="49"/>
      <c r="V72" s="49"/>
      <c r="W72" s="49"/>
    </row>
    <row r="73" spans="1:23" ht="15">
      <c r="A73" s="55" t="s">
        <v>247</v>
      </c>
      <c r="B73" s="56">
        <v>392</v>
      </c>
      <c r="C73" s="62">
        <v>0.03181537</v>
      </c>
      <c r="D73" s="62">
        <v>0.000129</v>
      </c>
      <c r="E73" s="62">
        <v>0.001139881</v>
      </c>
      <c r="F73" s="62">
        <v>5.78E-06</v>
      </c>
      <c r="G73" s="62">
        <v>0.2828032</v>
      </c>
      <c r="H73" s="62">
        <v>2.67E-05</v>
      </c>
      <c r="I73" s="58">
        <f t="shared" si="14"/>
        <v>0.28279482701927544</v>
      </c>
      <c r="J73" s="59">
        <f t="shared" si="15"/>
        <v>0.807258826029944</v>
      </c>
      <c r="K73" s="59">
        <f t="shared" si="10"/>
        <v>9.134338622516225</v>
      </c>
      <c r="L73" s="60">
        <f t="shared" si="11"/>
        <v>651.0496568540399</v>
      </c>
      <c r="M73" s="60">
        <f t="shared" si="12"/>
        <v>802.7090871736953</v>
      </c>
      <c r="N73" s="59">
        <f t="shared" si="13"/>
        <v>-0.965666234939759</v>
      </c>
      <c r="O73" s="49"/>
      <c r="P73" s="49"/>
      <c r="Q73" s="49"/>
      <c r="R73" s="49"/>
      <c r="S73" s="49"/>
      <c r="T73" s="49"/>
      <c r="U73" s="49"/>
      <c r="V73" s="49"/>
      <c r="W73" s="49"/>
    </row>
    <row r="74" spans="1:23" ht="15">
      <c r="A74" s="55" t="s">
        <v>249</v>
      </c>
      <c r="B74" s="56">
        <v>402</v>
      </c>
      <c r="C74" s="62">
        <v>0.0328666</v>
      </c>
      <c r="D74" s="62">
        <v>0.000343</v>
      </c>
      <c r="E74" s="62">
        <v>0.001210502</v>
      </c>
      <c r="F74" s="62">
        <v>1.22E-05</v>
      </c>
      <c r="G74" s="62">
        <v>0.2827314</v>
      </c>
      <c r="H74" s="62">
        <v>2.59E-05</v>
      </c>
      <c r="I74" s="58">
        <f t="shared" si="14"/>
        <v>0.2827222805915971</v>
      </c>
      <c r="J74" s="59">
        <f t="shared" si="15"/>
        <v>-1.758286124613484</v>
      </c>
      <c r="K74" s="59">
        <f t="shared" si="10"/>
        <v>6.761125104939314</v>
      </c>
      <c r="L74" s="60">
        <f t="shared" si="11"/>
        <v>755.5107662146336</v>
      </c>
      <c r="M74" s="60">
        <f t="shared" si="12"/>
        <v>961.4129110357043</v>
      </c>
      <c r="N74" s="59">
        <f t="shared" si="13"/>
        <v>-0.9635390963855421</v>
      </c>
      <c r="O74" s="49"/>
      <c r="P74" s="49"/>
      <c r="Q74" s="49"/>
      <c r="R74" s="49"/>
      <c r="S74" s="49"/>
      <c r="T74" s="49"/>
      <c r="U74" s="49"/>
      <c r="V74" s="49"/>
      <c r="W74" s="49"/>
    </row>
    <row r="75" spans="1:23" ht="15">
      <c r="A75" s="55" t="s">
        <v>250</v>
      </c>
      <c r="B75" s="56">
        <v>353</v>
      </c>
      <c r="C75" s="62">
        <v>0.006194025</v>
      </c>
      <c r="D75" s="62">
        <v>7.04E-05</v>
      </c>
      <c r="E75" s="62">
        <v>0.0002898294</v>
      </c>
      <c r="F75" s="62">
        <v>2.38E-06</v>
      </c>
      <c r="G75" s="62">
        <v>0.2828567</v>
      </c>
      <c r="H75" s="62">
        <v>1.57E-05</v>
      </c>
      <c r="I75" s="58">
        <f t="shared" si="14"/>
        <v>0.28285478356824634</v>
      </c>
      <c r="J75" s="59">
        <f t="shared" si="15"/>
        <v>2.9275730357425367</v>
      </c>
      <c r="K75" s="59">
        <f t="shared" si="10"/>
        <v>10.623178715671866</v>
      </c>
      <c r="L75" s="60">
        <f t="shared" si="11"/>
        <v>553.1883655246771</v>
      </c>
      <c r="M75" s="60">
        <f t="shared" si="12"/>
        <v>677.6069005268695</v>
      </c>
      <c r="N75" s="59">
        <f t="shared" si="13"/>
        <v>-0.9912701987951807</v>
      </c>
      <c r="O75" s="49"/>
      <c r="P75" s="49"/>
      <c r="Q75" s="49"/>
      <c r="R75" s="49"/>
      <c r="S75" s="49"/>
      <c r="T75" s="49"/>
      <c r="U75" s="49"/>
      <c r="V75" s="49"/>
      <c r="W75" s="49"/>
    </row>
    <row r="76" spans="1:23" ht="15">
      <c r="A76" s="55" t="s">
        <v>251</v>
      </c>
      <c r="B76" s="56">
        <v>395</v>
      </c>
      <c r="C76" s="62">
        <v>0.04367478</v>
      </c>
      <c r="D76" s="62">
        <v>0.000287</v>
      </c>
      <c r="E76" s="62">
        <v>0.001561275</v>
      </c>
      <c r="F76" s="62">
        <v>8.73E-06</v>
      </c>
      <c r="G76" s="62">
        <v>0.2827688</v>
      </c>
      <c r="H76" s="62">
        <v>2.23E-05</v>
      </c>
      <c r="I76" s="58">
        <f t="shared" si="14"/>
        <v>0.28275724358343257</v>
      </c>
      <c r="J76" s="59">
        <f t="shared" si="15"/>
        <v>-0.5218485765012826</v>
      </c>
      <c r="K76" s="59">
        <f t="shared" si="10"/>
        <v>7.7578123735855264</v>
      </c>
      <c r="L76" s="60">
        <f t="shared" si="11"/>
        <v>712.459775633919</v>
      </c>
      <c r="M76" s="60">
        <f t="shared" si="12"/>
        <v>892.639948583516</v>
      </c>
      <c r="N76" s="59">
        <f t="shared" si="13"/>
        <v>-0.9529736445783132</v>
      </c>
      <c r="O76" s="49"/>
      <c r="P76" s="49"/>
      <c r="Q76" s="49"/>
      <c r="R76" s="49"/>
      <c r="S76" s="49"/>
      <c r="T76" s="49"/>
      <c r="U76" s="49"/>
      <c r="V76" s="49"/>
      <c r="W76" s="49"/>
    </row>
    <row r="77" spans="1:23" ht="15">
      <c r="A77" s="55" t="s">
        <v>252</v>
      </c>
      <c r="B77" s="56">
        <v>401</v>
      </c>
      <c r="C77" s="62">
        <v>0.04562156</v>
      </c>
      <c r="D77" s="62">
        <v>0.000325</v>
      </c>
      <c r="E77" s="62">
        <v>0.001654954</v>
      </c>
      <c r="F77" s="62">
        <v>1.24E-05</v>
      </c>
      <c r="G77" s="62">
        <v>0.2827582</v>
      </c>
      <c r="H77" s="62">
        <v>2.68E-05</v>
      </c>
      <c r="I77" s="58">
        <f t="shared" si="14"/>
        <v>0.282745763409301</v>
      </c>
      <c r="J77" s="59">
        <f t="shared" si="15"/>
        <v>-0.9278355246988834</v>
      </c>
      <c r="K77" s="59">
        <f t="shared" si="10"/>
        <v>7.452925838884461</v>
      </c>
      <c r="L77" s="60">
        <f t="shared" si="11"/>
        <v>730.7920364052181</v>
      </c>
      <c r="M77" s="60">
        <f t="shared" si="12"/>
        <v>916.6609645435601</v>
      </c>
      <c r="N77" s="59">
        <f t="shared" si="13"/>
        <v>-0.9501519879518072</v>
      </c>
      <c r="O77" s="49"/>
      <c r="P77" s="49"/>
      <c r="Q77" s="49"/>
      <c r="R77" s="49"/>
      <c r="S77" s="49"/>
      <c r="T77" s="49"/>
      <c r="U77" s="49"/>
      <c r="V77" s="49"/>
      <c r="W77" s="49"/>
    </row>
    <row r="78" spans="1:23" ht="15">
      <c r="A78" s="55" t="s">
        <v>253</v>
      </c>
      <c r="B78" s="56">
        <v>402</v>
      </c>
      <c r="C78" s="62">
        <v>0.02794539</v>
      </c>
      <c r="D78" s="62">
        <v>7.21E-05</v>
      </c>
      <c r="E78" s="62">
        <v>0.001004245</v>
      </c>
      <c r="F78" s="62">
        <v>2.63E-06</v>
      </c>
      <c r="G78" s="62">
        <v>0.2828028</v>
      </c>
      <c r="H78" s="62">
        <v>2.04E-05</v>
      </c>
      <c r="I78" s="58">
        <f t="shared" si="14"/>
        <v>0.28279523444431187</v>
      </c>
      <c r="J78" s="59">
        <f t="shared" si="15"/>
        <v>0.8216670784899627</v>
      </c>
      <c r="K78" s="59">
        <f t="shared" si="10"/>
        <v>9.398300049365815</v>
      </c>
      <c r="L78" s="60">
        <f t="shared" si="11"/>
        <v>648.1253408391814</v>
      </c>
      <c r="M78" s="60">
        <f t="shared" si="12"/>
        <v>793.6345233110261</v>
      </c>
      <c r="N78" s="59">
        <f t="shared" si="13"/>
        <v>-0.969751656626506</v>
      </c>
      <c r="O78" s="49"/>
      <c r="P78" s="49"/>
      <c r="Q78" s="49"/>
      <c r="R78" s="49"/>
      <c r="S78" s="49"/>
      <c r="T78" s="49"/>
      <c r="U78" s="49"/>
      <c r="V78" s="49"/>
      <c r="W78" s="49"/>
    </row>
    <row r="79" spans="1:23" ht="15">
      <c r="A79" s="55" t="s">
        <v>254</v>
      </c>
      <c r="B79" s="56">
        <v>401</v>
      </c>
      <c r="C79" s="62">
        <v>0.03890156</v>
      </c>
      <c r="D79" s="62">
        <v>0.000687</v>
      </c>
      <c r="E79" s="62">
        <v>0.001411814</v>
      </c>
      <c r="F79" s="62">
        <v>2.33E-05</v>
      </c>
      <c r="G79" s="62">
        <v>0.2827688</v>
      </c>
      <c r="H79" s="62">
        <v>2.25E-05</v>
      </c>
      <c r="I79" s="58">
        <f t="shared" si="14"/>
        <v>0.2827581905493076</v>
      </c>
      <c r="J79" s="59">
        <f t="shared" si="15"/>
        <v>-0.4883599045313325</v>
      </c>
      <c r="K79" s="59">
        <f t="shared" si="10"/>
        <v>7.9573919029130025</v>
      </c>
      <c r="L79" s="60">
        <f t="shared" si="11"/>
        <v>708.2451276094789</v>
      </c>
      <c r="M79" s="60">
        <f t="shared" si="12"/>
        <v>884.5759113314696</v>
      </c>
      <c r="N79" s="59">
        <f t="shared" si="13"/>
        <v>-0.9574754819277108</v>
      </c>
      <c r="O79" s="49"/>
      <c r="P79" s="49"/>
      <c r="Q79" s="49"/>
      <c r="R79" s="49"/>
      <c r="S79" s="49"/>
      <c r="T79" s="49"/>
      <c r="U79" s="49"/>
      <c r="V79" s="49"/>
      <c r="W79" s="49"/>
    </row>
    <row r="80" spans="1:23" ht="15">
      <c r="A80" s="55" t="s">
        <v>256</v>
      </c>
      <c r="B80" s="56">
        <v>406</v>
      </c>
      <c r="C80" s="62">
        <v>0.03431048</v>
      </c>
      <c r="D80" s="62">
        <v>0.00032</v>
      </c>
      <c r="E80" s="62">
        <v>0.001266912</v>
      </c>
      <c r="F80" s="62">
        <v>1.23E-05</v>
      </c>
      <c r="G80" s="62">
        <v>0.2827888</v>
      </c>
      <c r="H80" s="62">
        <v>2.57E-05</v>
      </c>
      <c r="I80" s="58">
        <f t="shared" si="14"/>
        <v>0.2827791602932723</v>
      </c>
      <c r="J80" s="59">
        <f t="shared" si="15"/>
        <v>0.25321790249055454</v>
      </c>
      <c r="K80" s="59">
        <f t="shared" si="10"/>
        <v>8.844417369513469</v>
      </c>
      <c r="L80" s="60">
        <f t="shared" si="11"/>
        <v>675.6071444813387</v>
      </c>
      <c r="M80" s="60">
        <f t="shared" si="12"/>
        <v>831.9944774154154</v>
      </c>
      <c r="N80" s="59">
        <f t="shared" si="13"/>
        <v>-0.96184</v>
      </c>
      <c r="O80" s="49"/>
      <c r="P80" s="49"/>
      <c r="Q80" s="49"/>
      <c r="R80" s="49"/>
      <c r="S80" s="49"/>
      <c r="T80" s="49"/>
      <c r="U80" s="49"/>
      <c r="V80" s="49"/>
      <c r="W80" s="49"/>
    </row>
    <row r="81" spans="1:23" ht="15">
      <c r="A81" s="55" t="s">
        <v>257</v>
      </c>
      <c r="B81" s="56">
        <v>352</v>
      </c>
      <c r="C81" s="62">
        <v>0.08882282</v>
      </c>
      <c r="D81" s="62">
        <v>0.00145</v>
      </c>
      <c r="E81" s="62">
        <v>0.003050657</v>
      </c>
      <c r="F81" s="62">
        <v>4.79E-05</v>
      </c>
      <c r="G81" s="62">
        <v>0.2827093</v>
      </c>
      <c r="H81" s="62">
        <v>3.28E-05</v>
      </c>
      <c r="I81" s="58">
        <f t="shared" si="14"/>
        <v>0.28268918554821537</v>
      </c>
      <c r="J81" s="59">
        <f t="shared" si="15"/>
        <v>-2.928665206761716</v>
      </c>
      <c r="K81" s="59">
        <f t="shared" si="10"/>
        <v>4.096962704795981</v>
      </c>
      <c r="L81" s="60">
        <f t="shared" si="11"/>
        <v>843.9885390667058</v>
      </c>
      <c r="M81" s="60">
        <f t="shared" si="12"/>
        <v>1092.139756317383</v>
      </c>
      <c r="N81" s="59">
        <f t="shared" si="13"/>
        <v>-0.9081127409638554</v>
      </c>
      <c r="O81" s="49"/>
      <c r="P81" s="49"/>
      <c r="Q81" s="49"/>
      <c r="R81" s="49"/>
      <c r="S81" s="49"/>
      <c r="T81" s="49"/>
      <c r="U81" s="49"/>
      <c r="V81" s="49"/>
      <c r="W81" s="49"/>
    </row>
    <row r="82" spans="1:23" ht="15">
      <c r="A82" s="55" t="s">
        <v>258</v>
      </c>
      <c r="B82" s="56">
        <v>412</v>
      </c>
      <c r="C82" s="62">
        <v>0.03402595</v>
      </c>
      <c r="D82" s="62">
        <v>0.000241</v>
      </c>
      <c r="E82" s="62">
        <v>0.001321361</v>
      </c>
      <c r="F82" s="62">
        <v>6.62E-06</v>
      </c>
      <c r="G82" s="62">
        <v>0.2827719</v>
      </c>
      <c r="H82" s="62">
        <v>2.13E-05</v>
      </c>
      <c r="I82" s="58">
        <f t="shared" si="14"/>
        <v>0.2827616968471114</v>
      </c>
      <c r="J82" s="59">
        <f t="shared" si="15"/>
        <v>-0.36436255671179474</v>
      </c>
      <c r="K82" s="59">
        <f t="shared" si="10"/>
        <v>8.33897864181754</v>
      </c>
      <c r="L82" s="60">
        <f t="shared" si="11"/>
        <v>701.5243974215914</v>
      </c>
      <c r="M82" s="60">
        <f t="shared" si="12"/>
        <v>868.7960862972567</v>
      </c>
      <c r="N82" s="59">
        <f t="shared" si="13"/>
        <v>-0.9601999698795181</v>
      </c>
      <c r="O82" s="49"/>
      <c r="P82" s="49"/>
      <c r="Q82" s="49"/>
      <c r="R82" s="49"/>
      <c r="S82" s="49"/>
      <c r="T82" s="49"/>
      <c r="U82" s="49"/>
      <c r="V82" s="49"/>
      <c r="W82" s="49"/>
    </row>
    <row r="83" spans="1:23" ht="15">
      <c r="A83" s="55" t="s">
        <v>260</v>
      </c>
      <c r="B83" s="56">
        <v>406</v>
      </c>
      <c r="C83" s="62">
        <v>0.02951299</v>
      </c>
      <c r="D83" s="62">
        <v>0.000192</v>
      </c>
      <c r="E83" s="62">
        <v>0.001100196</v>
      </c>
      <c r="F83" s="62">
        <v>6.23E-06</v>
      </c>
      <c r="G83" s="62">
        <v>0.2827654</v>
      </c>
      <c r="H83" s="62">
        <v>2.52E-05</v>
      </c>
      <c r="I83" s="58">
        <f t="shared" si="14"/>
        <v>0.2827570288054869</v>
      </c>
      <c r="J83" s="59">
        <f t="shared" si="15"/>
        <v>-0.5294440225023234</v>
      </c>
      <c r="K83" s="59">
        <f t="shared" si="10"/>
        <v>8.105908067539414</v>
      </c>
      <c r="L83" s="60">
        <f t="shared" si="11"/>
        <v>704.0150130214128</v>
      </c>
      <c r="M83" s="60">
        <f t="shared" si="12"/>
        <v>878.9882596391711</v>
      </c>
      <c r="N83" s="59">
        <f t="shared" si="13"/>
        <v>-0.9668615662650603</v>
      </c>
      <c r="O83" s="49"/>
      <c r="P83" s="49"/>
      <c r="Q83" s="49"/>
      <c r="R83" s="49"/>
      <c r="S83" s="49"/>
      <c r="T83" s="49"/>
      <c r="U83" s="49"/>
      <c r="V83" s="49"/>
      <c r="W83" s="49"/>
    </row>
    <row r="84" spans="1:23" ht="15">
      <c r="A84" s="55" t="s">
        <v>261</v>
      </c>
      <c r="B84" s="56">
        <v>401</v>
      </c>
      <c r="C84" s="62">
        <v>0.04241841</v>
      </c>
      <c r="D84" s="62">
        <v>0.000272</v>
      </c>
      <c r="E84" s="62">
        <v>0.001539276</v>
      </c>
      <c r="F84" s="62">
        <v>7.66E-06</v>
      </c>
      <c r="G84" s="62">
        <v>0.2828406</v>
      </c>
      <c r="H84" s="62">
        <v>2.76E-05</v>
      </c>
      <c r="I84" s="58">
        <f t="shared" si="14"/>
        <v>0.28282903270230786</v>
      </c>
      <c r="J84" s="59">
        <f t="shared" si="15"/>
        <v>2.016914769065181</v>
      </c>
      <c r="K84" s="59">
        <f t="shared" si="10"/>
        <v>10.431009655202939</v>
      </c>
      <c r="L84" s="60">
        <f t="shared" si="11"/>
        <v>608.8880578380979</v>
      </c>
      <c r="M84" s="60">
        <f t="shared" si="12"/>
        <v>727.0727891287981</v>
      </c>
      <c r="N84" s="59">
        <f t="shared" si="13"/>
        <v>-0.953636265060241</v>
      </c>
      <c r="O84" s="49"/>
      <c r="P84" s="49"/>
      <c r="Q84" s="49"/>
      <c r="R84" s="49"/>
      <c r="S84" s="49"/>
      <c r="T84" s="49"/>
      <c r="U84" s="49"/>
      <c r="V84" s="49"/>
      <c r="W84" s="49"/>
    </row>
    <row r="85" spans="1:23" ht="15">
      <c r="A85" s="55" t="s">
        <v>262</v>
      </c>
      <c r="B85" s="56">
        <v>400</v>
      </c>
      <c r="C85" s="62">
        <v>0.03785635</v>
      </c>
      <c r="D85" s="62">
        <v>0.000428</v>
      </c>
      <c r="E85" s="62">
        <v>0.001361851</v>
      </c>
      <c r="F85" s="62">
        <v>1.44E-05</v>
      </c>
      <c r="G85" s="62">
        <v>0.2828491</v>
      </c>
      <c r="H85" s="62">
        <v>2.46E-05</v>
      </c>
      <c r="I85" s="58">
        <f t="shared" si="14"/>
        <v>0.28283889162610815</v>
      </c>
      <c r="J85" s="59">
        <f t="shared" si="15"/>
        <v>2.365567528188617</v>
      </c>
      <c r="K85" s="59">
        <f t="shared" si="10"/>
        <v>10.80591358763039</v>
      </c>
      <c r="L85" s="60">
        <f t="shared" si="11"/>
        <v>591.8736963468062</v>
      </c>
      <c r="M85" s="60">
        <f t="shared" si="12"/>
        <v>702.3984561541068</v>
      </c>
      <c r="N85" s="59">
        <f t="shared" si="13"/>
        <v>-0.958980391566265</v>
      </c>
      <c r="O85" s="49"/>
      <c r="P85" s="49"/>
      <c r="Q85" s="49"/>
      <c r="R85" s="49"/>
      <c r="S85" s="49"/>
      <c r="T85" s="49"/>
      <c r="U85" s="49"/>
      <c r="V85" s="49"/>
      <c r="W85" s="49"/>
    </row>
    <row r="86" spans="1:23" ht="15">
      <c r="A86" s="55" t="s">
        <v>263</v>
      </c>
      <c r="B86" s="56">
        <v>336</v>
      </c>
      <c r="C86" s="62">
        <v>0.04684096</v>
      </c>
      <c r="D86" s="62">
        <v>0.00104</v>
      </c>
      <c r="E86" s="62">
        <v>0.001782223</v>
      </c>
      <c r="F86" s="62">
        <v>3.39E-05</v>
      </c>
      <c r="G86" s="62">
        <v>0.2826093</v>
      </c>
      <c r="H86" s="62">
        <v>4.42E-05</v>
      </c>
      <c r="I86" s="58">
        <f t="shared" si="14"/>
        <v>0.282598084760762</v>
      </c>
      <c r="J86" s="59">
        <f t="shared" si="15"/>
        <v>-6.150369882380602</v>
      </c>
      <c r="K86" s="59">
        <f t="shared" si="10"/>
        <v>0.8344771550206076</v>
      </c>
      <c r="L86" s="60">
        <f t="shared" si="11"/>
        <v>946.1996239183529</v>
      </c>
      <c r="M86" s="60">
        <f t="shared" si="12"/>
        <v>1286.8101184458242</v>
      </c>
      <c r="N86" s="59">
        <f t="shared" si="13"/>
        <v>-0.9463185843373494</v>
      </c>
      <c r="O86" s="49"/>
      <c r="P86" s="49"/>
      <c r="Q86" s="49"/>
      <c r="R86" s="49"/>
      <c r="S86" s="49"/>
      <c r="T86" s="49"/>
      <c r="U86" s="49"/>
      <c r="V86" s="49"/>
      <c r="W86" s="49"/>
    </row>
    <row r="87" spans="1:23" ht="15">
      <c r="A87" s="55" t="s">
        <v>264</v>
      </c>
      <c r="B87" s="56">
        <v>408</v>
      </c>
      <c r="C87" s="62">
        <v>0.03065533</v>
      </c>
      <c r="D87" s="62">
        <v>0.000254</v>
      </c>
      <c r="E87" s="62">
        <v>0.001131243</v>
      </c>
      <c r="F87" s="62">
        <v>9.9E-06</v>
      </c>
      <c r="G87" s="62">
        <v>0.282828</v>
      </c>
      <c r="H87" s="62">
        <v>2.4E-05</v>
      </c>
      <c r="I87" s="58">
        <f t="shared" si="14"/>
        <v>0.2828193500116094</v>
      </c>
      <c r="J87" s="59">
        <f t="shared" si="15"/>
        <v>1.674494349135358</v>
      </c>
      <c r="K87" s="59">
        <f t="shared" si="10"/>
        <v>10.346169827335494</v>
      </c>
      <c r="L87" s="60">
        <f t="shared" si="11"/>
        <v>616.032325209494</v>
      </c>
      <c r="M87" s="60">
        <f t="shared" si="12"/>
        <v>737.9001271339331</v>
      </c>
      <c r="N87" s="59">
        <f t="shared" si="13"/>
        <v>-0.9659264156626506</v>
      </c>
      <c r="O87" s="49"/>
      <c r="P87" s="49"/>
      <c r="Q87" s="49"/>
      <c r="R87" s="49"/>
      <c r="S87" s="49"/>
      <c r="T87" s="49"/>
      <c r="U87" s="49"/>
      <c r="V87" s="49"/>
      <c r="W87" s="49"/>
    </row>
    <row r="88" spans="1:23" ht="15.75" thickBot="1">
      <c r="A88" s="63" t="s">
        <v>265</v>
      </c>
      <c r="B88" s="64">
        <v>408</v>
      </c>
      <c r="C88" s="66">
        <v>0.05243452</v>
      </c>
      <c r="D88" s="66">
        <v>0.000192</v>
      </c>
      <c r="E88" s="66">
        <v>0.001883141</v>
      </c>
      <c r="F88" s="66">
        <v>6.78E-06</v>
      </c>
      <c r="G88" s="66">
        <v>0.2828335</v>
      </c>
      <c r="H88" s="66">
        <v>2.55E-05</v>
      </c>
      <c r="I88" s="66">
        <f t="shared" si="14"/>
        <v>0.2828191006642358</v>
      </c>
      <c r="J88" s="67">
        <f t="shared" si="15"/>
        <v>1.6656763836508937</v>
      </c>
      <c r="K88" s="67">
        <f t="shared" si="10"/>
        <v>10.134059319235611</v>
      </c>
      <c r="L88" s="68">
        <f t="shared" si="11"/>
        <v>629.0044873994483</v>
      </c>
      <c r="M88" s="68">
        <f t="shared" si="12"/>
        <v>751.4219500815233</v>
      </c>
      <c r="N88" s="67">
        <f t="shared" si="13"/>
        <v>-0.9432788855421687</v>
      </c>
      <c r="O88" s="49"/>
      <c r="P88" s="49"/>
      <c r="Q88" s="49"/>
      <c r="R88" s="49"/>
      <c r="S88" s="49"/>
      <c r="T88" s="49"/>
      <c r="U88" s="49"/>
      <c r="V88" s="49"/>
      <c r="W88" s="49"/>
    </row>
    <row r="89" spans="1:23" ht="15">
      <c r="A89" s="69" t="s">
        <v>291</v>
      </c>
      <c r="B89" s="61"/>
      <c r="C89" s="58"/>
      <c r="D89" s="58"/>
      <c r="E89" s="58"/>
      <c r="F89" s="58"/>
      <c r="G89" s="58"/>
      <c r="H89" s="58"/>
      <c r="I89" s="58"/>
      <c r="J89" s="70"/>
      <c r="K89" s="70"/>
      <c r="L89" s="71"/>
      <c r="M89" s="71"/>
      <c r="N89" s="70"/>
      <c r="O89" s="49"/>
      <c r="P89" s="49"/>
      <c r="Q89" s="49"/>
      <c r="R89" s="49"/>
      <c r="S89" s="49"/>
      <c r="T89" s="49"/>
      <c r="U89" s="49"/>
      <c r="V89" s="49"/>
      <c r="W89" s="49"/>
    </row>
    <row r="90" spans="1:8" ht="15">
      <c r="A90" s="72">
        <v>91500</v>
      </c>
      <c r="B90" s="43"/>
      <c r="C90" s="73">
        <v>0.008316141</v>
      </c>
      <c r="D90" s="73">
        <v>1.97E-05</v>
      </c>
      <c r="E90" s="73">
        <v>0.0002892845</v>
      </c>
      <c r="F90" s="73">
        <v>6.59E-07</v>
      </c>
      <c r="G90" s="73">
        <v>0.2823619</v>
      </c>
      <c r="H90" s="73">
        <v>3.24E-05</v>
      </c>
    </row>
    <row r="91" spans="1:8" ht="15">
      <c r="A91" s="72">
        <v>91500</v>
      </c>
      <c r="B91" s="43"/>
      <c r="C91" s="73">
        <v>0.007616274</v>
      </c>
      <c r="D91" s="73">
        <v>1.7E-05</v>
      </c>
      <c r="E91" s="73">
        <v>0.0002667122</v>
      </c>
      <c r="F91" s="73">
        <v>7.16E-07</v>
      </c>
      <c r="G91" s="73">
        <v>0.2823284</v>
      </c>
      <c r="H91" s="73">
        <v>3.34E-05</v>
      </c>
    </row>
    <row r="92" spans="1:8" ht="15">
      <c r="A92" s="72">
        <v>91500</v>
      </c>
      <c r="B92" s="43"/>
      <c r="C92" s="73">
        <v>0.007564623</v>
      </c>
      <c r="D92" s="73">
        <v>1.82E-05</v>
      </c>
      <c r="E92" s="73">
        <v>0.0002686214</v>
      </c>
      <c r="F92" s="73">
        <v>8.55E-07</v>
      </c>
      <c r="G92" s="73">
        <v>0.2823549</v>
      </c>
      <c r="H92" s="73">
        <v>4.38E-05</v>
      </c>
    </row>
    <row r="93" spans="1:8" ht="15">
      <c r="A93" s="43">
        <v>91500</v>
      </c>
      <c r="B93" s="43"/>
      <c r="C93" s="74">
        <v>0.00803774</v>
      </c>
      <c r="D93" s="74">
        <v>2.41E-05</v>
      </c>
      <c r="E93" s="74">
        <v>0.0002800279</v>
      </c>
      <c r="F93" s="74">
        <v>9.82E-07</v>
      </c>
      <c r="G93" s="74">
        <v>0.2823575</v>
      </c>
      <c r="H93" s="74">
        <v>4.34E-05</v>
      </c>
    </row>
    <row r="94" spans="1:8" ht="15">
      <c r="A94" s="43">
        <v>91500</v>
      </c>
      <c r="B94" s="43"/>
      <c r="C94" s="74">
        <v>0.008025997</v>
      </c>
      <c r="D94" s="74">
        <v>2.08E-05</v>
      </c>
      <c r="E94" s="74">
        <v>0.0002818737</v>
      </c>
      <c r="F94" s="74">
        <v>7.26E-07</v>
      </c>
      <c r="G94" s="74">
        <v>0.2823304</v>
      </c>
      <c r="H94" s="74">
        <v>3.49E-05</v>
      </c>
    </row>
    <row r="95" spans="1:8" ht="15">
      <c r="A95" s="43">
        <v>91500</v>
      </c>
      <c r="B95" s="43"/>
      <c r="C95" s="74">
        <v>0.008023194</v>
      </c>
      <c r="D95" s="74">
        <v>2.2E-05</v>
      </c>
      <c r="E95" s="74">
        <v>0.0002815442</v>
      </c>
      <c r="F95" s="74">
        <v>7.79E-07</v>
      </c>
      <c r="G95" s="74">
        <v>0.2823996</v>
      </c>
      <c r="H95" s="74">
        <v>3.96E-05</v>
      </c>
    </row>
    <row r="96" spans="1:8" ht="15">
      <c r="A96" s="43">
        <v>91500</v>
      </c>
      <c r="B96" s="43"/>
      <c r="C96" s="74">
        <v>0.0076249</v>
      </c>
      <c r="D96" s="74">
        <v>1.71E-05</v>
      </c>
      <c r="E96" s="74">
        <v>0.0002685524</v>
      </c>
      <c r="F96" s="74">
        <v>6.57E-07</v>
      </c>
      <c r="G96" s="74">
        <v>0.2823218</v>
      </c>
      <c r="H96" s="74">
        <v>3.15E-05</v>
      </c>
    </row>
    <row r="97" spans="1:8" ht="15">
      <c r="A97" s="43">
        <v>91500</v>
      </c>
      <c r="B97" s="43"/>
      <c r="C97" s="74">
        <v>0.007635161</v>
      </c>
      <c r="D97" s="74">
        <v>1.76E-05</v>
      </c>
      <c r="E97" s="74">
        <v>0.000269683</v>
      </c>
      <c r="F97" s="74">
        <v>9.19E-07</v>
      </c>
      <c r="G97" s="74">
        <v>0.2822351</v>
      </c>
      <c r="H97" s="74">
        <v>4.39E-05</v>
      </c>
    </row>
    <row r="98" spans="1:8" ht="15">
      <c r="A98" s="43">
        <v>91500</v>
      </c>
      <c r="B98" s="43"/>
      <c r="C98" s="74">
        <v>0.007616996</v>
      </c>
      <c r="D98" s="74">
        <v>1.67E-05</v>
      </c>
      <c r="E98" s="74">
        <v>0.0002692017</v>
      </c>
      <c r="F98" s="74">
        <v>6.77E-07</v>
      </c>
      <c r="G98" s="74">
        <v>0.2824321</v>
      </c>
      <c r="H98" s="74">
        <v>2.92E-05</v>
      </c>
    </row>
    <row r="99" spans="1:8" ht="15">
      <c r="A99" s="43">
        <v>91500</v>
      </c>
      <c r="B99" s="43"/>
      <c r="C99" s="74">
        <v>0.007683184</v>
      </c>
      <c r="D99" s="74">
        <v>1.89E-05</v>
      </c>
      <c r="E99" s="74">
        <v>0.0002752813</v>
      </c>
      <c r="F99" s="74">
        <v>8.77E-07</v>
      </c>
      <c r="G99" s="74">
        <v>0.282362</v>
      </c>
      <c r="H99" s="74">
        <v>3.82E-05</v>
      </c>
    </row>
    <row r="100" spans="1:8" ht="15">
      <c r="A100" s="72" t="s">
        <v>305</v>
      </c>
      <c r="B100" s="43"/>
      <c r="C100" s="74">
        <v>0.0001756078</v>
      </c>
      <c r="D100" s="74">
        <v>1.08E-05</v>
      </c>
      <c r="E100" s="74">
        <v>5.254959E-06</v>
      </c>
      <c r="F100" s="74">
        <v>4.79E-07</v>
      </c>
      <c r="G100" s="74">
        <v>0.2827946</v>
      </c>
      <c r="H100" s="74">
        <v>2.29E-05</v>
      </c>
    </row>
    <row r="101" spans="1:8" ht="15">
      <c r="A101" s="72" t="s">
        <v>305</v>
      </c>
      <c r="B101" s="43"/>
      <c r="C101" s="74">
        <v>0.0001892059</v>
      </c>
      <c r="D101" s="74">
        <v>1.28E-05</v>
      </c>
      <c r="E101" s="74">
        <v>4.667273E-06</v>
      </c>
      <c r="F101" s="74">
        <v>4.53E-07</v>
      </c>
      <c r="G101" s="74">
        <v>0.2827047</v>
      </c>
      <c r="H101" s="74">
        <v>2.89E-05</v>
      </c>
    </row>
    <row r="102" spans="1:8" ht="15">
      <c r="A102" s="72" t="s">
        <v>305</v>
      </c>
      <c r="B102" s="43"/>
      <c r="C102" s="74">
        <v>0.0001566028</v>
      </c>
      <c r="D102" s="74">
        <v>7.43E-06</v>
      </c>
      <c r="E102" s="74">
        <v>4.411659E-06</v>
      </c>
      <c r="F102" s="74">
        <v>3.23E-07</v>
      </c>
      <c r="G102" s="74">
        <v>0.2827605</v>
      </c>
      <c r="H102" s="74">
        <v>1.99E-05</v>
      </c>
    </row>
    <row r="103" spans="1:8" ht="15">
      <c r="A103" s="72" t="s">
        <v>305</v>
      </c>
      <c r="B103" s="43"/>
      <c r="C103" s="74">
        <v>0.000176932</v>
      </c>
      <c r="D103" s="74">
        <v>7.76E-06</v>
      </c>
      <c r="E103" s="74">
        <v>4.999561E-06</v>
      </c>
      <c r="F103" s="74">
        <v>3.3E-07</v>
      </c>
      <c r="G103" s="74">
        <v>0.2827571</v>
      </c>
      <c r="H103" s="74">
        <v>2.07E-05</v>
      </c>
    </row>
    <row r="104" spans="1:8" ht="15">
      <c r="A104" s="72" t="s">
        <v>305</v>
      </c>
      <c r="B104" s="43"/>
      <c r="C104" s="73">
        <v>0.0001861787</v>
      </c>
      <c r="D104" s="73">
        <v>6.34E-06</v>
      </c>
      <c r="E104" s="73">
        <v>5.597212E-06</v>
      </c>
      <c r="F104" s="73">
        <v>2.61E-07</v>
      </c>
      <c r="G104" s="73">
        <v>0.2827613</v>
      </c>
      <c r="H104" s="73">
        <v>1.84E-05</v>
      </c>
    </row>
    <row r="105" spans="1:8" ht="15">
      <c r="A105" s="72" t="s">
        <v>305</v>
      </c>
      <c r="B105" s="43"/>
      <c r="C105" s="73">
        <v>0.0002030411</v>
      </c>
      <c r="D105" s="73">
        <v>6.47E-06</v>
      </c>
      <c r="E105" s="73">
        <v>6.200889E-06</v>
      </c>
      <c r="F105" s="73">
        <v>3.24E-07</v>
      </c>
      <c r="G105" s="73">
        <v>0.2827632</v>
      </c>
      <c r="H105" s="73">
        <v>1.84E-05</v>
      </c>
    </row>
    <row r="106" spans="1:8" ht="15">
      <c r="A106" s="72" t="s">
        <v>305</v>
      </c>
      <c r="B106" s="43"/>
      <c r="C106" s="73">
        <v>0.0001976697</v>
      </c>
      <c r="D106" s="73">
        <v>7.36E-06</v>
      </c>
      <c r="E106" s="73">
        <v>5.614154E-06</v>
      </c>
      <c r="F106" s="73">
        <v>3.04E-07</v>
      </c>
      <c r="G106" s="73">
        <v>0.2827566</v>
      </c>
      <c r="H106" s="73">
        <v>2.17E-05</v>
      </c>
    </row>
  </sheetData>
  <sheetProtection/>
  <mergeCells count="4">
    <mergeCell ref="A1:W1"/>
    <mergeCell ref="A3:E3"/>
    <mergeCell ref="A39:D39"/>
    <mergeCell ref="A59:D59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S30"/>
  <sheetViews>
    <sheetView zoomScalePageLayoutView="0" workbookViewId="0" topLeftCell="A1">
      <selection activeCell="B1" sqref="B1:N1"/>
    </sheetView>
  </sheetViews>
  <sheetFormatPr defaultColWidth="9.00390625" defaultRowHeight="14.25"/>
  <sheetData>
    <row r="1" spans="2:14" ht="18" thickBot="1">
      <c r="B1" s="194" t="s">
        <v>445</v>
      </c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</row>
    <row r="2" spans="1:71" ht="14.25">
      <c r="A2" s="135"/>
      <c r="B2" s="136" t="s">
        <v>164</v>
      </c>
      <c r="C2" s="136" t="s">
        <v>17</v>
      </c>
      <c r="D2" s="136" t="s">
        <v>18</v>
      </c>
      <c r="E2" s="136" t="s">
        <v>19</v>
      </c>
      <c r="F2" s="136" t="s">
        <v>20</v>
      </c>
      <c r="G2" s="136" t="s">
        <v>22</v>
      </c>
      <c r="H2" s="136" t="s">
        <v>23</v>
      </c>
      <c r="I2" s="136" t="s">
        <v>165</v>
      </c>
      <c r="J2" s="136" t="s">
        <v>166</v>
      </c>
      <c r="K2" s="136" t="s">
        <v>167</v>
      </c>
      <c r="L2" s="136" t="s">
        <v>168</v>
      </c>
      <c r="M2" s="136" t="s">
        <v>169</v>
      </c>
      <c r="N2" s="136" t="s">
        <v>170</v>
      </c>
      <c r="O2" s="136" t="s">
        <v>172</v>
      </c>
      <c r="P2" s="136" t="s">
        <v>173</v>
      </c>
      <c r="Q2" s="136" t="s">
        <v>174</v>
      </c>
      <c r="R2" s="136" t="s">
        <v>175</v>
      </c>
      <c r="S2" s="136" t="s">
        <v>177</v>
      </c>
      <c r="T2" s="136" t="s">
        <v>178</v>
      </c>
      <c r="U2" s="136" t="s">
        <v>180</v>
      </c>
      <c r="V2" s="136" t="s">
        <v>181</v>
      </c>
      <c r="W2" s="136" t="s">
        <v>182</v>
      </c>
      <c r="X2" s="136" t="s">
        <v>183</v>
      </c>
      <c r="Y2" s="136" t="s">
        <v>184</v>
      </c>
      <c r="Z2" s="136" t="s">
        <v>185</v>
      </c>
      <c r="AA2" s="136" t="s">
        <v>187</v>
      </c>
      <c r="AB2" s="136" t="s">
        <v>188</v>
      </c>
      <c r="AC2" s="136" t="s">
        <v>189</v>
      </c>
      <c r="AD2" s="136" t="s">
        <v>191</v>
      </c>
      <c r="AE2" s="136" t="s">
        <v>192</v>
      </c>
      <c r="AF2" s="137"/>
      <c r="AG2" s="138" t="s">
        <v>195</v>
      </c>
      <c r="AH2" s="138" t="s">
        <v>196</v>
      </c>
      <c r="AI2" s="138" t="s">
        <v>198</v>
      </c>
      <c r="AJ2" s="138" t="s">
        <v>203</v>
      </c>
      <c r="AK2" s="138" t="s">
        <v>211</v>
      </c>
      <c r="AL2" s="138" t="s">
        <v>213</v>
      </c>
      <c r="AM2" s="138" t="s">
        <v>216</v>
      </c>
      <c r="AN2" s="138" t="s">
        <v>217</v>
      </c>
      <c r="AO2" s="138" t="s">
        <v>218</v>
      </c>
      <c r="AP2" s="138" t="s">
        <v>221</v>
      </c>
      <c r="AQ2" s="138" t="s">
        <v>225</v>
      </c>
      <c r="AR2" s="137"/>
      <c r="AS2" s="139" t="s">
        <v>230</v>
      </c>
      <c r="AT2" s="139" t="s">
        <v>231</v>
      </c>
      <c r="AU2" s="139" t="s">
        <v>232</v>
      </c>
      <c r="AV2" s="139" t="s">
        <v>233</v>
      </c>
      <c r="AW2" s="139" t="s">
        <v>235</v>
      </c>
      <c r="AX2" s="140" t="s">
        <v>236</v>
      </c>
      <c r="AY2" s="140" t="s">
        <v>237</v>
      </c>
      <c r="AZ2" s="140" t="s">
        <v>239</v>
      </c>
      <c r="BA2" s="140" t="s">
        <v>240</v>
      </c>
      <c r="BB2" s="140" t="s">
        <v>243</v>
      </c>
      <c r="BC2" s="140" t="s">
        <v>244</v>
      </c>
      <c r="BD2" s="140" t="s">
        <v>245</v>
      </c>
      <c r="BE2" s="140" t="s">
        <v>246</v>
      </c>
      <c r="BF2" s="140" t="s">
        <v>247</v>
      </c>
      <c r="BG2" s="140" t="s">
        <v>249</v>
      </c>
      <c r="BH2" s="140" t="s">
        <v>251</v>
      </c>
      <c r="BI2" s="140" t="s">
        <v>252</v>
      </c>
      <c r="BJ2" s="140" t="s">
        <v>253</v>
      </c>
      <c r="BK2" s="140" t="s">
        <v>254</v>
      </c>
      <c r="BL2" s="140" t="s">
        <v>255</v>
      </c>
      <c r="BM2" s="140" t="s">
        <v>256</v>
      </c>
      <c r="BN2" s="140" t="s">
        <v>258</v>
      </c>
      <c r="BO2" s="140" t="s">
        <v>260</v>
      </c>
      <c r="BP2" s="140" t="s">
        <v>261</v>
      </c>
      <c r="BQ2" s="139" t="s">
        <v>262</v>
      </c>
      <c r="BR2" s="139" t="s">
        <v>264</v>
      </c>
      <c r="BS2" s="139" t="s">
        <v>265</v>
      </c>
    </row>
    <row r="3" spans="1:71" ht="15">
      <c r="A3" s="43" t="s">
        <v>51</v>
      </c>
      <c r="B3" s="141">
        <v>3792.64</v>
      </c>
      <c r="C3" s="141">
        <v>917.53</v>
      </c>
      <c r="D3" s="141">
        <v>1356.93</v>
      </c>
      <c r="E3" s="141">
        <v>799.94</v>
      </c>
      <c r="F3" s="141">
        <v>1221.33</v>
      </c>
      <c r="G3" s="141">
        <v>521.22</v>
      </c>
      <c r="H3" s="141">
        <v>638.48</v>
      </c>
      <c r="I3" s="141">
        <v>823.27</v>
      </c>
      <c r="J3" s="141">
        <v>471.19</v>
      </c>
      <c r="K3" s="141">
        <v>1201.42</v>
      </c>
      <c r="L3" s="141">
        <v>1007.69</v>
      </c>
      <c r="M3" s="141">
        <v>1024.38</v>
      </c>
      <c r="N3" s="141">
        <v>2136.92</v>
      </c>
      <c r="O3" s="141">
        <v>774.86</v>
      </c>
      <c r="P3" s="141">
        <v>1955.56</v>
      </c>
      <c r="Q3" s="141">
        <v>1406.14</v>
      </c>
      <c r="R3" s="141">
        <v>814.54</v>
      </c>
      <c r="S3" s="141">
        <v>1322.47</v>
      </c>
      <c r="T3" s="141">
        <v>860.31</v>
      </c>
      <c r="U3" s="141">
        <v>1300.26</v>
      </c>
      <c r="V3" s="141">
        <v>925.14</v>
      </c>
      <c r="W3" s="141">
        <v>1941.87</v>
      </c>
      <c r="X3" s="141">
        <v>1405.75</v>
      </c>
      <c r="Y3" s="141">
        <v>1675.57</v>
      </c>
      <c r="Z3" s="141">
        <v>815.07</v>
      </c>
      <c r="AA3" s="141">
        <v>961.73</v>
      </c>
      <c r="AB3" s="141">
        <v>1552.02</v>
      </c>
      <c r="AC3" s="141">
        <v>997.15</v>
      </c>
      <c r="AD3" s="141">
        <v>464.11</v>
      </c>
      <c r="AE3" s="141">
        <v>2586.96</v>
      </c>
      <c r="AF3" s="142"/>
      <c r="AG3" s="143">
        <v>1016.27</v>
      </c>
      <c r="AH3" s="143">
        <v>998.39</v>
      </c>
      <c r="AI3" s="143">
        <v>689.3</v>
      </c>
      <c r="AJ3" s="143">
        <v>603.26</v>
      </c>
      <c r="AK3" s="143">
        <v>918.52</v>
      </c>
      <c r="AL3" s="143">
        <v>1441.21</v>
      </c>
      <c r="AM3" s="143">
        <v>330.16</v>
      </c>
      <c r="AN3" s="143">
        <v>1044.25</v>
      </c>
      <c r="AO3" s="143">
        <v>1129.94</v>
      </c>
      <c r="AP3" s="143">
        <v>1150.86</v>
      </c>
      <c r="AQ3" s="143">
        <v>957.33</v>
      </c>
      <c r="AR3" s="142"/>
      <c r="AS3" s="144">
        <v>1320.04</v>
      </c>
      <c r="AT3" s="144">
        <v>828.83</v>
      </c>
      <c r="AU3" s="144">
        <v>958.62</v>
      </c>
      <c r="AV3" s="144">
        <v>824.64</v>
      </c>
      <c r="AW3" s="144">
        <v>1084.9</v>
      </c>
      <c r="AX3" s="144">
        <v>1834.92</v>
      </c>
      <c r="AY3" s="144">
        <v>1144.94</v>
      </c>
      <c r="AZ3" s="144">
        <v>833.16</v>
      </c>
      <c r="BA3" s="144">
        <v>862.03</v>
      </c>
      <c r="BB3" s="144">
        <v>333.23</v>
      </c>
      <c r="BC3" s="144">
        <v>1167.45</v>
      </c>
      <c r="BD3" s="144">
        <v>991.65</v>
      </c>
      <c r="BE3" s="144">
        <v>998.14</v>
      </c>
      <c r="BF3" s="144">
        <v>944.13</v>
      </c>
      <c r="BG3" s="144">
        <v>840.21</v>
      </c>
      <c r="BH3" s="144">
        <v>1845.62</v>
      </c>
      <c r="BI3" s="144">
        <v>1307.55</v>
      </c>
      <c r="BJ3" s="144">
        <v>1311.05</v>
      </c>
      <c r="BK3" s="144">
        <v>1282.42</v>
      </c>
      <c r="BL3" s="144">
        <v>805.04</v>
      </c>
      <c r="BM3" s="144">
        <v>979.96</v>
      </c>
      <c r="BN3" s="144">
        <v>799.25</v>
      </c>
      <c r="BO3" s="144">
        <v>787.18</v>
      </c>
      <c r="BP3" s="144">
        <v>1938.68</v>
      </c>
      <c r="BQ3" s="144">
        <v>924.58</v>
      </c>
      <c r="BR3" s="144">
        <v>679.15</v>
      </c>
      <c r="BS3" s="144">
        <v>1891.25</v>
      </c>
    </row>
    <row r="4" spans="1:71" ht="14.25">
      <c r="A4" s="145" t="s">
        <v>56</v>
      </c>
      <c r="B4" s="146">
        <v>1.089</v>
      </c>
      <c r="C4" s="146">
        <v>0.733</v>
      </c>
      <c r="D4" s="146">
        <v>4.91</v>
      </c>
      <c r="E4" s="146">
        <v>0.465</v>
      </c>
      <c r="F4" s="146">
        <v>0.043</v>
      </c>
      <c r="G4" s="146">
        <v>0.03</v>
      </c>
      <c r="H4" s="146">
        <v>0.0128</v>
      </c>
      <c r="I4" s="146">
        <v>2.37</v>
      </c>
      <c r="J4" s="146">
        <v>2.16</v>
      </c>
      <c r="K4" s="146">
        <v>3.54</v>
      </c>
      <c r="L4" s="146">
        <v>21.68</v>
      </c>
      <c r="M4" s="146">
        <v>14.53</v>
      </c>
      <c r="N4" s="146">
        <v>2.13</v>
      </c>
      <c r="O4" s="146">
        <v>0.171</v>
      </c>
      <c r="P4" s="146">
        <v>21.72</v>
      </c>
      <c r="Q4" s="146">
        <v>5.54</v>
      </c>
      <c r="R4" s="146">
        <v>0.03</v>
      </c>
      <c r="S4" s="146">
        <v>2.05</v>
      </c>
      <c r="T4" s="146">
        <v>0.041</v>
      </c>
      <c r="U4" s="146">
        <v>0.285</v>
      </c>
      <c r="V4" s="146">
        <v>0.583</v>
      </c>
      <c r="W4" s="146">
        <v>12.12</v>
      </c>
      <c r="X4" s="146">
        <v>0.942</v>
      </c>
      <c r="Y4" s="146">
        <v>2.99</v>
      </c>
      <c r="Z4" s="146">
        <v>0.353</v>
      </c>
      <c r="AA4" s="146">
        <v>0.058</v>
      </c>
      <c r="AB4" s="146">
        <v>0.051</v>
      </c>
      <c r="AC4" s="146">
        <v>0.114</v>
      </c>
      <c r="AD4" s="146">
        <v>2.14</v>
      </c>
      <c r="AE4" s="146">
        <v>1.163</v>
      </c>
      <c r="AF4" s="147"/>
      <c r="AG4" s="148">
        <v>0.646</v>
      </c>
      <c r="AH4" s="148">
        <v>0.497</v>
      </c>
      <c r="AI4" s="148">
        <v>0.043</v>
      </c>
      <c r="AJ4" s="148">
        <v>5.94</v>
      </c>
      <c r="AK4" s="148">
        <v>5.3</v>
      </c>
      <c r="AL4" s="148">
        <v>0.159</v>
      </c>
      <c r="AM4" s="148">
        <v>2.78</v>
      </c>
      <c r="AN4" s="148">
        <v>4.98</v>
      </c>
      <c r="AO4" s="148">
        <v>0.226</v>
      </c>
      <c r="AP4" s="148">
        <v>0.62</v>
      </c>
      <c r="AQ4" s="148">
        <v>0.109</v>
      </c>
      <c r="AR4" s="147"/>
      <c r="AS4" s="149">
        <v>0.023</v>
      </c>
      <c r="AT4" s="149">
        <v>0.5</v>
      </c>
      <c r="AU4" s="149">
        <v>0.604</v>
      </c>
      <c r="AV4" s="149">
        <v>0.036</v>
      </c>
      <c r="AW4" s="149">
        <v>12.93</v>
      </c>
      <c r="AX4" s="149">
        <v>1.71</v>
      </c>
      <c r="AY4" s="149">
        <v>0.172</v>
      </c>
      <c r="AZ4" s="149">
        <v>0.05</v>
      </c>
      <c r="BA4" s="149">
        <v>0.007</v>
      </c>
      <c r="BB4" s="149">
        <v>6.55</v>
      </c>
      <c r="BC4" s="149">
        <v>0.795</v>
      </c>
      <c r="BD4" s="149">
        <v>0.16</v>
      </c>
      <c r="BE4" s="149">
        <v>0.047</v>
      </c>
      <c r="BF4" s="149">
        <v>0.823</v>
      </c>
      <c r="BG4" s="149">
        <v>0.053</v>
      </c>
      <c r="BH4" s="149">
        <v>36.06</v>
      </c>
      <c r="BI4" s="149">
        <v>5.39</v>
      </c>
      <c r="BJ4" s="149">
        <v>0.368</v>
      </c>
      <c r="BK4" s="149">
        <v>0.601</v>
      </c>
      <c r="BL4" s="149">
        <v>0.024</v>
      </c>
      <c r="BM4" s="149">
        <v>27.48</v>
      </c>
      <c r="BN4" s="149">
        <v>7.8</v>
      </c>
      <c r="BO4" s="149">
        <v>0.045</v>
      </c>
      <c r="BP4" s="149">
        <v>2.66</v>
      </c>
      <c r="BQ4" s="149">
        <v>0.13</v>
      </c>
      <c r="BR4" s="149">
        <v>3.35</v>
      </c>
      <c r="BS4" s="149">
        <v>4.56</v>
      </c>
    </row>
    <row r="5" spans="1:71" ht="14.25">
      <c r="A5" s="145" t="s">
        <v>57</v>
      </c>
      <c r="B5" s="150">
        <v>68.5</v>
      </c>
      <c r="C5" s="150">
        <v>14.5</v>
      </c>
      <c r="D5" s="150">
        <v>87.07</v>
      </c>
      <c r="E5" s="150">
        <v>19.7</v>
      </c>
      <c r="F5" s="150">
        <v>17.26</v>
      </c>
      <c r="G5" s="150">
        <v>10.75</v>
      </c>
      <c r="H5" s="150">
        <v>12.14</v>
      </c>
      <c r="I5" s="150">
        <v>35.66</v>
      </c>
      <c r="J5" s="150">
        <v>17.22</v>
      </c>
      <c r="K5" s="150">
        <v>59</v>
      </c>
      <c r="L5" s="150">
        <v>93.83</v>
      </c>
      <c r="M5" s="150">
        <v>68.77</v>
      </c>
      <c r="N5" s="150">
        <v>57.1</v>
      </c>
      <c r="O5" s="150">
        <v>18.48</v>
      </c>
      <c r="P5" s="150">
        <v>164.4</v>
      </c>
      <c r="Q5" s="150">
        <v>86.58</v>
      </c>
      <c r="R5" s="150">
        <v>12.79</v>
      </c>
      <c r="S5" s="150">
        <v>69.49</v>
      </c>
      <c r="T5" s="150">
        <v>15.18</v>
      </c>
      <c r="U5" s="150">
        <v>23.51</v>
      </c>
      <c r="V5" s="150">
        <v>17.88</v>
      </c>
      <c r="W5" s="150">
        <v>95.03</v>
      </c>
      <c r="X5" s="150">
        <v>30.87</v>
      </c>
      <c r="Y5" s="150">
        <v>53.23</v>
      </c>
      <c r="Z5" s="150">
        <v>22.08</v>
      </c>
      <c r="AA5" s="150">
        <v>16.29</v>
      </c>
      <c r="AB5" s="150">
        <v>29.92</v>
      </c>
      <c r="AC5" s="150">
        <v>16.55</v>
      </c>
      <c r="AD5" s="150">
        <v>16.78</v>
      </c>
      <c r="AE5" s="150">
        <v>36.2</v>
      </c>
      <c r="AF5" s="151"/>
      <c r="AG5" s="152">
        <v>37.03</v>
      </c>
      <c r="AH5" s="152">
        <v>16.05</v>
      </c>
      <c r="AI5" s="152">
        <v>11.64</v>
      </c>
      <c r="AJ5" s="152">
        <v>30.52</v>
      </c>
      <c r="AK5" s="152">
        <v>25.09</v>
      </c>
      <c r="AL5" s="152">
        <v>27.02</v>
      </c>
      <c r="AM5" s="152">
        <v>11.43</v>
      </c>
      <c r="AN5" s="152">
        <v>24.23</v>
      </c>
      <c r="AO5" s="152">
        <v>11.51</v>
      </c>
      <c r="AP5" s="152">
        <v>22.88</v>
      </c>
      <c r="AQ5" s="152">
        <v>20.87</v>
      </c>
      <c r="AR5" s="151"/>
      <c r="AS5" s="153">
        <v>47.32</v>
      </c>
      <c r="AT5" s="153">
        <v>44.51</v>
      </c>
      <c r="AU5" s="153">
        <v>43.34</v>
      </c>
      <c r="AV5" s="153">
        <v>48.48</v>
      </c>
      <c r="AW5" s="153">
        <v>93.45</v>
      </c>
      <c r="AX5" s="153">
        <v>73.29</v>
      </c>
      <c r="AY5" s="153">
        <v>41.33</v>
      </c>
      <c r="AZ5" s="153">
        <v>41.53</v>
      </c>
      <c r="BA5" s="153">
        <v>47.57</v>
      </c>
      <c r="BB5" s="153">
        <v>36.05</v>
      </c>
      <c r="BC5" s="153">
        <v>60.98</v>
      </c>
      <c r="BD5" s="153">
        <v>43.33</v>
      </c>
      <c r="BE5" s="153">
        <v>51.02</v>
      </c>
      <c r="BF5" s="153">
        <v>42.56</v>
      </c>
      <c r="BG5" s="153">
        <v>36.75</v>
      </c>
      <c r="BH5" s="153">
        <v>152.71</v>
      </c>
      <c r="BI5" s="153">
        <v>66.81</v>
      </c>
      <c r="BJ5" s="153">
        <v>59.19</v>
      </c>
      <c r="BK5" s="153">
        <v>72.58</v>
      </c>
      <c r="BL5" s="153">
        <v>41.52</v>
      </c>
      <c r="BM5" s="153">
        <v>105.66</v>
      </c>
      <c r="BN5" s="153">
        <v>51.05</v>
      </c>
      <c r="BO5" s="153">
        <v>40.86</v>
      </c>
      <c r="BP5" s="153">
        <v>69.2</v>
      </c>
      <c r="BQ5" s="153">
        <v>44.93</v>
      </c>
      <c r="BR5" s="153">
        <v>43.82</v>
      </c>
      <c r="BS5" s="153">
        <v>73.49</v>
      </c>
    </row>
    <row r="6" spans="1:71" ht="14.25">
      <c r="A6" s="145" t="s">
        <v>58</v>
      </c>
      <c r="B6" s="154">
        <v>1.422</v>
      </c>
      <c r="C6" s="154">
        <v>0.246</v>
      </c>
      <c r="D6" s="154">
        <v>5.59</v>
      </c>
      <c r="E6" s="154">
        <v>0.441</v>
      </c>
      <c r="F6" s="154">
        <v>0.086</v>
      </c>
      <c r="G6" s="154">
        <v>0.082</v>
      </c>
      <c r="H6" s="154">
        <v>0.066</v>
      </c>
      <c r="I6" s="154">
        <v>1.936</v>
      </c>
      <c r="J6" s="154">
        <v>0.45</v>
      </c>
      <c r="K6" s="154">
        <v>3.23</v>
      </c>
      <c r="L6" s="154">
        <v>9.94</v>
      </c>
      <c r="M6" s="154">
        <v>9.63</v>
      </c>
      <c r="N6" s="154">
        <v>2.38</v>
      </c>
      <c r="O6" s="154">
        <v>0.293</v>
      </c>
      <c r="P6" s="154">
        <v>15.91</v>
      </c>
      <c r="Q6" s="154">
        <v>4.02</v>
      </c>
      <c r="R6" s="154">
        <v>0.107</v>
      </c>
      <c r="S6" s="154">
        <v>1.575</v>
      </c>
      <c r="T6" s="154">
        <v>0.109</v>
      </c>
      <c r="U6" s="154">
        <v>0.149</v>
      </c>
      <c r="V6" s="154">
        <v>0.836</v>
      </c>
      <c r="W6" s="154">
        <v>7.63</v>
      </c>
      <c r="X6" s="154">
        <v>1.279</v>
      </c>
      <c r="Y6" s="154">
        <v>3.3</v>
      </c>
      <c r="Z6" s="154">
        <v>0.507</v>
      </c>
      <c r="AA6" s="154">
        <v>0.109</v>
      </c>
      <c r="AB6" s="154">
        <v>0.088</v>
      </c>
      <c r="AC6" s="154">
        <v>0.154</v>
      </c>
      <c r="AD6" s="154">
        <v>0.653</v>
      </c>
      <c r="AE6" s="154">
        <v>1.455</v>
      </c>
      <c r="AF6" s="137"/>
      <c r="AG6" s="155">
        <v>0.353</v>
      </c>
      <c r="AH6" s="155">
        <v>0.248</v>
      </c>
      <c r="AI6" s="155">
        <v>0.084</v>
      </c>
      <c r="AJ6" s="155">
        <v>5.56</v>
      </c>
      <c r="AK6" s="155">
        <v>2.85</v>
      </c>
      <c r="AL6" s="155">
        <v>0.383</v>
      </c>
      <c r="AM6" s="155">
        <v>1.94</v>
      </c>
      <c r="AN6" s="155">
        <v>1.97</v>
      </c>
      <c r="AO6" s="155">
        <v>0.275</v>
      </c>
      <c r="AP6" s="155">
        <v>0.43</v>
      </c>
      <c r="AQ6" s="155">
        <v>0.068</v>
      </c>
      <c r="AR6" s="137"/>
      <c r="AS6" s="156">
        <v>0.134</v>
      </c>
      <c r="AT6" s="156">
        <v>0.17</v>
      </c>
      <c r="AU6" s="156">
        <v>0.43</v>
      </c>
      <c r="AV6" s="156">
        <v>0.055</v>
      </c>
      <c r="AW6" s="156">
        <v>5.25</v>
      </c>
      <c r="AX6" s="156">
        <v>0.549</v>
      </c>
      <c r="AY6" s="156">
        <v>0.231</v>
      </c>
      <c r="AZ6" s="156">
        <v>0.071</v>
      </c>
      <c r="BA6" s="156">
        <v>0.057</v>
      </c>
      <c r="BB6" s="156">
        <v>1.85</v>
      </c>
      <c r="BC6" s="156">
        <v>0.379</v>
      </c>
      <c r="BD6" s="156">
        <v>0.162</v>
      </c>
      <c r="BE6" s="156">
        <v>0.06</v>
      </c>
      <c r="BF6" s="156">
        <v>0.343</v>
      </c>
      <c r="BG6" s="156">
        <v>0.056</v>
      </c>
      <c r="BH6" s="156">
        <v>11.17</v>
      </c>
      <c r="BI6" s="156">
        <v>3.01</v>
      </c>
      <c r="BJ6" s="156">
        <v>0.188</v>
      </c>
      <c r="BK6" s="156">
        <v>0.519</v>
      </c>
      <c r="BL6" s="156">
        <v>0.072</v>
      </c>
      <c r="BM6" s="156">
        <v>7.37</v>
      </c>
      <c r="BN6" s="156">
        <v>4.57</v>
      </c>
      <c r="BO6" s="156">
        <v>0.083</v>
      </c>
      <c r="BP6" s="156">
        <v>0.736</v>
      </c>
      <c r="BQ6" s="156">
        <v>0.103</v>
      </c>
      <c r="BR6" s="156">
        <v>0.95</v>
      </c>
      <c r="BS6" s="156">
        <v>1.585</v>
      </c>
    </row>
    <row r="7" spans="1:71" ht="14.25">
      <c r="A7" s="145" t="s">
        <v>59</v>
      </c>
      <c r="B7" s="154">
        <v>16.86</v>
      </c>
      <c r="C7" s="154">
        <v>2.36</v>
      </c>
      <c r="D7" s="154">
        <v>42.8</v>
      </c>
      <c r="E7" s="154">
        <v>3.57</v>
      </c>
      <c r="F7" s="154">
        <v>1.42</v>
      </c>
      <c r="G7" s="154">
        <v>1.28</v>
      </c>
      <c r="H7" s="154">
        <v>1.18</v>
      </c>
      <c r="I7" s="154">
        <v>15.75</v>
      </c>
      <c r="J7" s="154">
        <v>2.51</v>
      </c>
      <c r="K7" s="154">
        <v>26.14</v>
      </c>
      <c r="L7" s="154">
        <v>52.93</v>
      </c>
      <c r="M7" s="154">
        <v>57.13</v>
      </c>
      <c r="N7" s="154">
        <v>18.58</v>
      </c>
      <c r="O7" s="154">
        <v>2.85</v>
      </c>
      <c r="P7" s="154">
        <v>112.95</v>
      </c>
      <c r="Q7" s="154">
        <v>30.79</v>
      </c>
      <c r="R7" s="154">
        <v>1.67</v>
      </c>
      <c r="S7" s="154">
        <v>12.25</v>
      </c>
      <c r="T7" s="154">
        <v>1.73</v>
      </c>
      <c r="U7" s="154">
        <v>1.99</v>
      </c>
      <c r="V7" s="154">
        <v>7.59</v>
      </c>
      <c r="W7" s="154">
        <v>52.85</v>
      </c>
      <c r="X7" s="154">
        <v>11.16</v>
      </c>
      <c r="Y7" s="154">
        <v>25.06</v>
      </c>
      <c r="Z7" s="154">
        <v>4.29</v>
      </c>
      <c r="AA7" s="154">
        <v>1.89</v>
      </c>
      <c r="AB7" s="154">
        <v>1.74</v>
      </c>
      <c r="AC7" s="154">
        <v>1.68</v>
      </c>
      <c r="AD7" s="154">
        <v>4.47</v>
      </c>
      <c r="AE7" s="154">
        <v>14.86</v>
      </c>
      <c r="AF7" s="137"/>
      <c r="AG7" s="155">
        <v>3.77</v>
      </c>
      <c r="AH7" s="155">
        <v>2.36</v>
      </c>
      <c r="AI7" s="155">
        <v>1.52</v>
      </c>
      <c r="AJ7" s="155">
        <v>42.99</v>
      </c>
      <c r="AK7" s="155">
        <v>16.9</v>
      </c>
      <c r="AL7" s="155">
        <v>5.13</v>
      </c>
      <c r="AM7" s="155">
        <v>14</v>
      </c>
      <c r="AN7" s="155">
        <v>10.17</v>
      </c>
      <c r="AO7" s="155">
        <v>2.31</v>
      </c>
      <c r="AP7" s="155">
        <v>5.07</v>
      </c>
      <c r="AQ7" s="155">
        <v>0.92</v>
      </c>
      <c r="AR7" s="137"/>
      <c r="AS7" s="156">
        <v>2.84</v>
      </c>
      <c r="AT7" s="156">
        <v>1.7</v>
      </c>
      <c r="AU7" s="156">
        <v>2.85</v>
      </c>
      <c r="AV7" s="156">
        <v>1.06</v>
      </c>
      <c r="AW7" s="156">
        <v>25.42</v>
      </c>
      <c r="AX7" s="156">
        <v>4.66</v>
      </c>
      <c r="AY7" s="156">
        <v>3.05</v>
      </c>
      <c r="AZ7" s="156">
        <v>1.15</v>
      </c>
      <c r="BA7" s="156">
        <v>1.16</v>
      </c>
      <c r="BB7" s="156">
        <v>8.66</v>
      </c>
      <c r="BC7" s="156">
        <v>3.35</v>
      </c>
      <c r="BD7" s="156">
        <v>2.02</v>
      </c>
      <c r="BE7" s="156">
        <v>1.54</v>
      </c>
      <c r="BF7" s="156">
        <v>2.74</v>
      </c>
      <c r="BG7" s="156">
        <v>1.13</v>
      </c>
      <c r="BH7" s="156">
        <v>52.01</v>
      </c>
      <c r="BI7" s="156">
        <v>17.95</v>
      </c>
      <c r="BJ7" s="156">
        <v>2.1</v>
      </c>
      <c r="BK7" s="156">
        <v>4.55</v>
      </c>
      <c r="BL7" s="156">
        <v>1.17</v>
      </c>
      <c r="BM7" s="156">
        <v>32.51</v>
      </c>
      <c r="BN7" s="156">
        <v>24.83</v>
      </c>
      <c r="BO7" s="156">
        <v>1.1</v>
      </c>
      <c r="BP7" s="156">
        <v>6.54</v>
      </c>
      <c r="BQ7" s="156">
        <v>1.3</v>
      </c>
      <c r="BR7" s="156">
        <v>4.79</v>
      </c>
      <c r="BS7" s="156">
        <v>10.49</v>
      </c>
    </row>
    <row r="8" spans="1:71" ht="14.25">
      <c r="A8" s="145" t="s">
        <v>60</v>
      </c>
      <c r="B8" s="154">
        <v>22.68</v>
      </c>
      <c r="C8" s="154">
        <v>3.37</v>
      </c>
      <c r="D8" s="154">
        <v>23.08</v>
      </c>
      <c r="E8" s="154">
        <v>3.67</v>
      </c>
      <c r="F8" s="154">
        <v>2.87</v>
      </c>
      <c r="G8" s="154">
        <v>1.96</v>
      </c>
      <c r="H8" s="154">
        <v>2.38</v>
      </c>
      <c r="I8" s="154">
        <v>9.3</v>
      </c>
      <c r="J8" s="154">
        <v>2.15</v>
      </c>
      <c r="K8" s="154">
        <v>17.08</v>
      </c>
      <c r="L8" s="154">
        <v>15.93</v>
      </c>
      <c r="M8" s="154">
        <v>21.16</v>
      </c>
      <c r="N8" s="154">
        <v>15.27</v>
      </c>
      <c r="O8" s="154">
        <v>3.22</v>
      </c>
      <c r="P8" s="154">
        <v>61.22</v>
      </c>
      <c r="Q8" s="154">
        <v>17.31</v>
      </c>
      <c r="R8" s="154">
        <v>3.12</v>
      </c>
      <c r="S8" s="154">
        <v>7.13</v>
      </c>
      <c r="T8" s="154">
        <v>3.43</v>
      </c>
      <c r="U8" s="154">
        <v>3.85</v>
      </c>
      <c r="V8" s="154">
        <v>5.87</v>
      </c>
      <c r="W8" s="154">
        <v>25.83</v>
      </c>
      <c r="X8" s="154">
        <v>8.62</v>
      </c>
      <c r="Y8" s="154">
        <v>16.07</v>
      </c>
      <c r="Z8" s="154">
        <v>3.61</v>
      </c>
      <c r="AA8" s="154">
        <v>3.61</v>
      </c>
      <c r="AB8" s="154">
        <v>3.12</v>
      </c>
      <c r="AC8" s="154">
        <v>2.48</v>
      </c>
      <c r="AD8" s="154">
        <v>3.41</v>
      </c>
      <c r="AE8" s="154">
        <v>16.63</v>
      </c>
      <c r="AF8" s="137"/>
      <c r="AG8" s="155">
        <v>5.48</v>
      </c>
      <c r="AH8" s="155">
        <v>3.59</v>
      </c>
      <c r="AI8" s="155">
        <v>3.9</v>
      </c>
      <c r="AJ8" s="155">
        <v>22.46</v>
      </c>
      <c r="AK8" s="155">
        <v>7.19</v>
      </c>
      <c r="AL8" s="155">
        <v>10.23</v>
      </c>
      <c r="AM8" s="155">
        <v>7.18</v>
      </c>
      <c r="AN8" s="155">
        <v>3.84</v>
      </c>
      <c r="AO8" s="155">
        <v>3.32</v>
      </c>
      <c r="AP8" s="155">
        <v>9.34</v>
      </c>
      <c r="AQ8" s="155">
        <v>2.39</v>
      </c>
      <c r="AR8" s="137"/>
      <c r="AS8" s="156">
        <v>5.31</v>
      </c>
      <c r="AT8" s="156">
        <v>2.79</v>
      </c>
      <c r="AU8" s="156">
        <v>3.49</v>
      </c>
      <c r="AV8" s="156">
        <v>2.51</v>
      </c>
      <c r="AW8" s="156">
        <v>11.33</v>
      </c>
      <c r="AX8" s="156">
        <v>6.14</v>
      </c>
      <c r="AY8" s="156">
        <v>5.22</v>
      </c>
      <c r="AZ8" s="156">
        <v>2.44</v>
      </c>
      <c r="BA8" s="156">
        <v>2.56</v>
      </c>
      <c r="BB8" s="156">
        <v>2.62</v>
      </c>
      <c r="BC8" s="156">
        <v>4.21</v>
      </c>
      <c r="BD8" s="156">
        <v>3.23</v>
      </c>
      <c r="BE8" s="156">
        <v>3.21</v>
      </c>
      <c r="BF8" s="156">
        <v>2.82</v>
      </c>
      <c r="BG8" s="156">
        <v>2.49</v>
      </c>
      <c r="BH8" s="156">
        <v>16.51</v>
      </c>
      <c r="BI8" s="156">
        <v>11.66</v>
      </c>
      <c r="BJ8" s="156">
        <v>3.79</v>
      </c>
      <c r="BK8" s="156">
        <v>6.24</v>
      </c>
      <c r="BL8" s="156">
        <v>2.69</v>
      </c>
      <c r="BM8" s="156">
        <v>8.2</v>
      </c>
      <c r="BN8" s="156">
        <v>13.71</v>
      </c>
      <c r="BO8" s="156">
        <v>2.36</v>
      </c>
      <c r="BP8" s="156">
        <v>9.53</v>
      </c>
      <c r="BQ8" s="156">
        <v>2.55</v>
      </c>
      <c r="BR8" s="156">
        <v>2.54</v>
      </c>
      <c r="BS8" s="156">
        <v>10.19</v>
      </c>
    </row>
    <row r="9" spans="1:71" ht="14.25">
      <c r="A9" s="145" t="s">
        <v>61</v>
      </c>
      <c r="B9" s="154">
        <v>6.31</v>
      </c>
      <c r="C9" s="154">
        <v>0.577</v>
      </c>
      <c r="D9" s="154">
        <v>9.13</v>
      </c>
      <c r="E9" s="154">
        <v>0.858</v>
      </c>
      <c r="F9" s="154">
        <v>0.466</v>
      </c>
      <c r="G9" s="154">
        <v>0.277</v>
      </c>
      <c r="H9" s="154">
        <v>0.588</v>
      </c>
      <c r="I9" s="154">
        <v>6.04</v>
      </c>
      <c r="J9" s="154">
        <v>0.518</v>
      </c>
      <c r="K9" s="154">
        <v>10.7</v>
      </c>
      <c r="L9" s="154">
        <v>6.78</v>
      </c>
      <c r="M9" s="154">
        <v>7.76</v>
      </c>
      <c r="N9" s="154">
        <v>5.89</v>
      </c>
      <c r="O9" s="154">
        <v>0.736</v>
      </c>
      <c r="P9" s="154">
        <v>33.57</v>
      </c>
      <c r="Q9" s="154">
        <v>10.27</v>
      </c>
      <c r="R9" s="154">
        <v>0.634</v>
      </c>
      <c r="S9" s="154">
        <v>1.83</v>
      </c>
      <c r="T9" s="154">
        <v>0.583</v>
      </c>
      <c r="U9" s="154">
        <v>0.872</v>
      </c>
      <c r="V9" s="154">
        <v>2.1</v>
      </c>
      <c r="W9" s="154">
        <v>11.96</v>
      </c>
      <c r="X9" s="154">
        <v>3.62</v>
      </c>
      <c r="Y9" s="154">
        <v>5.61</v>
      </c>
      <c r="Z9" s="154">
        <v>1.236</v>
      </c>
      <c r="AA9" s="154">
        <v>0.84</v>
      </c>
      <c r="AB9" s="154">
        <v>0.66</v>
      </c>
      <c r="AC9" s="154">
        <v>0.789</v>
      </c>
      <c r="AD9" s="154">
        <v>0.67</v>
      </c>
      <c r="AE9" s="154">
        <v>3.17</v>
      </c>
      <c r="AF9" s="137"/>
      <c r="AG9" s="155">
        <v>2.4</v>
      </c>
      <c r="AH9" s="155">
        <v>1.85</v>
      </c>
      <c r="AI9" s="155">
        <v>2.2</v>
      </c>
      <c r="AJ9" s="155">
        <v>6.5</v>
      </c>
      <c r="AK9" s="155">
        <v>1.68</v>
      </c>
      <c r="AL9" s="155">
        <v>5.45</v>
      </c>
      <c r="AM9" s="155">
        <v>2.41</v>
      </c>
      <c r="AN9" s="155">
        <v>1.088</v>
      </c>
      <c r="AO9" s="155">
        <v>1.5</v>
      </c>
      <c r="AP9" s="155">
        <v>5.16</v>
      </c>
      <c r="AQ9" s="155">
        <v>0.595</v>
      </c>
      <c r="AR9" s="137"/>
      <c r="AS9" s="156">
        <v>1.38</v>
      </c>
      <c r="AT9" s="156">
        <v>0.632</v>
      </c>
      <c r="AU9" s="156">
        <v>0.925</v>
      </c>
      <c r="AV9" s="156">
        <v>0.521</v>
      </c>
      <c r="AW9" s="156">
        <v>3.41</v>
      </c>
      <c r="AX9" s="156">
        <v>1.8</v>
      </c>
      <c r="AY9" s="156">
        <v>1.57</v>
      </c>
      <c r="AZ9" s="156">
        <v>0.588</v>
      </c>
      <c r="BA9" s="156">
        <v>0.491</v>
      </c>
      <c r="BB9" s="156">
        <v>0.341</v>
      </c>
      <c r="BC9" s="156">
        <v>1.09</v>
      </c>
      <c r="BD9" s="156">
        <v>1.1</v>
      </c>
      <c r="BE9" s="156">
        <v>0.675</v>
      </c>
      <c r="BF9" s="156">
        <v>0.819</v>
      </c>
      <c r="BG9" s="156">
        <v>0.632</v>
      </c>
      <c r="BH9" s="156">
        <v>1.85</v>
      </c>
      <c r="BI9" s="156">
        <v>4</v>
      </c>
      <c r="BJ9" s="156">
        <v>0.888</v>
      </c>
      <c r="BK9" s="156">
        <v>1.66</v>
      </c>
      <c r="BL9" s="156">
        <v>0.648</v>
      </c>
      <c r="BM9" s="156">
        <v>1.022</v>
      </c>
      <c r="BN9" s="156">
        <v>5.31</v>
      </c>
      <c r="BO9" s="156">
        <v>0.512</v>
      </c>
      <c r="BP9" s="156">
        <v>1.85</v>
      </c>
      <c r="BQ9" s="156">
        <v>0.746</v>
      </c>
      <c r="BR9" s="156">
        <v>0.482</v>
      </c>
      <c r="BS9" s="156">
        <v>2.27</v>
      </c>
    </row>
    <row r="10" spans="1:71" ht="14.25">
      <c r="A10" s="145" t="s">
        <v>62</v>
      </c>
      <c r="B10" s="154">
        <v>91.95</v>
      </c>
      <c r="C10" s="154">
        <v>15.62</v>
      </c>
      <c r="D10" s="154">
        <v>44.63</v>
      </c>
      <c r="E10" s="154">
        <v>13.96</v>
      </c>
      <c r="F10" s="154">
        <v>15.87</v>
      </c>
      <c r="G10" s="154">
        <v>9.55</v>
      </c>
      <c r="H10" s="154">
        <v>11.13</v>
      </c>
      <c r="I10" s="154">
        <v>24.25</v>
      </c>
      <c r="J10" s="154">
        <v>7.86</v>
      </c>
      <c r="K10" s="154">
        <v>39.42</v>
      </c>
      <c r="L10" s="154">
        <v>29.44</v>
      </c>
      <c r="M10" s="154">
        <v>25.72</v>
      </c>
      <c r="N10" s="154">
        <v>46.9</v>
      </c>
      <c r="O10" s="154">
        <v>13.68</v>
      </c>
      <c r="P10" s="154">
        <v>114.44</v>
      </c>
      <c r="Q10" s="154">
        <v>37.28</v>
      </c>
      <c r="R10" s="154">
        <v>14.98</v>
      </c>
      <c r="S10" s="154">
        <v>19.81</v>
      </c>
      <c r="T10" s="154">
        <v>14.95</v>
      </c>
      <c r="U10" s="154">
        <v>20.1</v>
      </c>
      <c r="V10" s="154">
        <v>19.09</v>
      </c>
      <c r="W10" s="154">
        <v>51.97</v>
      </c>
      <c r="X10" s="154">
        <v>31.45</v>
      </c>
      <c r="Y10" s="154">
        <v>43.7</v>
      </c>
      <c r="Z10" s="154">
        <v>13.15</v>
      </c>
      <c r="AA10" s="154">
        <v>16.27</v>
      </c>
      <c r="AB10" s="154">
        <v>18.82</v>
      </c>
      <c r="AC10" s="154">
        <v>11.53</v>
      </c>
      <c r="AD10" s="154">
        <v>11.43</v>
      </c>
      <c r="AE10" s="154">
        <v>64.31</v>
      </c>
      <c r="AF10" s="137"/>
      <c r="AG10" s="155">
        <v>24.07</v>
      </c>
      <c r="AH10" s="155">
        <v>18.78</v>
      </c>
      <c r="AI10" s="155">
        <v>22.78</v>
      </c>
      <c r="AJ10" s="155">
        <v>32.93</v>
      </c>
      <c r="AK10" s="155">
        <v>16.37</v>
      </c>
      <c r="AL10" s="155">
        <v>46.06</v>
      </c>
      <c r="AM10" s="155">
        <v>10.53</v>
      </c>
      <c r="AN10" s="155">
        <v>16.63</v>
      </c>
      <c r="AO10" s="155">
        <v>17.06</v>
      </c>
      <c r="AP10" s="155">
        <v>45.84</v>
      </c>
      <c r="AQ10" s="155">
        <v>14.98</v>
      </c>
      <c r="AR10" s="137"/>
      <c r="AS10" s="156">
        <v>25.63</v>
      </c>
      <c r="AT10" s="156">
        <v>14.59</v>
      </c>
      <c r="AU10" s="156">
        <v>15.15</v>
      </c>
      <c r="AV10" s="156">
        <v>13.77</v>
      </c>
      <c r="AW10" s="156">
        <v>25.19</v>
      </c>
      <c r="AX10" s="156">
        <v>29.74</v>
      </c>
      <c r="AY10" s="156">
        <v>22.88</v>
      </c>
      <c r="AZ10" s="156">
        <v>13.89</v>
      </c>
      <c r="BA10" s="156">
        <v>14.04</v>
      </c>
      <c r="BB10" s="156">
        <v>6.23</v>
      </c>
      <c r="BC10" s="156">
        <v>20.62</v>
      </c>
      <c r="BD10" s="156">
        <v>16.39</v>
      </c>
      <c r="BE10" s="156">
        <v>17.32</v>
      </c>
      <c r="BF10" s="156">
        <v>13.99</v>
      </c>
      <c r="BG10" s="156">
        <v>13.8</v>
      </c>
      <c r="BH10" s="156">
        <v>39.5</v>
      </c>
      <c r="BI10" s="156">
        <v>32.94</v>
      </c>
      <c r="BJ10" s="156">
        <v>19.47</v>
      </c>
      <c r="BK10" s="156">
        <v>27.08</v>
      </c>
      <c r="BL10" s="156">
        <v>13.48</v>
      </c>
      <c r="BM10" s="156">
        <v>19.08</v>
      </c>
      <c r="BN10" s="156">
        <v>25.31</v>
      </c>
      <c r="BO10" s="156">
        <v>13.17</v>
      </c>
      <c r="BP10" s="156">
        <v>42.02</v>
      </c>
      <c r="BQ10" s="156">
        <v>15.07</v>
      </c>
      <c r="BR10" s="156">
        <v>11</v>
      </c>
      <c r="BS10" s="156">
        <v>41.69</v>
      </c>
    </row>
    <row r="11" spans="1:71" ht="14.25">
      <c r="A11" s="145" t="s">
        <v>63</v>
      </c>
      <c r="B11" s="154">
        <v>29.08</v>
      </c>
      <c r="C11" s="154">
        <v>5.65</v>
      </c>
      <c r="D11" s="154">
        <v>9.33</v>
      </c>
      <c r="E11" s="154">
        <v>4.97</v>
      </c>
      <c r="F11" s="154">
        <v>6.42</v>
      </c>
      <c r="G11" s="154">
        <v>3.42</v>
      </c>
      <c r="H11" s="154">
        <v>3.99</v>
      </c>
      <c r="I11" s="154">
        <v>5.67</v>
      </c>
      <c r="J11" s="154">
        <v>2.87</v>
      </c>
      <c r="K11" s="154">
        <v>8.74</v>
      </c>
      <c r="L11" s="154">
        <v>6.71</v>
      </c>
      <c r="M11" s="154">
        <v>4.86</v>
      </c>
      <c r="N11" s="154">
        <v>13.89</v>
      </c>
      <c r="O11" s="154">
        <v>4.68</v>
      </c>
      <c r="P11" s="154">
        <v>21.06</v>
      </c>
      <c r="Q11" s="154">
        <v>9.13</v>
      </c>
      <c r="R11" s="154">
        <v>5.19</v>
      </c>
      <c r="S11" s="154">
        <v>6.82</v>
      </c>
      <c r="T11" s="154">
        <v>5.24</v>
      </c>
      <c r="U11" s="154">
        <v>7.74</v>
      </c>
      <c r="V11" s="154">
        <v>5.62</v>
      </c>
      <c r="W11" s="154">
        <v>11.88</v>
      </c>
      <c r="X11" s="154">
        <v>9.62</v>
      </c>
      <c r="Y11" s="154">
        <v>12.32</v>
      </c>
      <c r="Z11" s="154">
        <v>4.37</v>
      </c>
      <c r="AA11" s="154">
        <v>5.61</v>
      </c>
      <c r="AB11" s="154">
        <v>7.31</v>
      </c>
      <c r="AC11" s="154">
        <v>4.57</v>
      </c>
      <c r="AD11" s="154">
        <v>3.62</v>
      </c>
      <c r="AE11" s="154">
        <v>20.01</v>
      </c>
      <c r="AF11" s="137"/>
      <c r="AG11" s="155">
        <v>8.04</v>
      </c>
      <c r="AH11" s="155">
        <v>6.76</v>
      </c>
      <c r="AI11" s="155">
        <v>7.09</v>
      </c>
      <c r="AJ11" s="155">
        <v>6.33</v>
      </c>
      <c r="AK11" s="155">
        <v>5.39</v>
      </c>
      <c r="AL11" s="155">
        <v>13.7</v>
      </c>
      <c r="AM11" s="155">
        <v>2.22</v>
      </c>
      <c r="AN11" s="155">
        <v>6.65</v>
      </c>
      <c r="AO11" s="155">
        <v>7.31</v>
      </c>
      <c r="AP11" s="155">
        <v>12.87</v>
      </c>
      <c r="AQ11" s="155">
        <v>6.07</v>
      </c>
      <c r="AR11" s="137"/>
      <c r="AS11" s="156">
        <v>8.93</v>
      </c>
      <c r="AT11" s="156">
        <v>5.21</v>
      </c>
      <c r="AU11" s="156">
        <v>5.74</v>
      </c>
      <c r="AV11" s="156">
        <v>5.43</v>
      </c>
      <c r="AW11" s="156">
        <v>8.42</v>
      </c>
      <c r="AX11" s="156">
        <v>10.72</v>
      </c>
      <c r="AY11" s="156">
        <v>7.95</v>
      </c>
      <c r="AZ11" s="156">
        <v>5.29</v>
      </c>
      <c r="BA11" s="156">
        <v>5.59</v>
      </c>
      <c r="BB11" s="156">
        <v>2.18</v>
      </c>
      <c r="BC11" s="156">
        <v>7.54</v>
      </c>
      <c r="BD11" s="156">
        <v>6.03</v>
      </c>
      <c r="BE11" s="156">
        <v>6.22</v>
      </c>
      <c r="BF11" s="156">
        <v>5.54</v>
      </c>
      <c r="BG11" s="156">
        <v>5.32</v>
      </c>
      <c r="BH11" s="156">
        <v>13.3</v>
      </c>
      <c r="BI11" s="156">
        <v>10.08</v>
      </c>
      <c r="BJ11" s="156">
        <v>7.61</v>
      </c>
      <c r="BK11" s="156">
        <v>9.27</v>
      </c>
      <c r="BL11" s="156">
        <v>5.06</v>
      </c>
      <c r="BM11" s="156">
        <v>6.4</v>
      </c>
      <c r="BN11" s="156">
        <v>7.33</v>
      </c>
      <c r="BO11" s="156">
        <v>5.07</v>
      </c>
      <c r="BP11" s="156">
        <v>14.63</v>
      </c>
      <c r="BQ11" s="156">
        <v>5.74</v>
      </c>
      <c r="BR11" s="156">
        <v>4.58</v>
      </c>
      <c r="BS11" s="156">
        <v>13.93</v>
      </c>
    </row>
    <row r="12" spans="1:71" ht="14.25">
      <c r="A12" s="145" t="s">
        <v>64</v>
      </c>
      <c r="B12" s="141">
        <v>328.13</v>
      </c>
      <c r="C12" s="141">
        <v>70.16</v>
      </c>
      <c r="D12" s="141">
        <v>88.12</v>
      </c>
      <c r="E12" s="141">
        <v>60.08</v>
      </c>
      <c r="F12" s="141">
        <v>83.55</v>
      </c>
      <c r="G12" s="141">
        <v>41.12</v>
      </c>
      <c r="H12" s="141">
        <v>48.83</v>
      </c>
      <c r="I12" s="141">
        <v>57.64</v>
      </c>
      <c r="J12" s="141">
        <v>35.29</v>
      </c>
      <c r="K12" s="141">
        <v>87.11</v>
      </c>
      <c r="L12" s="141">
        <v>72.68</v>
      </c>
      <c r="M12" s="141">
        <v>50.49</v>
      </c>
      <c r="N12" s="141">
        <v>159.72</v>
      </c>
      <c r="O12" s="141">
        <v>57.88</v>
      </c>
      <c r="P12" s="141">
        <v>160.61</v>
      </c>
      <c r="Q12" s="141">
        <v>96.56</v>
      </c>
      <c r="R12" s="141">
        <v>62.73</v>
      </c>
      <c r="S12" s="141">
        <v>86.98</v>
      </c>
      <c r="T12" s="141">
        <v>63.89</v>
      </c>
      <c r="U12" s="141">
        <v>97.29</v>
      </c>
      <c r="V12" s="141">
        <v>67.87</v>
      </c>
      <c r="W12" s="141">
        <v>125.04</v>
      </c>
      <c r="X12" s="141">
        <v>110.69</v>
      </c>
      <c r="Y12" s="141">
        <v>132.87</v>
      </c>
      <c r="Z12" s="141">
        <v>55.82</v>
      </c>
      <c r="AA12" s="141">
        <v>69.06</v>
      </c>
      <c r="AB12" s="141">
        <v>100.01</v>
      </c>
      <c r="AC12" s="141">
        <v>63.2</v>
      </c>
      <c r="AD12" s="141">
        <v>39.41</v>
      </c>
      <c r="AE12" s="141">
        <v>223.75</v>
      </c>
      <c r="AF12" s="142"/>
      <c r="AG12" s="143">
        <v>89.17</v>
      </c>
      <c r="AH12" s="143">
        <v>80.73</v>
      </c>
      <c r="AI12" s="143">
        <v>71.15</v>
      </c>
      <c r="AJ12" s="143">
        <v>54.93</v>
      </c>
      <c r="AK12" s="143">
        <v>68.69</v>
      </c>
      <c r="AL12" s="143">
        <v>137.9</v>
      </c>
      <c r="AM12" s="143">
        <v>21.11</v>
      </c>
      <c r="AN12" s="143">
        <v>85.99</v>
      </c>
      <c r="AO12" s="143">
        <v>92.02</v>
      </c>
      <c r="AP12" s="143">
        <v>120.31</v>
      </c>
      <c r="AQ12" s="143">
        <v>74.84</v>
      </c>
      <c r="AR12" s="142"/>
      <c r="AS12" s="144">
        <v>108.7</v>
      </c>
      <c r="AT12" s="144">
        <v>67.29</v>
      </c>
      <c r="AU12" s="144">
        <v>74.22</v>
      </c>
      <c r="AV12" s="144">
        <v>68.61</v>
      </c>
      <c r="AW12" s="144">
        <v>92.77</v>
      </c>
      <c r="AX12" s="144">
        <v>140.38</v>
      </c>
      <c r="AY12" s="144">
        <v>94.92</v>
      </c>
      <c r="AZ12" s="144">
        <v>67.56</v>
      </c>
      <c r="BA12" s="144">
        <v>71.05</v>
      </c>
      <c r="BB12" s="144">
        <v>27.72</v>
      </c>
      <c r="BC12" s="144">
        <v>93.74</v>
      </c>
      <c r="BD12" s="144">
        <v>74.65</v>
      </c>
      <c r="BE12" s="144">
        <v>79.97</v>
      </c>
      <c r="BF12" s="144">
        <v>72.36</v>
      </c>
      <c r="BG12" s="144">
        <v>69.12</v>
      </c>
      <c r="BH12" s="144">
        <v>158.09</v>
      </c>
      <c r="BI12" s="144">
        <v>111.09</v>
      </c>
      <c r="BJ12" s="144">
        <v>101.37</v>
      </c>
      <c r="BK12" s="144">
        <v>109.94</v>
      </c>
      <c r="BL12" s="144">
        <v>65.22</v>
      </c>
      <c r="BM12" s="144">
        <v>79.64</v>
      </c>
      <c r="BN12" s="144">
        <v>74.02</v>
      </c>
      <c r="BO12" s="144">
        <v>63.96</v>
      </c>
      <c r="BP12" s="144">
        <v>173.9</v>
      </c>
      <c r="BQ12" s="144">
        <v>74.81</v>
      </c>
      <c r="BR12" s="144">
        <v>56.16</v>
      </c>
      <c r="BS12" s="144">
        <v>167.3</v>
      </c>
    </row>
    <row r="13" spans="1:71" ht="14.25">
      <c r="A13" s="145" t="s">
        <v>65</v>
      </c>
      <c r="B13" s="141">
        <v>120.85</v>
      </c>
      <c r="C13" s="141">
        <v>28.01</v>
      </c>
      <c r="D13" s="141">
        <v>34.22</v>
      </c>
      <c r="E13" s="141">
        <v>24.4</v>
      </c>
      <c r="F13" s="141">
        <v>35.75</v>
      </c>
      <c r="G13" s="141">
        <v>16.26</v>
      </c>
      <c r="H13" s="141">
        <v>20.13</v>
      </c>
      <c r="I13" s="141">
        <v>22.29</v>
      </c>
      <c r="J13" s="141">
        <v>14.37</v>
      </c>
      <c r="K13" s="141">
        <v>33.07</v>
      </c>
      <c r="L13" s="141">
        <v>29.11</v>
      </c>
      <c r="M13" s="141">
        <v>24.54</v>
      </c>
      <c r="N13" s="141">
        <v>63.97</v>
      </c>
      <c r="O13" s="141">
        <v>23.14</v>
      </c>
      <c r="P13" s="141">
        <v>49.01</v>
      </c>
      <c r="Q13" s="141">
        <v>39.05</v>
      </c>
      <c r="R13" s="141">
        <v>24.8</v>
      </c>
      <c r="S13" s="141">
        <v>37.23</v>
      </c>
      <c r="T13" s="141">
        <v>25.91</v>
      </c>
      <c r="U13" s="141">
        <v>39.3</v>
      </c>
      <c r="V13" s="141">
        <v>27.84</v>
      </c>
      <c r="W13" s="141">
        <v>50.78</v>
      </c>
      <c r="X13" s="141">
        <v>43.06</v>
      </c>
      <c r="Y13" s="141">
        <v>50.46</v>
      </c>
      <c r="Z13" s="141">
        <v>24.14</v>
      </c>
      <c r="AA13" s="141">
        <v>28.23</v>
      </c>
      <c r="AB13" s="141">
        <v>45.25</v>
      </c>
      <c r="AC13" s="141">
        <v>29.12</v>
      </c>
      <c r="AD13" s="141">
        <v>15.08</v>
      </c>
      <c r="AE13" s="141">
        <v>80.33</v>
      </c>
      <c r="AF13" s="142"/>
      <c r="AG13" s="143">
        <v>31.26</v>
      </c>
      <c r="AH13" s="143">
        <v>30.7</v>
      </c>
      <c r="AI13" s="143">
        <v>21.73</v>
      </c>
      <c r="AJ13" s="143">
        <v>18</v>
      </c>
      <c r="AK13" s="143">
        <v>27.18</v>
      </c>
      <c r="AL13" s="143">
        <v>43.88</v>
      </c>
      <c r="AM13" s="143">
        <v>9.02</v>
      </c>
      <c r="AN13" s="143">
        <v>32.61</v>
      </c>
      <c r="AO13" s="143">
        <v>34.91</v>
      </c>
      <c r="AP13" s="143">
        <v>34.41</v>
      </c>
      <c r="AQ13" s="143">
        <v>29.04</v>
      </c>
      <c r="AR13" s="142"/>
      <c r="AS13" s="144">
        <v>41.76</v>
      </c>
      <c r="AT13" s="144">
        <v>27.05</v>
      </c>
      <c r="AU13" s="144">
        <v>30.48</v>
      </c>
      <c r="AV13" s="144">
        <v>27.11</v>
      </c>
      <c r="AW13" s="144">
        <v>33.63</v>
      </c>
      <c r="AX13" s="144">
        <v>56.29</v>
      </c>
      <c r="AY13" s="144">
        <v>36.48</v>
      </c>
      <c r="AZ13" s="144">
        <v>27.05</v>
      </c>
      <c r="BA13" s="144">
        <v>28.38</v>
      </c>
      <c r="BB13" s="144">
        <v>11.1</v>
      </c>
      <c r="BC13" s="144">
        <v>36.73</v>
      </c>
      <c r="BD13" s="144">
        <v>31.22</v>
      </c>
      <c r="BE13" s="144">
        <v>31.97</v>
      </c>
      <c r="BF13" s="144">
        <v>30.2</v>
      </c>
      <c r="BG13" s="144">
        <v>27.56</v>
      </c>
      <c r="BH13" s="144">
        <v>59.96</v>
      </c>
      <c r="BI13" s="144">
        <v>40.94</v>
      </c>
      <c r="BJ13" s="144">
        <v>41.86</v>
      </c>
      <c r="BK13" s="144">
        <v>41.76</v>
      </c>
      <c r="BL13" s="144">
        <v>26.48</v>
      </c>
      <c r="BM13" s="144">
        <v>32.05</v>
      </c>
      <c r="BN13" s="144">
        <v>25.67</v>
      </c>
      <c r="BO13" s="144">
        <v>26.49</v>
      </c>
      <c r="BP13" s="144">
        <v>65.46</v>
      </c>
      <c r="BQ13" s="144">
        <v>30.66</v>
      </c>
      <c r="BR13" s="144">
        <v>23.13</v>
      </c>
      <c r="BS13" s="144">
        <v>63.85</v>
      </c>
    </row>
    <row r="14" spans="1:71" ht="14.25">
      <c r="A14" s="145" t="s">
        <v>66</v>
      </c>
      <c r="B14" s="141">
        <v>532.2</v>
      </c>
      <c r="C14" s="141">
        <v>136.52</v>
      </c>
      <c r="D14" s="141">
        <v>181.94</v>
      </c>
      <c r="E14" s="141">
        <v>119.57</v>
      </c>
      <c r="F14" s="141">
        <v>181.26</v>
      </c>
      <c r="G14" s="141">
        <v>79.55</v>
      </c>
      <c r="H14" s="141">
        <v>98.53</v>
      </c>
      <c r="I14" s="141">
        <v>112.1</v>
      </c>
      <c r="J14" s="141">
        <v>72.54</v>
      </c>
      <c r="K14" s="141">
        <v>167.52</v>
      </c>
      <c r="L14" s="141">
        <v>147.29</v>
      </c>
      <c r="M14" s="141">
        <v>169.23</v>
      </c>
      <c r="N14" s="141">
        <v>313.82</v>
      </c>
      <c r="O14" s="141">
        <v>116.38</v>
      </c>
      <c r="P14" s="141">
        <v>212.3</v>
      </c>
      <c r="Q14" s="141">
        <v>200.73</v>
      </c>
      <c r="R14" s="141">
        <v>121.08</v>
      </c>
      <c r="S14" s="141">
        <v>192.69</v>
      </c>
      <c r="T14" s="141">
        <v>126.84</v>
      </c>
      <c r="U14" s="141">
        <v>191.08</v>
      </c>
      <c r="V14" s="141">
        <v>139.07</v>
      </c>
      <c r="W14" s="141">
        <v>269.43</v>
      </c>
      <c r="X14" s="141">
        <v>198.94</v>
      </c>
      <c r="Y14" s="141">
        <v>232.32</v>
      </c>
      <c r="Z14" s="141">
        <v>125.91</v>
      </c>
      <c r="AA14" s="141">
        <v>141.4</v>
      </c>
      <c r="AB14" s="141">
        <v>232.18</v>
      </c>
      <c r="AC14" s="141">
        <v>155.68</v>
      </c>
      <c r="AD14" s="141">
        <v>69.94</v>
      </c>
      <c r="AE14" s="141">
        <v>359.3</v>
      </c>
      <c r="AF14" s="142"/>
      <c r="AG14" s="143">
        <v>131.85</v>
      </c>
      <c r="AH14" s="143">
        <v>139.86</v>
      </c>
      <c r="AI14" s="143">
        <v>79.57</v>
      </c>
      <c r="AJ14" s="143">
        <v>84.89</v>
      </c>
      <c r="AK14" s="143">
        <v>127.47</v>
      </c>
      <c r="AL14" s="143">
        <v>171.47</v>
      </c>
      <c r="AM14" s="143">
        <v>55.37</v>
      </c>
      <c r="AN14" s="143">
        <v>146.09</v>
      </c>
      <c r="AO14" s="143">
        <v>159.99</v>
      </c>
      <c r="AP14" s="143">
        <v>122.25</v>
      </c>
      <c r="AQ14" s="143">
        <v>139.19</v>
      </c>
      <c r="AR14" s="142"/>
      <c r="AS14" s="144">
        <v>189.55</v>
      </c>
      <c r="AT14" s="144">
        <v>127.11</v>
      </c>
      <c r="AU14" s="144">
        <v>145.27</v>
      </c>
      <c r="AV14" s="144">
        <v>126.19</v>
      </c>
      <c r="AW14" s="144">
        <v>151.95</v>
      </c>
      <c r="AX14" s="144">
        <v>268.47</v>
      </c>
      <c r="AY14" s="144">
        <v>165.1</v>
      </c>
      <c r="AZ14" s="144">
        <v>126.09</v>
      </c>
      <c r="BA14" s="144">
        <v>130.56</v>
      </c>
      <c r="BB14" s="144">
        <v>53.18</v>
      </c>
      <c r="BC14" s="144">
        <v>171.99</v>
      </c>
      <c r="BD14" s="144">
        <v>150.86</v>
      </c>
      <c r="BE14" s="144">
        <v>150.79</v>
      </c>
      <c r="BF14" s="144">
        <v>149.8</v>
      </c>
      <c r="BG14" s="144">
        <v>134.19</v>
      </c>
      <c r="BH14" s="144">
        <v>271.44</v>
      </c>
      <c r="BI14" s="144">
        <v>184.27</v>
      </c>
      <c r="BJ14" s="144">
        <v>200.97</v>
      </c>
      <c r="BK14" s="144">
        <v>191.79</v>
      </c>
      <c r="BL14" s="144">
        <v>125.66</v>
      </c>
      <c r="BM14" s="144">
        <v>154.81</v>
      </c>
      <c r="BN14" s="144">
        <v>116.64</v>
      </c>
      <c r="BO14" s="144">
        <v>127.73</v>
      </c>
      <c r="BP14" s="144">
        <v>289.95</v>
      </c>
      <c r="BQ14" s="144">
        <v>148.5</v>
      </c>
      <c r="BR14" s="144">
        <v>111.16</v>
      </c>
      <c r="BS14" s="144">
        <v>287.13</v>
      </c>
    </row>
    <row r="15" spans="1:71" ht="14.25">
      <c r="A15" s="145" t="s">
        <v>67</v>
      </c>
      <c r="B15" s="141">
        <v>114.83</v>
      </c>
      <c r="C15" s="141">
        <v>31.55</v>
      </c>
      <c r="D15" s="141">
        <v>48.62</v>
      </c>
      <c r="E15" s="141">
        <v>27.72</v>
      </c>
      <c r="F15" s="141">
        <v>43.39</v>
      </c>
      <c r="G15" s="141">
        <v>19.01</v>
      </c>
      <c r="H15" s="141">
        <v>23.57</v>
      </c>
      <c r="I15" s="141">
        <v>28.13</v>
      </c>
      <c r="J15" s="141">
        <v>17.84</v>
      </c>
      <c r="K15" s="141">
        <v>43.2</v>
      </c>
      <c r="L15" s="141">
        <v>35.89</v>
      </c>
      <c r="M15" s="141">
        <v>58.16</v>
      </c>
      <c r="N15" s="141">
        <v>73.44</v>
      </c>
      <c r="O15" s="141">
        <v>28.39</v>
      </c>
      <c r="P15" s="141">
        <v>51.39</v>
      </c>
      <c r="Q15" s="141">
        <v>50.75</v>
      </c>
      <c r="R15" s="141">
        <v>28.76</v>
      </c>
      <c r="S15" s="141">
        <v>47.22</v>
      </c>
      <c r="T15" s="141">
        <v>29.85</v>
      </c>
      <c r="U15" s="141">
        <v>43.62</v>
      </c>
      <c r="V15" s="141">
        <v>32.98</v>
      </c>
      <c r="W15" s="141">
        <v>69.38</v>
      </c>
      <c r="X15" s="141">
        <v>44.56</v>
      </c>
      <c r="Y15" s="141">
        <v>52.63</v>
      </c>
      <c r="Z15" s="141">
        <v>31.09</v>
      </c>
      <c r="AA15" s="141">
        <v>33.79</v>
      </c>
      <c r="AB15" s="141">
        <v>55.71</v>
      </c>
      <c r="AC15" s="141">
        <v>39.26</v>
      </c>
      <c r="AD15" s="141">
        <v>16.32</v>
      </c>
      <c r="AE15" s="141">
        <v>79</v>
      </c>
      <c r="AF15" s="142"/>
      <c r="AG15" s="143">
        <v>27.27</v>
      </c>
      <c r="AH15" s="143">
        <v>30.8</v>
      </c>
      <c r="AI15" s="143">
        <v>14.58</v>
      </c>
      <c r="AJ15" s="143">
        <v>20.76</v>
      </c>
      <c r="AK15" s="143">
        <v>28.98</v>
      </c>
      <c r="AL15" s="143">
        <v>33.16</v>
      </c>
      <c r="AM15" s="143">
        <v>17.12</v>
      </c>
      <c r="AN15" s="143">
        <v>31.21</v>
      </c>
      <c r="AO15" s="143">
        <v>36.9</v>
      </c>
      <c r="AP15" s="143">
        <v>21.13</v>
      </c>
      <c r="AQ15" s="143">
        <v>32.3</v>
      </c>
      <c r="AR15" s="142"/>
      <c r="AS15" s="144">
        <v>43.32</v>
      </c>
      <c r="AT15" s="144">
        <v>30.04</v>
      </c>
      <c r="AU15" s="144">
        <v>34.9</v>
      </c>
      <c r="AV15" s="144">
        <v>28.62</v>
      </c>
      <c r="AW15" s="144">
        <v>34.16</v>
      </c>
      <c r="AX15" s="144">
        <v>61.22</v>
      </c>
      <c r="AY15" s="144">
        <v>37.61</v>
      </c>
      <c r="AZ15" s="144">
        <v>29.79</v>
      </c>
      <c r="BA15" s="144">
        <v>30.03</v>
      </c>
      <c r="BB15" s="144">
        <v>12.87</v>
      </c>
      <c r="BC15" s="144">
        <v>39.78</v>
      </c>
      <c r="BD15" s="144">
        <v>36.11</v>
      </c>
      <c r="BE15" s="144">
        <v>35.21</v>
      </c>
      <c r="BF15" s="144">
        <v>35.7</v>
      </c>
      <c r="BG15" s="144">
        <v>31.24</v>
      </c>
      <c r="BH15" s="144">
        <v>61.53</v>
      </c>
      <c r="BI15" s="144">
        <v>41.86</v>
      </c>
      <c r="BJ15" s="144">
        <v>46.82</v>
      </c>
      <c r="BK15" s="144">
        <v>44.47</v>
      </c>
      <c r="BL15" s="144">
        <v>29.39</v>
      </c>
      <c r="BM15" s="144">
        <v>36.51</v>
      </c>
      <c r="BN15" s="144">
        <v>27.18</v>
      </c>
      <c r="BO15" s="144">
        <v>30.95</v>
      </c>
      <c r="BP15" s="144">
        <v>64.19</v>
      </c>
      <c r="BQ15" s="144">
        <v>35.13</v>
      </c>
      <c r="BR15" s="144">
        <v>26.19</v>
      </c>
      <c r="BS15" s="144">
        <v>63.57</v>
      </c>
    </row>
    <row r="16" spans="1:71" ht="14.25">
      <c r="A16" s="145" t="s">
        <v>68</v>
      </c>
      <c r="B16" s="141">
        <v>1129.05</v>
      </c>
      <c r="C16" s="141">
        <v>340.04</v>
      </c>
      <c r="D16" s="141">
        <v>590.17</v>
      </c>
      <c r="E16" s="141">
        <v>301.43</v>
      </c>
      <c r="F16" s="141">
        <v>468.73</v>
      </c>
      <c r="G16" s="141">
        <v>208.5</v>
      </c>
      <c r="H16" s="141">
        <v>259.74</v>
      </c>
      <c r="I16" s="141">
        <v>328.14</v>
      </c>
      <c r="J16" s="141">
        <v>197.73</v>
      </c>
      <c r="K16" s="141">
        <v>518.95</v>
      </c>
      <c r="L16" s="141">
        <v>408.56</v>
      </c>
      <c r="M16" s="141">
        <v>851.06</v>
      </c>
      <c r="N16" s="141">
        <v>807.8</v>
      </c>
      <c r="O16" s="141">
        <v>313.01</v>
      </c>
      <c r="P16" s="141">
        <v>611.67</v>
      </c>
      <c r="Q16" s="141">
        <v>595.42</v>
      </c>
      <c r="R16" s="141">
        <v>310.9</v>
      </c>
      <c r="S16" s="141">
        <v>531.04</v>
      </c>
      <c r="T16" s="141">
        <v>321.74</v>
      </c>
      <c r="U16" s="141">
        <v>457.17</v>
      </c>
      <c r="V16" s="141">
        <v>363.91</v>
      </c>
      <c r="W16" s="141">
        <v>787.69</v>
      </c>
      <c r="X16" s="141">
        <v>464.33</v>
      </c>
      <c r="Y16" s="141">
        <v>555.68</v>
      </c>
      <c r="Z16" s="141">
        <v>352.2</v>
      </c>
      <c r="AA16" s="141">
        <v>374.03</v>
      </c>
      <c r="AB16" s="141">
        <v>614.88</v>
      </c>
      <c r="AC16" s="141">
        <v>453.55</v>
      </c>
      <c r="AD16" s="141">
        <v>170.68</v>
      </c>
      <c r="AE16" s="141">
        <v>798.54</v>
      </c>
      <c r="AF16" s="142"/>
      <c r="AG16" s="143">
        <v>260.05</v>
      </c>
      <c r="AH16" s="143">
        <v>313.2</v>
      </c>
      <c r="AI16" s="143">
        <v>127.75</v>
      </c>
      <c r="AJ16" s="143">
        <v>238.79</v>
      </c>
      <c r="AK16" s="143">
        <v>296.98</v>
      </c>
      <c r="AL16" s="143">
        <v>301.4</v>
      </c>
      <c r="AM16" s="143">
        <v>232.16</v>
      </c>
      <c r="AN16" s="143">
        <v>300.88</v>
      </c>
      <c r="AO16" s="143">
        <v>388.7</v>
      </c>
      <c r="AP16" s="143">
        <v>181.09</v>
      </c>
      <c r="AQ16" s="143">
        <v>333.7</v>
      </c>
      <c r="AR16" s="142"/>
      <c r="AS16" s="144">
        <v>444.4</v>
      </c>
      <c r="AT16" s="144">
        <v>320.33</v>
      </c>
      <c r="AU16" s="144">
        <v>370.27</v>
      </c>
      <c r="AV16" s="144">
        <v>295.6</v>
      </c>
      <c r="AW16" s="144">
        <v>345.91</v>
      </c>
      <c r="AX16" s="144">
        <v>628.79</v>
      </c>
      <c r="AY16" s="144">
        <v>382.66</v>
      </c>
      <c r="AZ16" s="144">
        <v>316.74</v>
      </c>
      <c r="BA16" s="144">
        <v>311.65</v>
      </c>
      <c r="BB16" s="144">
        <v>137.05</v>
      </c>
      <c r="BC16" s="144">
        <v>406.98</v>
      </c>
      <c r="BD16" s="144">
        <v>388.02</v>
      </c>
      <c r="BE16" s="144">
        <v>369.24</v>
      </c>
      <c r="BF16" s="144">
        <v>380.28</v>
      </c>
      <c r="BG16" s="144">
        <v>333.74</v>
      </c>
      <c r="BH16" s="144">
        <v>624.3</v>
      </c>
      <c r="BI16" s="144">
        <v>429.17</v>
      </c>
      <c r="BJ16" s="144">
        <v>490.58</v>
      </c>
      <c r="BK16" s="144">
        <v>473.07</v>
      </c>
      <c r="BL16" s="144">
        <v>312.83</v>
      </c>
      <c r="BM16" s="144">
        <v>388.41</v>
      </c>
      <c r="BN16" s="144">
        <v>295.28</v>
      </c>
      <c r="BO16" s="144">
        <v>335.92</v>
      </c>
      <c r="BP16" s="144">
        <v>645.42</v>
      </c>
      <c r="BQ16" s="144">
        <v>380.93</v>
      </c>
      <c r="BR16" s="144">
        <v>278.54</v>
      </c>
      <c r="BS16" s="144">
        <v>649.52</v>
      </c>
    </row>
    <row r="17" spans="1:71" ht="14.25">
      <c r="A17" s="145" t="s">
        <v>69</v>
      </c>
      <c r="B17" s="141">
        <v>210.4</v>
      </c>
      <c r="C17" s="141">
        <v>67.9</v>
      </c>
      <c r="D17" s="141">
        <v>130.47</v>
      </c>
      <c r="E17" s="141">
        <v>60.2</v>
      </c>
      <c r="F17" s="141">
        <v>96.22</v>
      </c>
      <c r="G17" s="141">
        <v>41.5</v>
      </c>
      <c r="H17" s="141">
        <v>53.59</v>
      </c>
      <c r="I17" s="141">
        <v>72.19</v>
      </c>
      <c r="J17" s="141">
        <v>40.19</v>
      </c>
      <c r="K17" s="141">
        <v>117.8</v>
      </c>
      <c r="L17" s="141">
        <v>87.69</v>
      </c>
      <c r="M17" s="141">
        <v>218.18</v>
      </c>
      <c r="N17" s="141">
        <v>166.86</v>
      </c>
      <c r="O17" s="141">
        <v>63.01</v>
      </c>
      <c r="P17" s="141">
        <v>132.94</v>
      </c>
      <c r="Q17" s="141">
        <v>130.82</v>
      </c>
      <c r="R17" s="141">
        <v>62.55</v>
      </c>
      <c r="S17" s="141">
        <v>109.66</v>
      </c>
      <c r="T17" s="141">
        <v>64.82</v>
      </c>
      <c r="U17" s="141">
        <v>89.71</v>
      </c>
      <c r="V17" s="141">
        <v>75.1</v>
      </c>
      <c r="W17" s="141">
        <v>157.71</v>
      </c>
      <c r="X17" s="141">
        <v>90.08</v>
      </c>
      <c r="Y17" s="141">
        <v>108.26</v>
      </c>
      <c r="Z17" s="141">
        <v>73.81</v>
      </c>
      <c r="AA17" s="141">
        <v>76.07</v>
      </c>
      <c r="AB17" s="141">
        <v>124.65</v>
      </c>
      <c r="AC17" s="141">
        <v>96.49</v>
      </c>
      <c r="AD17" s="141">
        <v>32.43</v>
      </c>
      <c r="AE17" s="141">
        <v>142.63</v>
      </c>
      <c r="AF17" s="142"/>
      <c r="AG17" s="143">
        <v>45.52</v>
      </c>
      <c r="AH17" s="143">
        <v>57.97</v>
      </c>
      <c r="AI17" s="143">
        <v>21.32</v>
      </c>
      <c r="AJ17" s="143">
        <v>49.61</v>
      </c>
      <c r="AK17" s="143">
        <v>56.58</v>
      </c>
      <c r="AL17" s="143">
        <v>52.97</v>
      </c>
      <c r="AM17" s="143">
        <v>53.54</v>
      </c>
      <c r="AN17" s="143">
        <v>51.72</v>
      </c>
      <c r="AO17" s="143">
        <v>72.92</v>
      </c>
      <c r="AP17" s="143">
        <v>30.2</v>
      </c>
      <c r="AQ17" s="143">
        <v>62.38</v>
      </c>
      <c r="AR17" s="142"/>
      <c r="AS17" s="144">
        <v>81.97</v>
      </c>
      <c r="AT17" s="144">
        <v>59.64</v>
      </c>
      <c r="AU17" s="144">
        <v>70.04</v>
      </c>
      <c r="AV17" s="144">
        <v>53.09</v>
      </c>
      <c r="AW17" s="144">
        <v>62</v>
      </c>
      <c r="AX17" s="144">
        <v>116.7</v>
      </c>
      <c r="AY17" s="144">
        <v>68.61</v>
      </c>
      <c r="AZ17" s="144">
        <v>58.74</v>
      </c>
      <c r="BA17" s="144">
        <v>55.74</v>
      </c>
      <c r="BB17" s="144">
        <v>27.77</v>
      </c>
      <c r="BC17" s="144">
        <v>75.06</v>
      </c>
      <c r="BD17" s="144">
        <v>73.44</v>
      </c>
      <c r="BE17" s="144">
        <v>67.75</v>
      </c>
      <c r="BF17" s="144">
        <v>70.52</v>
      </c>
      <c r="BG17" s="144">
        <v>62.92</v>
      </c>
      <c r="BH17" s="144">
        <v>105.72</v>
      </c>
      <c r="BI17" s="144">
        <v>79.41</v>
      </c>
      <c r="BJ17" s="144">
        <v>88.49</v>
      </c>
      <c r="BK17" s="144">
        <v>87.02</v>
      </c>
      <c r="BL17" s="144">
        <v>57.65</v>
      </c>
      <c r="BM17" s="144">
        <v>72.75</v>
      </c>
      <c r="BN17" s="144">
        <v>55.25</v>
      </c>
      <c r="BO17" s="144">
        <v>62.35</v>
      </c>
      <c r="BP17" s="144">
        <v>109.56</v>
      </c>
      <c r="BQ17" s="144">
        <v>68.71</v>
      </c>
      <c r="BR17" s="144">
        <v>50.45</v>
      </c>
      <c r="BS17" s="144">
        <v>112.77</v>
      </c>
    </row>
    <row r="18" spans="1:71" ht="15">
      <c r="A18" s="43"/>
      <c r="B18" s="154"/>
      <c r="C18" s="154"/>
      <c r="D18" s="154"/>
      <c r="E18" s="154"/>
      <c r="F18" s="154"/>
      <c r="G18" s="154"/>
      <c r="H18" s="154"/>
      <c r="I18" s="154"/>
      <c r="J18" s="154"/>
      <c r="K18" s="154"/>
      <c r="L18" s="154"/>
      <c r="M18" s="154"/>
      <c r="N18" s="154"/>
      <c r="O18" s="157"/>
      <c r="P18" s="154"/>
      <c r="Q18" s="154"/>
      <c r="R18" s="154"/>
      <c r="S18" s="154"/>
      <c r="T18" s="154"/>
      <c r="U18" s="154"/>
      <c r="V18" s="154"/>
      <c r="W18" s="154"/>
      <c r="X18" s="154"/>
      <c r="Y18" s="154"/>
      <c r="Z18" s="154"/>
      <c r="AA18" s="154"/>
      <c r="AB18" s="154"/>
      <c r="AC18" s="154"/>
      <c r="AD18" s="154"/>
      <c r="AE18" s="154"/>
      <c r="AF18" s="137"/>
      <c r="AG18" s="155"/>
      <c r="AH18" s="155"/>
      <c r="AI18" s="155"/>
      <c r="AJ18" s="155"/>
      <c r="AK18" s="155"/>
      <c r="AL18" s="155"/>
      <c r="AM18" s="155"/>
      <c r="AN18" s="155"/>
      <c r="AO18" s="155"/>
      <c r="AP18" s="155"/>
      <c r="AQ18" s="155"/>
      <c r="AR18" s="137"/>
      <c r="AS18" s="156"/>
      <c r="AT18" s="156"/>
      <c r="AU18" s="156"/>
      <c r="AV18" s="156"/>
      <c r="AW18" s="156"/>
      <c r="AX18" s="156"/>
      <c r="AY18" s="156"/>
      <c r="AZ18" s="156"/>
      <c r="BA18" s="156"/>
      <c r="BB18" s="156"/>
      <c r="BC18" s="156"/>
      <c r="BD18" s="156"/>
      <c r="BE18" s="156"/>
      <c r="BF18" s="156"/>
      <c r="BG18" s="156"/>
      <c r="BH18" s="156"/>
      <c r="BI18" s="156"/>
      <c r="BJ18" s="156"/>
      <c r="BK18" s="156"/>
      <c r="BL18" s="156"/>
      <c r="BM18" s="156"/>
      <c r="BN18" s="156"/>
      <c r="BO18" s="156"/>
      <c r="BP18" s="156"/>
      <c r="BQ18" s="156"/>
      <c r="BR18" s="156"/>
      <c r="BS18" s="156"/>
    </row>
    <row r="19" spans="1:71" ht="14.25">
      <c r="A19" s="137" t="s">
        <v>81</v>
      </c>
      <c r="B19" s="154">
        <v>3.69</v>
      </c>
      <c r="C19" s="154">
        <v>4.35</v>
      </c>
      <c r="D19" s="154">
        <v>19.74</v>
      </c>
      <c r="E19" s="154">
        <v>3.84</v>
      </c>
      <c r="F19" s="154">
        <v>3.88</v>
      </c>
      <c r="G19" s="154">
        <v>4.93</v>
      </c>
      <c r="H19" s="154">
        <v>3.98</v>
      </c>
      <c r="I19" s="154">
        <v>8.49</v>
      </c>
      <c r="J19" s="154">
        <v>5.27</v>
      </c>
      <c r="K19" s="154">
        <v>22.68</v>
      </c>
      <c r="L19" s="154">
        <v>5.23</v>
      </c>
      <c r="M19" s="154">
        <v>15.86</v>
      </c>
      <c r="N19" s="154">
        <v>14.34</v>
      </c>
      <c r="O19" s="154">
        <v>10.16</v>
      </c>
      <c r="P19" s="154">
        <v>30.48</v>
      </c>
      <c r="Q19" s="154">
        <v>38.94</v>
      </c>
      <c r="R19" s="154">
        <v>3.94</v>
      </c>
      <c r="S19" s="154">
        <v>4.09</v>
      </c>
      <c r="T19" s="154">
        <v>5</v>
      </c>
      <c r="U19" s="154">
        <v>13.34</v>
      </c>
      <c r="V19" s="154">
        <v>6.73</v>
      </c>
      <c r="W19" s="154">
        <v>14.08</v>
      </c>
      <c r="X19" s="154">
        <v>4.87</v>
      </c>
      <c r="Y19" s="154">
        <v>9.67</v>
      </c>
      <c r="Z19" s="154">
        <v>46.46</v>
      </c>
      <c r="AA19" s="154">
        <v>4.54</v>
      </c>
      <c r="AB19" s="154">
        <v>5.72</v>
      </c>
      <c r="AC19" s="154">
        <v>4.88</v>
      </c>
      <c r="AD19" s="154">
        <v>25.16</v>
      </c>
      <c r="AE19" s="154">
        <v>14.48</v>
      </c>
      <c r="AF19" s="137"/>
      <c r="AG19" s="155">
        <v>5.23</v>
      </c>
      <c r="AH19" s="155">
        <v>21.87</v>
      </c>
      <c r="AI19" s="155">
        <v>7.97</v>
      </c>
      <c r="AJ19" s="155">
        <v>4.48</v>
      </c>
      <c r="AK19" s="155">
        <v>1.69</v>
      </c>
      <c r="AL19" s="155">
        <v>9.81</v>
      </c>
      <c r="AM19" s="155">
        <v>33.11</v>
      </c>
      <c r="AN19" s="155">
        <v>2.4</v>
      </c>
      <c r="AO19" s="155">
        <v>4.74</v>
      </c>
      <c r="AP19" s="155">
        <v>14.09</v>
      </c>
      <c r="AQ19" s="155">
        <v>4.5</v>
      </c>
      <c r="AR19" s="137"/>
      <c r="AS19" s="156">
        <v>2.53</v>
      </c>
      <c r="AT19" s="156">
        <v>3.96</v>
      </c>
      <c r="AU19" s="156">
        <v>3.43</v>
      </c>
      <c r="AV19" s="156">
        <v>3.35</v>
      </c>
      <c r="AW19" s="156">
        <v>6.99</v>
      </c>
      <c r="AX19" s="156">
        <v>8.64</v>
      </c>
      <c r="AY19" s="156">
        <v>4.62</v>
      </c>
      <c r="AZ19" s="156">
        <v>2.55</v>
      </c>
      <c r="BA19" s="156">
        <v>3.95</v>
      </c>
      <c r="BB19" s="156">
        <v>2.12</v>
      </c>
      <c r="BC19" s="156">
        <v>4.54</v>
      </c>
      <c r="BD19" s="156">
        <v>6.16</v>
      </c>
      <c r="BE19" s="156">
        <v>5.13</v>
      </c>
      <c r="BF19" s="156">
        <v>5.5</v>
      </c>
      <c r="BG19" s="156">
        <v>3.74</v>
      </c>
      <c r="BH19" s="156">
        <v>3.05</v>
      </c>
      <c r="BI19" s="156">
        <v>8.81</v>
      </c>
      <c r="BJ19" s="156">
        <v>6.08</v>
      </c>
      <c r="BK19" s="156">
        <v>5.48</v>
      </c>
      <c r="BL19" s="156">
        <v>4.24</v>
      </c>
      <c r="BM19" s="156">
        <v>4.51</v>
      </c>
      <c r="BN19" s="156">
        <v>8.06</v>
      </c>
      <c r="BO19" s="156">
        <v>4</v>
      </c>
      <c r="BP19" s="156">
        <v>3.86</v>
      </c>
      <c r="BQ19" s="156">
        <v>4.87</v>
      </c>
      <c r="BR19" s="156">
        <v>4.52</v>
      </c>
      <c r="BS19" s="156">
        <v>4.57</v>
      </c>
    </row>
    <row r="20" spans="1:71" ht="14.25">
      <c r="A20" s="145" t="s">
        <v>52</v>
      </c>
      <c r="B20" s="141">
        <v>477074</v>
      </c>
      <c r="C20" s="141">
        <v>477074</v>
      </c>
      <c r="D20" s="141">
        <v>477074</v>
      </c>
      <c r="E20" s="141">
        <v>477074</v>
      </c>
      <c r="F20" s="141">
        <v>477074</v>
      </c>
      <c r="G20" s="141">
        <v>477074</v>
      </c>
      <c r="H20" s="141">
        <v>477074</v>
      </c>
      <c r="I20" s="141">
        <v>477074</v>
      </c>
      <c r="J20" s="141">
        <v>477074</v>
      </c>
      <c r="K20" s="141">
        <v>477074</v>
      </c>
      <c r="L20" s="141">
        <v>477074</v>
      </c>
      <c r="M20" s="141">
        <v>477074</v>
      </c>
      <c r="N20" s="141">
        <v>477074</v>
      </c>
      <c r="O20" s="141">
        <v>477074</v>
      </c>
      <c r="P20" s="141">
        <v>477074</v>
      </c>
      <c r="Q20" s="141">
        <v>477074</v>
      </c>
      <c r="R20" s="141">
        <v>477074</v>
      </c>
      <c r="S20" s="141">
        <v>477074</v>
      </c>
      <c r="T20" s="141">
        <v>477074</v>
      </c>
      <c r="U20" s="141">
        <v>477074</v>
      </c>
      <c r="V20" s="141">
        <v>477074</v>
      </c>
      <c r="W20" s="141">
        <v>477074</v>
      </c>
      <c r="X20" s="141">
        <v>477074</v>
      </c>
      <c r="Y20" s="141">
        <v>477074</v>
      </c>
      <c r="Z20" s="141">
        <v>477074</v>
      </c>
      <c r="AA20" s="141">
        <v>477074</v>
      </c>
      <c r="AB20" s="141">
        <v>477074</v>
      </c>
      <c r="AC20" s="141">
        <v>477074</v>
      </c>
      <c r="AD20" s="141">
        <v>477074</v>
      </c>
      <c r="AE20" s="141">
        <v>477074</v>
      </c>
      <c r="AF20" s="142"/>
      <c r="AG20" s="143">
        <v>477074</v>
      </c>
      <c r="AH20" s="143">
        <v>477074</v>
      </c>
      <c r="AI20" s="143">
        <v>477074</v>
      </c>
      <c r="AJ20" s="143">
        <v>477074</v>
      </c>
      <c r="AK20" s="143">
        <v>477074</v>
      </c>
      <c r="AL20" s="143">
        <v>477074</v>
      </c>
      <c r="AM20" s="143">
        <v>477074</v>
      </c>
      <c r="AN20" s="143">
        <v>477074</v>
      </c>
      <c r="AO20" s="143">
        <v>477074</v>
      </c>
      <c r="AP20" s="143">
        <v>477074</v>
      </c>
      <c r="AQ20" s="143">
        <v>477074</v>
      </c>
      <c r="AR20" s="142"/>
      <c r="AS20" s="144">
        <v>477074</v>
      </c>
      <c r="AT20" s="144">
        <v>477074</v>
      </c>
      <c r="AU20" s="144">
        <v>477074</v>
      </c>
      <c r="AV20" s="144">
        <v>477074</v>
      </c>
      <c r="AW20" s="144">
        <v>477074</v>
      </c>
      <c r="AX20" s="144">
        <v>477074</v>
      </c>
      <c r="AY20" s="144">
        <v>477074</v>
      </c>
      <c r="AZ20" s="144">
        <v>477074</v>
      </c>
      <c r="BA20" s="144">
        <v>477074</v>
      </c>
      <c r="BB20" s="144">
        <v>477074</v>
      </c>
      <c r="BC20" s="144">
        <v>477074</v>
      </c>
      <c r="BD20" s="144">
        <v>477074</v>
      </c>
      <c r="BE20" s="144">
        <v>477074</v>
      </c>
      <c r="BF20" s="144">
        <v>477074</v>
      </c>
      <c r="BG20" s="144">
        <v>477074</v>
      </c>
      <c r="BH20" s="144">
        <v>477074</v>
      </c>
      <c r="BI20" s="144">
        <v>477074</v>
      </c>
      <c r="BJ20" s="144">
        <v>477074</v>
      </c>
      <c r="BK20" s="144">
        <v>477074</v>
      </c>
      <c r="BL20" s="144">
        <v>477074</v>
      </c>
      <c r="BM20" s="144">
        <v>477074</v>
      </c>
      <c r="BN20" s="144">
        <v>477074</v>
      </c>
      <c r="BO20" s="144">
        <v>477074</v>
      </c>
      <c r="BP20" s="144">
        <v>477074</v>
      </c>
      <c r="BQ20" s="144">
        <v>477074</v>
      </c>
      <c r="BR20" s="144">
        <v>477074</v>
      </c>
      <c r="BS20" s="144">
        <v>477074</v>
      </c>
    </row>
    <row r="21" spans="1:71" ht="14.25">
      <c r="A21" s="145" t="s">
        <v>70</v>
      </c>
      <c r="B21" s="141">
        <v>6960.38</v>
      </c>
      <c r="C21" s="141">
        <v>7995.21</v>
      </c>
      <c r="D21" s="141">
        <v>11372.71</v>
      </c>
      <c r="E21" s="141">
        <v>8020.02</v>
      </c>
      <c r="F21" s="141">
        <v>7318.81</v>
      </c>
      <c r="G21" s="141">
        <v>8331.14</v>
      </c>
      <c r="H21" s="141">
        <v>7668.58</v>
      </c>
      <c r="I21" s="141">
        <v>11952.61</v>
      </c>
      <c r="J21" s="141">
        <v>8418.09</v>
      </c>
      <c r="K21" s="141">
        <v>11109.79</v>
      </c>
      <c r="L21" s="141">
        <v>9601.76</v>
      </c>
      <c r="M21" s="141">
        <v>14809.31</v>
      </c>
      <c r="N21" s="141">
        <v>8491.04</v>
      </c>
      <c r="O21" s="141">
        <v>8882.45</v>
      </c>
      <c r="P21" s="141">
        <v>12104.72</v>
      </c>
      <c r="Q21" s="141">
        <v>9067.51</v>
      </c>
      <c r="R21" s="141">
        <v>8040.52</v>
      </c>
      <c r="S21" s="141">
        <v>9828.2</v>
      </c>
      <c r="T21" s="141">
        <v>8141.33</v>
      </c>
      <c r="U21" s="141">
        <v>7611.82</v>
      </c>
      <c r="V21" s="141">
        <v>8423.17</v>
      </c>
      <c r="W21" s="141">
        <v>10830.57</v>
      </c>
      <c r="X21" s="141">
        <v>8732.57</v>
      </c>
      <c r="Y21" s="141">
        <v>7996.78</v>
      </c>
      <c r="Z21" s="141">
        <v>8471.37</v>
      </c>
      <c r="AA21" s="141">
        <v>7211.38</v>
      </c>
      <c r="AB21" s="141">
        <v>8008.58</v>
      </c>
      <c r="AC21" s="141">
        <v>9136.14</v>
      </c>
      <c r="AD21" s="141">
        <v>7605.27</v>
      </c>
      <c r="AE21" s="141">
        <v>8593.72</v>
      </c>
      <c r="AF21" s="142"/>
      <c r="AG21" s="143">
        <v>8831.46</v>
      </c>
      <c r="AH21" s="143">
        <v>9817.69</v>
      </c>
      <c r="AI21" s="143">
        <v>8358.37</v>
      </c>
      <c r="AJ21" s="143">
        <v>11564.24</v>
      </c>
      <c r="AK21" s="143">
        <v>10858.47</v>
      </c>
      <c r="AL21" s="143">
        <v>7499.79</v>
      </c>
      <c r="AM21" s="143">
        <v>11895.84</v>
      </c>
      <c r="AN21" s="143">
        <v>10205.22</v>
      </c>
      <c r="AO21" s="143">
        <v>12259.94</v>
      </c>
      <c r="AP21" s="143">
        <v>7211.96</v>
      </c>
      <c r="AQ21" s="143">
        <v>10568.99</v>
      </c>
      <c r="AR21" s="142"/>
      <c r="AS21" s="144">
        <v>8066.82</v>
      </c>
      <c r="AT21" s="144">
        <v>8492.62</v>
      </c>
      <c r="AU21" s="144">
        <v>8756.79</v>
      </c>
      <c r="AV21" s="144">
        <v>8950.58</v>
      </c>
      <c r="AW21" s="144">
        <v>8826.07</v>
      </c>
      <c r="AX21" s="144">
        <v>7070.18</v>
      </c>
      <c r="AY21" s="144">
        <v>8305.24</v>
      </c>
      <c r="AZ21" s="144">
        <v>8911.74</v>
      </c>
      <c r="BA21" s="144">
        <v>8944.69</v>
      </c>
      <c r="BB21" s="144">
        <v>11853.03</v>
      </c>
      <c r="BC21" s="144">
        <v>8429.92</v>
      </c>
      <c r="BD21" s="144">
        <v>8013.93</v>
      </c>
      <c r="BE21" s="144">
        <v>8853.3</v>
      </c>
      <c r="BF21" s="144">
        <v>9395.08</v>
      </c>
      <c r="BG21" s="144">
        <v>8214.28</v>
      </c>
      <c r="BH21" s="144">
        <v>9385.43</v>
      </c>
      <c r="BI21" s="144">
        <v>7680.37</v>
      </c>
      <c r="BJ21" s="144">
        <v>8670.31</v>
      </c>
      <c r="BK21" s="144">
        <v>9558.9</v>
      </c>
      <c r="BL21" s="144">
        <v>8144.62</v>
      </c>
      <c r="BM21" s="144">
        <v>8675.34</v>
      </c>
      <c r="BN21" s="144">
        <v>9063.7</v>
      </c>
      <c r="BO21" s="144">
        <v>8630.33</v>
      </c>
      <c r="BP21" s="144">
        <v>8580.75</v>
      </c>
      <c r="BQ21" s="144">
        <v>8613.35</v>
      </c>
      <c r="BR21" s="144">
        <v>8017.56</v>
      </c>
      <c r="BS21" s="144">
        <v>8213.83</v>
      </c>
    </row>
    <row r="22" spans="1:71" ht="14.25">
      <c r="A22" s="145" t="s">
        <v>73</v>
      </c>
      <c r="B22" s="141">
        <v>1490.29</v>
      </c>
      <c r="C22" s="141">
        <v>230.73</v>
      </c>
      <c r="D22" s="141">
        <v>1720.7</v>
      </c>
      <c r="E22" s="141">
        <v>277.68</v>
      </c>
      <c r="F22" s="141">
        <v>403.25</v>
      </c>
      <c r="G22" s="141">
        <v>251.65</v>
      </c>
      <c r="H22" s="141">
        <v>147.08</v>
      </c>
      <c r="I22" s="141">
        <v>364.93</v>
      </c>
      <c r="J22" s="141">
        <v>222.03</v>
      </c>
      <c r="K22" s="141">
        <v>539.73</v>
      </c>
      <c r="L22" s="141">
        <v>392.07</v>
      </c>
      <c r="M22" s="141">
        <v>1685.23</v>
      </c>
      <c r="N22" s="141">
        <v>1169.88</v>
      </c>
      <c r="O22" s="141">
        <v>421.78</v>
      </c>
      <c r="P22" s="141">
        <v>793.36</v>
      </c>
      <c r="Q22" s="141">
        <v>1389.76</v>
      </c>
      <c r="R22" s="141">
        <v>200.84</v>
      </c>
      <c r="S22" s="141">
        <v>1278.97</v>
      </c>
      <c r="T22" s="141">
        <v>237.67</v>
      </c>
      <c r="U22" s="141">
        <v>398.32</v>
      </c>
      <c r="V22" s="141">
        <v>217.15</v>
      </c>
      <c r="W22" s="141">
        <v>745.34</v>
      </c>
      <c r="X22" s="141">
        <v>305.26</v>
      </c>
      <c r="Y22" s="141">
        <v>657.57</v>
      </c>
      <c r="Z22" s="141">
        <v>379.11</v>
      </c>
      <c r="AA22" s="141">
        <v>219.81</v>
      </c>
      <c r="AB22" s="141">
        <v>735.3</v>
      </c>
      <c r="AC22" s="141">
        <v>242.31</v>
      </c>
      <c r="AD22" s="141">
        <v>272.98</v>
      </c>
      <c r="AE22" s="141">
        <v>2182.77</v>
      </c>
      <c r="AF22" s="142"/>
      <c r="AG22" s="143">
        <v>235.2</v>
      </c>
      <c r="AH22" s="143">
        <v>193.72</v>
      </c>
      <c r="AI22" s="143">
        <v>78.33</v>
      </c>
      <c r="AJ22" s="143">
        <v>85.33</v>
      </c>
      <c r="AK22" s="143">
        <v>136.06</v>
      </c>
      <c r="AL22" s="143">
        <v>200.68</v>
      </c>
      <c r="AM22" s="143">
        <v>49.12</v>
      </c>
      <c r="AN22" s="143">
        <v>164.99</v>
      </c>
      <c r="AO22" s="143">
        <v>152.05</v>
      </c>
      <c r="AP22" s="143">
        <v>146.96</v>
      </c>
      <c r="AQ22" s="143">
        <v>168.45</v>
      </c>
      <c r="AR22" s="142"/>
      <c r="AS22" s="144">
        <v>247.26</v>
      </c>
      <c r="AT22" s="144">
        <v>205.65</v>
      </c>
      <c r="AU22" s="144">
        <v>198.48</v>
      </c>
      <c r="AV22" s="144">
        <v>296.15</v>
      </c>
      <c r="AW22" s="144">
        <v>564.81</v>
      </c>
      <c r="AX22" s="144">
        <v>305.53</v>
      </c>
      <c r="AY22" s="144">
        <v>194.34</v>
      </c>
      <c r="AZ22" s="144">
        <v>205.44</v>
      </c>
      <c r="BA22" s="144">
        <v>263.87</v>
      </c>
      <c r="BB22" s="144">
        <v>102.64</v>
      </c>
      <c r="BC22" s="144">
        <v>378.79</v>
      </c>
      <c r="BD22" s="144">
        <v>178.29</v>
      </c>
      <c r="BE22" s="144">
        <v>277.89</v>
      </c>
      <c r="BF22" s="144">
        <v>199.61</v>
      </c>
      <c r="BG22" s="144">
        <v>176.21</v>
      </c>
      <c r="BH22" s="144">
        <v>588.31</v>
      </c>
      <c r="BI22" s="144">
        <v>454.63</v>
      </c>
      <c r="BJ22" s="144">
        <v>325.91</v>
      </c>
      <c r="BK22" s="144">
        <v>493.98</v>
      </c>
      <c r="BL22" s="144">
        <v>238.34</v>
      </c>
      <c r="BM22" s="144">
        <v>247.55</v>
      </c>
      <c r="BN22" s="144">
        <v>264.6</v>
      </c>
      <c r="BO22" s="144">
        <v>199.54</v>
      </c>
      <c r="BP22" s="144">
        <v>582.05</v>
      </c>
      <c r="BQ22" s="144">
        <v>224.98</v>
      </c>
      <c r="BR22" s="144">
        <v>209.05</v>
      </c>
      <c r="BS22" s="144">
        <v>463.4</v>
      </c>
    </row>
    <row r="23" spans="1:71" ht="14.25">
      <c r="A23" s="145" t="s">
        <v>74</v>
      </c>
      <c r="B23" s="141">
        <v>1985.7</v>
      </c>
      <c r="C23" s="141">
        <v>534.96</v>
      </c>
      <c r="D23" s="141">
        <v>4293.92</v>
      </c>
      <c r="E23" s="141">
        <v>565.73</v>
      </c>
      <c r="F23" s="141">
        <v>860.04</v>
      </c>
      <c r="G23" s="141">
        <v>655.36</v>
      </c>
      <c r="H23" s="141">
        <v>329.53</v>
      </c>
      <c r="I23" s="141">
        <v>1213.89</v>
      </c>
      <c r="J23" s="141">
        <v>702.44</v>
      </c>
      <c r="K23" s="141">
        <v>1333.11</v>
      </c>
      <c r="L23" s="141">
        <v>767.06</v>
      </c>
      <c r="M23" s="141">
        <v>2652.92</v>
      </c>
      <c r="N23" s="141">
        <v>1302.62</v>
      </c>
      <c r="O23" s="141">
        <v>1102.11</v>
      </c>
      <c r="P23" s="141">
        <v>4556.38</v>
      </c>
      <c r="Q23" s="141">
        <v>2278.19</v>
      </c>
      <c r="R23" s="141">
        <v>416.47</v>
      </c>
      <c r="S23" s="141">
        <v>2030.74</v>
      </c>
      <c r="T23" s="141">
        <v>508.56</v>
      </c>
      <c r="U23" s="141">
        <v>709.51</v>
      </c>
      <c r="V23" s="141">
        <v>399.06</v>
      </c>
      <c r="W23" s="141">
        <v>2900.48</v>
      </c>
      <c r="X23" s="141">
        <v>566.7</v>
      </c>
      <c r="Y23" s="141">
        <v>857.91</v>
      </c>
      <c r="Z23" s="141">
        <v>610.42</v>
      </c>
      <c r="AA23" s="141">
        <v>438.7</v>
      </c>
      <c r="AB23" s="141">
        <v>1009.96</v>
      </c>
      <c r="AC23" s="141">
        <v>516.11</v>
      </c>
      <c r="AD23" s="141">
        <v>545.5</v>
      </c>
      <c r="AE23" s="141">
        <v>2510.79</v>
      </c>
      <c r="AF23" s="142"/>
      <c r="AG23" s="143">
        <v>662.68</v>
      </c>
      <c r="AH23" s="143">
        <v>739.22</v>
      </c>
      <c r="AI23" s="143">
        <v>222.53</v>
      </c>
      <c r="AJ23" s="143">
        <v>1054.3</v>
      </c>
      <c r="AK23" s="143">
        <v>1043.4</v>
      </c>
      <c r="AL23" s="143">
        <v>308.55</v>
      </c>
      <c r="AM23" s="143">
        <v>1440.9</v>
      </c>
      <c r="AN23" s="143">
        <v>967.73</v>
      </c>
      <c r="AO23" s="143">
        <v>842.47</v>
      </c>
      <c r="AP23" s="143">
        <v>175.86</v>
      </c>
      <c r="AQ23" s="143">
        <v>629.55</v>
      </c>
      <c r="AR23" s="142"/>
      <c r="AS23" s="144">
        <v>222.54</v>
      </c>
      <c r="AT23" s="144">
        <v>239.68</v>
      </c>
      <c r="AU23" s="144">
        <v>286.28</v>
      </c>
      <c r="AV23" s="144">
        <v>324.8</v>
      </c>
      <c r="AW23" s="144">
        <v>546.56</v>
      </c>
      <c r="AX23" s="144">
        <v>277.06</v>
      </c>
      <c r="AY23" s="144">
        <v>189.2</v>
      </c>
      <c r="AZ23" s="144">
        <v>298.52</v>
      </c>
      <c r="BA23" s="144">
        <v>311.82</v>
      </c>
      <c r="BB23" s="144">
        <v>467.46</v>
      </c>
      <c r="BC23" s="144">
        <v>363.65</v>
      </c>
      <c r="BD23" s="144">
        <v>182.76</v>
      </c>
      <c r="BE23" s="144">
        <v>281.52</v>
      </c>
      <c r="BF23" s="144">
        <v>305.71</v>
      </c>
      <c r="BG23" s="144">
        <v>224.92</v>
      </c>
      <c r="BH23" s="144">
        <v>642.76</v>
      </c>
      <c r="BI23" s="144">
        <v>399.81</v>
      </c>
      <c r="BJ23" s="144">
        <v>403.85</v>
      </c>
      <c r="BK23" s="144">
        <v>741.9</v>
      </c>
      <c r="BL23" s="144">
        <v>263.85</v>
      </c>
      <c r="BM23" s="144">
        <v>313.97</v>
      </c>
      <c r="BN23" s="144">
        <v>287.82</v>
      </c>
      <c r="BO23" s="144">
        <v>235.69</v>
      </c>
      <c r="BP23" s="144">
        <v>517.46</v>
      </c>
      <c r="BQ23" s="144">
        <v>257.93</v>
      </c>
      <c r="BR23" s="144">
        <v>262.36</v>
      </c>
      <c r="BS23" s="144">
        <v>376.65</v>
      </c>
    </row>
    <row r="24" spans="1:71" ht="14.25">
      <c r="A24" s="137" t="s">
        <v>430</v>
      </c>
      <c r="B24" s="158">
        <v>-17.704282500285935</v>
      </c>
      <c r="C24" s="158">
        <v>-18.863702122305387</v>
      </c>
      <c r="D24" s="158">
        <v>-14.723232489174096</v>
      </c>
      <c r="E24" s="158">
        <v>-18.679990647962057</v>
      </c>
      <c r="F24" s="158">
        <v>-19.161019852592737</v>
      </c>
      <c r="G24" s="158">
        <v>-19.302031825665807</v>
      </c>
      <c r="H24" s="158">
        <v>-18.90736078500828</v>
      </c>
      <c r="I24" s="158">
        <v>-16.86737473280507</v>
      </c>
      <c r="J24" s="158">
        <v>-18.352491170624617</v>
      </c>
      <c r="K24" s="158">
        <v>-14.074039088025836</v>
      </c>
      <c r="L24" s="158">
        <v>-15.754307047605263</v>
      </c>
      <c r="M24" s="158">
        <v>-15.539009786745341</v>
      </c>
      <c r="N24" s="158">
        <v>-15.07629260543492</v>
      </c>
      <c r="O24" s="158">
        <v>-17.37503163256517</v>
      </c>
      <c r="P24" s="158">
        <v>-12.566847694932772</v>
      </c>
      <c r="Q24" s="158">
        <v>-12.711658603125223</v>
      </c>
      <c r="R24" s="158">
        <v>-19.10786956376</v>
      </c>
      <c r="S24" s="158">
        <v>-17.726923181992056</v>
      </c>
      <c r="T24" s="158">
        <v>-18.49315303299511</v>
      </c>
      <c r="U24" s="158">
        <v>-15.996344828996886</v>
      </c>
      <c r="V24" s="158">
        <v>-17.460362538625617</v>
      </c>
      <c r="W24" s="158">
        <v>-14.741652135003854</v>
      </c>
      <c r="X24" s="158">
        <v>-17.512702317185624</v>
      </c>
      <c r="Y24" s="158">
        <v>-15.545008598079207</v>
      </c>
      <c r="Z24" s="158">
        <v>-13.522047961075863</v>
      </c>
      <c r="AA24" s="158">
        <v>-18.35722681139627</v>
      </c>
      <c r="AB24" s="158">
        <v>-17.75956402279865</v>
      </c>
      <c r="AC24" s="158">
        <v>-18.506692742428342</v>
      </c>
      <c r="AD24" s="158">
        <v>-15.006976842826722</v>
      </c>
      <c r="AE24" s="158">
        <v>-16.42813003156872</v>
      </c>
      <c r="AF24" s="159"/>
      <c r="AG24" s="160">
        <v>-17.726646723770493</v>
      </c>
      <c r="AH24" s="160">
        <v>-16.317966963264144</v>
      </c>
      <c r="AI24" s="160">
        <v>-17.91667400726206</v>
      </c>
      <c r="AJ24" s="160">
        <v>-18.557128818707277</v>
      </c>
      <c r="AK24" s="160">
        <v>-20.994274033114966</v>
      </c>
      <c r="AL24" s="160">
        <v>-16.37941555724782</v>
      </c>
      <c r="AM24" s="160">
        <v>-16.156046141304003</v>
      </c>
      <c r="AN24" s="160">
        <v>-20.296261510892286</v>
      </c>
      <c r="AO24" s="160">
        <v>-20.241449089505412</v>
      </c>
      <c r="AP24" s="160">
        <v>-15.584287977760365</v>
      </c>
      <c r="AQ24" s="160">
        <v>-19.054743283141757</v>
      </c>
      <c r="AR24" s="159"/>
      <c r="AS24" s="161">
        <v>-17.577047712473316</v>
      </c>
      <c r="AT24" s="161">
        <v>-16.785887331277568</v>
      </c>
      <c r="AU24" s="161">
        <v>-17.24392397209979</v>
      </c>
      <c r="AV24" s="161">
        <v>-17.313686979889333</v>
      </c>
      <c r="AW24" s="161">
        <v>-15.133102476985535</v>
      </c>
      <c r="AX24" s="161">
        <v>-14.349834435801261</v>
      </c>
      <c r="AY24" s="161">
        <v>-16.428500573395034</v>
      </c>
      <c r="AZ24" s="161">
        <v>-17.980232425352344</v>
      </c>
      <c r="BA24" s="161">
        <v>-16.9465860798602</v>
      </c>
      <c r="BB24" s="161">
        <v>-18.88696116533209</v>
      </c>
      <c r="BC24" s="161">
        <v>-16.37468807393416</v>
      </c>
      <c r="BD24" s="161">
        <v>-15.672786056330187</v>
      </c>
      <c r="BE24" s="161">
        <v>-16.234821086512213</v>
      </c>
      <c r="BF24" s="161">
        <v>-16.400356913125506</v>
      </c>
      <c r="BG24" s="161">
        <v>-17.12494873973912</v>
      </c>
      <c r="BH24" s="161">
        <v>-16.141413420586918</v>
      </c>
      <c r="BI24" s="161">
        <v>-14.878119644720526</v>
      </c>
      <c r="BJ24" s="161">
        <v>-15.858942617746406</v>
      </c>
      <c r="BK24" s="161">
        <v>-16.275310324913136</v>
      </c>
      <c r="BL24" s="161">
        <v>-16.83051360949732</v>
      </c>
      <c r="BM24" s="161">
        <v>-15.23150524993651</v>
      </c>
      <c r="BN24" s="161">
        <v>-15.320959899069317</v>
      </c>
      <c r="BO24" s="161">
        <v>-16.909498826660414</v>
      </c>
      <c r="BP24" s="161">
        <v>-16.84012328860017</v>
      </c>
      <c r="BQ24" s="161">
        <v>-16.424197278030086</v>
      </c>
      <c r="BR24" s="161">
        <v>-16.54574657488457</v>
      </c>
      <c r="BS24" s="161">
        <v>-16.097284297745386</v>
      </c>
    </row>
    <row r="25" spans="1:71" ht="14.25">
      <c r="A25" s="137" t="s">
        <v>429</v>
      </c>
      <c r="B25" s="158">
        <v>-0.5172507180575359</v>
      </c>
      <c r="C25" s="158">
        <v>-2.047849491074029</v>
      </c>
      <c r="D25" s="158">
        <v>-1.3120686356482114</v>
      </c>
      <c r="E25" s="158">
        <v>-1.5828630043356533</v>
      </c>
      <c r="F25" s="158">
        <v>-2.0872713137570535</v>
      </c>
      <c r="G25" s="158">
        <v>-2.768357173959501</v>
      </c>
      <c r="H25" s="158">
        <v>-1.8910173841380207</v>
      </c>
      <c r="I25" s="158">
        <v>-1.5578475080724736</v>
      </c>
      <c r="J25" s="158">
        <v>-1.9691198699953887</v>
      </c>
      <c r="K25" s="158">
        <v>-0.9753552974308306</v>
      </c>
      <c r="L25" s="158">
        <v>0.6462337781299645</v>
      </c>
      <c r="M25" s="158">
        <v>-1.635443523271105</v>
      </c>
      <c r="N25" s="158">
        <v>-0.9460807958581405</v>
      </c>
      <c r="O25" s="158">
        <v>-2.4695867991289777</v>
      </c>
      <c r="P25" s="158">
        <v>-0.13389381648729248</v>
      </c>
      <c r="Q25" s="158">
        <v>-0.831089637565027</v>
      </c>
      <c r="R25" s="158">
        <v>-2.068739801823156</v>
      </c>
      <c r="S25" s="158">
        <v>-0.7720762521799607</v>
      </c>
      <c r="T25" s="158">
        <v>-1.9912562041771835</v>
      </c>
      <c r="U25" s="158">
        <v>-1.703520115377776</v>
      </c>
      <c r="V25" s="158">
        <v>-1.6278539558470744</v>
      </c>
      <c r="W25" s="158">
        <v>-0.570278487011203</v>
      </c>
      <c r="X25" s="158">
        <v>-0.9514270508594791</v>
      </c>
      <c r="Y25" s="158">
        <v>-0.5283428541162785</v>
      </c>
      <c r="Z25" s="158">
        <v>-2.040209423016048</v>
      </c>
      <c r="AA25" s="158">
        <v>-1.6377704500373333</v>
      </c>
      <c r="AB25" s="158">
        <v>-1.5608131531937381</v>
      </c>
      <c r="AC25" s="158">
        <v>-1.9500411955125365</v>
      </c>
      <c r="AD25" s="158">
        <v>-2.141929637820118</v>
      </c>
      <c r="AE25" s="158">
        <v>-2.3197743044697994</v>
      </c>
      <c r="AF25" s="159"/>
      <c r="AG25" s="160">
        <v>-1.3261058980352658</v>
      </c>
      <c r="AH25" s="160">
        <v>-3.1374201911381547</v>
      </c>
      <c r="AI25" s="160">
        <v>-2.464888454790966</v>
      </c>
      <c r="AJ25" s="160">
        <v>-1.8076760361097008</v>
      </c>
      <c r="AK25" s="160">
        <v>-2.0419666248298327</v>
      </c>
      <c r="AL25" s="160">
        <v>-1.395092894754777</v>
      </c>
      <c r="AM25" s="160">
        <v>-3.9096480074701</v>
      </c>
      <c r="AN25" s="160">
        <v>-2.137660211930914</v>
      </c>
      <c r="AO25" s="160">
        <v>-3.619182954320422</v>
      </c>
      <c r="AP25" s="160">
        <v>-1.4145114800550136</v>
      </c>
      <c r="AQ25" s="160">
        <v>-2.315333879307648</v>
      </c>
      <c r="AR25" s="159"/>
      <c r="AS25" s="161">
        <v>0.46230434146443855</v>
      </c>
      <c r="AT25" s="161">
        <v>0.24182036403593798</v>
      </c>
      <c r="AU25" s="161">
        <v>0.10800564579533045</v>
      </c>
      <c r="AV25" s="161">
        <v>0.09151458795037826</v>
      </c>
      <c r="AW25" s="161">
        <v>0.614054458331383</v>
      </c>
      <c r="AX25" s="161">
        <v>0.920276962476775</v>
      </c>
      <c r="AY25" s="161">
        <v>0.2515736584633963</v>
      </c>
      <c r="AZ25" s="161">
        <v>0.04132197211565014</v>
      </c>
      <c r="BA25" s="161">
        <v>0.08682539058787242</v>
      </c>
      <c r="BB25" s="161">
        <v>-0.4477999868364577</v>
      </c>
      <c r="BC25" s="161">
        <v>0.3447682874247775</v>
      </c>
      <c r="BD25" s="161">
        <v>0.3590282676627172</v>
      </c>
      <c r="BE25" s="161">
        <v>0.20922671056091602</v>
      </c>
      <c r="BF25" s="161">
        <v>-0.11324157070940544</v>
      </c>
      <c r="BG25" s="161">
        <v>0.031713566143160676</v>
      </c>
      <c r="BH25" s="161">
        <v>1.475619358339891</v>
      </c>
      <c r="BI25" s="161">
        <v>0.3481408832298225</v>
      </c>
      <c r="BJ25" s="161">
        <v>0.20231535943304202</v>
      </c>
      <c r="BK25" s="161">
        <v>0.020013255934436813</v>
      </c>
      <c r="BL25" s="161">
        <v>0.04309829079856797</v>
      </c>
      <c r="BM25" s="161">
        <v>1.5028992532575014</v>
      </c>
      <c r="BN25" s="161">
        <v>0.10555037289037728</v>
      </c>
      <c r="BO25" s="161">
        <v>0.09553747099535315</v>
      </c>
      <c r="BP25" s="161">
        <v>0.24528439563647808</v>
      </c>
      <c r="BQ25" s="161">
        <v>0.13707798829605977</v>
      </c>
      <c r="BR25" s="161">
        <v>0.1836641538458501</v>
      </c>
      <c r="BS25" s="161">
        <v>0.6073227363159894</v>
      </c>
    </row>
    <row r="26" spans="1:71" ht="14.25">
      <c r="A26" s="137" t="s">
        <v>431</v>
      </c>
      <c r="B26" s="162">
        <f>4800/(5.711-LOG10(B19)-LOG10(1)+LOG10(0.6))-273</f>
        <v>702.1885847886563</v>
      </c>
      <c r="C26" s="162">
        <f aca="true" t="shared" si="0" ref="C26:BN26">4800/(5.711-LOG10(C19)-LOG10(1)+LOG10(0.6))-273</f>
        <v>716.5556537442442</v>
      </c>
      <c r="D26" s="162">
        <f t="shared" si="0"/>
        <v>871.545592306911</v>
      </c>
      <c r="E26" s="162">
        <f t="shared" si="0"/>
        <v>705.6291799780363</v>
      </c>
      <c r="F26" s="162">
        <f t="shared" si="0"/>
        <v>706.5279625579626</v>
      </c>
      <c r="G26" s="162">
        <f t="shared" si="0"/>
        <v>727.7705242700338</v>
      </c>
      <c r="H26" s="162">
        <f t="shared" si="0"/>
        <v>708.7420163806983</v>
      </c>
      <c r="I26" s="162">
        <f t="shared" si="0"/>
        <v>779.5753584646177</v>
      </c>
      <c r="J26" s="162">
        <f t="shared" si="0"/>
        <v>733.85064637252</v>
      </c>
      <c r="K26" s="162">
        <f t="shared" si="0"/>
        <v>888.2411945405065</v>
      </c>
      <c r="L26" s="162">
        <f t="shared" si="0"/>
        <v>733.1522939602172</v>
      </c>
      <c r="M26" s="162">
        <f t="shared" si="0"/>
        <v>846.1816367856482</v>
      </c>
      <c r="N26" s="162">
        <f t="shared" si="0"/>
        <v>834.8792582984763</v>
      </c>
      <c r="O26" s="162">
        <f t="shared" si="0"/>
        <v>797.8889336581026</v>
      </c>
      <c r="P26" s="162">
        <f t="shared" si="0"/>
        <v>925.4610897566204</v>
      </c>
      <c r="Q26" s="162">
        <f t="shared" si="0"/>
        <v>958.1621598977335</v>
      </c>
      <c r="R26" s="162">
        <f t="shared" si="0"/>
        <v>707.8619471516638</v>
      </c>
      <c r="S26" s="162">
        <f t="shared" si="0"/>
        <v>711.1252514048257</v>
      </c>
      <c r="T26" s="162">
        <f t="shared" si="0"/>
        <v>729.0497666889903</v>
      </c>
      <c r="U26" s="162">
        <f t="shared" si="0"/>
        <v>826.909495119646</v>
      </c>
      <c r="V26" s="162">
        <f t="shared" si="0"/>
        <v>756.7918379327045</v>
      </c>
      <c r="W26" s="162">
        <f t="shared" si="0"/>
        <v>832.8509988554372</v>
      </c>
      <c r="X26" s="162">
        <f t="shared" si="0"/>
        <v>726.662137279588</v>
      </c>
      <c r="Y26" s="162">
        <f t="shared" si="0"/>
        <v>792.7844869336616</v>
      </c>
      <c r="Z26" s="162">
        <f t="shared" si="0"/>
        <v>982.8632970774333</v>
      </c>
      <c r="AA26" s="162">
        <f t="shared" si="0"/>
        <v>720.3578717127626</v>
      </c>
      <c r="AB26" s="162">
        <f t="shared" si="0"/>
        <v>741.4227195223422</v>
      </c>
      <c r="AC26" s="162">
        <f t="shared" si="0"/>
        <v>726.8476423037104</v>
      </c>
      <c r="AD26" s="162">
        <f t="shared" si="0"/>
        <v>901.0417566592034</v>
      </c>
      <c r="AE26" s="162">
        <f t="shared" si="0"/>
        <v>835.9592453846703</v>
      </c>
      <c r="AF26" s="163"/>
      <c r="AG26" s="164">
        <f t="shared" si="0"/>
        <v>733.1522939602172</v>
      </c>
      <c r="AH26" s="164">
        <f t="shared" si="0"/>
        <v>883.8209446707785</v>
      </c>
      <c r="AI26" s="164">
        <f t="shared" si="0"/>
        <v>773.2775243022472</v>
      </c>
      <c r="AJ26" s="164">
        <f t="shared" si="0"/>
        <v>719.1715112126841</v>
      </c>
      <c r="AK26" s="164">
        <f t="shared" si="0"/>
        <v>639.3281975735615</v>
      </c>
      <c r="AL26" s="164">
        <f t="shared" si="0"/>
        <v>794.2638024234343</v>
      </c>
      <c r="AM26" s="164">
        <f t="shared" si="0"/>
        <v>936.3141162719146</v>
      </c>
      <c r="AN26" s="164">
        <f t="shared" si="0"/>
        <v>666.5295289927782</v>
      </c>
      <c r="AO26" s="164">
        <f t="shared" si="0"/>
        <v>724.2217177095583</v>
      </c>
      <c r="AP26" s="164">
        <f t="shared" si="0"/>
        <v>832.9295604558181</v>
      </c>
      <c r="AQ26" s="164">
        <f t="shared" si="0"/>
        <v>719.5684053157576</v>
      </c>
      <c r="AR26" s="163"/>
      <c r="AS26" s="165">
        <f t="shared" si="0"/>
        <v>670.7615019576617</v>
      </c>
      <c r="AT26" s="165">
        <f t="shared" si="0"/>
        <v>708.3028956505075</v>
      </c>
      <c r="AU26" s="165">
        <f t="shared" si="0"/>
        <v>695.9419524437745</v>
      </c>
      <c r="AV26" s="165">
        <f t="shared" si="0"/>
        <v>693.941393134963</v>
      </c>
      <c r="AW26" s="165">
        <f t="shared" si="0"/>
        <v>760.4417276360009</v>
      </c>
      <c r="AX26" s="165">
        <f t="shared" si="0"/>
        <v>781.3338870414684</v>
      </c>
      <c r="AY26" s="165">
        <f t="shared" si="0"/>
        <v>721.919840872646</v>
      </c>
      <c r="AZ26" s="165">
        <f t="shared" si="0"/>
        <v>671.3964792780247</v>
      </c>
      <c r="BA26" s="165">
        <f t="shared" si="0"/>
        <v>708.082650936589</v>
      </c>
      <c r="BB26" s="165">
        <f t="shared" si="0"/>
        <v>656.7252831863896</v>
      </c>
      <c r="BC26" s="165">
        <f t="shared" si="0"/>
        <v>720.3578717127626</v>
      </c>
      <c r="BD26" s="165">
        <f t="shared" si="0"/>
        <v>748.3699232651237</v>
      </c>
      <c r="BE26" s="165">
        <f t="shared" si="0"/>
        <v>731.387103174302</v>
      </c>
      <c r="BF26" s="165">
        <f t="shared" si="0"/>
        <v>737.7841059786011</v>
      </c>
      <c r="BG26" s="165">
        <f t="shared" si="0"/>
        <v>703.3480402856791</v>
      </c>
      <c r="BH26" s="165">
        <f t="shared" si="0"/>
        <v>686.0694319945017</v>
      </c>
      <c r="BI26" s="165">
        <f t="shared" si="0"/>
        <v>783.2972682117959</v>
      </c>
      <c r="BJ26" s="165">
        <f t="shared" si="0"/>
        <v>747.1375858428978</v>
      </c>
      <c r="BK26" s="165">
        <f t="shared" si="0"/>
        <v>737.4474600656654</v>
      </c>
      <c r="BL26" s="165">
        <f t="shared" si="0"/>
        <v>714.291624622136</v>
      </c>
      <c r="BM26" s="165">
        <f t="shared" si="0"/>
        <v>719.7663099366051</v>
      </c>
      <c r="BN26" s="165">
        <f t="shared" si="0"/>
        <v>774.390901475582</v>
      </c>
      <c r="BO26" s="165">
        <f>4800/(5.711-LOG10(BO19)-LOG10(1)+LOG10(0.6))-273</f>
        <v>709.1793262210311</v>
      </c>
      <c r="BP26" s="165">
        <f>4800/(5.711-LOG10(BP19)-LOG10(1)+LOG10(0.6))-273</f>
        <v>706.079529232536</v>
      </c>
      <c r="BQ26" s="165">
        <f>4800/(5.711-LOG10(BQ19)-LOG10(1)+LOG10(0.6))-273</f>
        <v>726.662137279588</v>
      </c>
      <c r="BR26" s="165">
        <f>4800/(5.711-LOG10(BR19)-LOG10(1)+LOG10(0.6))-273</f>
        <v>719.9638549027646</v>
      </c>
      <c r="BS26" s="165">
        <f>4800/(5.711-LOG10(BS19)-LOG10(1)+LOG10(0.6))-273</f>
        <v>720.9462357890627</v>
      </c>
    </row>
    <row r="29" spans="1:25" s="166" customFormat="1" ht="15.75">
      <c r="A29" s="137" t="s">
        <v>426</v>
      </c>
      <c r="B29" s="193" t="s">
        <v>427</v>
      </c>
      <c r="C29" s="193"/>
      <c r="D29" s="193"/>
      <c r="E29" s="193"/>
      <c r="F29" s="193"/>
      <c r="G29" s="193"/>
      <c r="H29" s="193"/>
      <c r="I29" s="193"/>
      <c r="J29" s="193"/>
      <c r="K29" s="193"/>
      <c r="L29" s="193"/>
      <c r="M29" s="193"/>
      <c r="N29" s="193"/>
      <c r="O29" s="193"/>
      <c r="P29" s="193"/>
      <c r="Q29" s="193"/>
      <c r="R29" s="193"/>
      <c r="S29" s="193"/>
      <c r="T29" s="193"/>
      <c r="U29" s="193"/>
      <c r="V29" s="193"/>
      <c r="W29" s="193"/>
      <c r="X29" s="193"/>
      <c r="Y29" s="193"/>
    </row>
    <row r="30" spans="2:34" s="166" customFormat="1" ht="15.75">
      <c r="B30" s="193" t="s">
        <v>428</v>
      </c>
      <c r="C30" s="193"/>
      <c r="D30" s="193"/>
      <c r="E30" s="193"/>
      <c r="F30" s="193"/>
      <c r="G30" s="193"/>
      <c r="H30" s="193"/>
      <c r="I30" s="193"/>
      <c r="J30" s="193"/>
      <c r="K30" s="193"/>
      <c r="L30" s="193"/>
      <c r="M30" s="193"/>
      <c r="N30" s="193"/>
      <c r="O30" s="193"/>
      <c r="P30" s="193"/>
      <c r="Q30" s="193"/>
      <c r="R30" s="193"/>
      <c r="S30" s="193"/>
      <c r="T30" s="193"/>
      <c r="U30" s="193"/>
      <c r="V30" s="193"/>
      <c r="W30" s="193"/>
      <c r="X30" s="193"/>
      <c r="Y30" s="193"/>
      <c r="Z30" s="193"/>
      <c r="AA30" s="193"/>
      <c r="AB30" s="193"/>
      <c r="AC30" s="193"/>
      <c r="AD30" s="193"/>
      <c r="AE30" s="193"/>
      <c r="AF30" s="193"/>
      <c r="AG30" s="193"/>
      <c r="AH30" s="193"/>
    </row>
  </sheetData>
  <sheetProtection/>
  <mergeCells count="3">
    <mergeCell ref="B29:Y29"/>
    <mergeCell ref="B30:AH30"/>
    <mergeCell ref="B1:N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M11"/>
  <sheetViews>
    <sheetView zoomScalePageLayoutView="0" workbookViewId="0" topLeftCell="A1">
      <selection activeCell="F18" sqref="F18"/>
    </sheetView>
  </sheetViews>
  <sheetFormatPr defaultColWidth="9.00390625" defaultRowHeight="14.25"/>
  <cols>
    <col min="1" max="1" width="17.375" style="128" customWidth="1"/>
    <col min="2" max="2" width="11.125" style="128" customWidth="1"/>
    <col min="3" max="3" width="12.25390625" style="128" customWidth="1"/>
    <col min="4" max="4" width="8.375" style="128" customWidth="1"/>
    <col min="5" max="5" width="11.875" style="128" customWidth="1"/>
    <col min="6" max="7" width="10.50390625" style="128" customWidth="1"/>
    <col min="8" max="9" width="9.00390625" style="128" customWidth="1"/>
    <col min="10" max="10" width="11.50390625" style="128" customWidth="1"/>
    <col min="11" max="11" width="11.75390625" style="128" customWidth="1"/>
    <col min="12" max="12" width="42.125" style="128" customWidth="1"/>
    <col min="13" max="13" width="16.875" style="128" customWidth="1"/>
    <col min="14" max="16384" width="9.00390625" style="128" customWidth="1"/>
  </cols>
  <sheetData>
    <row r="1" spans="1:13" ht="21.75" customHeight="1" thickBot="1">
      <c r="A1" s="194" t="s">
        <v>446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</row>
    <row r="2" spans="1:13" s="131" customFormat="1" ht="12">
      <c r="A2" s="130" t="s">
        <v>343</v>
      </c>
      <c r="B2" s="130" t="s">
        <v>344</v>
      </c>
      <c r="C2" s="130" t="s">
        <v>345</v>
      </c>
      <c r="D2" s="130" t="s">
        <v>346</v>
      </c>
      <c r="E2" s="130" t="s">
        <v>347</v>
      </c>
      <c r="F2" s="130" t="s">
        <v>348</v>
      </c>
      <c r="G2" s="130" t="s">
        <v>349</v>
      </c>
      <c r="H2" s="130" t="s">
        <v>350</v>
      </c>
      <c r="I2" s="130" t="s">
        <v>351</v>
      </c>
      <c r="J2" s="130" t="s">
        <v>352</v>
      </c>
      <c r="K2" s="130" t="s">
        <v>353</v>
      </c>
      <c r="L2" s="130" t="s">
        <v>425</v>
      </c>
      <c r="M2" s="130" t="s">
        <v>354</v>
      </c>
    </row>
    <row r="3" spans="1:13" s="131" customFormat="1" ht="24">
      <c r="A3" s="130" t="s">
        <v>355</v>
      </c>
      <c r="B3" s="130" t="s">
        <v>356</v>
      </c>
      <c r="C3" s="130" t="s">
        <v>357</v>
      </c>
      <c r="D3" s="130" t="s">
        <v>358</v>
      </c>
      <c r="E3" s="130" t="s">
        <v>359</v>
      </c>
      <c r="F3" s="130" t="s">
        <v>360</v>
      </c>
      <c r="G3" s="130" t="s">
        <v>361</v>
      </c>
      <c r="H3" s="130" t="s">
        <v>362</v>
      </c>
      <c r="I3" s="130" t="s">
        <v>363</v>
      </c>
      <c r="J3" s="132" t="s">
        <v>364</v>
      </c>
      <c r="K3" s="132" t="s">
        <v>365</v>
      </c>
      <c r="L3" s="130" t="s">
        <v>366</v>
      </c>
      <c r="M3" s="130" t="s">
        <v>367</v>
      </c>
    </row>
    <row r="4" spans="1:13" s="131" customFormat="1" ht="24">
      <c r="A4" s="130" t="s">
        <v>368</v>
      </c>
      <c r="B4" s="130" t="s">
        <v>393</v>
      </c>
      <c r="C4" s="130" t="s">
        <v>369</v>
      </c>
      <c r="D4" s="130" t="s">
        <v>370</v>
      </c>
      <c r="E4" s="130" t="s">
        <v>371</v>
      </c>
      <c r="F4" s="130" t="s">
        <v>372</v>
      </c>
      <c r="G4" s="130" t="s">
        <v>373</v>
      </c>
      <c r="H4" s="130" t="s">
        <v>374</v>
      </c>
      <c r="I4" s="130" t="s">
        <v>375</v>
      </c>
      <c r="J4" s="132" t="s">
        <v>376</v>
      </c>
      <c r="K4" s="132" t="s">
        <v>377</v>
      </c>
      <c r="L4" s="130" t="s">
        <v>378</v>
      </c>
      <c r="M4" s="130" t="s">
        <v>379</v>
      </c>
    </row>
    <row r="5" spans="1:13" s="131" customFormat="1" ht="24">
      <c r="A5" s="130" t="s">
        <v>380</v>
      </c>
      <c r="B5" s="130" t="s">
        <v>381</v>
      </c>
      <c r="C5" s="130" t="s">
        <v>369</v>
      </c>
      <c r="D5" s="130" t="s">
        <v>382</v>
      </c>
      <c r="E5" s="130" t="s">
        <v>383</v>
      </c>
      <c r="F5" s="130" t="s">
        <v>384</v>
      </c>
      <c r="G5" s="130" t="s">
        <v>385</v>
      </c>
      <c r="H5" s="130" t="s">
        <v>386</v>
      </c>
      <c r="I5" s="130" t="s">
        <v>387</v>
      </c>
      <c r="J5" s="132" t="s">
        <v>388</v>
      </c>
      <c r="K5" s="132" t="s">
        <v>389</v>
      </c>
      <c r="L5" s="130" t="s">
        <v>390</v>
      </c>
      <c r="M5" s="130" t="s">
        <v>391</v>
      </c>
    </row>
    <row r="6" spans="1:13" s="131" customFormat="1" ht="24">
      <c r="A6" s="130" t="s">
        <v>392</v>
      </c>
      <c r="B6" s="130" t="s">
        <v>393</v>
      </c>
      <c r="C6" s="130" t="s">
        <v>357</v>
      </c>
      <c r="D6" s="130" t="s">
        <v>394</v>
      </c>
      <c r="E6" s="130" t="s">
        <v>395</v>
      </c>
      <c r="F6" s="130" t="s">
        <v>396</v>
      </c>
      <c r="G6" s="130" t="s">
        <v>397</v>
      </c>
      <c r="H6" s="130" t="s">
        <v>398</v>
      </c>
      <c r="I6" s="130" t="s">
        <v>399</v>
      </c>
      <c r="J6" s="132" t="s">
        <v>400</v>
      </c>
      <c r="K6" s="132" t="s">
        <v>401</v>
      </c>
      <c r="L6" s="130" t="s">
        <v>402</v>
      </c>
      <c r="M6" s="130" t="s">
        <v>403</v>
      </c>
    </row>
    <row r="7" spans="1:13" s="131" customFormat="1" ht="24">
      <c r="A7" s="130" t="s">
        <v>404</v>
      </c>
      <c r="B7" s="130" t="s">
        <v>393</v>
      </c>
      <c r="C7" s="130" t="s">
        <v>357</v>
      </c>
      <c r="D7" s="130" t="s">
        <v>405</v>
      </c>
      <c r="E7" s="130" t="s">
        <v>406</v>
      </c>
      <c r="F7" s="130" t="s">
        <v>407</v>
      </c>
      <c r="G7" s="130" t="s">
        <v>408</v>
      </c>
      <c r="H7" s="130" t="s">
        <v>409</v>
      </c>
      <c r="I7" s="130" t="s">
        <v>410</v>
      </c>
      <c r="J7" s="132" t="s">
        <v>411</v>
      </c>
      <c r="K7" s="132" t="s">
        <v>412</v>
      </c>
      <c r="L7" s="130" t="s">
        <v>413</v>
      </c>
      <c r="M7" s="130" t="s">
        <v>379</v>
      </c>
    </row>
    <row r="8" spans="1:13" s="131" customFormat="1" ht="24.75" thickBot="1">
      <c r="A8" s="133" t="s">
        <v>414</v>
      </c>
      <c r="B8" s="133" t="s">
        <v>415</v>
      </c>
      <c r="C8" s="133" t="s">
        <v>369</v>
      </c>
      <c r="D8" s="133" t="s">
        <v>416</v>
      </c>
      <c r="E8" s="133" t="s">
        <v>417</v>
      </c>
      <c r="F8" s="133" t="s">
        <v>418</v>
      </c>
      <c r="G8" s="133" t="s">
        <v>419</v>
      </c>
      <c r="H8" s="133" t="s">
        <v>420</v>
      </c>
      <c r="I8" s="133" t="s">
        <v>421</v>
      </c>
      <c r="J8" s="134" t="s">
        <v>422</v>
      </c>
      <c r="K8" s="134" t="s">
        <v>423</v>
      </c>
      <c r="L8" s="133" t="s">
        <v>424</v>
      </c>
      <c r="M8" s="133" t="s">
        <v>379</v>
      </c>
    </row>
    <row r="10" spans="1:13" s="167" customFormat="1" ht="12">
      <c r="A10" s="195" t="s">
        <v>442</v>
      </c>
      <c r="B10" s="195"/>
      <c r="C10" s="195"/>
      <c r="D10" s="195"/>
      <c r="E10" s="195"/>
      <c r="F10" s="195"/>
      <c r="G10" s="195"/>
      <c r="H10" s="195"/>
      <c r="I10" s="195"/>
      <c r="J10" s="195"/>
      <c r="K10" s="195"/>
      <c r="L10" s="195"/>
      <c r="M10" s="195"/>
    </row>
    <row r="11" spans="1:13" s="168" customFormat="1" ht="12">
      <c r="A11" s="195" t="s">
        <v>443</v>
      </c>
      <c r="B11" s="195"/>
      <c r="C11" s="195"/>
      <c r="D11" s="195"/>
      <c r="E11" s="195"/>
      <c r="F11" s="195"/>
      <c r="G11" s="195"/>
      <c r="H11" s="195"/>
      <c r="I11" s="195"/>
      <c r="J11" s="195"/>
      <c r="K11" s="195"/>
      <c r="L11" s="195"/>
      <c r="M11" s="195"/>
    </row>
  </sheetData>
  <sheetProtection/>
  <mergeCells count="3">
    <mergeCell ref="A1:M1"/>
    <mergeCell ref="A10:M10"/>
    <mergeCell ref="A11:M11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2020-05-01T21:05:58Z</dcterms:modified>
  <cp:category/>
  <cp:version/>
  <cp:contentType/>
  <cp:contentStatus/>
</cp:coreProperties>
</file>