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480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K248" i="1" l="1"/>
  <c r="J248" i="1"/>
  <c r="I248" i="1"/>
  <c r="H248" i="1"/>
  <c r="I48" i="1"/>
  <c r="H48" i="1"/>
  <c r="G48" i="1"/>
  <c r="J48" i="1" s="1"/>
  <c r="I44" i="1"/>
  <c r="H44" i="1"/>
  <c r="G44" i="1"/>
  <c r="J44" i="1" s="1"/>
  <c r="I31" i="1"/>
  <c r="H31" i="1"/>
  <c r="G31" i="1"/>
  <c r="J31" i="1" s="1"/>
  <c r="I28" i="1"/>
  <c r="H28" i="1"/>
  <c r="G28" i="1"/>
  <c r="J28" i="1" s="1"/>
  <c r="I15" i="1"/>
  <c r="H15" i="1"/>
  <c r="G15" i="1"/>
  <c r="J15" i="1" s="1"/>
  <c r="I35" i="1"/>
  <c r="H35" i="1"/>
  <c r="G35" i="1"/>
  <c r="J35" i="1" s="1"/>
  <c r="I37" i="1"/>
  <c r="H37" i="1"/>
  <c r="G37" i="1"/>
  <c r="J37" i="1" s="1"/>
  <c r="I34" i="1"/>
  <c r="H34" i="1"/>
  <c r="G34" i="1"/>
  <c r="J34" i="1" s="1"/>
  <c r="I18" i="1"/>
  <c r="H18" i="1"/>
  <c r="G18" i="1"/>
  <c r="J18" i="1" s="1"/>
  <c r="I17" i="1"/>
  <c r="H17" i="1"/>
  <c r="G17" i="1"/>
  <c r="J17" i="1" s="1"/>
  <c r="I8" i="1"/>
  <c r="H8" i="1"/>
  <c r="G8" i="1"/>
  <c r="J8" i="1" s="1"/>
  <c r="I25" i="1"/>
  <c r="H25" i="1"/>
  <c r="G25" i="1"/>
  <c r="J25" i="1" s="1"/>
  <c r="I33" i="1"/>
  <c r="H33" i="1"/>
  <c r="G33" i="1"/>
  <c r="J33" i="1" s="1"/>
  <c r="I16" i="1"/>
  <c r="H16" i="1"/>
  <c r="G16" i="1"/>
  <c r="J16" i="1" s="1"/>
  <c r="I41" i="1"/>
  <c r="H41" i="1"/>
  <c r="G41" i="1"/>
  <c r="J41" i="1" s="1"/>
  <c r="I39" i="1"/>
  <c r="H39" i="1"/>
  <c r="G39" i="1"/>
  <c r="J39" i="1" s="1"/>
  <c r="I30" i="1"/>
  <c r="H30" i="1"/>
  <c r="G30" i="1"/>
  <c r="J30" i="1" s="1"/>
  <c r="I43" i="1"/>
  <c r="H43" i="1"/>
  <c r="G43" i="1"/>
  <c r="J43" i="1" s="1"/>
  <c r="I12" i="1"/>
  <c r="H12" i="1"/>
  <c r="G12" i="1"/>
  <c r="J12" i="1" s="1"/>
  <c r="I42" i="1"/>
  <c r="H42" i="1"/>
  <c r="G42" i="1"/>
  <c r="J42" i="1" s="1"/>
  <c r="I29" i="1"/>
  <c r="H29" i="1"/>
  <c r="G29" i="1"/>
  <c r="J29" i="1" s="1"/>
  <c r="I45" i="1"/>
  <c r="H45" i="1"/>
  <c r="G45" i="1"/>
  <c r="J45" i="1" s="1"/>
  <c r="I22" i="1"/>
  <c r="H22" i="1"/>
  <c r="G22" i="1"/>
  <c r="J22" i="1" s="1"/>
  <c r="I14" i="1"/>
  <c r="H14" i="1"/>
  <c r="G14" i="1"/>
  <c r="J14" i="1" s="1"/>
  <c r="I32" i="1"/>
  <c r="H32" i="1"/>
  <c r="G32" i="1"/>
  <c r="J32" i="1" s="1"/>
  <c r="I46" i="1"/>
  <c r="H46" i="1"/>
  <c r="G46" i="1"/>
  <c r="J46" i="1" s="1"/>
  <c r="I21" i="1"/>
  <c r="H21" i="1"/>
  <c r="G21" i="1"/>
  <c r="J21" i="1" s="1"/>
  <c r="I23" i="1"/>
  <c r="H23" i="1"/>
  <c r="G23" i="1"/>
  <c r="J23" i="1" s="1"/>
  <c r="I36" i="1"/>
  <c r="H36" i="1"/>
  <c r="G36" i="1"/>
  <c r="J36" i="1" s="1"/>
  <c r="I49" i="1"/>
  <c r="H49" i="1"/>
  <c r="G49" i="1"/>
  <c r="J49" i="1" s="1"/>
  <c r="I40" i="1"/>
  <c r="H40" i="1"/>
  <c r="G40" i="1"/>
  <c r="J40" i="1" s="1"/>
  <c r="I24" i="1"/>
  <c r="H24" i="1"/>
  <c r="G24" i="1"/>
  <c r="J24" i="1" s="1"/>
  <c r="I47" i="1"/>
  <c r="H47" i="1"/>
  <c r="G47" i="1"/>
  <c r="J47" i="1" s="1"/>
  <c r="I27" i="1"/>
  <c r="H27" i="1"/>
  <c r="G27" i="1"/>
  <c r="J27" i="1" s="1"/>
  <c r="I19" i="1"/>
  <c r="H19" i="1"/>
  <c r="G19" i="1"/>
  <c r="J19" i="1" s="1"/>
  <c r="I38" i="1"/>
  <c r="H38" i="1"/>
  <c r="G38" i="1"/>
  <c r="J38" i="1" s="1"/>
  <c r="I10" i="1"/>
  <c r="H10" i="1"/>
  <c r="G10" i="1"/>
  <c r="J10" i="1" s="1"/>
  <c r="I13" i="1"/>
  <c r="H13" i="1"/>
  <c r="G13" i="1"/>
  <c r="J13" i="1" s="1"/>
  <c r="I26" i="1"/>
  <c r="H26" i="1"/>
  <c r="G26" i="1"/>
  <c r="J26" i="1" s="1"/>
  <c r="I20" i="1"/>
  <c r="H20" i="1"/>
  <c r="G20" i="1"/>
  <c r="J20" i="1" s="1"/>
  <c r="I9" i="1"/>
  <c r="H9" i="1"/>
  <c r="G9" i="1"/>
  <c r="J9" i="1" s="1"/>
  <c r="I11" i="1"/>
  <c r="H11" i="1"/>
  <c r="G11" i="1"/>
  <c r="J11" i="1" s="1"/>
  <c r="I243" i="1"/>
  <c r="H243" i="1"/>
  <c r="G243" i="1"/>
  <c r="J243" i="1" s="1"/>
  <c r="I221" i="1"/>
  <c r="H221" i="1"/>
  <c r="G221" i="1"/>
  <c r="J221" i="1" s="1"/>
  <c r="I242" i="1"/>
  <c r="H242" i="1"/>
  <c r="G242" i="1"/>
  <c r="J242" i="1" s="1"/>
  <c r="I216" i="1"/>
  <c r="H216" i="1"/>
  <c r="G216" i="1"/>
  <c r="J216" i="1" s="1"/>
  <c r="I219" i="1"/>
  <c r="H219" i="1"/>
  <c r="G219" i="1"/>
  <c r="J219" i="1" s="1"/>
  <c r="I214" i="1"/>
  <c r="H214" i="1"/>
  <c r="G214" i="1"/>
  <c r="J214" i="1" s="1"/>
  <c r="I237" i="1"/>
  <c r="H237" i="1"/>
  <c r="G237" i="1"/>
  <c r="J237" i="1" s="1"/>
  <c r="I234" i="1"/>
  <c r="H234" i="1"/>
  <c r="G234" i="1"/>
  <c r="J234" i="1" s="1"/>
  <c r="I222" i="1"/>
  <c r="H222" i="1"/>
  <c r="G222" i="1"/>
  <c r="J222" i="1" s="1"/>
  <c r="I223" i="1"/>
  <c r="H223" i="1"/>
  <c r="G223" i="1"/>
  <c r="J223" i="1" s="1"/>
  <c r="I229" i="1"/>
  <c r="H229" i="1"/>
  <c r="G229" i="1"/>
  <c r="J229" i="1" s="1"/>
  <c r="I244" i="1"/>
  <c r="H244" i="1"/>
  <c r="G244" i="1"/>
  <c r="J244" i="1" s="1"/>
  <c r="I241" i="1"/>
  <c r="H241" i="1"/>
  <c r="G241" i="1"/>
  <c r="J241" i="1" s="1"/>
  <c r="I231" i="1"/>
  <c r="H231" i="1"/>
  <c r="G231" i="1"/>
  <c r="J231" i="1" s="1"/>
  <c r="I232" i="1"/>
  <c r="H232" i="1"/>
  <c r="G232" i="1"/>
  <c r="J232" i="1" s="1"/>
  <c r="I213" i="1"/>
  <c r="H213" i="1"/>
  <c r="G213" i="1"/>
  <c r="J213" i="1" s="1"/>
  <c r="I210" i="1"/>
  <c r="H210" i="1"/>
  <c r="G210" i="1"/>
  <c r="J210" i="1" s="1"/>
  <c r="I215" i="1"/>
  <c r="H215" i="1"/>
  <c r="G215" i="1"/>
  <c r="J215" i="1" s="1"/>
  <c r="I235" i="1"/>
  <c r="H235" i="1"/>
  <c r="G235" i="1"/>
  <c r="J235" i="1" s="1"/>
  <c r="I209" i="1"/>
  <c r="H209" i="1"/>
  <c r="G209" i="1"/>
  <c r="J209" i="1" s="1"/>
  <c r="I220" i="1"/>
  <c r="H220" i="1"/>
  <c r="G220" i="1"/>
  <c r="J220" i="1" s="1"/>
  <c r="I217" i="1"/>
  <c r="H217" i="1"/>
  <c r="G217" i="1"/>
  <c r="J217" i="1" s="1"/>
  <c r="I218" i="1"/>
  <c r="H218" i="1"/>
  <c r="G218" i="1"/>
  <c r="J218" i="1" s="1"/>
  <c r="I245" i="1"/>
  <c r="H245" i="1"/>
  <c r="G245" i="1"/>
  <c r="J245" i="1" s="1"/>
  <c r="I227" i="1"/>
  <c r="H227" i="1"/>
  <c r="G227" i="1"/>
  <c r="J227" i="1" s="1"/>
  <c r="I236" i="1"/>
  <c r="H236" i="1"/>
  <c r="G236" i="1"/>
  <c r="J236" i="1" s="1"/>
  <c r="I226" i="1"/>
  <c r="H226" i="1"/>
  <c r="G226" i="1"/>
  <c r="J226" i="1" s="1"/>
  <c r="I225" i="1"/>
  <c r="H225" i="1"/>
  <c r="G225" i="1"/>
  <c r="J225" i="1" s="1"/>
  <c r="I230" i="1"/>
  <c r="H230" i="1"/>
  <c r="G230" i="1"/>
  <c r="J230" i="1" s="1"/>
  <c r="I224" i="1"/>
  <c r="H224" i="1"/>
  <c r="G224" i="1"/>
  <c r="J224" i="1" s="1"/>
  <c r="I211" i="1"/>
  <c r="H211" i="1"/>
  <c r="G211" i="1"/>
  <c r="J211" i="1" s="1"/>
  <c r="I240" i="1"/>
  <c r="H240" i="1"/>
  <c r="G240" i="1"/>
  <c r="J240" i="1" s="1"/>
  <c r="I208" i="1"/>
  <c r="H208" i="1"/>
  <c r="G208" i="1"/>
  <c r="J208" i="1" s="1"/>
  <c r="I212" i="1"/>
  <c r="H212" i="1"/>
  <c r="G212" i="1"/>
  <c r="J212" i="1" s="1"/>
  <c r="I233" i="1"/>
  <c r="H233" i="1"/>
  <c r="G233" i="1"/>
  <c r="J233" i="1" s="1"/>
  <c r="I228" i="1"/>
  <c r="H228" i="1"/>
  <c r="G228" i="1"/>
  <c r="J228" i="1" s="1"/>
  <c r="I239" i="1"/>
  <c r="H239" i="1"/>
  <c r="G239" i="1"/>
  <c r="J239" i="1" s="1"/>
  <c r="I238" i="1"/>
  <c r="H238" i="1"/>
  <c r="G238" i="1"/>
  <c r="J238" i="1" s="1"/>
  <c r="I77" i="1"/>
  <c r="H77" i="1"/>
  <c r="G77" i="1"/>
  <c r="J77" i="1" s="1"/>
  <c r="I70" i="1"/>
  <c r="H70" i="1"/>
  <c r="G70" i="1"/>
  <c r="J70" i="1" s="1"/>
  <c r="I83" i="1"/>
  <c r="H83" i="1"/>
  <c r="G83" i="1"/>
  <c r="J83" i="1" s="1"/>
  <c r="I61" i="1"/>
  <c r="H61" i="1"/>
  <c r="G61" i="1"/>
  <c r="J61" i="1" s="1"/>
  <c r="I90" i="1"/>
  <c r="H90" i="1"/>
  <c r="G90" i="1"/>
  <c r="J90" i="1" s="1"/>
  <c r="I89" i="1"/>
  <c r="H89" i="1"/>
  <c r="G89" i="1"/>
  <c r="J89" i="1" s="1"/>
  <c r="I91" i="1"/>
  <c r="H91" i="1"/>
  <c r="G91" i="1"/>
  <c r="J91" i="1" s="1"/>
  <c r="I72" i="1"/>
  <c r="H72" i="1"/>
  <c r="G72" i="1"/>
  <c r="J72" i="1" s="1"/>
  <c r="I81" i="1"/>
  <c r="H81" i="1"/>
  <c r="G81" i="1"/>
  <c r="J81" i="1" s="1"/>
  <c r="I71" i="1"/>
  <c r="H71" i="1"/>
  <c r="G71" i="1"/>
  <c r="J71" i="1" s="1"/>
  <c r="I84" i="1"/>
  <c r="H84" i="1"/>
  <c r="G84" i="1"/>
  <c r="J84" i="1" s="1"/>
  <c r="I80" i="1"/>
  <c r="H80" i="1"/>
  <c r="G80" i="1"/>
  <c r="J80" i="1" s="1"/>
  <c r="I74" i="1"/>
  <c r="H74" i="1"/>
  <c r="G74" i="1"/>
  <c r="J74" i="1" s="1"/>
  <c r="I88" i="1"/>
  <c r="H88" i="1"/>
  <c r="G88" i="1"/>
  <c r="J88" i="1" s="1"/>
  <c r="I53" i="1"/>
  <c r="H53" i="1"/>
  <c r="G53" i="1"/>
  <c r="J53" i="1" s="1"/>
  <c r="I69" i="1"/>
  <c r="H69" i="1"/>
  <c r="G69" i="1"/>
  <c r="J69" i="1" s="1"/>
  <c r="I79" i="1"/>
  <c r="H79" i="1"/>
  <c r="G79" i="1"/>
  <c r="J79" i="1" s="1"/>
  <c r="I87" i="1"/>
  <c r="H87" i="1"/>
  <c r="G87" i="1"/>
  <c r="J87" i="1" s="1"/>
  <c r="I86" i="1"/>
  <c r="H86" i="1"/>
  <c r="G86" i="1"/>
  <c r="J86" i="1" s="1"/>
  <c r="I55" i="1"/>
  <c r="H55" i="1"/>
  <c r="G55" i="1"/>
  <c r="J55" i="1" s="1"/>
  <c r="I64" i="1"/>
  <c r="H64" i="1"/>
  <c r="G64" i="1"/>
  <c r="J64" i="1" s="1"/>
  <c r="I57" i="1"/>
  <c r="H57" i="1"/>
  <c r="G57" i="1"/>
  <c r="J57" i="1" s="1"/>
  <c r="I56" i="1"/>
  <c r="H56" i="1"/>
  <c r="G56" i="1"/>
  <c r="J56" i="1" s="1"/>
  <c r="I68" i="1"/>
  <c r="H68" i="1"/>
  <c r="G68" i="1"/>
  <c r="J68" i="1" s="1"/>
  <c r="I78" i="1"/>
  <c r="H78" i="1"/>
  <c r="G78" i="1"/>
  <c r="J78" i="1" s="1"/>
  <c r="I59" i="1"/>
  <c r="H59" i="1"/>
  <c r="G59" i="1"/>
  <c r="J59" i="1" s="1"/>
  <c r="I73" i="1"/>
  <c r="H73" i="1"/>
  <c r="G73" i="1"/>
  <c r="J73" i="1" s="1"/>
  <c r="I76" i="1"/>
  <c r="H76" i="1"/>
  <c r="G76" i="1"/>
  <c r="J76" i="1" s="1"/>
  <c r="I52" i="1"/>
  <c r="H52" i="1"/>
  <c r="G52" i="1"/>
  <c r="J52" i="1" s="1"/>
  <c r="I75" i="1"/>
  <c r="H75" i="1"/>
  <c r="G75" i="1"/>
  <c r="J75" i="1" s="1"/>
  <c r="I85" i="1"/>
  <c r="H85" i="1"/>
  <c r="G85" i="1"/>
  <c r="J85" i="1" s="1"/>
  <c r="I82" i="1"/>
  <c r="H82" i="1"/>
  <c r="G82" i="1"/>
  <c r="J82" i="1" s="1"/>
  <c r="I67" i="1"/>
  <c r="H67" i="1"/>
  <c r="G67" i="1"/>
  <c r="J67" i="1" s="1"/>
  <c r="I54" i="1"/>
  <c r="H54" i="1"/>
  <c r="G54" i="1"/>
  <c r="J54" i="1" s="1"/>
  <c r="I62" i="1"/>
  <c r="H62" i="1"/>
  <c r="G62" i="1"/>
  <c r="J62" i="1" s="1"/>
  <c r="I65" i="1"/>
  <c r="H65" i="1"/>
  <c r="G65" i="1"/>
  <c r="J65" i="1" s="1"/>
  <c r="I66" i="1"/>
  <c r="H66" i="1"/>
  <c r="G66" i="1"/>
  <c r="J66" i="1" s="1"/>
  <c r="I92" i="1"/>
  <c r="H92" i="1"/>
  <c r="G92" i="1"/>
  <c r="J92" i="1" s="1"/>
  <c r="I58" i="1"/>
  <c r="H58" i="1"/>
  <c r="G58" i="1"/>
  <c r="J58" i="1" s="1"/>
  <c r="I63" i="1"/>
  <c r="H63" i="1"/>
  <c r="G63" i="1"/>
  <c r="J63" i="1" s="1"/>
  <c r="I60" i="1"/>
  <c r="H60" i="1"/>
  <c r="G60" i="1"/>
  <c r="J60" i="1" s="1"/>
  <c r="I108" i="1"/>
  <c r="H108" i="1"/>
  <c r="G108" i="1"/>
  <c r="J108" i="1" s="1"/>
  <c r="I107" i="1"/>
  <c r="H107" i="1"/>
  <c r="G107" i="1"/>
  <c r="J107" i="1" s="1"/>
  <c r="I110" i="1"/>
  <c r="H110" i="1"/>
  <c r="G110" i="1"/>
  <c r="J110" i="1" s="1"/>
  <c r="I100" i="1"/>
  <c r="H100" i="1"/>
  <c r="G100" i="1"/>
  <c r="J100" i="1" s="1"/>
  <c r="I120" i="1"/>
  <c r="H120" i="1"/>
  <c r="G120" i="1"/>
  <c r="J120" i="1" s="1"/>
  <c r="I97" i="1"/>
  <c r="H97" i="1"/>
  <c r="G97" i="1"/>
  <c r="J97" i="1" s="1"/>
  <c r="I112" i="1"/>
  <c r="H112" i="1"/>
  <c r="G112" i="1"/>
  <c r="J112" i="1" s="1"/>
  <c r="I123" i="1"/>
  <c r="H123" i="1"/>
  <c r="G123" i="1"/>
  <c r="J123" i="1" s="1"/>
  <c r="I127" i="1"/>
  <c r="H127" i="1"/>
  <c r="G127" i="1"/>
  <c r="J127" i="1" s="1"/>
  <c r="I101" i="1"/>
  <c r="H101" i="1"/>
  <c r="G101" i="1"/>
  <c r="J101" i="1" s="1"/>
  <c r="I117" i="1"/>
  <c r="H117" i="1"/>
  <c r="G117" i="1"/>
  <c r="J117" i="1" s="1"/>
  <c r="I125" i="1"/>
  <c r="H125" i="1"/>
  <c r="G125" i="1"/>
  <c r="J125" i="1" s="1"/>
  <c r="I106" i="1"/>
  <c r="H106" i="1"/>
  <c r="G106" i="1"/>
  <c r="J106" i="1" s="1"/>
  <c r="I118" i="1"/>
  <c r="H118" i="1"/>
  <c r="G118" i="1"/>
  <c r="J118" i="1" s="1"/>
  <c r="I116" i="1"/>
  <c r="H116" i="1"/>
  <c r="G116" i="1"/>
  <c r="J116" i="1" s="1"/>
  <c r="I119" i="1"/>
  <c r="H119" i="1"/>
  <c r="G119" i="1"/>
  <c r="J119" i="1" s="1"/>
  <c r="I102" i="1"/>
  <c r="H102" i="1"/>
  <c r="G102" i="1"/>
  <c r="J102" i="1" s="1"/>
  <c r="I99" i="1"/>
  <c r="H99" i="1"/>
  <c r="G99" i="1"/>
  <c r="J99" i="1" s="1"/>
  <c r="I96" i="1"/>
  <c r="H96" i="1"/>
  <c r="G96" i="1"/>
  <c r="J96" i="1" s="1"/>
  <c r="I109" i="1"/>
  <c r="H109" i="1"/>
  <c r="G109" i="1"/>
  <c r="J109" i="1" s="1"/>
  <c r="I122" i="1"/>
  <c r="H122" i="1"/>
  <c r="G122" i="1"/>
  <c r="J122" i="1" s="1"/>
  <c r="I115" i="1"/>
  <c r="H115" i="1"/>
  <c r="G115" i="1"/>
  <c r="J115" i="1" s="1"/>
  <c r="I98" i="1"/>
  <c r="H98" i="1"/>
  <c r="G98" i="1"/>
  <c r="J98" i="1" s="1"/>
  <c r="I95" i="1"/>
  <c r="H95" i="1"/>
  <c r="G95" i="1"/>
  <c r="J95" i="1" s="1"/>
  <c r="I111" i="1"/>
  <c r="H111" i="1"/>
  <c r="G111" i="1"/>
  <c r="J111" i="1" s="1"/>
  <c r="I104" i="1"/>
  <c r="H104" i="1"/>
  <c r="G104" i="1"/>
  <c r="J104" i="1" s="1"/>
  <c r="I114" i="1"/>
  <c r="H114" i="1"/>
  <c r="G114" i="1"/>
  <c r="J114" i="1" s="1"/>
  <c r="I113" i="1"/>
  <c r="H113" i="1"/>
  <c r="G113" i="1"/>
  <c r="J113" i="1" s="1"/>
  <c r="I105" i="1"/>
  <c r="H105" i="1"/>
  <c r="G105" i="1"/>
  <c r="J105" i="1" s="1"/>
  <c r="I121" i="1"/>
  <c r="H121" i="1"/>
  <c r="G121" i="1"/>
  <c r="J121" i="1" s="1"/>
  <c r="I103" i="1"/>
  <c r="H103" i="1"/>
  <c r="G103" i="1"/>
  <c r="J103" i="1" s="1"/>
  <c r="I124" i="1"/>
  <c r="H124" i="1"/>
  <c r="G124" i="1"/>
  <c r="J124" i="1" s="1"/>
  <c r="I126" i="1"/>
  <c r="H126" i="1"/>
  <c r="G126" i="1"/>
  <c r="J126" i="1" s="1"/>
  <c r="I140" i="1"/>
  <c r="H140" i="1"/>
  <c r="G140" i="1"/>
  <c r="J140" i="1" s="1"/>
  <c r="I135" i="1"/>
  <c r="H135" i="1"/>
  <c r="G135" i="1"/>
  <c r="J135" i="1" s="1"/>
  <c r="I161" i="1"/>
  <c r="H161" i="1"/>
  <c r="G161" i="1"/>
  <c r="J161" i="1" s="1"/>
  <c r="I147" i="1"/>
  <c r="H147" i="1"/>
  <c r="G147" i="1"/>
  <c r="J147" i="1" s="1"/>
  <c r="I158" i="1"/>
  <c r="H158" i="1"/>
  <c r="G158" i="1"/>
  <c r="J158" i="1" s="1"/>
  <c r="I164" i="1"/>
  <c r="H164" i="1"/>
  <c r="G164" i="1"/>
  <c r="J164" i="1" s="1"/>
  <c r="I133" i="1"/>
  <c r="H133" i="1"/>
  <c r="G133" i="1"/>
  <c r="J133" i="1" s="1"/>
  <c r="I139" i="1"/>
  <c r="H139" i="1"/>
  <c r="G139" i="1"/>
  <c r="J139" i="1" s="1"/>
  <c r="I155" i="1"/>
  <c r="H155" i="1"/>
  <c r="G155" i="1"/>
  <c r="J155" i="1" s="1"/>
  <c r="I136" i="1"/>
  <c r="H136" i="1"/>
  <c r="G136" i="1"/>
  <c r="J136" i="1" s="1"/>
  <c r="I151" i="1"/>
  <c r="H151" i="1"/>
  <c r="G151" i="1"/>
  <c r="J151" i="1" s="1"/>
  <c r="I146" i="1"/>
  <c r="H146" i="1"/>
  <c r="G146" i="1"/>
  <c r="J146" i="1" s="1"/>
  <c r="I149" i="1"/>
  <c r="H149" i="1"/>
  <c r="G149" i="1"/>
  <c r="J149" i="1" s="1"/>
  <c r="I159" i="1"/>
  <c r="H159" i="1"/>
  <c r="G159" i="1"/>
  <c r="J159" i="1" s="1"/>
  <c r="I150" i="1"/>
  <c r="H150" i="1"/>
  <c r="G150" i="1"/>
  <c r="J150" i="1" s="1"/>
  <c r="I134" i="1"/>
  <c r="H134" i="1"/>
  <c r="G134" i="1"/>
  <c r="J134" i="1" s="1"/>
  <c r="I170" i="1"/>
  <c r="H170" i="1"/>
  <c r="G170" i="1"/>
  <c r="J170" i="1" s="1"/>
  <c r="I165" i="1"/>
  <c r="H165" i="1"/>
  <c r="G165" i="1"/>
  <c r="J165" i="1" s="1"/>
  <c r="I132" i="1"/>
  <c r="H132" i="1"/>
  <c r="G132" i="1"/>
  <c r="J132" i="1" s="1"/>
  <c r="I141" i="1"/>
  <c r="H141" i="1"/>
  <c r="G141" i="1"/>
  <c r="J141" i="1" s="1"/>
  <c r="I144" i="1"/>
  <c r="H144" i="1"/>
  <c r="G144" i="1"/>
  <c r="J144" i="1" s="1"/>
  <c r="I153" i="1"/>
  <c r="H153" i="1"/>
  <c r="G153" i="1"/>
  <c r="J153" i="1" s="1"/>
  <c r="I152" i="1"/>
  <c r="H152" i="1"/>
  <c r="G152" i="1"/>
  <c r="J152" i="1" s="1"/>
  <c r="I163" i="1"/>
  <c r="H163" i="1"/>
  <c r="G163" i="1"/>
  <c r="J163" i="1" s="1"/>
  <c r="I162" i="1"/>
  <c r="H162" i="1"/>
  <c r="G162" i="1"/>
  <c r="J162" i="1" s="1"/>
  <c r="I137" i="1"/>
  <c r="H137" i="1"/>
  <c r="G137" i="1"/>
  <c r="J137" i="1" s="1"/>
  <c r="I166" i="1"/>
  <c r="H166" i="1"/>
  <c r="G166" i="1"/>
  <c r="J166" i="1" s="1"/>
  <c r="I154" i="1"/>
  <c r="H154" i="1"/>
  <c r="G154" i="1"/>
  <c r="J154" i="1" s="1"/>
  <c r="I167" i="1"/>
  <c r="H167" i="1"/>
  <c r="G167" i="1"/>
  <c r="J167" i="1" s="1"/>
  <c r="I138" i="1"/>
  <c r="H138" i="1"/>
  <c r="G138" i="1"/>
  <c r="J138" i="1" s="1"/>
  <c r="I160" i="1"/>
  <c r="H160" i="1"/>
  <c r="G160" i="1"/>
  <c r="J160" i="1" s="1"/>
  <c r="I145" i="1"/>
  <c r="H145" i="1"/>
  <c r="G145" i="1"/>
  <c r="J145" i="1" s="1"/>
  <c r="I169" i="1"/>
  <c r="H169" i="1"/>
  <c r="G169" i="1"/>
  <c r="J169" i="1" s="1"/>
  <c r="I131" i="1"/>
  <c r="H131" i="1"/>
  <c r="G131" i="1"/>
  <c r="J131" i="1" s="1"/>
  <c r="I130" i="1"/>
  <c r="H130" i="1"/>
  <c r="G130" i="1"/>
  <c r="J130" i="1" s="1"/>
  <c r="I142" i="1"/>
  <c r="H142" i="1"/>
  <c r="G142" i="1"/>
  <c r="J142" i="1" s="1"/>
  <c r="I143" i="1"/>
  <c r="H143" i="1"/>
  <c r="G143" i="1"/>
  <c r="J143" i="1" s="1"/>
  <c r="I168" i="1"/>
  <c r="H168" i="1"/>
  <c r="G168" i="1"/>
  <c r="J168" i="1" s="1"/>
  <c r="I157" i="1"/>
  <c r="H157" i="1"/>
  <c r="G157" i="1"/>
  <c r="J157" i="1" s="1"/>
  <c r="I156" i="1"/>
  <c r="H156" i="1"/>
  <c r="G156" i="1"/>
  <c r="J156" i="1" s="1"/>
  <c r="I148" i="1"/>
  <c r="H148" i="1"/>
  <c r="G148" i="1"/>
  <c r="J148" i="1" s="1"/>
  <c r="I197" i="1"/>
  <c r="H197" i="1"/>
  <c r="G197" i="1"/>
  <c r="J197" i="1" s="1"/>
  <c r="I205" i="1"/>
  <c r="H205" i="1"/>
  <c r="G205" i="1"/>
  <c r="J205" i="1" s="1"/>
  <c r="I173" i="1"/>
  <c r="H173" i="1"/>
  <c r="G173" i="1"/>
  <c r="J173" i="1" s="1"/>
  <c r="I199" i="1"/>
  <c r="H199" i="1"/>
  <c r="G199" i="1"/>
  <c r="J199" i="1" s="1"/>
  <c r="I176" i="1"/>
  <c r="H176" i="1"/>
  <c r="G176" i="1"/>
  <c r="J176" i="1" s="1"/>
  <c r="I179" i="1"/>
  <c r="H179" i="1"/>
  <c r="G179" i="1"/>
  <c r="J179" i="1" s="1"/>
  <c r="I175" i="1"/>
  <c r="H175" i="1"/>
  <c r="G175" i="1"/>
  <c r="J175" i="1" s="1"/>
  <c r="I174" i="1"/>
  <c r="H174" i="1"/>
  <c r="G174" i="1"/>
  <c r="J174" i="1" s="1"/>
  <c r="I200" i="1"/>
  <c r="H200" i="1"/>
  <c r="G200" i="1"/>
  <c r="J200" i="1" s="1"/>
  <c r="I177" i="1"/>
  <c r="H177" i="1"/>
  <c r="G177" i="1"/>
  <c r="J177" i="1" s="1"/>
  <c r="I196" i="1"/>
  <c r="H196" i="1"/>
  <c r="G196" i="1"/>
  <c r="J196" i="1" s="1"/>
  <c r="I178" i="1"/>
  <c r="H178" i="1"/>
  <c r="G178" i="1"/>
  <c r="J178" i="1" s="1"/>
  <c r="I203" i="1"/>
  <c r="H203" i="1"/>
  <c r="G203" i="1"/>
  <c r="J203" i="1" s="1"/>
  <c r="I182" i="1"/>
  <c r="H182" i="1"/>
  <c r="G182" i="1"/>
  <c r="J182" i="1" s="1"/>
  <c r="I191" i="1"/>
  <c r="H191" i="1"/>
  <c r="G191" i="1"/>
  <c r="J191" i="1" s="1"/>
  <c r="I202" i="1"/>
  <c r="H202" i="1"/>
  <c r="G202" i="1"/>
  <c r="J202" i="1" s="1"/>
  <c r="I181" i="1"/>
  <c r="H181" i="1"/>
  <c r="G181" i="1"/>
  <c r="J181" i="1" s="1"/>
  <c r="I187" i="1"/>
  <c r="H187" i="1"/>
  <c r="G187" i="1"/>
  <c r="J187" i="1" s="1"/>
  <c r="I201" i="1"/>
  <c r="H201" i="1"/>
  <c r="G201" i="1"/>
  <c r="J201" i="1" s="1"/>
  <c r="I192" i="1"/>
  <c r="H192" i="1"/>
  <c r="G192" i="1"/>
  <c r="J192" i="1" s="1"/>
  <c r="I189" i="1"/>
  <c r="H189" i="1"/>
  <c r="G189" i="1"/>
  <c r="J189" i="1" s="1"/>
  <c r="I184" i="1"/>
  <c r="H184" i="1"/>
  <c r="G184" i="1"/>
  <c r="J184" i="1" s="1"/>
  <c r="I190" i="1"/>
  <c r="H190" i="1"/>
  <c r="G190" i="1"/>
  <c r="J190" i="1" s="1"/>
  <c r="I188" i="1"/>
  <c r="H188" i="1"/>
  <c r="G188" i="1"/>
  <c r="J188" i="1" s="1"/>
  <c r="I180" i="1"/>
  <c r="H180" i="1"/>
  <c r="G180" i="1"/>
  <c r="J180" i="1" s="1"/>
  <c r="I204" i="1"/>
  <c r="H204" i="1"/>
  <c r="G204" i="1"/>
  <c r="J204" i="1" s="1"/>
  <c r="I198" i="1"/>
  <c r="H198" i="1"/>
  <c r="G198" i="1"/>
  <c r="J198" i="1" s="1"/>
  <c r="I183" i="1"/>
  <c r="H183" i="1"/>
  <c r="G183" i="1"/>
  <c r="J183" i="1" s="1"/>
  <c r="I195" i="1"/>
  <c r="H195" i="1"/>
  <c r="G195" i="1"/>
  <c r="J195" i="1" s="1"/>
  <c r="I186" i="1"/>
  <c r="H186" i="1"/>
  <c r="G186" i="1"/>
  <c r="J186" i="1" s="1"/>
  <c r="I185" i="1"/>
  <c r="H185" i="1"/>
  <c r="G185" i="1"/>
  <c r="J185" i="1" s="1"/>
  <c r="I194" i="1"/>
  <c r="H194" i="1"/>
  <c r="G194" i="1"/>
  <c r="J194" i="1" s="1"/>
  <c r="I193" i="1"/>
  <c r="H193" i="1"/>
  <c r="G193" i="1"/>
  <c r="J193" i="1" s="1"/>
</calcChain>
</file>

<file path=xl/sharedStrings.xml><?xml version="1.0" encoding="utf-8"?>
<sst xmlns="http://schemas.openxmlformats.org/spreadsheetml/2006/main" count="311" uniqueCount="302">
  <si>
    <r>
      <t>(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 xml:space="preserve">Yb + 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 xml:space="preserve">Lu) / </t>
    </r>
    <r>
      <rPr>
        <vertAlign val="superscript"/>
        <sz val="10"/>
        <rFont val="Arial"/>
        <family val="2"/>
      </rPr>
      <t>176</t>
    </r>
    <r>
      <rPr>
        <sz val="10"/>
        <rFont val="Arial"/>
        <family val="2"/>
      </rPr>
      <t>Hf (%)</t>
    </r>
  </si>
  <si>
    <t>Volts Hf</t>
  </si>
  <si>
    <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</si>
  <si>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± (1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)</t>
    </r>
  </si>
  <si>
    <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</si>
  <si>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176</t>
    </r>
    <r>
      <rPr>
        <sz val="10"/>
        <rFont val="Arial"/>
        <family val="2"/>
      </rPr>
      <t>Hf</t>
    </r>
    <r>
      <rPr>
        <vertAlign val="superscript"/>
        <sz val="10"/>
        <rFont val="Arial"/>
        <family val="2"/>
      </rPr>
      <t>/177</t>
    </r>
    <r>
      <rPr>
        <sz val="10"/>
        <rFont val="Arial"/>
        <family val="2"/>
      </rPr>
      <t>Hf (T)</t>
    </r>
  </si>
  <si>
    <t>E-Hf (0)</t>
  </si>
  <si>
    <r>
      <t>E-Hf (0) ± (1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)</t>
    </r>
  </si>
  <si>
    <t>E-Hf (T)</t>
  </si>
  <si>
    <t>Age (Ma)</t>
  </si>
  <si>
    <t>Elder-SS-GG2000SPE-141</t>
  </si>
  <si>
    <t>Elder-SS-GG2000SPE-148</t>
  </si>
  <si>
    <t>Elder-SS-GG2000SPE-101</t>
  </si>
  <si>
    <t>Elder-SS-GG2000SPE-102</t>
  </si>
  <si>
    <t>Elder-SS-GG2000SPE-72</t>
  </si>
  <si>
    <t>Elder-SS-GG2000SPE-66</t>
  </si>
  <si>
    <t>Elder-SS-GG2000SPE-62</t>
  </si>
  <si>
    <t>Elder-SS-GG2000SPE-64</t>
  </si>
  <si>
    <t>Elder-SS-GG2000SPE-18</t>
  </si>
  <si>
    <t>Elder-SS-GG2000SPE-17</t>
  </si>
  <si>
    <t>Elder-SS-GG2000SPE-16</t>
  </si>
  <si>
    <t>Elder-SS-GG2000SPE-13</t>
  </si>
  <si>
    <t>Elder-SS-GG2000SPE-12</t>
  </si>
  <si>
    <t>Elder-SS-GG2000SPE-11</t>
  </si>
  <si>
    <t>Elder-SS-GG2000SPE-30</t>
  </si>
  <si>
    <t>Elder-SS-GG2000SPE-28</t>
  </si>
  <si>
    <t>Elder-SS-GG2000SPE-27</t>
  </si>
  <si>
    <t>Elder-SS-GG2000SPE-21</t>
  </si>
  <si>
    <t>Elder-SS-GG2000SPE-33</t>
  </si>
  <si>
    <t>Elder-SS-GG2000SPE-31</t>
  </si>
  <si>
    <t>Elder-SS-GG2000SPE-36</t>
  </si>
  <si>
    <t>Elder-SS-GG2000SPE-41</t>
  </si>
  <si>
    <t>Elder-SS-GG2000SPE-42</t>
  </si>
  <si>
    <t>Elder-SS-GG2000SPE-37</t>
  </si>
  <si>
    <t>Elder-SS-GG2000SPE-43</t>
  </si>
  <si>
    <t>Elder-SS-GG2000SPE-47</t>
  </si>
  <si>
    <t>Elder-SS-GG2000SPE-49</t>
  </si>
  <si>
    <t>Elder-SS-GG2000SPE-52</t>
  </si>
  <si>
    <t>Elder-SS-GG2000SPE-57</t>
  </si>
  <si>
    <t>Elder-SS-GG2000SPE-59</t>
  </si>
  <si>
    <t>Elder-SS-GG2000SPE-95</t>
  </si>
  <si>
    <t>Elder-SS-GG2000SPE-92</t>
  </si>
  <si>
    <t>Low-Vinini-97SF12-GG2000SPE-49</t>
  </si>
  <si>
    <t>Low-Vinini-97SF12-GG2000SPE-39</t>
  </si>
  <si>
    <t>Low-Vinini-97SF12-GG2000SPE-35</t>
  </si>
  <si>
    <t>Low-Vinini-97SF12-GG2000SPE-37</t>
  </si>
  <si>
    <t>Low-Vinini-97SF12-GG2000SPE-45</t>
  </si>
  <si>
    <t>Low-Vinini-97SF12-GG2000SPE-41</t>
  </si>
  <si>
    <t>Low-Vinini-97SF12-GG2000SPE-43</t>
  </si>
  <si>
    <t>Low-Vinini-97SF12-GG2000SPE-28</t>
  </si>
  <si>
    <t>Low-Vinini-97SF12-GG2000SPE-21</t>
  </si>
  <si>
    <t>Low-Vinini-97SF12-GG2000SPE-22</t>
  </si>
  <si>
    <t>Low-Vinini-97SF12-GG2000SPE-23</t>
  </si>
  <si>
    <t>Low-Vinini-97SF12-GG2000SPE-26</t>
  </si>
  <si>
    <t>Low-Vinini-97SF12-GG2000SPE-27</t>
  </si>
  <si>
    <t>Low-Vinini-97SF12-GG2000SPE-19</t>
  </si>
  <si>
    <t>Low-Vinini-97SF12-GG2000SPE-20</t>
  </si>
  <si>
    <t>Low-Vinini-97SF12-GG2000SPE-10</t>
  </si>
  <si>
    <t>Low-Vinini-97SF12-GG2000SPE-9</t>
  </si>
  <si>
    <t>Low-Vinini-97SF12-GG2000SPE-8</t>
  </si>
  <si>
    <t>Low-Vinini-97SF12-GG2000SPE-3</t>
  </si>
  <si>
    <t>Low-Vinini-97SF12-GG2000SPE-2</t>
  </si>
  <si>
    <t>Low-Vinini-97SF12-GG2000SPE-14</t>
  </si>
  <si>
    <t>Low-Vinini-97SF12-GG2000SPE-194</t>
  </si>
  <si>
    <t>Low-Vinini-97SF12-GG2000SPE-190</t>
  </si>
  <si>
    <t>Low-Vinini-97SF12-GG2000SPE-200</t>
  </si>
  <si>
    <t>Low-Vinini-97SF12-GG2000SPE-174</t>
  </si>
  <si>
    <t>Low-Vinini-97SF12-GG2000SPE-172</t>
  </si>
  <si>
    <t>Low-Vinini-97SF12-GG2000SPE-165</t>
  </si>
  <si>
    <t>Low-Vinini-97SF12-GG2000SPE-164</t>
  </si>
  <si>
    <t>Low-Vinini-97SF12-GG2000SPE-176</t>
  </si>
  <si>
    <t>Low-Vinini-97SF12-GG2000SPE-87</t>
  </si>
  <si>
    <t>Low-Vinini-97SF12-GG2000SPE-101</t>
  </si>
  <si>
    <t>Low-Vinini-97SF12-GG2000SPE-121</t>
  </si>
  <si>
    <t>MCAFEE-97SF1-GG2000SPE-1</t>
  </si>
  <si>
    <t>MCAFEE-97SF1-GG2000SPE-2</t>
  </si>
  <si>
    <t>MCAFEE-97SF1-GG2000SPE-4</t>
  </si>
  <si>
    <t>MCAFEE-97SF1-GG2000SPE-5</t>
  </si>
  <si>
    <t>MCAFEE-97SF1-GG2000SPE-7</t>
  </si>
  <si>
    <t>MCAFEE-97SF1-GG2000SPE-9</t>
  </si>
  <si>
    <t>MCAFEE-97SF1-GG2000SPE-10</t>
  </si>
  <si>
    <t>MCAFEE-97SF1-GG2000SPE-24</t>
  </si>
  <si>
    <t>MCAFEE-97SF1-GG2000SPE-21</t>
  </si>
  <si>
    <t>MCAFEE-97SF1-GG2000SPE-20</t>
  </si>
  <si>
    <t>MCAFEE-97SF1-GG2000SPE-17</t>
  </si>
  <si>
    <t>MCAFEE-97SF1-GG2000SPE-16</t>
  </si>
  <si>
    <t>MCAFEE-97SF1-GG2000SPE-196</t>
  </si>
  <si>
    <t>MCAFEE-97SF1-GG2000SPE-197</t>
  </si>
  <si>
    <t>MCAFEE-97SF1-GG2000SPE-198</t>
  </si>
  <si>
    <t>MCAFEE-97SF1-GG2000SPE-199</t>
  </si>
  <si>
    <t>MCAFEE-97SF1-GG2000SPE-12</t>
  </si>
  <si>
    <t>MCAFEE-97SF1-GG2000SPE-15</t>
  </si>
  <si>
    <t>MCAFEE-97SF1-GG2000SPE-29</t>
  </si>
  <si>
    <t>MCAFEE-97SF1-GG2000SPE-182</t>
  </si>
  <si>
    <t>MCAFEE-97SF1-GG2000SPE-181</t>
  </si>
  <si>
    <t>MCAFEE-97SF1-GG2000SPE-32</t>
  </si>
  <si>
    <t>MCAFEE-97SF1-GG2000SPE-159</t>
  </si>
  <si>
    <t>MCAFEE-97SF1-GG2000SPE-157</t>
  </si>
  <si>
    <t>MCAFEE-97SF1-GG2000SPE-176</t>
  </si>
  <si>
    <t>MCAFEE-97SF1-GG2000SPE-179</t>
  </si>
  <si>
    <t>MCAFEE-97SF1-GG2000SPE-138</t>
  </si>
  <si>
    <t>MCAFEE-97SF1-GG2000SPE-144</t>
  </si>
  <si>
    <t>MCAFEE-97SF1-GG2000SPE-84</t>
  </si>
  <si>
    <t>MCAFEE-97SF1-GG2000SPE-166</t>
  </si>
  <si>
    <t>MCAFEE-97SF1-GG2000SPE-169</t>
  </si>
  <si>
    <t>MCAFEE-97SF1-GG2000SPE-186</t>
  </si>
  <si>
    <t>MCAFEE-97SF1-GG2000SPE-187</t>
  </si>
  <si>
    <t>MCAFEE-97SF1-GG2000SPE-188</t>
  </si>
  <si>
    <t>MCAFEE-97SF1-GG2000SPE-189</t>
  </si>
  <si>
    <t>MCAFEE-97SF1-GG2000SPE-161</t>
  </si>
  <si>
    <t>MCAFEE-97SF1-GG2000SPE-109</t>
  </si>
  <si>
    <t>MCAFEE-97SF1-GG2000SPE-171</t>
  </si>
  <si>
    <t>MCAFEE-97SF1-GG2000SPE-172</t>
  </si>
  <si>
    <t>MCAFEE-97SF1-GG2000SPE-174</t>
  </si>
  <si>
    <t>MCAFEE-97SF1-GG2000SPE-175</t>
  </si>
  <si>
    <t>Slaven-RMA-GG2000SPE-39</t>
  </si>
  <si>
    <t>Slaven-RMA-GG2000SPE-35</t>
  </si>
  <si>
    <t>Slaven-RMA-GG2000SPE-67</t>
  </si>
  <si>
    <t>Slaven-RMA-GG2000SPE-117</t>
  </si>
  <si>
    <t>Slaven-RMA-GG2000SPE-100</t>
  </si>
  <si>
    <t>Slaven-RMA-GG2000SPE-172</t>
  </si>
  <si>
    <t>Slaven-RMA-GG2000SPE-175</t>
  </si>
  <si>
    <t>Slaven-RMA-GG2000SPE-15</t>
  </si>
  <si>
    <t>Slaven-RMA-GG2000SPE-13</t>
  </si>
  <si>
    <t>Slaven-RMA-GG2000SPE-5</t>
  </si>
  <si>
    <t>Slaven-RMA-GG2000SPE-7</t>
  </si>
  <si>
    <t>Slaven-RMA-GG2000SPE-1</t>
  </si>
  <si>
    <t>Slaven-RMA-GG2000SPE-18</t>
  </si>
  <si>
    <t>Slaven-RMA-GG2000SPE-20</t>
  </si>
  <si>
    <t>Slaven-RMA-GG2000SPE-148</t>
  </si>
  <si>
    <t>Slaven-RMA-GG2000SPE-186</t>
  </si>
  <si>
    <t>Slaven-RMA-GG2000SPE-142</t>
  </si>
  <si>
    <t>Slaven-RMA-GG2000SPE-126</t>
  </si>
  <si>
    <t>Slaven-RMA-GG2000SPE-129</t>
  </si>
  <si>
    <t>Slaven-RMA-GG2000SPE-156</t>
  </si>
  <si>
    <t>Slaven-RMA-GG2000SPE-180</t>
  </si>
  <si>
    <t>Slaven-RMA-GG2000SPE-168</t>
  </si>
  <si>
    <t>Slaven-RMA-GG2000SPE-167</t>
  </si>
  <si>
    <t>Slaven-RMA-GG2000SPE-86</t>
  </si>
  <si>
    <t>Slaven-RMA-GG2000SPE-170</t>
  </si>
  <si>
    <t>Slaven-RMA-GG2000SPE-90</t>
  </si>
  <si>
    <t>Slaven-RMA-GG2000SPE-82</t>
  </si>
  <si>
    <t>Slaven-RMA-GG2000SPE-137</t>
  </si>
  <si>
    <t>Slaven-RMA-GG2000SPE-140</t>
  </si>
  <si>
    <t>Slaven-RMA-GG2000SPE-108</t>
  </si>
  <si>
    <t>Slaven-RMA-GG2000SPE-109</t>
  </si>
  <si>
    <t>Slaven-RMA-GG2000SPE-107</t>
  </si>
  <si>
    <t>Slaven-RMA-GG2000SPE-78</t>
  </si>
  <si>
    <t>Slaven-RMA-GG2000SPE-197</t>
  </si>
  <si>
    <t>Slaven-RMA-GG2000SPE-152</t>
  </si>
  <si>
    <t>Slaven-RMA-GG2000SPE-153</t>
  </si>
  <si>
    <t>Slaven-RMA-GG2000SPE-53</t>
  </si>
  <si>
    <t>Slaven-RMA-GG2000SPE-48</t>
  </si>
  <si>
    <t>Snow-CYAN-GG2000SPE-27</t>
  </si>
  <si>
    <t>Snow-CYAN-GG2000SPE-30</t>
  </si>
  <si>
    <t>Snow-CYAN-GG2000SPE-181</t>
  </si>
  <si>
    <t>Snow-CYAN-GG2000SPE-184</t>
  </si>
  <si>
    <t>Snow-CYAN-GG2000SPE-36</t>
  </si>
  <si>
    <t>Snow-CYAN-GG2000SPE-38</t>
  </si>
  <si>
    <t>Snow-CYAN-GG2000SPE-180</t>
  </si>
  <si>
    <t>Snow-CYAN-GG2000SPE-195</t>
  </si>
  <si>
    <t>Snow-CYAN-GG2000SPE-193</t>
  </si>
  <si>
    <t>Snow-CYAN-GG2000SPE-192</t>
  </si>
  <si>
    <t>Snow-CYAN-GG2000SPE-129</t>
  </si>
  <si>
    <t>Snow-CYAN-GG2000SPE-168</t>
  </si>
  <si>
    <t>Snow-CYAN-GG2000SPE-123</t>
  </si>
  <si>
    <t>Snow-CYAN-GG2000SPE-137</t>
  </si>
  <si>
    <t>Snow-CYAN-GG2000SPE-190</t>
  </si>
  <si>
    <t>Snow-CYAN-GG2000SPE-186</t>
  </si>
  <si>
    <t>Snow-CYAN-GG2000SPE-34</t>
  </si>
  <si>
    <t>Snow-CYAN-GG2000SPE-60</t>
  </si>
  <si>
    <t>Snow-CYAN-GG2000SPE-58</t>
  </si>
  <si>
    <t>Snow-CYAN-GG2000SPE-57</t>
  </si>
  <si>
    <t>Snow-CYN-GG2000SPE-165</t>
  </si>
  <si>
    <t>Snow-CYN-GG2000SPE-24</t>
  </si>
  <si>
    <t>Snow-CYN-GG2000SPE-25</t>
  </si>
  <si>
    <t>Snow-CYN-GG2000SPE-14</t>
  </si>
  <si>
    <t>Snow-CYN-GG2000SPE-13</t>
  </si>
  <si>
    <t>Snow-CYN-GG2000SPE-12</t>
  </si>
  <si>
    <t>Snow-CYN-GG2000SPE-174</t>
  </si>
  <si>
    <t>Snow-CYN-GG2000SPE-46</t>
  </si>
  <si>
    <t>Snow-CYN-GG2000SPE-48</t>
  </si>
  <si>
    <t>Snow-CYN-GG2000SPE-199</t>
  </si>
  <si>
    <t>Snow-CYN-GG2000SPE-198</t>
  </si>
  <si>
    <t>Snow-CYN-GG2000SPE-9</t>
  </si>
  <si>
    <t>Snow-CYN-GG2000SPE-53L</t>
  </si>
  <si>
    <t>Snow-CYN-GG2000SPE-53R</t>
  </si>
  <si>
    <t>Snow-CYN-GG2000SPE-51</t>
  </si>
  <si>
    <t>Snow-CYN-GG2000SPE-55</t>
  </si>
  <si>
    <t>Snow-CYN-GG2000SPE-16</t>
  </si>
  <si>
    <t>Snow-CYN-GG2000SPE-45</t>
  </si>
  <si>
    <t>Snow-CYN-GG2000SPE-44</t>
  </si>
  <si>
    <t>Snow-CYN-GG2000SPE-42</t>
  </si>
  <si>
    <t>Snow-CYN-GG2000SPE-41</t>
  </si>
  <si>
    <t>Snow-CYN-GG2000SPE-26</t>
  </si>
  <si>
    <t>Notes for tables:</t>
  </si>
  <si>
    <t>180/177</t>
  </si>
  <si>
    <t>Patchett (1983)</t>
  </si>
  <si>
    <t>179/177</t>
  </si>
  <si>
    <t>Patchett &amp; Tatsumoto (1980)</t>
  </si>
  <si>
    <t>178/177</t>
  </si>
  <si>
    <t>176/177</t>
  </si>
  <si>
    <t>174/177</t>
  </si>
  <si>
    <t>176/175</t>
  </si>
  <si>
    <t>176/171</t>
  </si>
  <si>
    <t>Vervoort et al. (2004)</t>
  </si>
  <si>
    <t>173/171</t>
  </si>
  <si>
    <t>172/171</t>
  </si>
  <si>
    <t>Notes for plots:</t>
  </si>
  <si>
    <t>References:</t>
  </si>
  <si>
    <t>Scherer, E., Munker, C., and Mezger, K., 2001, Calibrating the Lu-Hf clock: Science, v. 293, p. 683–686,</t>
  </si>
  <si>
    <t>Sample: Snow Canyon Formation.  Location: Snow Canyon, Independence Mountains; 0579760 4585698 (NAD 83 UTM 11T)</t>
  </si>
  <si>
    <t>Sample: McAfee Quartzite.  Location:McAfee Creek, Independence Mountains; 0590637 4599583 (NAD 83 UTM 11T)</t>
  </si>
  <si>
    <t>Sample: lower Vinini Formation.  Location: Petes Summit, Toquima Range; 0518089 4337111 (NAD 83 UTM 11T)</t>
  </si>
  <si>
    <t>Sample: upper Vinini Formation.  Location: Petes Summit, Toquima Range; 0518089 4337111 (NAD 83 UTM 11T)</t>
  </si>
  <si>
    <t>upper VININI-97SF-11-GG2000SPE-199</t>
  </si>
  <si>
    <t>upper VININI-97SF-11-GG2000SPE-197</t>
  </si>
  <si>
    <t>upper VININI-97SF-11-GG2000SPE-200</t>
  </si>
  <si>
    <t>upper VININI-97SF-11-GG2000SPE-165</t>
  </si>
  <si>
    <t>upper VININI-97SF-11-GG2000SPE-139</t>
  </si>
  <si>
    <t>upper VININI-97SF-11-GG2000SPE-138</t>
  </si>
  <si>
    <t>upper VININI-97SF-11-GG2000SPE-192</t>
  </si>
  <si>
    <t>upper VININI-97SF-11-GG2000SPE-194</t>
  </si>
  <si>
    <t>upper VININI-97SF-11-GG2000SPE-159</t>
  </si>
  <si>
    <t>upper VININI-97SF-11-GG2000SPE-160</t>
  </si>
  <si>
    <t>upper VININI-97SF-11-GG2000SPE-182</t>
  </si>
  <si>
    <t>upper VININI-97SF-11-GG2000SPE-125</t>
  </si>
  <si>
    <t>upper VININI-97SF-11-GG2000SPE-133</t>
  </si>
  <si>
    <t>upper VININI-97SF-11-GG2000SPE-135</t>
  </si>
  <si>
    <t>upper VININI-97SF-11-GG2000SPE-180</t>
  </si>
  <si>
    <t>upper VININI-97SF-11-GG2000SPE-179</t>
  </si>
  <si>
    <t>upper VININI-97SF-11-GG2000SPE-178</t>
  </si>
  <si>
    <t>upper VININI-97SF-11-GG2000SPE-150</t>
  </si>
  <si>
    <t>upper VININI-97SF-11-GG2000SPE-149</t>
  </si>
  <si>
    <t>upper VININI-97SF-11-GG2000SPE-169</t>
  </si>
  <si>
    <t>upper VININI-97SF-11-GG2000SPE-145</t>
  </si>
  <si>
    <t>upper VININI-97SF-11-GG2000SPE-25</t>
  </si>
  <si>
    <t>upper VININI-97SF-11-GG2000SPE-23</t>
  </si>
  <si>
    <t>upper VININI-97SF-11-GG2000SPE-22</t>
  </si>
  <si>
    <t>upper VININI-97SF-11-GG2000SPE-27</t>
  </si>
  <si>
    <t>upper VININI-97SF-11-GG2000SPE-9</t>
  </si>
  <si>
    <t>upper VININI-97SF-11-GG2000SPE-7</t>
  </si>
  <si>
    <t>upper VININI-97SF-11-GG2000SPE-8</t>
  </si>
  <si>
    <t>upper VININI-97SF-11-GG2000SPE-6</t>
  </si>
  <si>
    <t>upper VININI-97SF-11-GG2000SPE-5</t>
  </si>
  <si>
    <t>upper VININI-97SF-11-GG2000SPE-4</t>
  </si>
  <si>
    <t>upper VININI-97SF-11-GG2000SPE-2</t>
  </si>
  <si>
    <t>upper VININI-97SF-11-GG2000SPE-1</t>
  </si>
  <si>
    <t>upper VININI-97SF-11-GG2000SPE-187</t>
  </si>
  <si>
    <t>upper VININI-97SF-11-GG2000SPE-189</t>
  </si>
  <si>
    <t>upper VININI-97SF-11-GG2000SPE-11</t>
  </si>
  <si>
    <t>upper VININI-97SF-11-GG2000SPE-15</t>
  </si>
  <si>
    <t>upper VININI-97SF-11-GG2000SPE-12</t>
  </si>
  <si>
    <t>upper VININI-97SF-11-GG2000SPE-17</t>
  </si>
  <si>
    <t>upper VININI-97SF-11-GG2000SPE-19</t>
  </si>
  <si>
    <t>upper VININI-97SF-11-GG2000SPE-198</t>
  </si>
  <si>
    <t>Sample: Elder Sandstone.  Location: Elder Creek, Shoshone Range; 0516196 4460270 (NAD 83 UTM 11T)</t>
  </si>
  <si>
    <t>Sample: Slaven Chert.  Location: Slaven Canyon, Shoshone Range; 0519428 4479302 (NAD 83 UTM 11T)</t>
  </si>
  <si>
    <t xml:space="preserve">1. DM array is from Vervoort and Blichert-Toft (1999), using 176Hf/177Hf=0.283225 and 176Lu/177Hf=0.0383 </t>
  </si>
  <si>
    <t xml:space="preserve">2. CHUR is from Bouvier et al. (2008), using 176Hf/177Hf=0.282785 and 176Lu/177Hf=0.0336. </t>
  </si>
  <si>
    <t xml:space="preserve">3. Hf isotope evolution lines assume an average value of 176Lu/177Hf=0.0115 and a range of 176Lu/177Hf=0.0036 to 176Lu/177Hf=0.0193. </t>
  </si>
  <si>
    <t>1. Data reduction methodology is from Woodhead et al. (2004)</t>
  </si>
  <si>
    <t>2. Analytical methods described in detail by Gehrels and Pecha (2014)</t>
  </si>
  <si>
    <t>3. (176Yb + 176Lu) / 176Hf (%) expresses the proportion of 176 due to 176Yb + 176Lu versus the proportion due to 176Hf, in %.</t>
  </si>
  <si>
    <t xml:space="preserve">4. Volts Hf is the sum of voltages of all Hf isotopes. </t>
  </si>
  <si>
    <t>5. 176Hf/177Hf is the measured 176Hf/177Hf, corrected for fractionation and interfences. Shown with uncertainty expressed at 1-sigma.</t>
  </si>
  <si>
    <t>9. E-Hf (T) is the epsilon Hf value at the time of crystallization. The uncertainty is expressed at 1-sigma.</t>
  </si>
  <si>
    <t>11. Isotope ratios as follows:</t>
  </si>
  <si>
    <r>
      <t>6. 176</t>
    </r>
    <r>
      <rPr>
        <sz val="11"/>
        <rFont val="Arial"/>
        <family val="2"/>
      </rPr>
      <t>Lu/</t>
    </r>
    <r>
      <rPr>
        <vertAlign val="superscript"/>
        <sz val="11"/>
        <rFont val="Arial"/>
        <family val="2"/>
      </rPr>
      <t>177</t>
    </r>
    <r>
      <rPr>
        <sz val="11"/>
        <rFont val="Arial"/>
        <family val="2"/>
      </rPr>
      <t>Hf is the intensity of 176Lu, calculated from the measured instensity of 175Lu and 176Lu/175Lu=0.02653 (from Patchett, 1983), compared to the</t>
    </r>
  </si>
  <si>
    <t xml:space="preserve">         measured intensity of 177Hf. Fractionation of Lu isotopes is assumed to be the same as fractionation of Yb isotopes.</t>
  </si>
  <si>
    <t xml:space="preserve">7. 176Hf/177Hf (T) is the 176Hf/177Hf corrected to the time of crystallization using a decay constant of 1.867e-11 (from Scherer et al., 2001 and </t>
  </si>
  <si>
    <t xml:space="preserve">         Soderland et al., 2004)</t>
  </si>
  <si>
    <t>8. E-Hf (0) is the present-day epsilon Hf value using 176Hf/177Hf=0.282785 and 176Lu/177Hf=0.0336 (from Bouvier et al., 2008). The uncertainty is expressed</t>
  </si>
  <si>
    <t xml:space="preserve">         at 1-sigma.</t>
  </si>
  <si>
    <t xml:space="preserve">10. U-Pb ages are based on 206/238 for ages younger than ~1.0 Ga, and on 206/207 for ages older than ~1.0 Ga. This age cutoff may be slightly different for </t>
  </si>
  <si>
    <t xml:space="preserve">         each sample.</t>
  </si>
  <si>
    <t>Bouvier, A., Vervoort, J., and Patchett, J., 2008, The Lu-Hf and Sm-Nd isotopic composiiton of CHUR: Consraints from unequilibrated chondrites and implications</t>
  </si>
  <si>
    <t xml:space="preserve">     for the bulk composition of terrestrial planets: Earth  and Planetary Science Letters: v. 273, p. 48-57.</t>
  </si>
  <si>
    <t>Gehrels, G. and Pecha, M., 2014, Detrital zircon U-Pb geochronology and Hf isotope geochemistry of Paleozoic and Triassic passive margin strata of western</t>
  </si>
  <si>
    <t xml:space="preserve">      North America: Geosphere, v. 10 (1), p. 49-65.</t>
  </si>
  <si>
    <t>Patchett, P.J., 1983, Importance of the Lu-Hf isotopic system in studies of planetary chronology and chemical evolution: Geochimica et Cosmochimica Acta, x</t>
  </si>
  <si>
    <t>Söderlund, U., Patchett, P.J., Vervoort, J.D. and Isachsen, C.E., 2004, The 176Lu decay constant determined by Lu-Hf and U-Pb isotope systematics of</t>
  </si>
  <si>
    <t xml:space="preserve">     Precambrian mafic intrusions: Earth and Planetary Science  Letters, v. 219, p. 311-324.</t>
  </si>
  <si>
    <t>Vervoort, J. D., and Blichert-Toft, J., 1999, Evolution of the depleted mantle: Hf isotope evidence from juvenile rocks through time: Geochimica et Cosmochimica</t>
  </si>
  <si>
    <t xml:space="preserve">      Acta, v. 63, p. 533–556.</t>
  </si>
  <si>
    <t xml:space="preserve">     isotope dilution using MC-ICPMS: Geochemistry Geophysics Geosystems, v. 5, Q11002. </t>
  </si>
  <si>
    <t>Vervoort, J.D., and Patchett, P.J., 1996, Behavior of hafnium and neodymium isotopes in the crust: constraints from Precambrian crustally derived granites:</t>
  </si>
  <si>
    <t xml:space="preserve">      Geochimica et Cosmochimica Acta, v. 60, p. 3717-3723.</t>
  </si>
  <si>
    <t xml:space="preserve">Vervoort, J.D., Patchett, P.J., Soderlund, U., and Baker, M., 2004, Isotopic composition of Yb and the determination of Lu concentrations and Lu/Hf ratios by </t>
  </si>
  <si>
    <t xml:space="preserve">Vervoort, J.D., Patchett, P.J., Blichert-Toft, J., and Albarede, F., 1999, Relationships between Lu-Hf and Sm-Nd isotopic systems in the global sedimentary </t>
  </si>
  <si>
    <t xml:space="preserve">     system: Earth and Planetary Science Letters, v. 168, p. 79-99.</t>
  </si>
  <si>
    <t xml:space="preserve">Woodhead, J.D., and Hergt, J.M., 2004, A preliminary appraisal of seven natural zircon reference materials for in situ Hf isotope determination: Geostandards and </t>
  </si>
  <si>
    <t xml:space="preserve">     Geoanalytical Research, v. 29 (2), p. 183-195.</t>
  </si>
  <si>
    <t xml:space="preserve">                        Values are from the average and 2-sigma range of values reported by Vervoort and Patchett (1996) and Vervoort et al. (1999).   </t>
  </si>
  <si>
    <t>4. Uncertainties shown at 2-sigma.</t>
  </si>
  <si>
    <t>5. Uncertainty for EpsilonT is nearly identical for Espsilon 0 because of the very long half-life.</t>
  </si>
  <si>
    <t>Woodhead, J., Hergt, J., Shelley, M., Eggins, S., and Kemp, R., 2004, Zircon Hf-isotope analysis with an excimer laser, depth profiling, ablation of complex</t>
  </si>
  <si>
    <t xml:space="preserve">     geometries, and concomitant age estimation: Chemical  Geology, v. 209, p. 121-135.</t>
  </si>
  <si>
    <t xml:space="preserve">Patchett, P.J., and Tatsumoto, M., 1980, A routine high-precision method for Lu-Hf isotope geochemistry and chronology: Contributions to Mineralogy and </t>
  </si>
  <si>
    <t xml:space="preserve">      Petrology, v. 75, 263-267.</t>
  </si>
  <si>
    <t>Supplemental Table 2: Hf Isotopic data of selected Roberts Mountains allochton strata</t>
  </si>
  <si>
    <t>Linde, G.M., Trexler, J.H., Jr., Cashman, P.H., Gehrels, G., and Dickinson, W.R., 2016, Detrital zircon U-Pb geochronology and Hf isotope geochemistry of the Roberts Mountains allochthon: New insights into the early Paleozoic tectonics of western North America: Geosphere, v. 12, doi:10.1130/GES01252.1.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</si>
</sst>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0"/>
    <numFmt numFmtId="166" formatCode="0.0000000"/>
    <numFmt numFmtId="167" formatCode="0.0000"/>
    <numFmt numFmtId="168" formatCode="0.00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5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7" fontId="6" fillId="0" borderId="1" xfId="0" applyNumberFormat="1" applyFont="1" applyFill="1" applyBorder="1"/>
    <xf numFmtId="164" fontId="6" fillId="0" borderId="1" xfId="0" applyNumberFormat="1" applyFont="1" applyFill="1" applyBorder="1"/>
    <xf numFmtId="2" fontId="6" fillId="0" borderId="1" xfId="0" applyNumberFormat="1" applyFont="1" applyFill="1" applyBorder="1"/>
    <xf numFmtId="0" fontId="6" fillId="0" borderId="0" xfId="0" applyFont="1" applyFill="1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8" fontId="1" fillId="0" borderId="0" xfId="0" applyNumberFormat="1" applyFont="1"/>
    <xf numFmtId="168" fontId="3" fillId="0" borderId="1" xfId="0" applyNumberFormat="1" applyFont="1" applyBorder="1" applyAlignment="1">
      <alignment horizontal="center"/>
    </xf>
    <xf numFmtId="168" fontId="0" fillId="0" borderId="1" xfId="0" applyNumberFormat="1" applyBorder="1"/>
    <xf numFmtId="168" fontId="6" fillId="0" borderId="1" xfId="0" applyNumberFormat="1" applyFont="1" applyFill="1" applyBorder="1" applyAlignment="1">
      <alignment horizontal="right"/>
    </xf>
    <xf numFmtId="168" fontId="2" fillId="0" borderId="1" xfId="0" applyNumberFormat="1" applyFont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9" fillId="0" borderId="0" xfId="0" applyNumberFormat="1" applyFont="1"/>
    <xf numFmtId="168" fontId="0" fillId="0" borderId="0" xfId="0" applyNumberForma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irconFiles%20General/hafnium/Linde%20RMA%20%20HfCalc%20(reduc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f%20Data%20Table%20with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PSILON PLOT"/>
      <sheetName val="K"/>
      <sheetName val="MASTER"/>
      <sheetName val="FINAL DATATABLE"/>
    </sheetNames>
    <sheetDataSet>
      <sheetData sheetId="0"/>
      <sheetData sheetId="1" refreshError="1"/>
      <sheetData sheetId="2">
        <row r="37">
          <cell r="E37">
            <v>3.3599999999999998E-2</v>
          </cell>
          <cell r="F37">
            <v>0.28278500000000001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FINAL DATATABLE"/>
      <sheetName val="48"/>
      <sheetName val="51"/>
      <sheetName val="52"/>
      <sheetName val="54"/>
      <sheetName val="55"/>
      <sheetName val="56"/>
      <sheetName val="57"/>
      <sheetName val="58"/>
      <sheetName val="KLAWAK"/>
      <sheetName val="REF DATATABLE"/>
      <sheetName val="AX SEAK"/>
      <sheetName val="all AX"/>
    </sheetNames>
    <sheetDataSet>
      <sheetData sheetId="0">
        <row r="37">
          <cell r="E37">
            <v>3.3599999999999998E-2</v>
          </cell>
          <cell r="F37">
            <v>0.28278500000000001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5"/>
  <sheetViews>
    <sheetView tabSelected="1" workbookViewId="0"/>
  </sheetViews>
  <sheetFormatPr defaultRowHeight="15" x14ac:dyDescent="0.25"/>
  <cols>
    <col min="1" max="1" width="36.28515625" style="7" customWidth="1"/>
    <col min="2" max="2" width="21.28515625" customWidth="1"/>
    <col min="3" max="3" width="8" customWidth="1"/>
    <col min="4" max="4" width="13.140625" customWidth="1"/>
    <col min="6" max="6" width="13" style="51" customWidth="1"/>
    <col min="7" max="7" width="11.42578125" customWidth="1"/>
    <col min="9" max="9" width="13.42578125" customWidth="1"/>
    <col min="10" max="10" width="7.5703125" customWidth="1"/>
    <col min="11" max="11" width="8.140625" customWidth="1"/>
  </cols>
  <sheetData>
    <row r="1" spans="1:11" ht="15.75" x14ac:dyDescent="0.25">
      <c r="A1" s="52" t="s">
        <v>301</v>
      </c>
    </row>
    <row r="3" spans="1:11" s="1" customFormat="1" ht="18" x14ac:dyDescent="0.25">
      <c r="A3" s="5" t="s">
        <v>300</v>
      </c>
      <c r="F3" s="42"/>
    </row>
    <row r="5" spans="1:11" x14ac:dyDescent="0.25">
      <c r="A5" s="15"/>
      <c r="B5" s="16" t="s">
        <v>0</v>
      </c>
      <c r="C5" s="16" t="s">
        <v>1</v>
      </c>
      <c r="D5" s="23" t="s">
        <v>2</v>
      </c>
      <c r="E5" s="17" t="s">
        <v>3</v>
      </c>
      <c r="F5" s="43" t="s">
        <v>4</v>
      </c>
      <c r="G5" s="23" t="s">
        <v>5</v>
      </c>
      <c r="H5" s="16" t="s">
        <v>6</v>
      </c>
      <c r="I5" s="16" t="s">
        <v>7</v>
      </c>
      <c r="J5" s="16" t="s">
        <v>8</v>
      </c>
      <c r="K5" s="18" t="s">
        <v>9</v>
      </c>
    </row>
    <row r="6" spans="1:11" x14ac:dyDescent="0.25">
      <c r="A6" s="24"/>
      <c r="B6" s="25"/>
      <c r="C6" s="25"/>
      <c r="D6" s="25"/>
      <c r="E6" s="25"/>
      <c r="F6" s="44"/>
      <c r="G6" s="25"/>
      <c r="H6" s="25"/>
      <c r="I6" s="25"/>
      <c r="J6" s="25"/>
      <c r="K6" s="25"/>
    </row>
    <row r="7" spans="1:11" ht="15.75" x14ac:dyDescent="0.25">
      <c r="A7" s="8" t="s">
        <v>211</v>
      </c>
      <c r="B7" s="8"/>
      <c r="C7" s="9"/>
      <c r="D7" s="10"/>
      <c r="E7" s="11"/>
      <c r="F7" s="45"/>
      <c r="G7" s="11"/>
      <c r="H7" s="10"/>
      <c r="I7" s="11"/>
      <c r="J7" s="12"/>
      <c r="K7" s="13"/>
    </row>
    <row r="8" spans="1:11" s="14" customFormat="1" ht="15.75" x14ac:dyDescent="0.25">
      <c r="A8" s="15" t="s">
        <v>184</v>
      </c>
      <c r="B8" s="16">
        <v>6.8541072888837205</v>
      </c>
      <c r="C8" s="16">
        <v>5.3837774646953402</v>
      </c>
      <c r="D8" s="17">
        <v>0.28144812911814782</v>
      </c>
      <c r="E8" s="17">
        <v>1.5829162702022642E-5</v>
      </c>
      <c r="F8" s="46">
        <v>4.0840024651251603E-4</v>
      </c>
      <c r="G8" s="17">
        <f t="shared" ref="G8:G49" si="0">IF(C8&lt;&gt;0,D8-(F8*(EXP((1000000*K8)*1.867*10^-11)-1)),"")</f>
        <v>0.28143396312934132</v>
      </c>
      <c r="H8" s="16">
        <f>IF(C8&lt;&gt;0,10000*((D8/[1]K!$F$37)-1),"")</f>
        <v>-47.275169540541562</v>
      </c>
      <c r="I8" s="16">
        <f>IF(C8&lt;&gt;0,10000*((D8/[1]K!$F$37)-1)-10000*(((D8-E8)/[1]K!$F$37)-1),"")</f>
        <v>0.55975963017984753</v>
      </c>
      <c r="J8" s="16">
        <f>IF(C8&lt;&gt;0,10000*((G8/([1]K!$F$37-([1]K!$E$37*(EXP((1000000*K8)*1.867*10^-11)-1))))-1),"")</f>
        <v>-6.5893635122271643</v>
      </c>
      <c r="K8" s="18">
        <v>1826.38</v>
      </c>
    </row>
    <row r="9" spans="1:11" x14ac:dyDescent="0.25">
      <c r="A9" s="15" t="s">
        <v>154</v>
      </c>
      <c r="B9" s="16">
        <v>7.5097701899369413</v>
      </c>
      <c r="C9" s="16">
        <v>5.3011052397849445</v>
      </c>
      <c r="D9" s="17">
        <v>0.28133511213595302</v>
      </c>
      <c r="E9" s="17">
        <v>1.6628078323244016E-5</v>
      </c>
      <c r="F9" s="46">
        <v>4.3974090621660917E-4</v>
      </c>
      <c r="G9" s="17">
        <f t="shared" si="0"/>
        <v>0.28131985378153779</v>
      </c>
      <c r="H9" s="16">
        <f>IF(C9&lt;&gt;0,10000*((D9/[1]K!$F$37)-1),"")</f>
        <v>-51.271738743108308</v>
      </c>
      <c r="I9" s="16">
        <f>IF(C9&lt;&gt;0,10000*((D9/[1]K!$F$37)-1)-10000*(((D9-E9)/[1]K!$F$37)-1),"")</f>
        <v>0.58801132744812179</v>
      </c>
      <c r="J9" s="16">
        <f>IF(C9&lt;&gt;0,10000*((G9/([1]K!$F$37-([1]K!$E$37*(EXP((1000000*K9)*1.867*10^-11)-1))))-1),"")</f>
        <v>-10.626986468982302</v>
      </c>
      <c r="K9" s="18">
        <v>1827</v>
      </c>
    </row>
    <row r="10" spans="1:11" x14ac:dyDescent="0.25">
      <c r="A10" s="15" t="s">
        <v>158</v>
      </c>
      <c r="B10" s="16">
        <v>9.1733170972976517</v>
      </c>
      <c r="C10" s="16">
        <v>4.8084718523297472</v>
      </c>
      <c r="D10" s="17">
        <v>0.28141985876594811</v>
      </c>
      <c r="E10" s="17">
        <v>2.1054784721661131E-5</v>
      </c>
      <c r="F10" s="46">
        <v>5.4866016618362943E-4</v>
      </c>
      <c r="G10" s="17">
        <f t="shared" si="0"/>
        <v>0.28140079669741924</v>
      </c>
      <c r="H10" s="16">
        <f>IF(C10&lt;&gt;0,10000*((D10/[1]K!$F$37)-1),"")</f>
        <v>-48.274881413508112</v>
      </c>
      <c r="I10" s="16">
        <f>IF(C10&lt;&gt;0,10000*((D10/[1]K!$F$37)-1)-10000*(((D10-E10)/[1]K!$F$37)-1),"")</f>
        <v>0.74455097411996007</v>
      </c>
      <c r="J10" s="16">
        <f>IF(C10&lt;&gt;0,10000*((G10/([1]K!$F$37-([1]K!$E$37*(EXP((1000000*K10)*1.867*10^-11)-1))))-1),"")</f>
        <v>-7.6998174366182948</v>
      </c>
      <c r="K10" s="18">
        <v>1829.3</v>
      </c>
    </row>
    <row r="11" spans="1:11" x14ac:dyDescent="0.25">
      <c r="A11" s="15" t="s">
        <v>153</v>
      </c>
      <c r="B11" s="16">
        <v>9.146771788091689</v>
      </c>
      <c r="C11" s="16">
        <v>4.4680801578853044</v>
      </c>
      <c r="D11" s="17">
        <v>0.28140781231764544</v>
      </c>
      <c r="E11" s="17">
        <v>2.001554963343635E-5</v>
      </c>
      <c r="F11" s="46">
        <v>5.5363300454296094E-4</v>
      </c>
      <c r="G11" s="17">
        <f t="shared" si="0"/>
        <v>0.2813885537337053</v>
      </c>
      <c r="H11" s="16">
        <f>IF(C11&lt;&gt;0,10000*((D11/[1]K!$F$37)-1),"")</f>
        <v>-48.700874599237885</v>
      </c>
      <c r="I11" s="16">
        <f>IF(C11&lt;&gt;0,10000*((D11/[1]K!$F$37)-1)-10000*(((D11-E11)/[1]K!$F$37)-1),"")</f>
        <v>0.70780096658062774</v>
      </c>
      <c r="J11" s="16">
        <f>IF(C11&lt;&gt;0,10000*((G11/([1]K!$F$37-([1]K!$E$37*(EXP((1000000*K11)*1.867*10^-11)-1))))-1),"")</f>
        <v>-8.0834255807649136</v>
      </c>
      <c r="K11" s="18">
        <v>1831.52</v>
      </c>
    </row>
    <row r="12" spans="1:11" x14ac:dyDescent="0.25">
      <c r="A12" s="15" t="s">
        <v>176</v>
      </c>
      <c r="B12" s="16">
        <v>7.5318251280702988</v>
      </c>
      <c r="C12" s="16">
        <v>5.1076787059139797</v>
      </c>
      <c r="D12" s="17">
        <v>0.28143775879036359</v>
      </c>
      <c r="E12" s="17">
        <v>2.0681247963875918E-5</v>
      </c>
      <c r="F12" s="46">
        <v>4.5909018965568021E-4</v>
      </c>
      <c r="G12" s="17">
        <f t="shared" si="0"/>
        <v>0.28142178727158823</v>
      </c>
      <c r="H12" s="16">
        <f>IF(C12&lt;&gt;0,10000*((D12/[1]K!$F$37)-1),"")</f>
        <v>-47.641890822937015</v>
      </c>
      <c r="I12" s="16">
        <f>IF(C12&lt;&gt;0,10000*((D12/[1]K!$F$37)-1)-10000*(((D12-E12)/[1]K!$F$37)-1),"")</f>
        <v>0.73134176013179086</v>
      </c>
      <c r="J12" s="16">
        <f>IF(C12&lt;&gt;0,10000*((G12/([1]K!$F$37-([1]K!$E$37*(EXP((1000000*K12)*1.867*10^-11)-1))))-1),"")</f>
        <v>-6.8989486630910424</v>
      </c>
      <c r="K12" s="18">
        <v>1831.71</v>
      </c>
    </row>
    <row r="13" spans="1:11" x14ac:dyDescent="0.25">
      <c r="A13" s="15" t="s">
        <v>157</v>
      </c>
      <c r="B13" s="16">
        <v>14.36256852038087</v>
      </c>
      <c r="C13" s="16">
        <v>4.01067399641577</v>
      </c>
      <c r="D13" s="17">
        <v>0.28142338773034176</v>
      </c>
      <c r="E13" s="17">
        <v>2.1885338694568656E-5</v>
      </c>
      <c r="F13" s="46">
        <v>8.3885409801335176E-4</v>
      </c>
      <c r="G13" s="17">
        <f t="shared" si="0"/>
        <v>0.28139419841822538</v>
      </c>
      <c r="H13" s="16">
        <f>IF(C13&lt;&gt;0,10000*((D13/[1]K!$F$37)-1),"")</f>
        <v>-48.150088217489007</v>
      </c>
      <c r="I13" s="16">
        <f>IF(C13&lt;&gt;0,10000*((D13/[1]K!$F$37)-1)-10000*(((D13-E13)/[1]K!$F$37)-1),"")</f>
        <v>0.77392148432719665</v>
      </c>
      <c r="J13" s="16">
        <f>IF(C13&lt;&gt;0,10000*((G13/([1]K!$F$37-([1]K!$E$37*(EXP((1000000*K13)*1.867*10^-11)-1))))-1),"")</f>
        <v>-7.8700885919269492</v>
      </c>
      <c r="K13" s="18">
        <v>1832.08</v>
      </c>
    </row>
    <row r="14" spans="1:11" x14ac:dyDescent="0.25">
      <c r="A14" s="15" t="s">
        <v>171</v>
      </c>
      <c r="B14" s="16">
        <v>6.7635016396701557</v>
      </c>
      <c r="C14" s="16">
        <v>5.4619394949820785</v>
      </c>
      <c r="D14" s="17">
        <v>0.28144295748068765</v>
      </c>
      <c r="E14" s="17">
        <v>1.9708214860242535E-5</v>
      </c>
      <c r="F14" s="46">
        <v>4.0679875443994562E-4</v>
      </c>
      <c r="G14" s="17">
        <f t="shared" si="0"/>
        <v>0.28142872364752397</v>
      </c>
      <c r="H14" s="16">
        <f>IF(C14&lt;&gt;0,10000*((D14/[1]K!$F$37)-1),"")</f>
        <v>-47.458051852551364</v>
      </c>
      <c r="I14" s="16">
        <f>IF(C14&lt;&gt;0,10000*((D14/[1]K!$F$37)-1)-10000*(((D14-E14)/[1]K!$F$37)-1),"")</f>
        <v>0.69693282388483624</v>
      </c>
      <c r="J14" s="16">
        <f>IF(C14&lt;&gt;0,10000*((G14/([1]K!$F$37-([1]K!$E$37*(EXP((1000000*K14)*1.867*10^-11)-1))))-1),"")</f>
        <v>-6.4137402507746799</v>
      </c>
      <c r="K14" s="18">
        <v>1842.08</v>
      </c>
    </row>
    <row r="15" spans="1:11" x14ac:dyDescent="0.25">
      <c r="A15" s="15" t="s">
        <v>190</v>
      </c>
      <c r="B15" s="16">
        <v>11.052394319781978</v>
      </c>
      <c r="C15" s="16">
        <v>5.5032698987455175</v>
      </c>
      <c r="D15" s="17">
        <v>0.2814529351833559</v>
      </c>
      <c r="E15" s="17">
        <v>1.8011480852396916E-5</v>
      </c>
      <c r="F15" s="46">
        <v>6.2789498895865394E-4</v>
      </c>
      <c r="G15" s="17">
        <f t="shared" si="0"/>
        <v>0.28143094641658828</v>
      </c>
      <c r="H15" s="16">
        <f>IF(C15&lt;&gt;0,10000*((D15/[1]K!$F$37)-1),"")</f>
        <v>-47.105214797252827</v>
      </c>
      <c r="I15" s="16">
        <f>IF(C15&lt;&gt;0,10000*((D15/[1]K!$F$37)-1)-10000*(((D15-E15)/[1]K!$F$37)-1),"")</f>
        <v>0.63693197490665909</v>
      </c>
      <c r="J15" s="16">
        <f>IF(C15&lt;&gt;0,10000*((G15/([1]K!$F$37-([1]K!$E$37*(EXP((1000000*K15)*1.867*10^-11)-1))))-1),"")</f>
        <v>-6.2990954340313987</v>
      </c>
      <c r="K15" s="18">
        <v>1843.63</v>
      </c>
    </row>
    <row r="16" spans="1:11" x14ac:dyDescent="0.25">
      <c r="A16" s="15" t="s">
        <v>181</v>
      </c>
      <c r="B16" s="16">
        <v>8.979580270590743</v>
      </c>
      <c r="C16" s="16">
        <v>4.779176591039425</v>
      </c>
      <c r="D16" s="17">
        <v>0.28147765896421201</v>
      </c>
      <c r="E16" s="17">
        <v>2.230028818751523E-5</v>
      </c>
      <c r="F16" s="46">
        <v>5.0813941398713581E-4</v>
      </c>
      <c r="G16" s="17">
        <f t="shared" si="0"/>
        <v>0.28145985409812424</v>
      </c>
      <c r="H16" s="16">
        <f>IF(C16&lt;&gt;0,10000*((D16/[1]K!$F$37)-1),"")</f>
        <v>-46.230918747034444</v>
      </c>
      <c r="I16" s="16">
        <f>IF(C16&lt;&gt;0,10000*((D16/[1]K!$F$37)-1)-10000*(((D16-E16)/[1]K!$F$37)-1),"")</f>
        <v>0.78859515842410843</v>
      </c>
      <c r="J16" s="16">
        <f>IF(C16&lt;&gt;0,10000*((G16/([1]K!$F$37-([1]K!$E$37*(EXP((1000000*K16)*1.867*10^-11)-1))))-1),"")</f>
        <v>-5.2492999185915767</v>
      </c>
      <c r="K16" s="18">
        <v>1844.64</v>
      </c>
    </row>
    <row r="17" spans="1:11" x14ac:dyDescent="0.25">
      <c r="A17" s="15" t="s">
        <v>185</v>
      </c>
      <c r="B17" s="16">
        <v>17.456917834895478</v>
      </c>
      <c r="C17" s="16">
        <v>4.7236877872759857</v>
      </c>
      <c r="D17" s="17">
        <v>0.28149883404170983</v>
      </c>
      <c r="E17" s="17">
        <v>2.2106204296228753E-5</v>
      </c>
      <c r="F17" s="46">
        <v>9.7662061650146867E-4</v>
      </c>
      <c r="G17" s="17">
        <f t="shared" si="0"/>
        <v>0.28146460899997328</v>
      </c>
      <c r="H17" s="16">
        <f>IF(C17&lt;&gt;0,10000*((D17/[1]K!$F$37)-1),"")</f>
        <v>-45.482113913050128</v>
      </c>
      <c r="I17" s="16">
        <f>IF(C17&lt;&gt;0,10000*((D17/[1]K!$F$37)-1)-10000*(((D17-E17)/[1]K!$F$37)-1),"")</f>
        <v>0.7817318562230966</v>
      </c>
      <c r="J17" s="16">
        <f>IF(C17&lt;&gt;0,10000*((G17/([1]K!$F$37-([1]K!$E$37*(EXP((1000000*K17)*1.867*10^-11)-1))))-1),"")</f>
        <v>-5.0744597758911603</v>
      </c>
      <c r="K17" s="18">
        <v>1844.9</v>
      </c>
    </row>
    <row r="18" spans="1:11" x14ac:dyDescent="0.25">
      <c r="A18" s="15" t="s">
        <v>186</v>
      </c>
      <c r="B18" s="16">
        <v>7.7327086997282288</v>
      </c>
      <c r="C18" s="16">
        <v>5.0458288234767004</v>
      </c>
      <c r="D18" s="17">
        <v>0.28142169600037409</v>
      </c>
      <c r="E18" s="17">
        <v>2.1429973686072353E-5</v>
      </c>
      <c r="F18" s="46">
        <v>4.5074342888909891E-4</v>
      </c>
      <c r="G18" s="17">
        <f t="shared" si="0"/>
        <v>0.28140589998664517</v>
      </c>
      <c r="H18" s="16">
        <f>IF(C18&lt;&gt;0,10000*((D18/[1]K!$F$37)-1),"")</f>
        <v>-48.209912110823709</v>
      </c>
      <c r="I18" s="16">
        <f>IF(C18&lt;&gt;0,10000*((D18/[1]K!$F$37)-1)-10000*(((D18-E18)/[1]K!$F$37)-1),"")</f>
        <v>0.75781861435641673</v>
      </c>
      <c r="J18" s="16">
        <f>IF(C18&lt;&gt;0,10000*((G18/([1]K!$F$37-([1]K!$E$37*(EXP((1000000*K18)*1.867*10^-11)-1))))-1),"")</f>
        <v>-7.1592413007837141</v>
      </c>
      <c r="K18" s="18">
        <v>1844.9</v>
      </c>
    </row>
    <row r="19" spans="1:11" x14ac:dyDescent="0.25">
      <c r="A19" s="15" t="s">
        <v>160</v>
      </c>
      <c r="B19" s="16">
        <v>10.945496103512289</v>
      </c>
      <c r="C19" s="16">
        <v>5.5490665186379946</v>
      </c>
      <c r="D19" s="17">
        <v>0.28153194544362481</v>
      </c>
      <c r="E19" s="17">
        <v>1.9294498713047572E-5</v>
      </c>
      <c r="F19" s="46">
        <v>6.6757687956352208E-4</v>
      </c>
      <c r="G19" s="17">
        <f t="shared" si="0"/>
        <v>0.28150850110152648</v>
      </c>
      <c r="H19" s="16">
        <f>IF(C19&lt;&gt;0,10000*((D19/[1]K!$F$37)-1),"")</f>
        <v>-44.311210155248972</v>
      </c>
      <c r="I19" s="16">
        <f>IF(C19&lt;&gt;0,10000*((D19/[1]K!$F$37)-1)-10000*(((D19-E19)/[1]K!$F$37)-1),"")</f>
        <v>0.68230276404568002</v>
      </c>
      <c r="J19" s="16">
        <f>IF(C19&lt;&gt;0,10000*((G19/([1]K!$F$37-([1]K!$E$37*(EXP((1000000*K19)*1.867*10^-11)-1))))-1),"")</f>
        <v>-3.4273221658975839</v>
      </c>
      <c r="K19" s="18">
        <v>1848.74</v>
      </c>
    </row>
    <row r="20" spans="1:11" x14ac:dyDescent="0.25">
      <c r="A20" s="15" t="s">
        <v>155</v>
      </c>
      <c r="B20" s="16">
        <v>15.943483373254397</v>
      </c>
      <c r="C20" s="16">
        <v>4.5150738541218622</v>
      </c>
      <c r="D20" s="17">
        <v>0.2814631471197106</v>
      </c>
      <c r="E20" s="17">
        <v>1.970667650399757E-5</v>
      </c>
      <c r="F20" s="46">
        <v>9.0156462509633265E-4</v>
      </c>
      <c r="G20" s="17">
        <f t="shared" si="0"/>
        <v>0.28143147483544556</v>
      </c>
      <c r="H20" s="16">
        <f>IF(C20&lt;&gt;0,10000*((D20/[1]K!$F$37)-1),"")</f>
        <v>-46.744094640430724</v>
      </c>
      <c r="I20" s="16">
        <f>IF(C20&lt;&gt;0,10000*((D20/[1]K!$F$37)-1)-10000*(((D20-E20)/[1]K!$F$37)-1),"")</f>
        <v>0.69687842367715547</v>
      </c>
      <c r="J20" s="16">
        <f>IF(C20&lt;&gt;0,10000*((G20/([1]K!$F$37-([1]K!$E$37*(EXP((1000000*K20)*1.867*10^-11)-1))))-1),"")</f>
        <v>-6.1485239966829752</v>
      </c>
      <c r="K20" s="18">
        <v>1849.35</v>
      </c>
    </row>
    <row r="21" spans="1:11" x14ac:dyDescent="0.25">
      <c r="A21" s="15" t="s">
        <v>168</v>
      </c>
      <c r="B21" s="16">
        <v>6.9105168238911272</v>
      </c>
      <c r="C21" s="16">
        <v>4.5144623999999993</v>
      </c>
      <c r="D21" s="17">
        <v>0.28141981315482917</v>
      </c>
      <c r="E21" s="17">
        <v>1.857210786064825E-5</v>
      </c>
      <c r="F21" s="46">
        <v>4.0143585106555923E-4</v>
      </c>
      <c r="G21" s="17">
        <f t="shared" si="0"/>
        <v>0.28140570079602373</v>
      </c>
      <c r="H21" s="16">
        <f>IF(C21&lt;&gt;0,10000*((D21/[1]K!$F$37)-1),"")</f>
        <v>-48.276494339192233</v>
      </c>
      <c r="I21" s="16">
        <f>IF(C21&lt;&gt;0,10000*((D21/[1]K!$F$37)-1)-10000*(((D21-E21)/[1]K!$F$37)-1),"")</f>
        <v>0.6567571780913255</v>
      </c>
      <c r="J21" s="16">
        <f>IF(C21&lt;&gt;0,10000*((G21/([1]K!$F$37-([1]K!$E$37*(EXP((1000000*K21)*1.867*10^-11)-1))))-1),"")</f>
        <v>-7.0347461315256599</v>
      </c>
      <c r="K21" s="18">
        <v>1850.61</v>
      </c>
    </row>
    <row r="22" spans="1:11" x14ac:dyDescent="0.25">
      <c r="A22" s="15" t="s">
        <v>172</v>
      </c>
      <c r="B22" s="16">
        <v>6.9744334107685377</v>
      </c>
      <c r="C22" s="16">
        <v>5.2256316247311823</v>
      </c>
      <c r="D22" s="17">
        <v>0.28144414737864826</v>
      </c>
      <c r="E22" s="17">
        <v>1.6048304632276537E-5</v>
      </c>
      <c r="F22" s="46">
        <v>4.4683752993638623E-4</v>
      </c>
      <c r="G22" s="17">
        <f t="shared" si="0"/>
        <v>0.28142841916097666</v>
      </c>
      <c r="H22" s="16">
        <f>IF(C22&lt;&gt;0,10000*((D22/[1]K!$F$37)-1),"")</f>
        <v>-47.415974020961201</v>
      </c>
      <c r="I22" s="16">
        <f>IF(C22&lt;&gt;0,10000*((D22/[1]K!$F$37)-1)-10000*(((D22-E22)/[1]K!$F$37)-1),"")</f>
        <v>0.56750904865010909</v>
      </c>
      <c r="J22" s="16">
        <f>IF(C22&lt;&gt;0,10000*((G22/([1]K!$F$37-([1]K!$E$37*(EXP((1000000*K22)*1.867*10^-11)-1))))-1),"")</f>
        <v>-6.1752220750110887</v>
      </c>
      <c r="K22" s="18">
        <v>1852.9</v>
      </c>
    </row>
    <row r="23" spans="1:11" x14ac:dyDescent="0.25">
      <c r="A23" s="15" t="s">
        <v>167</v>
      </c>
      <c r="B23" s="16">
        <v>12.181340416232004</v>
      </c>
      <c r="C23" s="16">
        <v>4.1983581894265223</v>
      </c>
      <c r="D23" s="17">
        <v>0.28154171191224059</v>
      </c>
      <c r="E23" s="17">
        <v>2.507172065029021E-5</v>
      </c>
      <c r="F23" s="46">
        <v>7.1238386633776327E-4</v>
      </c>
      <c r="G23" s="17">
        <f t="shared" si="0"/>
        <v>0.28151657574254774</v>
      </c>
      <c r="H23" s="16">
        <f>IF(C23&lt;&gt;0,10000*((D23/[1]K!$F$37)-1),"")</f>
        <v>-43.965842875662851</v>
      </c>
      <c r="I23" s="16">
        <f>IF(C23&lt;&gt;0,10000*((D23/[1]K!$F$37)-1)-10000*(((D23-E23)/[1]K!$F$37)-1),"")</f>
        <v>0.88660009018526154</v>
      </c>
      <c r="J23" s="16">
        <f>IF(C23&lt;&gt;0,10000*((G23/([1]K!$F$37-([1]K!$E$37*(EXP((1000000*K23)*1.867*10^-11)-1))))-1),"")</f>
        <v>-2.9425546218819765</v>
      </c>
      <c r="K23" s="18">
        <v>1857.33</v>
      </c>
    </row>
    <row r="24" spans="1:11" x14ac:dyDescent="0.25">
      <c r="A24" s="15" t="s">
        <v>163</v>
      </c>
      <c r="B24" s="16">
        <v>2.7268730854114502</v>
      </c>
      <c r="C24" s="16">
        <v>5.0663680576164891</v>
      </c>
      <c r="D24" s="17">
        <v>0.28146366608221601</v>
      </c>
      <c r="E24" s="17">
        <v>2.3310729475117354E-5</v>
      </c>
      <c r="F24" s="46">
        <v>2.415627433235713E-4</v>
      </c>
      <c r="G24" s="17">
        <f t="shared" si="0"/>
        <v>0.28145514245409564</v>
      </c>
      <c r="H24" s="16">
        <f>IF(C24&lt;&gt;0,10000*((D24/[1]K!$F$37)-1),"")</f>
        <v>-46.725742800501905</v>
      </c>
      <c r="I24" s="16">
        <f>IF(C24&lt;&gt;0,10000*((D24/[1]K!$F$37)-1)-10000*(((D24-E24)/[1]K!$F$37)-1),"")</f>
        <v>0.82432694361811087</v>
      </c>
      <c r="J24" s="16">
        <f>IF(C24&lt;&gt;0,10000*((G24/([1]K!$F$37-([1]K!$E$37*(EXP((1000000*K24)*1.867*10^-11)-1))))-1),"")</f>
        <v>-5.1232167832937492</v>
      </c>
      <c r="K24" s="18">
        <v>1857.37</v>
      </c>
    </row>
    <row r="25" spans="1:11" x14ac:dyDescent="0.25">
      <c r="A25" s="15" t="s">
        <v>183</v>
      </c>
      <c r="B25" s="16">
        <v>9.6142315762603676</v>
      </c>
      <c r="C25" s="16">
        <v>5.0873061367383503</v>
      </c>
      <c r="D25" s="17">
        <v>0.28183137432869998</v>
      </c>
      <c r="E25" s="17">
        <v>1.4939719200293135E-5</v>
      </c>
      <c r="F25" s="46">
        <v>5.972986156032651E-4</v>
      </c>
      <c r="G25" s="17">
        <f t="shared" si="0"/>
        <v>0.28181015444905511</v>
      </c>
      <c r="H25" s="16">
        <f>IF(C25&lt;&gt;0,10000*((D25/[1]K!$F$37)-1),"")</f>
        <v>-33.7226398606727</v>
      </c>
      <c r="I25" s="16">
        <f>IF(C25&lt;&gt;0,10000*((D25/[1]K!$F$37)-1)-10000*(((D25-E25)/[1]K!$F$37)-1),"")</f>
        <v>0.52830663579417347</v>
      </c>
      <c r="J25" s="16">
        <f>IF(C25&lt;&gt;0,10000*((G25/([1]K!$F$37-([1]K!$E$37*(EXP((1000000*K25)*1.867*10^-11)-1))))-1),"")</f>
        <v>7.7716196489774347</v>
      </c>
      <c r="K25" s="18">
        <v>1869.84</v>
      </c>
    </row>
    <row r="26" spans="1:11" x14ac:dyDescent="0.25">
      <c r="A26" s="15" t="s">
        <v>156</v>
      </c>
      <c r="B26" s="16">
        <v>6.4345887898284317</v>
      </c>
      <c r="C26" s="16">
        <v>5.2298356996415771</v>
      </c>
      <c r="D26" s="17">
        <v>0.2813627950930685</v>
      </c>
      <c r="E26" s="17">
        <v>2.0821362818988004E-5</v>
      </c>
      <c r="F26" s="46">
        <v>3.8701882971643503E-4</v>
      </c>
      <c r="G26" s="17">
        <f t="shared" si="0"/>
        <v>0.28134894183239295</v>
      </c>
      <c r="H26" s="16">
        <f>IF(C26&lt;&gt;0,10000*((D26/[1]K!$F$37)-1),"")</f>
        <v>-50.292798660873657</v>
      </c>
      <c r="I26" s="16">
        <f>IF(C26&lt;&gt;0,10000*((D26/[1]K!$F$37)-1)-10000*(((D26-E26)/[1]K!$F$37)-1),"")</f>
        <v>0.73629657934449</v>
      </c>
      <c r="J26" s="16">
        <f>IF(C26&lt;&gt;0,10000*((G26/([1]K!$F$37-([1]K!$E$37*(EXP((1000000*K26)*1.867*10^-11)-1))))-1),"")</f>
        <v>-8.2872031618563824</v>
      </c>
      <c r="K26" s="18">
        <v>1883.72</v>
      </c>
    </row>
    <row r="27" spans="1:11" x14ac:dyDescent="0.25">
      <c r="A27" s="15" t="s">
        <v>161</v>
      </c>
      <c r="B27" s="16">
        <v>7.0252069574471916</v>
      </c>
      <c r="C27" s="16">
        <v>5.4708689732974891</v>
      </c>
      <c r="D27" s="17">
        <v>0.28142555366506583</v>
      </c>
      <c r="E27" s="17">
        <v>2.3063824628858388E-5</v>
      </c>
      <c r="F27" s="46">
        <v>4.0715509511130525E-4</v>
      </c>
      <c r="G27" s="17">
        <f t="shared" si="0"/>
        <v>0.28141095970995805</v>
      </c>
      <c r="H27" s="16">
        <f>IF(C27&lt;&gt;0,10000*((D27/[1]K!$F$37)-1),"")</f>
        <v>-48.073495232567879</v>
      </c>
      <c r="I27" s="16">
        <f>IF(C27&lt;&gt;0,10000*((D27/[1]K!$F$37)-1)-10000*(((D27-E27)/[1]K!$F$37)-1),"")</f>
        <v>0.81559575751399649</v>
      </c>
      <c r="J27" s="16">
        <f>IF(C27&lt;&gt;0,10000*((G27/([1]K!$F$37-([1]K!$E$37*(EXP((1000000*K27)*1.867*10^-11)-1))))-1),"")</f>
        <v>-6.0263779565283837</v>
      </c>
      <c r="K27" s="18">
        <v>1886.25</v>
      </c>
    </row>
    <row r="28" spans="1:11" x14ac:dyDescent="0.25">
      <c r="A28" s="15" t="s">
        <v>191</v>
      </c>
      <c r="B28" s="16">
        <v>3.923432170477557</v>
      </c>
      <c r="C28" s="16">
        <v>6.8754577086021502</v>
      </c>
      <c r="D28" s="17">
        <v>0.28161578542116644</v>
      </c>
      <c r="E28" s="17">
        <v>1.6961810470887758E-5</v>
      </c>
      <c r="F28" s="46">
        <v>3.3761336609698276E-4</v>
      </c>
      <c r="G28" s="17">
        <f t="shared" si="0"/>
        <v>0.28160356413916127</v>
      </c>
      <c r="H28" s="16">
        <f>IF(C28&lt;&gt;0,10000*((D28/[1]K!$F$37)-1),"")</f>
        <v>-41.346414372529509</v>
      </c>
      <c r="I28" s="16">
        <f>IF(C28&lt;&gt;0,10000*((D28/[1]K!$F$37)-1)-10000*(((D28-E28)/[1]K!$F$37)-1),"")</f>
        <v>0.59981294873833946</v>
      </c>
      <c r="J28" s="16">
        <f>IF(C28&lt;&gt;0,10000*((G28/([1]K!$F$37-([1]K!$E$37*(EXP((1000000*K28)*1.867*10^-11)-1))))-1),"")</f>
        <v>1.2377834156596101</v>
      </c>
      <c r="K28" s="18">
        <v>1904.62</v>
      </c>
    </row>
    <row r="29" spans="1:11" x14ac:dyDescent="0.25">
      <c r="A29" s="15" t="s">
        <v>174</v>
      </c>
      <c r="B29" s="16">
        <v>7.3096937526362229</v>
      </c>
      <c r="C29" s="16">
        <v>4.7538165603942639</v>
      </c>
      <c r="D29" s="17">
        <v>0.2814645071156508</v>
      </c>
      <c r="E29" s="17">
        <v>2.2290416373442518E-5</v>
      </c>
      <c r="F29" s="46">
        <v>4.2507362729270686E-4</v>
      </c>
      <c r="G29" s="17">
        <f t="shared" si="0"/>
        <v>0.28144910998737011</v>
      </c>
      <c r="H29" s="16">
        <f>IF(C29&lt;&gt;0,10000*((D29/[1]K!$F$37)-1),"")</f>
        <v>-46.696001709751741</v>
      </c>
      <c r="I29" s="16">
        <f>IF(C29&lt;&gt;0,10000*((D29/[1]K!$F$37)-1)-10000*(((D29-E29)/[1]K!$F$37)-1),"")</f>
        <v>0.78824606585925494</v>
      </c>
      <c r="J29" s="16">
        <f>IF(C29&lt;&gt;0,10000*((G29/([1]K!$F$37-([1]K!$E$37*(EXP((1000000*K29)*1.867*10^-11)-1))))-1),"")</f>
        <v>-4.2200121967850279</v>
      </c>
      <c r="K29" s="18">
        <v>1905.82</v>
      </c>
    </row>
    <row r="30" spans="1:11" x14ac:dyDescent="0.25">
      <c r="A30" s="15" t="s">
        <v>178</v>
      </c>
      <c r="B30" s="16">
        <v>3.4412981835624969</v>
      </c>
      <c r="C30" s="16">
        <v>5.6796068326164892</v>
      </c>
      <c r="D30" s="17">
        <v>0.28142068291704431</v>
      </c>
      <c r="E30" s="17">
        <v>2.2140443671511796E-5</v>
      </c>
      <c r="F30" s="46">
        <v>2.6490714371204345E-4</v>
      </c>
      <c r="G30" s="17">
        <f t="shared" si="0"/>
        <v>0.28141105017132145</v>
      </c>
      <c r="H30" s="16">
        <f>IF(C30&lt;&gt;0,10000*((D30/[1]K!$F$37)-1),"")</f>
        <v>-48.245737325377512</v>
      </c>
      <c r="I30" s="16">
        <f>IF(C30&lt;&gt;0,10000*((D30/[1]K!$F$37)-1)-10000*(((D30-E30)/[1]K!$F$37)-1),"")</f>
        <v>0.78294264800105395</v>
      </c>
      <c r="J30" s="16">
        <f>IF(C30&lt;&gt;0,10000*((G30/([1]K!$F$37-([1]K!$E$37*(EXP((1000000*K30)*1.867*10^-11)-1))))-1),"")</f>
        <v>-5.4041951711703007</v>
      </c>
      <c r="K30" s="18">
        <v>1913.08</v>
      </c>
    </row>
    <row r="31" spans="1:11" x14ac:dyDescent="0.25">
      <c r="A31" s="15" t="s">
        <v>192</v>
      </c>
      <c r="B31" s="16">
        <v>9.5039044011963139</v>
      </c>
      <c r="C31" s="16">
        <v>5.8385336249103919</v>
      </c>
      <c r="D31" s="17">
        <v>0.28150199316900082</v>
      </c>
      <c r="E31" s="17">
        <v>1.8202676978301352E-5</v>
      </c>
      <c r="F31" s="46">
        <v>5.5363096699209799E-4</v>
      </c>
      <c r="G31" s="17">
        <f t="shared" si="0"/>
        <v>0.28148181953789847</v>
      </c>
      <c r="H31" s="16">
        <f>IF(C31&lt;&gt;0,10000*((D31/[1]K!$F$37)-1),"")</f>
        <v>-45.370399101762885</v>
      </c>
      <c r="I31" s="16">
        <f>IF(C31&lt;&gt;0,10000*((D31/[1]K!$F$37)-1)-10000*(((D31-E31)/[1]K!$F$37)-1),"")</f>
        <v>0.6436931583453358</v>
      </c>
      <c r="J31" s="16">
        <f>IF(C31&lt;&gt;0,10000*((G31/([1]K!$F$37-([1]K!$E$37*(EXP((1000000*K31)*1.867*10^-11)-1))))-1),"")</f>
        <v>-2.8000294226049327</v>
      </c>
      <c r="K31" s="18">
        <v>1917.01</v>
      </c>
    </row>
    <row r="32" spans="1:11" x14ac:dyDescent="0.25">
      <c r="A32" s="15" t="s">
        <v>170</v>
      </c>
      <c r="B32" s="16">
        <v>11.881623845463707</v>
      </c>
      <c r="C32" s="16">
        <v>4.5846633415770626</v>
      </c>
      <c r="D32" s="17">
        <v>0.28136154226789861</v>
      </c>
      <c r="E32" s="17">
        <v>2.0406089324680676E-5</v>
      </c>
      <c r="F32" s="46">
        <v>6.4765833637848731E-4</v>
      </c>
      <c r="G32" s="17">
        <f t="shared" si="0"/>
        <v>0.28133784902236741</v>
      </c>
      <c r="H32" s="16">
        <f>IF(C32&lt;&gt;0,10000*((D32/[1]K!$F$37)-1),"")</f>
        <v>-50.337101759336811</v>
      </c>
      <c r="I32" s="16">
        <f>IF(C32&lt;&gt;0,10000*((D32/[1]K!$F$37)-1)-10000*(((D32-E32)/[1]K!$F$37)-1),"")</f>
        <v>0.72161144773152586</v>
      </c>
      <c r="J32" s="16">
        <f>IF(C32&lt;&gt;0,10000*((G32/([1]K!$F$37-([1]K!$E$37*(EXP((1000000*K32)*1.867*10^-11)-1))))-1),"")</f>
        <v>-7.7414214456517083</v>
      </c>
      <c r="K32" s="18">
        <v>1924.46</v>
      </c>
    </row>
    <row r="33" spans="1:11" x14ac:dyDescent="0.25">
      <c r="A33" s="15" t="s">
        <v>182</v>
      </c>
      <c r="B33" s="16">
        <v>6.6822556785077456</v>
      </c>
      <c r="C33" s="16">
        <v>4.66936218405018</v>
      </c>
      <c r="D33" s="17">
        <v>0.28145705242813585</v>
      </c>
      <c r="E33" s="17">
        <v>1.9186269901890011E-5</v>
      </c>
      <c r="F33" s="46">
        <v>3.9018881396793063E-4</v>
      </c>
      <c r="G33" s="17">
        <f t="shared" si="0"/>
        <v>0.28144277092514708</v>
      </c>
      <c r="H33" s="16">
        <f>IF(C33&lt;&gt;0,10000*((D33/[1]K!$F$37)-1),"")</f>
        <v>-46.959618503957799</v>
      </c>
      <c r="I33" s="16">
        <f>IF(C33&lt;&gt;0,10000*((D33/[1]K!$F$37)-1)-10000*(((D33-E33)/[1]K!$F$37)-1),"")</f>
        <v>0.67847551680211637</v>
      </c>
      <c r="J33" s="16">
        <f>IF(C33&lt;&gt;0,10000*((G33/([1]K!$F$37-([1]K!$E$37*(EXP((1000000*K33)*1.867*10^-11)-1))))-1),"")</f>
        <v>-3.992754053985248</v>
      </c>
      <c r="K33" s="18">
        <v>1925.42</v>
      </c>
    </row>
    <row r="34" spans="1:11" x14ac:dyDescent="0.25">
      <c r="A34" s="15" t="s">
        <v>187</v>
      </c>
      <c r="B34" s="16">
        <v>14.898038923838381</v>
      </c>
      <c r="C34" s="16">
        <v>5.6983392709677414</v>
      </c>
      <c r="D34" s="17">
        <v>0.2812608143980474</v>
      </c>
      <c r="E34" s="17">
        <v>2.1616989010547383E-5</v>
      </c>
      <c r="F34" s="46">
        <v>8.3680982387545982E-4</v>
      </c>
      <c r="G34" s="17">
        <f t="shared" si="0"/>
        <v>0.28123017390358396</v>
      </c>
      <c r="H34" s="16">
        <f>IF(C34&lt;&gt;0,10000*((D34/[1]K!$F$37)-1),"")</f>
        <v>-53.899096555779515</v>
      </c>
      <c r="I34" s="16">
        <f>IF(C34&lt;&gt;0,10000*((D34/[1]K!$F$37)-1)-10000*(((D34-E34)/[1]K!$F$37)-1),"")</f>
        <v>0.76443195397679631</v>
      </c>
      <c r="J34" s="16">
        <f>IF(C34&lt;&gt;0,10000*((G34/([1]K!$F$37-([1]K!$E$37*(EXP((1000000*K34)*1.867*10^-11)-1))))-1),"")</f>
        <v>-11.526494489018102</v>
      </c>
      <c r="K34" s="18">
        <v>1926.16</v>
      </c>
    </row>
    <row r="35" spans="1:11" x14ac:dyDescent="0.25">
      <c r="A35" s="15" t="s">
        <v>189</v>
      </c>
      <c r="B35" s="16">
        <v>5.781244262229813</v>
      </c>
      <c r="C35" s="16">
        <v>5.4266812460573473</v>
      </c>
      <c r="D35" s="17">
        <v>0.28140973519526341</v>
      </c>
      <c r="E35" s="17">
        <v>1.6013543663156165E-5</v>
      </c>
      <c r="F35" s="46">
        <v>3.4733397716674657E-4</v>
      </c>
      <c r="G35" s="17">
        <f t="shared" si="0"/>
        <v>0.28139700785883487</v>
      </c>
      <c r="H35" s="16">
        <f>IF(C35&lt;&gt;0,10000*((D35/[1]K!$F$37)-1),"")</f>
        <v>-48.632876734501231</v>
      </c>
      <c r="I35" s="16">
        <f>IF(C35&lt;&gt;0,10000*((D35/[1]K!$F$37)-1)-10000*(((D35-E35)/[1]K!$F$37)-1),"")</f>
        <v>0.56627981198320043</v>
      </c>
      <c r="J35" s="16">
        <f>IF(C35&lt;&gt;0,10000*((G35/([1]K!$F$37-([1]K!$E$37*(EXP((1000000*K35)*1.867*10^-11)-1))))-1),"")</f>
        <v>-5.5687232385126517</v>
      </c>
      <c r="K35" s="18">
        <v>1927.56</v>
      </c>
    </row>
    <row r="36" spans="1:11" x14ac:dyDescent="0.25">
      <c r="A36" s="15" t="s">
        <v>166</v>
      </c>
      <c r="B36" s="16">
        <v>10.748239696268573</v>
      </c>
      <c r="C36" s="16">
        <v>4.0185122300403222</v>
      </c>
      <c r="D36" s="17">
        <v>0.28149112809835847</v>
      </c>
      <c r="E36" s="17">
        <v>2.024167469189072E-5</v>
      </c>
      <c r="F36" s="46">
        <v>7.2402278029455504E-4</v>
      </c>
      <c r="G36" s="17">
        <f t="shared" si="0"/>
        <v>0.28146335367071584</v>
      </c>
      <c r="H36" s="16">
        <f>IF(C36&lt;&gt;0,10000*((D36/[1]K!$F$37)-1),"")</f>
        <v>-45.754615755486668</v>
      </c>
      <c r="I36" s="16">
        <f>IF(C36&lt;&gt;0,10000*((D36/[1]K!$F$37)-1)-10000*(((D36-E36)/[1]K!$F$37)-1),"")</f>
        <v>0.71579732630500814</v>
      </c>
      <c r="J36" s="16">
        <f>IF(C36&lt;&gt;0,10000*((G36/([1]K!$F$37-([1]K!$E$37*(EXP((1000000*K36)*1.867*10^-11)-1))))-1),"")</f>
        <v>-1.1619318037814352</v>
      </c>
      <c r="K36" s="18">
        <v>2016.27</v>
      </c>
    </row>
    <row r="37" spans="1:11" x14ac:dyDescent="0.25">
      <c r="A37" s="15" t="s">
        <v>188</v>
      </c>
      <c r="B37" s="16">
        <v>11.370100221918278</v>
      </c>
      <c r="C37" s="16">
        <v>4.8427989775985667</v>
      </c>
      <c r="D37" s="17">
        <v>0.28149745183064973</v>
      </c>
      <c r="E37" s="17">
        <v>2.0329248953736181E-5</v>
      </c>
      <c r="F37" s="46">
        <v>6.6547780385012799E-4</v>
      </c>
      <c r="G37" s="17">
        <f t="shared" si="0"/>
        <v>0.28147140638035911</v>
      </c>
      <c r="H37" s="16">
        <f>IF(C37&lt;&gt;0,10000*((D37/[1]K!$F$37)-1),"")</f>
        <v>-45.530992427118555</v>
      </c>
      <c r="I37" s="16">
        <f>IF(C37&lt;&gt;0,10000*((D37/[1]K!$F$37)-1)-10000*(((D37-E37)/[1]K!$F$37)-1),"")</f>
        <v>0.71889417591952309</v>
      </c>
      <c r="J37" s="16">
        <f>IF(C37&lt;&gt;0,10000*((G37/([1]K!$F$37-([1]K!$E$37*(EXP((1000000*K37)*1.867*10^-11)-1))))-1),"")</f>
        <v>5.1237109475188447E-2</v>
      </c>
      <c r="K37" s="18">
        <v>2056.3200000000002</v>
      </c>
    </row>
    <row r="38" spans="1:11" x14ac:dyDescent="0.25">
      <c r="A38" s="15" t="s">
        <v>159</v>
      </c>
      <c r="B38" s="16">
        <v>8.1818869634459368</v>
      </c>
      <c r="C38" s="16">
        <v>4.9974236478494634</v>
      </c>
      <c r="D38" s="17">
        <v>0.28141678069653508</v>
      </c>
      <c r="E38" s="17">
        <v>2.1075426025425652E-5</v>
      </c>
      <c r="F38" s="46">
        <v>5.0720065364539819E-4</v>
      </c>
      <c r="G38" s="17">
        <f t="shared" si="0"/>
        <v>0.28139691070414502</v>
      </c>
      <c r="H38" s="16">
        <f>IF(C38&lt;&gt;0,10000*((D38/[1]K!$F$37)-1),"")</f>
        <v>-48.383729811161125</v>
      </c>
      <c r="I38" s="16">
        <f>IF(C38&lt;&gt;0,10000*((D38/[1]K!$F$37)-1)-10000*(((D38-E38)/[1]K!$F$37)-1),"")</f>
        <v>0.74528090335146402</v>
      </c>
      <c r="J38" s="16">
        <f>IF(C38&lt;&gt;0,10000*((G38/([1]K!$F$37-([1]K!$E$37*(EXP((1000000*K38)*1.867*10^-11)-1))))-1),"")</f>
        <v>-2.5502782319808404</v>
      </c>
      <c r="K38" s="18">
        <v>2058.27</v>
      </c>
    </row>
    <row r="39" spans="1:11" x14ac:dyDescent="0.25">
      <c r="A39" s="15" t="s">
        <v>179</v>
      </c>
      <c r="B39" s="16">
        <v>12.321807420770911</v>
      </c>
      <c r="C39" s="16">
        <v>5.2061260094982069</v>
      </c>
      <c r="D39" s="17">
        <v>0.2814499250227312</v>
      </c>
      <c r="E39" s="17">
        <v>1.4569569125027567E-5</v>
      </c>
      <c r="F39" s="46">
        <v>7.6515521877878513E-4</v>
      </c>
      <c r="G39" s="17">
        <f t="shared" si="0"/>
        <v>0.28141977188624601</v>
      </c>
      <c r="H39" s="16">
        <f>IF(C39&lt;&gt;0,10000*((D39/[1]K!$F$37)-1),"")</f>
        <v>-47.211661766671796</v>
      </c>
      <c r="I39" s="16">
        <f>IF(C39&lt;&gt;0,10000*((D39/[1]K!$F$37)-1)-10000*(((D39-E39)/[1]K!$F$37)-1),"")</f>
        <v>0.51521718354985779</v>
      </c>
      <c r="J39" s="16">
        <f>IF(C39&lt;&gt;0,10000*((G39/([1]K!$F$37-([1]K!$E$37*(EXP((1000000*K39)*1.867*10^-11)-1))))-1),"")</f>
        <v>-1.4610811729787176</v>
      </c>
      <c r="K39" s="18">
        <v>2070.23</v>
      </c>
    </row>
    <row r="40" spans="1:11" x14ac:dyDescent="0.25">
      <c r="A40" s="15" t="s">
        <v>164</v>
      </c>
      <c r="B40" s="16">
        <v>7.2459552886710465</v>
      </c>
      <c r="C40" s="16">
        <v>5.0644002779569908</v>
      </c>
      <c r="D40" s="17">
        <v>0.28143809546736293</v>
      </c>
      <c r="E40" s="17">
        <v>1.9643748194100908E-5</v>
      </c>
      <c r="F40" s="46">
        <v>4.5334988775425517E-4</v>
      </c>
      <c r="G40" s="17">
        <f t="shared" si="0"/>
        <v>0.28142021865340605</v>
      </c>
      <c r="H40" s="16">
        <f>IF(C40&lt;&gt;0,10000*((D40/[1]K!$F$37)-1),"")</f>
        <v>-47.629985064168153</v>
      </c>
      <c r="I40" s="16">
        <f>IF(C40&lt;&gt;0,10000*((D40/[1]K!$F$37)-1)-10000*(((D40-E40)/[1]K!$F$37)-1),"")</f>
        <v>0.6946531178841937</v>
      </c>
      <c r="J40" s="16">
        <f>IF(C40&lt;&gt;0,10000*((G40/([1]K!$F$37-([1]K!$E$37*(EXP((1000000*K40)*1.867*10^-11)-1))))-1),"")</f>
        <v>-1.4155593514608711</v>
      </c>
      <c r="K40" s="18">
        <v>2071.5100000000002</v>
      </c>
    </row>
    <row r="41" spans="1:11" x14ac:dyDescent="0.25">
      <c r="A41" s="15" t="s">
        <v>180</v>
      </c>
      <c r="B41" s="16">
        <v>8.9108612543685517</v>
      </c>
      <c r="C41" s="16">
        <v>6.3887015948028676</v>
      </c>
      <c r="D41" s="17">
        <v>0.28111408049286801</v>
      </c>
      <c r="E41" s="17">
        <v>1.5124646477432726E-5</v>
      </c>
      <c r="F41" s="46">
        <v>5.1059515272916544E-4</v>
      </c>
      <c r="G41" s="17">
        <f t="shared" si="0"/>
        <v>0.28108944115787632</v>
      </c>
      <c r="H41" s="16">
        <f>IF(C41&lt;&gt;0,10000*((D41/[1]K!$F$37)-1),"")</f>
        <v>-59.087982288027476</v>
      </c>
      <c r="I41" s="16">
        <f>IF(C41&lt;&gt;0,10000*((D41/[1]K!$F$37)-1)-10000*(((D41-E41)/[1]K!$F$37)-1),"")</f>
        <v>0.53484613672826953</v>
      </c>
      <c r="J41" s="16">
        <f>IF(C41&lt;&gt;0,10000*((G41/([1]K!$F$37-([1]K!$E$37*(EXP((1000000*K41)*1.867*10^-11)-1))))-1),"")</f>
        <v>-2.6373828031722724</v>
      </c>
      <c r="K41" s="18">
        <v>2524.2600000000002</v>
      </c>
    </row>
    <row r="42" spans="1:11" x14ac:dyDescent="0.25">
      <c r="A42" s="15" t="s">
        <v>175</v>
      </c>
      <c r="B42" s="16">
        <v>19.943268455305223</v>
      </c>
      <c r="C42" s="16">
        <v>4.6050975403225802</v>
      </c>
      <c r="D42" s="17">
        <v>0.28125353180076212</v>
      </c>
      <c r="E42" s="17">
        <v>2.2436798830193661E-5</v>
      </c>
      <c r="F42" s="46">
        <v>1.2048723382347207E-3</v>
      </c>
      <c r="G42" s="17">
        <f t="shared" si="0"/>
        <v>0.28119136318165072</v>
      </c>
      <c r="H42" s="16">
        <f>IF(C42&lt;&gt;0,10000*((D42/[1]K!$F$37)-1),"")</f>
        <v>-54.156627799843982</v>
      </c>
      <c r="I42" s="16">
        <f>IF(C42&lt;&gt;0,10000*((D42/[1]K!$F$37)-1)-10000*(((D42-E42)/[1]K!$F$37)-1),"")</f>
        <v>0.79342252347846909</v>
      </c>
      <c r="J42" s="16">
        <f>IF(C42&lt;&gt;0,10000*((G42/([1]K!$F$37-([1]K!$E$37*(EXP((1000000*K42)*1.867*10^-11)-1))))-1),"")</f>
        <v>4.9829077422836043</v>
      </c>
      <c r="K42" s="18">
        <v>2694.73</v>
      </c>
    </row>
    <row r="43" spans="1:11" x14ac:dyDescent="0.25">
      <c r="A43" s="15" t="s">
        <v>177</v>
      </c>
      <c r="B43" s="16">
        <v>3.6076349492222977</v>
      </c>
      <c r="C43" s="16">
        <v>5.7835490059139794</v>
      </c>
      <c r="D43" s="17">
        <v>0.28100703344712907</v>
      </c>
      <c r="E43" s="17">
        <v>1.9058183332910742E-5</v>
      </c>
      <c r="F43" s="46">
        <v>2.246671094460095E-4</v>
      </c>
      <c r="G43" s="17">
        <f t="shared" si="0"/>
        <v>0.28099540095788839</v>
      </c>
      <c r="H43" s="16">
        <f>IF(C43&lt;&gt;0,10000*((D43/[1]K!$F$37)-1),"")</f>
        <v>-62.87343928677025</v>
      </c>
      <c r="I43" s="16">
        <f>IF(C43&lt;&gt;0,10000*((D43/[1]K!$F$37)-1)-10000*(((D43-E43)/[1]K!$F$37)-1),"")</f>
        <v>0.67394604851500617</v>
      </c>
      <c r="J43" s="16">
        <f>IF(C43&lt;&gt;0,10000*((G43/([1]K!$F$37-([1]K!$E$37*(EXP((1000000*K43)*1.867*10^-11)-1))))-1),"")</f>
        <v>-1.775754624201431</v>
      </c>
      <c r="K43" s="18">
        <v>2703.84</v>
      </c>
    </row>
    <row r="44" spans="1:11" x14ac:dyDescent="0.25">
      <c r="A44" s="15" t="s">
        <v>193</v>
      </c>
      <c r="B44" s="16">
        <v>7.5657007783204753</v>
      </c>
      <c r="C44" s="16">
        <v>5.3473663523297494</v>
      </c>
      <c r="D44" s="17">
        <v>0.28105966417152606</v>
      </c>
      <c r="E44" s="17">
        <v>1.5128273913461669E-5</v>
      </c>
      <c r="F44" s="46">
        <v>4.4937373261730198E-4</v>
      </c>
      <c r="G44" s="17">
        <f t="shared" si="0"/>
        <v>0.28103638479311449</v>
      </c>
      <c r="H44" s="16">
        <f>IF(C44&lt;&gt;0,10000*((D44/[1]K!$F$37)-1),"")</f>
        <v>-61.01228242212153</v>
      </c>
      <c r="I44" s="16">
        <f>IF(C44&lt;&gt;0,10000*((D44/[1]K!$F$37)-1)-10000*(((D44-E44)/[1]K!$F$37)-1),"")</f>
        <v>0.53497441213190911</v>
      </c>
      <c r="J44" s="16">
        <f>IF(C44&lt;&gt;0,10000*((G44/([1]K!$F$37-([1]K!$E$37*(EXP((1000000*K44)*1.867*10^-11)-1))))-1),"")</f>
        <v>-0.28462387999250716</v>
      </c>
      <c r="K44" s="18">
        <v>2705.24</v>
      </c>
    </row>
    <row r="45" spans="1:11" x14ac:dyDescent="0.25">
      <c r="A45" s="15" t="s">
        <v>173</v>
      </c>
      <c r="B45" s="16">
        <v>4.4579636040602955</v>
      </c>
      <c r="C45" s="16">
        <v>4.3161097566308246</v>
      </c>
      <c r="D45" s="17">
        <v>0.28105209874664011</v>
      </c>
      <c r="E45" s="17">
        <v>2.4798243622276851E-5</v>
      </c>
      <c r="F45" s="46">
        <v>2.7404019895470392E-4</v>
      </c>
      <c r="G45" s="17">
        <f t="shared" si="0"/>
        <v>0.28103781360245084</v>
      </c>
      <c r="H45" s="16">
        <f>IF(C45&lt;&gt;0,10000*((D45/[1]K!$F$37)-1),"")</f>
        <v>-61.279815172654573</v>
      </c>
      <c r="I45" s="16">
        <f>IF(C45&lt;&gt;0,10000*((D45/[1]K!$F$37)-1)-10000*(((D45-E45)/[1]K!$F$37)-1),"")</f>
        <v>0.87692924385152082</v>
      </c>
      <c r="J45" s="16">
        <f>IF(C45&lt;&gt;0,10000*((G45/([1]K!$F$37-([1]K!$E$37*(EXP((1000000*K45)*1.867*10^-11)-1))))-1),"")</f>
        <v>0.15341748902608643</v>
      </c>
      <c r="K45" s="18">
        <v>2721.73</v>
      </c>
    </row>
    <row r="46" spans="1:11" x14ac:dyDescent="0.25">
      <c r="A46" s="15" t="s">
        <v>169</v>
      </c>
      <c r="B46" s="16">
        <v>2.9714713964066926</v>
      </c>
      <c r="C46" s="16">
        <v>5.3369839805555559</v>
      </c>
      <c r="D46" s="17">
        <v>0.28091594115788776</v>
      </c>
      <c r="E46" s="17">
        <v>2.1839369719381167E-5</v>
      </c>
      <c r="F46" s="46">
        <v>2.1542045719680425E-4</v>
      </c>
      <c r="G46" s="17">
        <f t="shared" si="0"/>
        <v>0.28090468363935744</v>
      </c>
      <c r="H46" s="16">
        <f>IF(C46&lt;&gt;0,10000*((D46/[1]K!$F$37)-1),"")</f>
        <v>-66.094695337880481</v>
      </c>
      <c r="I46" s="16">
        <f>IF(C46&lt;&gt;0,10000*((D46/[1]K!$F$37)-1)-10000*(((D46-E46)/[1]K!$F$37)-1),"")</f>
        <v>0.77229590393356773</v>
      </c>
      <c r="J46" s="16">
        <f>IF(C46&lt;&gt;0,10000*((G46/([1]K!$F$37-([1]K!$E$37*(EXP((1000000*K46)*1.867*10^-11)-1))))-1),"")</f>
        <v>-4.4278565703581574</v>
      </c>
      <c r="K46" s="18">
        <v>2728.37</v>
      </c>
    </row>
    <row r="47" spans="1:11" x14ac:dyDescent="0.25">
      <c r="A47" s="15" t="s">
        <v>162</v>
      </c>
      <c r="B47" s="16">
        <v>8.5670860144291172</v>
      </c>
      <c r="C47" s="16">
        <v>3.5300923571684586</v>
      </c>
      <c r="D47" s="17">
        <v>0.28112710399524826</v>
      </c>
      <c r="E47" s="17">
        <v>2.3318001606142387E-5</v>
      </c>
      <c r="F47" s="46">
        <v>4.8512603324245041E-4</v>
      </c>
      <c r="G47" s="17">
        <f t="shared" si="0"/>
        <v>0.28110172770824765</v>
      </c>
      <c r="H47" s="16">
        <f>IF(C47&lt;&gt;0,10000*((D47/[1]K!$F$37)-1),"")</f>
        <v>-58.627437974141387</v>
      </c>
      <c r="I47" s="16">
        <f>IF(C47&lt;&gt;0,10000*((D47/[1]K!$F$37)-1)-10000*(((D47-E47)/[1]K!$F$37)-1),"")</f>
        <v>0.82458410474939114</v>
      </c>
      <c r="J47" s="16">
        <f>IF(C47&lt;&gt;0,10000*((G47/([1]K!$F$37-([1]K!$E$37*(EXP((1000000*K47)*1.867*10^-11)-1))))-1),"")</f>
        <v>2.6438090964875371</v>
      </c>
      <c r="K47" s="18">
        <v>2730.93</v>
      </c>
    </row>
    <row r="48" spans="1:11" x14ac:dyDescent="0.25">
      <c r="A48" s="15" t="s">
        <v>194</v>
      </c>
      <c r="B48" s="16">
        <v>11.971821793308147</v>
      </c>
      <c r="C48" s="16">
        <v>5.3198595935483874</v>
      </c>
      <c r="D48" s="17">
        <v>0.28103472538876095</v>
      </c>
      <c r="E48" s="17">
        <v>1.9237349266224539E-5</v>
      </c>
      <c r="F48" s="46">
        <v>7.2167232434686113E-4</v>
      </c>
      <c r="G48" s="17">
        <f t="shared" si="0"/>
        <v>0.28099686267470875</v>
      </c>
      <c r="H48" s="16">
        <f>IF(C48&lt;&gt;0,10000*((D48/[1]K!$F$37)-1),"")</f>
        <v>-61.894181489083877</v>
      </c>
      <c r="I48" s="16">
        <f>IF(C48&lt;&gt;0,10000*((D48/[1]K!$F$37)-1)-10000*(((D48-E48)/[1]K!$F$37)-1),"")</f>
        <v>0.68028181361201234</v>
      </c>
      <c r="J48" s="16">
        <f>IF(C48&lt;&gt;0,10000*((G48/([1]K!$F$37-([1]K!$E$37*(EXP((1000000*K48)*1.867*10^-11)-1))))-1),"")</f>
        <v>-0.90046816907829452</v>
      </c>
      <c r="K48" s="18">
        <v>2738.9</v>
      </c>
    </row>
    <row r="49" spans="1:11" x14ac:dyDescent="0.25">
      <c r="A49" s="15" t="s">
        <v>165</v>
      </c>
      <c r="B49" s="16">
        <v>5.8687178145803927</v>
      </c>
      <c r="C49" s="16">
        <v>4.7477565060931903</v>
      </c>
      <c r="D49" s="17">
        <v>0.28103109298125295</v>
      </c>
      <c r="E49" s="17">
        <v>2.7790880079803626E-5</v>
      </c>
      <c r="F49" s="46">
        <v>3.8173217736927906E-4</v>
      </c>
      <c r="G49" s="17">
        <f t="shared" si="0"/>
        <v>0.28101028273425716</v>
      </c>
      <c r="H49" s="16">
        <f>IF(C49&lt;&gt;0,10000*((D49/[1]K!$F$37)-1),"")</f>
        <v>-62.022632697882329</v>
      </c>
      <c r="I49" s="16">
        <f>IF(C49&lt;&gt;0,10000*((D49/[1]K!$F$37)-1)-10000*(((D49-E49)/[1]K!$F$37)-1),"")</f>
        <v>0.98275651395307762</v>
      </c>
      <c r="J49" s="16">
        <f>IF(C49&lt;&gt;0,10000*((G49/([1]K!$F$37-([1]K!$E$37*(EXP((1000000*K49)*1.867*10^-11)-1))))-1),"")</f>
        <v>2.0287024919252161</v>
      </c>
      <c r="K49" s="18">
        <v>2843.13</v>
      </c>
    </row>
    <row r="50" spans="1:11" x14ac:dyDescent="0.25">
      <c r="A50" s="15"/>
      <c r="B50" s="16"/>
      <c r="C50" s="16"/>
      <c r="D50" s="17"/>
      <c r="E50" s="17"/>
      <c r="F50" s="46"/>
      <c r="G50" s="17"/>
      <c r="H50" s="16"/>
      <c r="I50" s="16"/>
      <c r="J50" s="16"/>
      <c r="K50" s="18"/>
    </row>
    <row r="51" spans="1:11" ht="15.75" x14ac:dyDescent="0.25">
      <c r="A51" s="8" t="s">
        <v>212</v>
      </c>
      <c r="B51" s="8"/>
      <c r="C51" s="9"/>
      <c r="D51" s="10"/>
      <c r="E51" s="11"/>
      <c r="F51" s="45"/>
      <c r="G51" s="11"/>
      <c r="H51" s="10"/>
      <c r="I51" s="11"/>
      <c r="J51" s="12"/>
      <c r="K51" s="13"/>
    </row>
    <row r="52" spans="1:11" s="14" customFormat="1" ht="15.75" x14ac:dyDescent="0.25">
      <c r="A52" s="15" t="s">
        <v>86</v>
      </c>
      <c r="B52" s="16">
        <v>8.5217055819790737</v>
      </c>
      <c r="C52" s="16">
        <v>4.7142391277777769</v>
      </c>
      <c r="D52" s="17">
        <v>0.28127807566959717</v>
      </c>
      <c r="E52" s="17">
        <v>2.0870577676742283E-5</v>
      </c>
      <c r="F52" s="46">
        <v>5.3819295687842312E-4</v>
      </c>
      <c r="G52" s="17">
        <f t="shared" ref="G52:G92" si="1">IF(C52&lt;&gt;0,D52-(F52*(EXP((1000000*K52)*1.867*10^-11)-1)),"")</f>
        <v>0.28125964970566347</v>
      </c>
      <c r="H52" s="16">
        <f>IF(C52&lt;&gt;0,10000*((D52/[1]K!$F$37)-1),"")</f>
        <v>-53.288693898291271</v>
      </c>
      <c r="I52" s="16">
        <f>IF(C52&lt;&gt;0,10000*((D52/[1]K!$F$37)-1)-10000*(((D52-E52)/[1]K!$F$37)-1),"")</f>
        <v>0.73803694243923701</v>
      </c>
      <c r="J52" s="16">
        <f>IF(C52&lt;&gt;0,10000*((G52/([1]K!$F$37-([1]K!$E$37*(EXP((1000000*K52)*1.867*10^-11)-1))))-1),"")</f>
        <v>-13.314993735735747</v>
      </c>
      <c r="K52" s="18">
        <v>1803.09</v>
      </c>
    </row>
    <row r="53" spans="1:11" x14ac:dyDescent="0.25">
      <c r="A53" s="15" t="s">
        <v>100</v>
      </c>
      <c r="B53" s="16">
        <v>7.6278017401468343</v>
      </c>
      <c r="C53" s="16">
        <v>4.2866920055555582</v>
      </c>
      <c r="D53" s="17">
        <v>0.28145401528045466</v>
      </c>
      <c r="E53" s="17">
        <v>2.0478567115520468E-5</v>
      </c>
      <c r="F53" s="46">
        <v>4.4825435857031795E-4</v>
      </c>
      <c r="G53" s="17">
        <f t="shared" si="1"/>
        <v>0.28143856680703067</v>
      </c>
      <c r="H53" s="16">
        <f>IF(C53&lt;&gt;0,10000*((D53/[1]K!$F$37)-1),"")</f>
        <v>-47.067019804634128</v>
      </c>
      <c r="I53" s="16">
        <f>IF(C53&lt;&gt;0,10000*((D53/[1]K!$F$37)-1)-10000*(((D53-E53)/[1]K!$F$37)-1),"")</f>
        <v>0.7241744475661136</v>
      </c>
      <c r="J53" s="16">
        <f>IF(C53&lt;&gt;0,10000*((G53/([1]K!$F$37-([1]K!$E$37*(EXP((1000000*K53)*1.867*10^-11)-1))))-1),"")</f>
        <v>-6.6916570676955889</v>
      </c>
      <c r="K53" s="18">
        <v>1814.84</v>
      </c>
    </row>
    <row r="54" spans="1:11" x14ac:dyDescent="0.25">
      <c r="A54" s="15" t="s">
        <v>81</v>
      </c>
      <c r="B54" s="16">
        <v>5.4295389604489825</v>
      </c>
      <c r="C54" s="16">
        <v>4.7789406268817212</v>
      </c>
      <c r="D54" s="17">
        <v>0.28148465923333693</v>
      </c>
      <c r="E54" s="17">
        <v>1.9458830244191717E-5</v>
      </c>
      <c r="F54" s="46">
        <v>3.421433918358847E-4</v>
      </c>
      <c r="G54" s="17">
        <f t="shared" si="1"/>
        <v>0.28147276443170516</v>
      </c>
      <c r="H54" s="16">
        <f>IF(C54&lt;&gt;0,10000*((D54/[1]K!$F$37)-1),"")</f>
        <v>-45.983371347952939</v>
      </c>
      <c r="I54" s="16">
        <f>IF(C54&lt;&gt;0,10000*((D54/[1]K!$F$37)-1)-10000*(((D54-E54)/[1]K!$F$37)-1),"")</f>
        <v>0.68811394678513693</v>
      </c>
      <c r="J54" s="16">
        <f>IF(C54&lt;&gt;0,10000*((G54/([1]K!$F$37-([1]K!$E$37*(EXP((1000000*K54)*1.867*10^-11)-1))))-1),"")</f>
        <v>-5.1173510302560121</v>
      </c>
      <c r="K54" s="18">
        <v>1830.47</v>
      </c>
    </row>
    <row r="55" spans="1:11" x14ac:dyDescent="0.25">
      <c r="A55" s="15" t="s">
        <v>95</v>
      </c>
      <c r="B55" s="16">
        <v>18.53271102943755</v>
      </c>
      <c r="C55" s="16">
        <v>5.4811059035842318</v>
      </c>
      <c r="D55" s="17">
        <v>0.2813855893377134</v>
      </c>
      <c r="E55" s="17">
        <v>1.9365038488216844E-5</v>
      </c>
      <c r="F55" s="46">
        <v>1.09756907986419E-3</v>
      </c>
      <c r="G55" s="17">
        <f t="shared" si="1"/>
        <v>0.28134738806889215</v>
      </c>
      <c r="H55" s="16">
        <f>IF(C55&lt;&gt;0,10000*((D55/[1]K!$F$37)-1),"")</f>
        <v>-49.486735940258427</v>
      </c>
      <c r="I55" s="16">
        <f>IF(C55&lt;&gt;0,10000*((D55/[1]K!$F$37)-1)-10000*(((D55-E55)/[1]K!$F$37)-1),"")</f>
        <v>0.68479723069559384</v>
      </c>
      <c r="J55" s="16">
        <f>IF(C55&lt;&gt;0,10000*((G55/([1]K!$F$37-([1]K!$E$37*(EXP((1000000*K55)*1.867*10^-11)-1))))-1),"")</f>
        <v>-9.5219315536754223</v>
      </c>
      <c r="K55" s="18">
        <v>1832.53</v>
      </c>
    </row>
    <row r="56" spans="1:11" x14ac:dyDescent="0.25">
      <c r="A56" s="15" t="s">
        <v>92</v>
      </c>
      <c r="B56" s="16">
        <v>5.9483294275790639</v>
      </c>
      <c r="C56" s="16">
        <v>5.3126871530465944</v>
      </c>
      <c r="D56" s="17">
        <v>0.28143634333558687</v>
      </c>
      <c r="E56" s="17">
        <v>1.7917750238006734E-5</v>
      </c>
      <c r="F56" s="46">
        <v>3.711334052522243E-4</v>
      </c>
      <c r="G56" s="17">
        <f t="shared" si="1"/>
        <v>0.28142341630171186</v>
      </c>
      <c r="H56" s="16">
        <f>IF(C56&lt;&gt;0,10000*((D56/[1]K!$F$37)-1),"")</f>
        <v>-47.691944919749929</v>
      </c>
      <c r="I56" s="16">
        <f>IF(C56&lt;&gt;0,10000*((D56/[1]K!$F$37)-1)-10000*(((D56-E56)/[1]K!$F$37)-1),"")</f>
        <v>0.63361742093870532</v>
      </c>
      <c r="J56" s="16">
        <f>IF(C56&lt;&gt;0,10000*((G56/([1]K!$F$37-([1]K!$E$37*(EXP((1000000*K56)*1.867*10^-11)-1))))-1),"")</f>
        <v>-6.7913468635005803</v>
      </c>
      <c r="K56" s="18">
        <v>1833.87</v>
      </c>
    </row>
    <row r="57" spans="1:11" x14ac:dyDescent="0.25">
      <c r="A57" s="15" t="s">
        <v>93</v>
      </c>
      <c r="B57" s="16">
        <v>10.262606906507221</v>
      </c>
      <c r="C57" s="16">
        <v>4.0896909064516125</v>
      </c>
      <c r="D57" s="17">
        <v>0.28142663671464679</v>
      </c>
      <c r="E57" s="17">
        <v>2.1985327265425822E-5</v>
      </c>
      <c r="F57" s="46">
        <v>6.2404674518046948E-4</v>
      </c>
      <c r="G57" s="17">
        <f t="shared" si="1"/>
        <v>0.28140488882285908</v>
      </c>
      <c r="H57" s="16">
        <f>IF(C57&lt;&gt;0,10000*((D57/[1]K!$F$37)-1),"")</f>
        <v>-48.035195832636376</v>
      </c>
      <c r="I57" s="16">
        <f>IF(C57&lt;&gt;0,10000*((D57/[1]K!$F$37)-1)-10000*(((D57-E57)/[1]K!$F$37)-1),"")</f>
        <v>0.77745733562451136</v>
      </c>
      <c r="J57" s="16">
        <f>IF(C57&lt;&gt;0,10000*((G57/([1]K!$F$37-([1]K!$E$37*(EXP((1000000*K57)*1.867*10^-11)-1))))-1),"")</f>
        <v>-7.4271354934796197</v>
      </c>
      <c r="K57" s="18">
        <v>1834.83</v>
      </c>
    </row>
    <row r="58" spans="1:11" x14ac:dyDescent="0.25">
      <c r="A58" s="15" t="s">
        <v>76</v>
      </c>
      <c r="B58" s="16">
        <v>12.377928046980777</v>
      </c>
      <c r="C58" s="16">
        <v>3.9753451657706105</v>
      </c>
      <c r="D58" s="17">
        <v>0.28181774504707341</v>
      </c>
      <c r="E58" s="17">
        <v>2.7195334517249041E-5</v>
      </c>
      <c r="F58" s="46">
        <v>7.421510738506948E-4</v>
      </c>
      <c r="G58" s="17">
        <f t="shared" si="1"/>
        <v>0.28179187794747312</v>
      </c>
      <c r="H58" s="16">
        <f>IF(C58&lt;&gt;0,10000*((D58/[1]K!$F$37)-1),"")</f>
        <v>-34.204606076227996</v>
      </c>
      <c r="I58" s="16">
        <f>IF(C58&lt;&gt;0,10000*((D58/[1]K!$F$37)-1)-10000*(((D58-E58)/[1]K!$F$37)-1),"")</f>
        <v>0.96169650148358699</v>
      </c>
      <c r="J58" s="16">
        <f>IF(C58&lt;&gt;0,10000*((G58/([1]K!$F$37-([1]K!$E$37*(EXP((1000000*K58)*1.867*10^-11)-1))))-1),"")</f>
        <v>6.3199958315407478</v>
      </c>
      <c r="K58" s="18">
        <v>1835.06</v>
      </c>
    </row>
    <row r="59" spans="1:11" x14ac:dyDescent="0.25">
      <c r="A59" s="15" t="s">
        <v>89</v>
      </c>
      <c r="B59" s="16">
        <v>10.598409110448774</v>
      </c>
      <c r="C59" s="16">
        <v>4.6759232292114685</v>
      </c>
      <c r="D59" s="17">
        <v>0.28140146088153611</v>
      </c>
      <c r="E59" s="17">
        <v>1.7113909742463E-5</v>
      </c>
      <c r="F59" s="46">
        <v>6.2349368326452897E-4</v>
      </c>
      <c r="G59" s="17">
        <f t="shared" si="1"/>
        <v>0.28137972889086155</v>
      </c>
      <c r="H59" s="16">
        <f>IF(C59&lt;&gt;0,10000*((D59/[1]K!$F$37)-1),"")</f>
        <v>-48.925477605386014</v>
      </c>
      <c r="I59" s="16">
        <f>IF(C59&lt;&gt;0,10000*((D59/[1]K!$F$37)-1)-10000*(((D59-E59)/[1]K!$F$37)-1),"")</f>
        <v>0.60519156753202452</v>
      </c>
      <c r="J59" s="16">
        <f>IF(C59&lt;&gt;0,10000*((G59/([1]K!$F$37-([1]K!$E$37*(EXP((1000000*K59)*1.867*10^-11)-1))))-1),"")</f>
        <v>-8.3141052397228687</v>
      </c>
      <c r="K59" s="18">
        <v>1835.11</v>
      </c>
    </row>
    <row r="60" spans="1:11" x14ac:dyDescent="0.25">
      <c r="A60" s="15" t="s">
        <v>74</v>
      </c>
      <c r="B60" s="16">
        <v>11.152195421268539</v>
      </c>
      <c r="C60" s="16">
        <v>4.0314042227598561</v>
      </c>
      <c r="D60" s="17">
        <v>0.28152250280811653</v>
      </c>
      <c r="E60" s="17">
        <v>2.1331849453729795E-5</v>
      </c>
      <c r="F60" s="46">
        <v>6.7269027732262427E-4</v>
      </c>
      <c r="G60" s="17">
        <f t="shared" si="1"/>
        <v>0.28149902564745871</v>
      </c>
      <c r="H60" s="16">
        <f>IF(C60&lt;&gt;0,10000*((D60/[1]K!$F$37)-1),"")</f>
        <v>-44.645125868892912</v>
      </c>
      <c r="I60" s="16">
        <f>IF(C60&lt;&gt;0,10000*((D60/[1]K!$F$37)-1)-10000*(((D60-E60)/[1]K!$F$37)-1),"")</f>
        <v>0.75434869083346001</v>
      </c>
      <c r="J60" s="16">
        <f>IF(C60&lt;&gt;0,10000*((G60/([1]K!$F$37-([1]K!$E$37*(EXP((1000000*K60)*1.867*10^-11)-1))))-1),"")</f>
        <v>-4.0240021019244399</v>
      </c>
      <c r="K60" s="18">
        <v>1837.45</v>
      </c>
    </row>
    <row r="61" spans="1:11" x14ac:dyDescent="0.25">
      <c r="A61" s="15" t="s">
        <v>111</v>
      </c>
      <c r="B61" s="16">
        <v>7.0673598086611484</v>
      </c>
      <c r="C61" s="16">
        <v>5.1027056842293916</v>
      </c>
      <c r="D61" s="17">
        <v>0.2814282943095715</v>
      </c>
      <c r="E61" s="17">
        <v>1.8910146301234701E-5</v>
      </c>
      <c r="F61" s="46">
        <v>4.4430804691119279E-4</v>
      </c>
      <c r="G61" s="17">
        <f t="shared" si="1"/>
        <v>0.28141278572007278</v>
      </c>
      <c r="H61" s="16">
        <f>IF(C61&lt;&gt;0,10000*((D61/[1]K!$F$37)-1),"")</f>
        <v>-47.976579041622003</v>
      </c>
      <c r="I61" s="16">
        <f>IF(C61&lt;&gt;0,10000*((D61/[1]K!$F$37)-1)-10000*(((D61-E61)/[1]K!$F$37)-1),"")</f>
        <v>0.66871108090005293</v>
      </c>
      <c r="J61" s="16">
        <f>IF(C61&lt;&gt;0,10000*((G61/([1]K!$F$37-([1]K!$E$37*(EXP((1000000*K61)*1.867*10^-11)-1))))-1),"")</f>
        <v>-7.0808364035002125</v>
      </c>
      <c r="K61" s="18">
        <v>1837.69</v>
      </c>
    </row>
    <row r="62" spans="1:11" x14ac:dyDescent="0.25">
      <c r="A62" s="15" t="s">
        <v>80</v>
      </c>
      <c r="B62" s="16">
        <v>6.2061421994278438</v>
      </c>
      <c r="C62" s="16">
        <v>5.0908032378136197</v>
      </c>
      <c r="D62" s="17">
        <v>0.28143919337430778</v>
      </c>
      <c r="E62" s="17">
        <v>2.1988269056731278E-5</v>
      </c>
      <c r="F62" s="46">
        <v>3.8273453580535877E-4</v>
      </c>
      <c r="G62" s="17">
        <f t="shared" si="1"/>
        <v>0.28142583275342253</v>
      </c>
      <c r="H62" s="16">
        <f>IF(C62&lt;&gt;0,10000*((D62/[1]K!$F$37)-1),"")</f>
        <v>-47.591160269895298</v>
      </c>
      <c r="I62" s="16">
        <f>IF(C62&lt;&gt;0,10000*((D62/[1]K!$F$37)-1)-10000*(((D62-E62)/[1]K!$F$37)-1),"")</f>
        <v>0.77756136487971617</v>
      </c>
      <c r="J62" s="16">
        <f>IF(C62&lt;&gt;0,10000*((G62/([1]K!$F$37-([1]K!$E$37*(EXP((1000000*K62)*1.867*10^-11)-1))))-1),"")</f>
        <v>-6.6136220432211346</v>
      </c>
      <c r="K62" s="18">
        <v>1837.86</v>
      </c>
    </row>
    <row r="63" spans="1:11" x14ac:dyDescent="0.25">
      <c r="A63" s="15" t="s">
        <v>75</v>
      </c>
      <c r="B63" s="16">
        <v>11.411768485803945</v>
      </c>
      <c r="C63" s="16">
        <v>4.3663464818996429</v>
      </c>
      <c r="D63" s="17">
        <v>0.28148239941480152</v>
      </c>
      <c r="E63" s="17">
        <v>2.6918454153663951E-5</v>
      </c>
      <c r="F63" s="46">
        <v>6.9471061340873046E-4</v>
      </c>
      <c r="G63" s="17">
        <f t="shared" si="1"/>
        <v>0.2814580644676572</v>
      </c>
      <c r="H63" s="16">
        <f>IF(C63&lt;&gt;0,10000*((D63/[1]K!$F$37)-1),"")</f>
        <v>-46.063284304276308</v>
      </c>
      <c r="I63" s="16">
        <f>IF(C63&lt;&gt;0,10000*((D63/[1]K!$F$37)-1)-10000*(((D63-E63)/[1]K!$F$37)-1),"")</f>
        <v>0.95190530451261424</v>
      </c>
      <c r="J63" s="16">
        <f>IF(C63&lt;&gt;0,10000*((G63/([1]K!$F$37-([1]K!$E$37*(EXP((1000000*K63)*1.867*10^-11)-1))))-1),"")</f>
        <v>-5.3252942948445181</v>
      </c>
      <c r="K63" s="18">
        <v>1844.1</v>
      </c>
    </row>
    <row r="64" spans="1:11" x14ac:dyDescent="0.25">
      <c r="A64" s="15" t="s">
        <v>94</v>
      </c>
      <c r="B64" s="16">
        <v>5.7035617661245883</v>
      </c>
      <c r="C64" s="16">
        <v>5.1973126958781357</v>
      </c>
      <c r="D64" s="17">
        <v>0.28141720075793142</v>
      </c>
      <c r="E64" s="17">
        <v>1.5515417880738123E-5</v>
      </c>
      <c r="F64" s="46">
        <v>3.5495322511393804E-4</v>
      </c>
      <c r="G64" s="17">
        <f t="shared" si="1"/>
        <v>0.28140476556005184</v>
      </c>
      <c r="H64" s="16">
        <f>IF(C64&lt;&gt;0,10000*((D64/[1]K!$F$37)-1),"")</f>
        <v>-48.368875367101879</v>
      </c>
      <c r="I64" s="16">
        <f>IF(C64&lt;&gt;0,10000*((D64/[1]K!$F$37)-1)-10000*(((D64-E64)/[1]K!$F$37)-1),"")</f>
        <v>0.54866481180915372</v>
      </c>
      <c r="J64" s="16">
        <f>IF(C64&lt;&gt;0,10000*((G64/([1]K!$F$37-([1]K!$E$37*(EXP((1000000*K64)*1.867*10^-11)-1))))-1),"")</f>
        <v>-7.2126580673792517</v>
      </c>
      <c r="K64" s="18">
        <v>1844.33</v>
      </c>
    </row>
    <row r="65" spans="1:11" x14ac:dyDescent="0.25">
      <c r="A65" s="15" t="s">
        <v>79</v>
      </c>
      <c r="B65" s="16">
        <v>8.2276330662608022</v>
      </c>
      <c r="C65" s="16">
        <v>3.819615012365591</v>
      </c>
      <c r="D65" s="17">
        <v>0.28149829123897568</v>
      </c>
      <c r="E65" s="17">
        <v>2.3614085683901632E-5</v>
      </c>
      <c r="F65" s="46">
        <v>5.5018186692431929E-4</v>
      </c>
      <c r="G65" s="17">
        <f t="shared" si="1"/>
        <v>0.28147900121930475</v>
      </c>
      <c r="H65" s="16">
        <f>IF(C65&lt;&gt;0,10000*((D65/[1]K!$F$37)-1),"")</f>
        <v>-45.501308804367646</v>
      </c>
      <c r="I65" s="16">
        <f>IF(C65&lt;&gt;0,10000*((D65/[1]K!$F$37)-1)-10000*(((D65-E65)/[1]K!$F$37)-1),"")</f>
        <v>0.83505439411268867</v>
      </c>
      <c r="J65" s="16">
        <f>IF(C65&lt;&gt;0,10000*((G65/([1]K!$F$37-([1]K!$E$37*(EXP((1000000*K65)*1.867*10^-11)-1))))-1),"")</f>
        <v>-4.5433356382540424</v>
      </c>
      <c r="K65" s="18">
        <v>1845.77</v>
      </c>
    </row>
    <row r="66" spans="1:11" x14ac:dyDescent="0.25">
      <c r="A66" s="15" t="s">
        <v>78</v>
      </c>
      <c r="B66" s="16">
        <v>7.0397192481020401</v>
      </c>
      <c r="C66" s="16">
        <v>4.5829664727598551</v>
      </c>
      <c r="D66" s="17">
        <v>0.28158594818163801</v>
      </c>
      <c r="E66" s="17">
        <v>2.3501382322002498E-5</v>
      </c>
      <c r="F66" s="46">
        <v>4.2276511043483399E-4</v>
      </c>
      <c r="G66" s="17">
        <f t="shared" si="1"/>
        <v>0.28157112399020084</v>
      </c>
      <c r="H66" s="16">
        <f>IF(C66&lt;&gt;0,10000*((D66/[1]K!$F$37)-1),"")</f>
        <v>-42.401535384196663</v>
      </c>
      <c r="I66" s="16">
        <f>IF(C66&lt;&gt;0,10000*((D66/[1]K!$F$37)-1)-10000*(((D66-E66)/[1]K!$F$37)-1),"")</f>
        <v>0.8310689153234776</v>
      </c>
      <c r="J66" s="16">
        <f>IF(C66&lt;&gt;0,10000*((G66/([1]K!$F$37-([1]K!$E$37*(EXP((1000000*K66)*1.867*10^-11)-1))))-1),"")</f>
        <v>-1.2676307806147591</v>
      </c>
      <c r="K66" s="18">
        <v>1845.96</v>
      </c>
    </row>
    <row r="67" spans="1:11" x14ac:dyDescent="0.25">
      <c r="A67" s="15" t="s">
        <v>82</v>
      </c>
      <c r="B67" s="16">
        <v>9.2294149494164071</v>
      </c>
      <c r="C67" s="16">
        <v>4.6497409439068091</v>
      </c>
      <c r="D67" s="17">
        <v>0.28143717706036581</v>
      </c>
      <c r="E67" s="17">
        <v>2.0723312280918627E-5</v>
      </c>
      <c r="F67" s="46">
        <v>5.6037117905695551E-4</v>
      </c>
      <c r="G67" s="17">
        <f t="shared" si="1"/>
        <v>0.2814175174463675</v>
      </c>
      <c r="H67" s="16">
        <f>IF(C67&lt;&gt;0,10000*((D67/[1]K!$F$37)-1),"")</f>
        <v>-47.66246228174009</v>
      </c>
      <c r="I67" s="16">
        <f>IF(C67&lt;&gt;0,10000*((D67/[1]K!$F$37)-1)-10000*(((D67-E67)/[1]K!$F$37)-1),"")</f>
        <v>0.73282926184026564</v>
      </c>
      <c r="J67" s="16">
        <f>IF(C67&lt;&gt;0,10000*((G67/([1]K!$F$37-([1]K!$E$37*(EXP((1000000*K67)*1.867*10^-11)-1))))-1),"")</f>
        <v>-6.7003865563031173</v>
      </c>
      <c r="K67" s="18">
        <v>1846.91</v>
      </c>
    </row>
    <row r="68" spans="1:11" x14ac:dyDescent="0.25">
      <c r="A68" s="15" t="s">
        <v>91</v>
      </c>
      <c r="B68" s="16">
        <v>15.721906320528204</v>
      </c>
      <c r="C68" s="16">
        <v>4.5945947548387114</v>
      </c>
      <c r="D68" s="17">
        <v>0.28141487534223769</v>
      </c>
      <c r="E68" s="17">
        <v>2.08419497498294E-5</v>
      </c>
      <c r="F68" s="46">
        <v>9.1533989467558442E-4</v>
      </c>
      <c r="G68" s="17">
        <f t="shared" si="1"/>
        <v>0.28138275981343536</v>
      </c>
      <c r="H68" s="16">
        <f>IF(C68&lt;&gt;0,10000*((D68/[1]K!$F$37)-1),"")</f>
        <v>-48.451108006517529</v>
      </c>
      <c r="I68" s="16">
        <f>IF(C68&lt;&gt;0,10000*((D68/[1]K!$F$37)-1)-10000*(((D68-E68)/[1]K!$F$37)-1),"")</f>
        <v>0.73702458581070829</v>
      </c>
      <c r="J68" s="16">
        <f>IF(C68&lt;&gt;0,10000*((G68/([1]K!$F$37-([1]K!$E$37*(EXP((1000000*K68)*1.867*10^-11)-1))))-1),"")</f>
        <v>-7.9314247772510615</v>
      </c>
      <c r="K68" s="18">
        <v>1847.05</v>
      </c>
    </row>
    <row r="69" spans="1:11" x14ac:dyDescent="0.25">
      <c r="A69" s="15" t="s">
        <v>99</v>
      </c>
      <c r="B69" s="16">
        <v>11.100970386670848</v>
      </c>
      <c r="C69" s="16">
        <v>4.1984920181003584</v>
      </c>
      <c r="D69" s="17">
        <v>0.28125127344583339</v>
      </c>
      <c r="E69" s="17">
        <v>1.9831446424324316E-5</v>
      </c>
      <c r="F69" s="46">
        <v>7.3791595507785915E-4</v>
      </c>
      <c r="G69" s="17">
        <f t="shared" si="1"/>
        <v>0.28122536174847096</v>
      </c>
      <c r="H69" s="16">
        <f>IF(C69&lt;&gt;0,10000*((D69/[1]K!$F$37)-1),"")</f>
        <v>-54.236488999296341</v>
      </c>
      <c r="I69" s="16">
        <f>IF(C69&lt;&gt;0,10000*((D69/[1]K!$F$37)-1)-10000*(((D69-E69)/[1]K!$F$37)-1),"")</f>
        <v>0.70129060679713007</v>
      </c>
      <c r="J69" s="16">
        <f>IF(C69&lt;&gt;0,10000*((G69/([1]K!$F$37-([1]K!$E$37*(EXP((1000000*K69)*1.867*10^-11)-1))))-1),"")</f>
        <v>-13.486413084672355</v>
      </c>
      <c r="K69" s="18">
        <v>1848.54</v>
      </c>
    </row>
    <row r="70" spans="1:11" x14ac:dyDescent="0.25">
      <c r="A70" s="15" t="s">
        <v>113</v>
      </c>
      <c r="B70" s="16">
        <v>7.0307774192188441</v>
      </c>
      <c r="C70" s="16">
        <v>4.4252593383512551</v>
      </c>
      <c r="D70" s="17">
        <v>0.28146753070555258</v>
      </c>
      <c r="E70" s="17">
        <v>2.1581872151300658E-5</v>
      </c>
      <c r="F70" s="46">
        <v>4.2439303737962784E-4</v>
      </c>
      <c r="G70" s="17">
        <f t="shared" si="1"/>
        <v>0.28145256101272825</v>
      </c>
      <c r="H70" s="16">
        <f>IF(C70&lt;&gt;0,10000*((D70/[1]K!$F$37)-1),"")</f>
        <v>-46.589079846789396</v>
      </c>
      <c r="I70" s="16">
        <f>IF(C70&lt;&gt;0,10000*((D70/[1]K!$F$37)-1)-10000*(((D70-E70)/[1]K!$F$37)-1),"")</f>
        <v>0.76319013212477671</v>
      </c>
      <c r="J70" s="16">
        <f>IF(C70&lt;&gt;0,10000*((G70/([1]K!$F$37-([1]K!$E$37*(EXP((1000000*K70)*1.867*10^-11)-1))))-1),"")</f>
        <v>-5.2294093546889631</v>
      </c>
      <c r="K70" s="18">
        <v>1856.74</v>
      </c>
    </row>
    <row r="71" spans="1:11" x14ac:dyDescent="0.25">
      <c r="A71" s="15" t="s">
        <v>105</v>
      </c>
      <c r="B71" s="16">
        <v>19.012154046975493</v>
      </c>
      <c r="C71" s="16">
        <v>3.4096865048387088</v>
      </c>
      <c r="D71" s="17">
        <v>0.28144967042493158</v>
      </c>
      <c r="E71" s="17">
        <v>2.9829102022137573E-5</v>
      </c>
      <c r="F71" s="46">
        <v>1.1590018005254348E-3</v>
      </c>
      <c r="G71" s="17">
        <f t="shared" si="1"/>
        <v>0.28140866127039244</v>
      </c>
      <c r="H71" s="16">
        <f>IF(C71&lt;&gt;0,10000*((D71/[1]K!$F$37)-1),"")</f>
        <v>-47.2206649952589</v>
      </c>
      <c r="I71" s="16">
        <f>IF(C71&lt;&gt;0,10000*((D71/[1]K!$F$37)-1)-10000*(((D71-E71)/[1]K!$F$37)-1),"")</f>
        <v>1.0548332486570686</v>
      </c>
      <c r="J71" s="16">
        <f>IF(C71&lt;&gt;0,10000*((G71/([1]K!$F$37-([1]K!$E$37*(EXP((1000000*K71)*1.867*10^-11)-1))))-1),"")</f>
        <v>-6.657204887554613</v>
      </c>
      <c r="K71" s="18">
        <v>1862.43</v>
      </c>
    </row>
    <row r="72" spans="1:11" x14ac:dyDescent="0.25">
      <c r="A72" s="15" t="s">
        <v>107</v>
      </c>
      <c r="B72" s="16">
        <v>10.449790930502228</v>
      </c>
      <c r="C72" s="16">
        <v>5.7253532539426528</v>
      </c>
      <c r="D72" s="17">
        <v>0.28158384462938274</v>
      </c>
      <c r="E72" s="17">
        <v>1.9169742724623299E-5</v>
      </c>
      <c r="F72" s="46">
        <v>6.2912793580520399E-4</v>
      </c>
      <c r="G72" s="17">
        <f t="shared" si="1"/>
        <v>0.28156158323911484</v>
      </c>
      <c r="H72" s="16">
        <f>IF(C72&lt;&gt;0,10000*((D72/[1]K!$F$37)-1),"")</f>
        <v>-42.475922365657894</v>
      </c>
      <c r="I72" s="16">
        <f>IF(C72&lt;&gt;0,10000*((D72/[1]K!$F$37)-1)-10000*(((D72-E72)/[1]K!$F$37)-1),"")</f>
        <v>0.67789107359494949</v>
      </c>
      <c r="J72" s="16">
        <f>IF(C72&lt;&gt;0,10000*((G72/([1]K!$F$37-([1]K!$E$37*(EXP((1000000*K72)*1.867*10^-11)-1))))-1),"")</f>
        <v>-1.2250481614317632</v>
      </c>
      <c r="K72" s="18">
        <v>1862.5</v>
      </c>
    </row>
    <row r="73" spans="1:11" x14ac:dyDescent="0.25">
      <c r="A73" s="15" t="s">
        <v>88</v>
      </c>
      <c r="B73" s="16">
        <v>6.7863786438601563</v>
      </c>
      <c r="C73" s="16">
        <v>3.8315786878136189</v>
      </c>
      <c r="D73" s="17">
        <v>0.2818529126615637</v>
      </c>
      <c r="E73" s="17">
        <v>2.090366447422551E-5</v>
      </c>
      <c r="F73" s="46">
        <v>4.025758019849534E-4</v>
      </c>
      <c r="G73" s="17">
        <f t="shared" si="1"/>
        <v>0.28183864179488238</v>
      </c>
      <c r="H73" s="16">
        <f>IF(C73&lt;&gt;0,10000*((D73/[1]K!$F$37)-1),"")</f>
        <v>-32.96098938898151</v>
      </c>
      <c r="I73" s="16">
        <f>IF(C73&lt;&gt;0,10000*((D73/[1]K!$F$37)-1)-10000*(((D73-E73)/[1]K!$F$37)-1),"")</f>
        <v>0.73920697612028619</v>
      </c>
      <c r="J73" s="16">
        <f>IF(C73&lt;&gt;0,10000*((G73/([1]K!$F$37-([1]K!$E$37*(EXP((1000000*K73)*1.867*10^-11)-1))))-1),"")</f>
        <v>8.6906924285634624</v>
      </c>
      <c r="K73" s="18">
        <v>1865.83</v>
      </c>
    </row>
    <row r="74" spans="1:11" x14ac:dyDescent="0.25">
      <c r="A74" s="15" t="s">
        <v>102</v>
      </c>
      <c r="B74" s="16">
        <v>9.5039406082741653</v>
      </c>
      <c r="C74" s="16">
        <v>5.9403360872759858</v>
      </c>
      <c r="D74" s="17">
        <v>0.28127555365832108</v>
      </c>
      <c r="E74" s="17">
        <v>1.9497831267162706E-5</v>
      </c>
      <c r="F74" s="46">
        <v>5.6354468577771123E-4</v>
      </c>
      <c r="G74" s="17">
        <f t="shared" si="1"/>
        <v>0.28125538278015533</v>
      </c>
      <c r="H74" s="16">
        <f>IF(C74&lt;&gt;0,10000*((D74/[1]K!$F$37)-1),"")</f>
        <v>-53.377878659721659</v>
      </c>
      <c r="I74" s="16">
        <f>IF(C74&lt;&gt;0,10000*((D74/[1]K!$F$37)-1)-10000*(((D74-E74)/[1]K!$F$37)-1),"")</f>
        <v>0.68949312258870066</v>
      </c>
      <c r="J74" s="16">
        <f>IF(C74&lt;&gt;0,10000*((G74/([1]K!$F$37-([1]K!$E$37*(EXP((1000000*K74)*1.867*10^-11)-1))))-1),"")</f>
        <v>-11.612126465083694</v>
      </c>
      <c r="K74" s="18">
        <v>1883.62</v>
      </c>
    </row>
    <row r="75" spans="1:11" x14ac:dyDescent="0.25">
      <c r="A75" s="15" t="s">
        <v>85</v>
      </c>
      <c r="B75" s="16">
        <v>17.387546276216412</v>
      </c>
      <c r="C75" s="16">
        <v>4.5227483440860219</v>
      </c>
      <c r="D75" s="17">
        <v>0.28150664338254283</v>
      </c>
      <c r="E75" s="17">
        <v>2.1667975344418472E-5</v>
      </c>
      <c r="F75" s="46">
        <v>1.0171013306648675E-3</v>
      </c>
      <c r="G75" s="17">
        <f t="shared" si="1"/>
        <v>0.28146972473136805</v>
      </c>
      <c r="H75" s="16">
        <f>IF(C75&lt;&gt;0,10000*((D75/[1]K!$F$37)-1),"")</f>
        <v>-45.205955671523412</v>
      </c>
      <c r="I75" s="16">
        <f>IF(C75&lt;&gt;0,10000*((D75/[1]K!$F$37)-1)-10000*(((D75-E75)/[1]K!$F$37)-1),"")</f>
        <v>0.76623496099270483</v>
      </c>
      <c r="J75" s="16">
        <f>IF(C75&lt;&gt;0,10000*((G75/([1]K!$F$37-([1]K!$E$37*(EXP((1000000*K75)*1.867*10^-11)-1))))-1),"")</f>
        <v>-3.3976313049477458</v>
      </c>
      <c r="K75" s="18">
        <v>1909.73</v>
      </c>
    </row>
    <row r="76" spans="1:11" x14ac:dyDescent="0.25">
      <c r="A76" s="15" t="s">
        <v>87</v>
      </c>
      <c r="B76" s="16">
        <v>5.155412892820082</v>
      </c>
      <c r="C76" s="16">
        <v>5.4782010130824359</v>
      </c>
      <c r="D76" s="17">
        <v>0.28133958071487364</v>
      </c>
      <c r="E76" s="17">
        <v>2.0079355135866602E-5</v>
      </c>
      <c r="F76" s="46">
        <v>3.089848333099917E-4</v>
      </c>
      <c r="G76" s="17">
        <f t="shared" si="1"/>
        <v>0.2813283455429384</v>
      </c>
      <c r="H76" s="16">
        <f>IF(C76&lt;&gt;0,10000*((D76/[1]K!$F$37)-1),"")</f>
        <v>-51.113718377083785</v>
      </c>
      <c r="I76" s="16">
        <f>IF(C76&lt;&gt;0,10000*((D76/[1]K!$F$37)-1)-10000*(((D76-E76)/[1]K!$F$37)-1),"")</f>
        <v>0.71005729214368074</v>
      </c>
      <c r="J76" s="16">
        <f>IF(C76&lt;&gt;0,10000*((G76/([1]K!$F$37-([1]K!$E$37*(EXP((1000000*K76)*1.867*10^-11)-1))))-1),"")</f>
        <v>-8.3429172602889068</v>
      </c>
      <c r="K76" s="18">
        <v>1913.02</v>
      </c>
    </row>
    <row r="77" spans="1:11" x14ac:dyDescent="0.25">
      <c r="A77" s="15" t="s">
        <v>114</v>
      </c>
      <c r="B77" s="16">
        <v>5.9057758195621739</v>
      </c>
      <c r="C77" s="16">
        <v>3.7459090259856631</v>
      </c>
      <c r="D77" s="17">
        <v>0.28143287022856195</v>
      </c>
      <c r="E77" s="17">
        <v>2.626104145572623E-5</v>
      </c>
      <c r="F77" s="46">
        <v>3.7295713711354923E-4</v>
      </c>
      <c r="G77" s="17">
        <f t="shared" si="1"/>
        <v>0.28141928323269866</v>
      </c>
      <c r="H77" s="16">
        <f>IF(C77&lt;&gt;0,10000*((D77/[1]K!$F$37)-1),"")</f>
        <v>-47.814762856518421</v>
      </c>
      <c r="I77" s="16">
        <f>IF(C77&lt;&gt;0,10000*((D77/[1]K!$F$37)-1)-10000*(((D77-E77)/[1]K!$F$37)-1),"")</f>
        <v>0.92865751209259173</v>
      </c>
      <c r="J77" s="16">
        <f>IF(C77&lt;&gt;0,10000*((G77/([1]K!$F$37-([1]K!$E$37*(EXP((1000000*K77)*1.867*10^-11)-1))))-1),"")</f>
        <v>-5.0310135849807036</v>
      </c>
      <c r="K77" s="18">
        <v>1916.58</v>
      </c>
    </row>
    <row r="78" spans="1:11" x14ac:dyDescent="0.25">
      <c r="A78" s="15" t="s">
        <v>90</v>
      </c>
      <c r="B78" s="16">
        <v>1.9684300939592092</v>
      </c>
      <c r="C78" s="16">
        <v>4.9064569100358417</v>
      </c>
      <c r="D78" s="17">
        <v>0.28136639731075641</v>
      </c>
      <c r="E78" s="17">
        <v>1.7784649808686041E-5</v>
      </c>
      <c r="F78" s="46">
        <v>1.2000288304329939E-4</v>
      </c>
      <c r="G78" s="17">
        <f t="shared" si="1"/>
        <v>0.28136202387997294</v>
      </c>
      <c r="H78" s="16">
        <f>IF(C78&lt;&gt;0,10000*((D78/[1]K!$F$37)-1),"")</f>
        <v>-50.165415041236727</v>
      </c>
      <c r="I78" s="16">
        <f>IF(C78&lt;&gt;0,10000*((D78/[1]K!$F$37)-1)-10000*(((D78-E78)/[1]K!$F$37)-1),"")</f>
        <v>0.62891064973924671</v>
      </c>
      <c r="J78" s="16">
        <f>IF(C78&lt;&gt;0,10000*((G78/([1]K!$F$37-([1]K!$E$37*(EXP((1000000*K78)*1.867*10^-11)-1))))-1),"")</f>
        <v>-7.0480391407579113</v>
      </c>
      <c r="K78" s="18">
        <v>1917.3</v>
      </c>
    </row>
    <row r="79" spans="1:11" x14ac:dyDescent="0.25">
      <c r="A79" s="15" t="s">
        <v>98</v>
      </c>
      <c r="B79" s="16">
        <v>13.431913566198601</v>
      </c>
      <c r="C79" s="16">
        <v>4.7956602775985662</v>
      </c>
      <c r="D79" s="17">
        <v>0.2814923187007155</v>
      </c>
      <c r="E79" s="17">
        <v>2.2199533518985039E-5</v>
      </c>
      <c r="F79" s="46">
        <v>7.7447006166582639E-4</v>
      </c>
      <c r="G79" s="17">
        <f t="shared" si="1"/>
        <v>0.28146408162961772</v>
      </c>
      <c r="H79" s="16">
        <f>IF(C79&lt;&gt;0,10000*((D79/[1]K!$F$37)-1),"")</f>
        <v>-45.712513014640741</v>
      </c>
      <c r="I79" s="16">
        <f>IF(C79&lt;&gt;0,10000*((D79/[1]K!$F$37)-1)-10000*(((D79-E79)/[1]K!$F$37)-1),"")</f>
        <v>0.7850322159586014</v>
      </c>
      <c r="J79" s="16">
        <f>IF(C79&lt;&gt;0,10000*((G79/([1]K!$F$37-([1]K!$E$37*(EXP((1000000*K79)*1.867*10^-11)-1))))-1),"")</f>
        <v>-3.4048531472441468</v>
      </c>
      <c r="K79" s="18">
        <v>1918.1</v>
      </c>
    </row>
    <row r="80" spans="1:11" x14ac:dyDescent="0.25">
      <c r="A80" s="15" t="s">
        <v>103</v>
      </c>
      <c r="B80" s="16">
        <v>6.6814954628419487</v>
      </c>
      <c r="C80" s="16">
        <v>5.5513009017921124</v>
      </c>
      <c r="D80" s="17">
        <v>0.28144474156748583</v>
      </c>
      <c r="E80" s="17">
        <v>2.024061376428314E-5</v>
      </c>
      <c r="F80" s="46">
        <v>3.9822477638660494E-4</v>
      </c>
      <c r="G80" s="17">
        <f t="shared" si="1"/>
        <v>0.28143019452799106</v>
      </c>
      <c r="H80" s="16">
        <f>IF(C80&lt;&gt;0,10000*((D80/[1]K!$F$37)-1),"")</f>
        <v>-47.394961985754989</v>
      </c>
      <c r="I80" s="16">
        <f>IF(C80&lt;&gt;0,10000*((D80/[1]K!$F$37)-1)-10000*(((D80-E80)/[1]K!$F$37)-1),"")</f>
        <v>0.71575980919336502</v>
      </c>
      <c r="J80" s="16">
        <f>IF(C80&lt;&gt;0,10000*((G80/([1]K!$F$37-([1]K!$E$37*(EXP((1000000*K80)*1.867*10^-11)-1))))-1),"")</f>
        <v>-4.5250736059387897</v>
      </c>
      <c r="K80" s="18">
        <v>1921.71</v>
      </c>
    </row>
    <row r="81" spans="1:11" x14ac:dyDescent="0.25">
      <c r="A81" s="15" t="s">
        <v>106</v>
      </c>
      <c r="B81" s="16">
        <v>8.041646337776255</v>
      </c>
      <c r="C81" s="16">
        <v>5.4563861512544785</v>
      </c>
      <c r="D81" s="17">
        <v>0.2813527114840042</v>
      </c>
      <c r="E81" s="17">
        <v>1.8584212703118045E-5</v>
      </c>
      <c r="F81" s="46">
        <v>4.727099843540041E-4</v>
      </c>
      <c r="G81" s="17">
        <f t="shared" si="1"/>
        <v>0.28133536996619174</v>
      </c>
      <c r="H81" s="16">
        <f>IF(C81&lt;&gt;0,10000*((D81/[1]K!$F$37)-1),"")</f>
        <v>-50.64938083688353</v>
      </c>
      <c r="I81" s="16">
        <f>IF(C81&lt;&gt;0,10000*((D81/[1]K!$F$37)-1)-10000*(((D81-E81)/[1]K!$F$37)-1),"")</f>
        <v>0.65718523624358482</v>
      </c>
      <c r="J81" s="16">
        <f>IF(C81&lt;&gt;0,10000*((G81/([1]K!$F$37-([1]K!$E$37*(EXP((1000000*K81)*1.867*10^-11)-1))))-1),"")</f>
        <v>-7.7073840532637661</v>
      </c>
      <c r="K81" s="18">
        <v>1929.75</v>
      </c>
    </row>
    <row r="82" spans="1:11" x14ac:dyDescent="0.25">
      <c r="A82" s="15" t="s">
        <v>83</v>
      </c>
      <c r="B82" s="16">
        <v>7.9841749711363441</v>
      </c>
      <c r="C82" s="16">
        <v>4.5312109096774202</v>
      </c>
      <c r="D82" s="17">
        <v>0.2814185081866391</v>
      </c>
      <c r="E82" s="17">
        <v>2.4097462147293572E-5</v>
      </c>
      <c r="F82" s="46">
        <v>4.5928408441764422E-4</v>
      </c>
      <c r="G82" s="17">
        <f t="shared" si="1"/>
        <v>0.28140163208882857</v>
      </c>
      <c r="H82" s="16">
        <f>IF(C82&lt;&gt;0,10000*((D82/[1]K!$F$37)-1),"")</f>
        <v>-48.322641348053082</v>
      </c>
      <c r="I82" s="16">
        <f>IF(C82&lt;&gt;0,10000*((D82/[1]K!$F$37)-1)-10000*(((D82-E82)/[1]K!$F$37)-1),"")</f>
        <v>0.85214782068688066</v>
      </c>
      <c r="J82" s="16">
        <f>IF(C82&lt;&gt;0,10000*((G82/([1]K!$F$37-([1]K!$E$37*(EXP((1000000*K82)*1.867*10^-11)-1))))-1),"")</f>
        <v>-5.2835144899776587</v>
      </c>
      <c r="K82" s="18">
        <v>1932.8</v>
      </c>
    </row>
    <row r="83" spans="1:11" x14ac:dyDescent="0.25">
      <c r="A83" s="15" t="s">
        <v>112</v>
      </c>
      <c r="B83" s="16">
        <v>3.9189004103589808</v>
      </c>
      <c r="C83" s="16">
        <v>4.9201479202508969</v>
      </c>
      <c r="D83" s="17">
        <v>0.28146337173510361</v>
      </c>
      <c r="E83" s="17">
        <v>1.928443927352406E-5</v>
      </c>
      <c r="F83" s="46">
        <v>2.3416072168233997E-4</v>
      </c>
      <c r="G83" s="17">
        <f t="shared" si="1"/>
        <v>0.28145475713479234</v>
      </c>
      <c r="H83" s="16">
        <f>IF(C83&lt;&gt;0,10000*((D83/[1]K!$F$37)-1),"")</f>
        <v>-46.736151666333384</v>
      </c>
      <c r="I83" s="16">
        <f>IF(C83&lt;&gt;0,10000*((D83/[1]K!$F$37)-1)-10000*(((D83-E83)/[1]K!$F$37)-1),"")</f>
        <v>0.68194703656487832</v>
      </c>
      <c r="J83" s="16">
        <f>IF(C83&lt;&gt;0,10000*((G83/([1]K!$F$37-([1]K!$E$37*(EXP((1000000*K83)*1.867*10^-11)-1))))-1),"")</f>
        <v>-3.3430655873523119</v>
      </c>
      <c r="K83" s="18">
        <v>1935.12</v>
      </c>
    </row>
    <row r="84" spans="1:11" x14ac:dyDescent="0.25">
      <c r="A84" s="15" t="s">
        <v>104</v>
      </c>
      <c r="B84" s="16">
        <v>6.4463199490416692</v>
      </c>
      <c r="C84" s="16">
        <v>4.888741759677421</v>
      </c>
      <c r="D84" s="17">
        <v>0.28148255922640003</v>
      </c>
      <c r="E84" s="17">
        <v>2.1936271902596678E-5</v>
      </c>
      <c r="F84" s="46">
        <v>4.2425250019698866E-4</v>
      </c>
      <c r="G84" s="17">
        <f t="shared" si="1"/>
        <v>0.2814669217248128</v>
      </c>
      <c r="H84" s="16">
        <f>IF(C84&lt;&gt;0,10000*((D84/[1]K!$F$37)-1),"")</f>
        <v>-46.057632957899884</v>
      </c>
      <c r="I84" s="16">
        <f>IF(C84&lt;&gt;0,10000*((D84/[1]K!$F$37)-1)-10000*(((D84-E84)/[1]K!$F$37)-1),"")</f>
        <v>0.77572261267810916</v>
      </c>
      <c r="J84" s="16">
        <f>IF(C84&lt;&gt;0,10000*((G84/([1]K!$F$37-([1]K!$E$37*(EXP((1000000*K84)*1.867*10^-11)-1))))-1),"")</f>
        <v>-2.8278651087287887</v>
      </c>
      <c r="K84" s="18">
        <v>1938.72</v>
      </c>
    </row>
    <row r="85" spans="1:11" x14ac:dyDescent="0.25">
      <c r="A85" s="15" t="s">
        <v>84</v>
      </c>
      <c r="B85" s="16">
        <v>8.9815869330095151</v>
      </c>
      <c r="C85" s="16">
        <v>5.1043224012544801</v>
      </c>
      <c r="D85" s="17">
        <v>0.28148081889557841</v>
      </c>
      <c r="E85" s="17">
        <v>2.5586777918692305E-5</v>
      </c>
      <c r="F85" s="46">
        <v>5.4010817359575146E-4</v>
      </c>
      <c r="G85" s="17">
        <f t="shared" si="1"/>
        <v>0.28145954130107748</v>
      </c>
      <c r="H85" s="16">
        <f>IF(C85&lt;&gt;0,10000*((D85/[1]K!$F$37)-1),"")</f>
        <v>-46.119175501585509</v>
      </c>
      <c r="I85" s="16">
        <f>IF(C85&lt;&gt;0,10000*((D85/[1]K!$F$37)-1)-10000*(((D85-E85)/[1]K!$F$37)-1),"")</f>
        <v>0.90481383095642087</v>
      </c>
      <c r="J85" s="16">
        <f>IF(C85&lt;&gt;0,10000*((G85/([1]K!$F$37-([1]K!$E$37*(EXP((1000000*K85)*1.867*10^-11)-1))))-1),"")</f>
        <v>-6.3406432856405459E-2</v>
      </c>
      <c r="K85" s="18">
        <v>2069.5700000000002</v>
      </c>
    </row>
    <row r="86" spans="1:11" x14ac:dyDescent="0.25">
      <c r="A86" s="15" t="s">
        <v>96</v>
      </c>
      <c r="B86" s="16">
        <v>7.3324871178577187</v>
      </c>
      <c r="C86" s="16">
        <v>5.8138914607526884</v>
      </c>
      <c r="D86" s="17">
        <v>0.28146197757364499</v>
      </c>
      <c r="E86" s="17">
        <v>1.5942034544631394E-5</v>
      </c>
      <c r="F86" s="46">
        <v>4.7748570523146886E-4</v>
      </c>
      <c r="G86" s="17">
        <f t="shared" si="1"/>
        <v>0.28144308285404723</v>
      </c>
      <c r="H86" s="16">
        <f>IF(C86&lt;&gt;0,10000*((D86/[1]K!$F$37)-1),"")</f>
        <v>-46.785452777021732</v>
      </c>
      <c r="I86" s="16">
        <f>IF(C86&lt;&gt;0,10000*((D86/[1]K!$F$37)-1)-10000*(((D86-E86)/[1]K!$F$37)-1),"")</f>
        <v>0.56375106687544729</v>
      </c>
      <c r="J86" s="16">
        <f>IF(C86&lt;&gt;0,10000*((G86/([1]K!$F$37-([1]K!$E$37*(EXP((1000000*K86)*1.867*10^-11)-1))))-1),"")</f>
        <v>-0.43780307194762891</v>
      </c>
      <c r="K86" s="18">
        <v>2078.65</v>
      </c>
    </row>
    <row r="87" spans="1:11" x14ac:dyDescent="0.25">
      <c r="A87" s="15" t="s">
        <v>97</v>
      </c>
      <c r="B87" s="16">
        <v>10.076708037146892</v>
      </c>
      <c r="C87" s="16">
        <v>5.0980875125448035</v>
      </c>
      <c r="D87" s="17">
        <v>0.28147896084989427</v>
      </c>
      <c r="E87" s="17">
        <v>1.770176081435807E-5</v>
      </c>
      <c r="F87" s="46">
        <v>6.5405477674788329E-4</v>
      </c>
      <c r="G87" s="17">
        <f t="shared" si="1"/>
        <v>0.28145292798614802</v>
      </c>
      <c r="H87" s="16">
        <f>IF(C87&lt;&gt;0,10000*((D87/[1]K!$F$37)-1),"")</f>
        <v>-46.184880743523891</v>
      </c>
      <c r="I87" s="16">
        <f>IF(C87&lt;&gt;0,10000*((D87/[1]K!$F$37)-1)-10000*(((D87-E87)/[1]K!$F$37)-1),"")</f>
        <v>0.6259794831531309</v>
      </c>
      <c r="J87" s="16">
        <f>IF(C87&lt;&gt;0,10000*((G87/([1]K!$F$37-([1]K!$E$37*(EXP((1000000*K87)*1.867*10^-11)-1))))-1),"")</f>
        <v>0.18775083609368082</v>
      </c>
      <c r="K87" s="18">
        <v>2090.5500000000002</v>
      </c>
    </row>
    <row r="88" spans="1:11" x14ac:dyDescent="0.25">
      <c r="A88" s="15" t="s">
        <v>101</v>
      </c>
      <c r="B88" s="16">
        <v>18.402843607383712</v>
      </c>
      <c r="C88" s="16">
        <v>6.0754680870967741</v>
      </c>
      <c r="D88" s="17">
        <v>0.28145849444510324</v>
      </c>
      <c r="E88" s="17">
        <v>1.6972929479883271E-5</v>
      </c>
      <c r="F88" s="46">
        <v>1.1069475363602839E-3</v>
      </c>
      <c r="G88" s="17">
        <f t="shared" si="1"/>
        <v>0.28141441737105338</v>
      </c>
      <c r="H88" s="16">
        <f>IF(C88&lt;&gt;0,10000*((D88/[1]K!$F$37)-1),"")</f>
        <v>-46.908625100227084</v>
      </c>
      <c r="I88" s="16">
        <f>IF(C88&lt;&gt;0,10000*((D88/[1]K!$F$37)-1)-10000*(((D88-E88)/[1]K!$F$37)-1),"")</f>
        <v>0.60020614530031935</v>
      </c>
      <c r="J88" s="16">
        <f>IF(C88&lt;&gt;0,10000*((G88/([1]K!$F$37-([1]K!$E$37*(EXP((1000000*K88)*1.867*10^-11)-1))))-1),"")</f>
        <v>-1.1610882707524528</v>
      </c>
      <c r="K88" s="18">
        <v>2091.39</v>
      </c>
    </row>
    <row r="89" spans="1:11" x14ac:dyDescent="0.25">
      <c r="A89" s="15" t="s">
        <v>109</v>
      </c>
      <c r="B89" s="16">
        <v>13.627828797865101</v>
      </c>
      <c r="C89" s="16">
        <v>5.127619995519713</v>
      </c>
      <c r="D89" s="17">
        <v>0.28139859319929911</v>
      </c>
      <c r="E89" s="17">
        <v>1.9425988665709625E-5</v>
      </c>
      <c r="F89" s="46">
        <v>8.3129848251204189E-4</v>
      </c>
      <c r="G89" s="17">
        <f t="shared" si="1"/>
        <v>0.28136543752859872</v>
      </c>
      <c r="H89" s="16">
        <f>IF(C89&lt;&gt;0,10000*((D89/[1]K!$F$37)-1),"")</f>
        <v>-49.026886175040914</v>
      </c>
      <c r="I89" s="16">
        <f>IF(C89&lt;&gt;0,10000*((D89/[1]K!$F$37)-1)-10000*(((D89-E89)/[1]K!$F$37)-1),"")</f>
        <v>0.68695258467533193</v>
      </c>
      <c r="J89" s="16">
        <f>IF(C89&lt;&gt;0,10000*((G89/([1]K!$F$37-([1]K!$E$37*(EXP((1000000*K89)*1.867*10^-11)-1))))-1),"")</f>
        <v>-2.8230579105825715</v>
      </c>
      <c r="K89" s="18">
        <v>2094.77</v>
      </c>
    </row>
    <row r="90" spans="1:11" x14ac:dyDescent="0.25">
      <c r="A90" s="15" t="s">
        <v>110</v>
      </c>
      <c r="B90" s="16">
        <v>7.5868480985688507</v>
      </c>
      <c r="C90" s="16">
        <v>4.6361112686379933</v>
      </c>
      <c r="D90" s="17">
        <v>0.28088964306277336</v>
      </c>
      <c r="E90" s="17">
        <v>1.8101922670943516E-5</v>
      </c>
      <c r="F90" s="46">
        <v>4.601687259182288E-4</v>
      </c>
      <c r="G90" s="17">
        <f t="shared" si="1"/>
        <v>0.2808661696644924</v>
      </c>
      <c r="H90" s="16">
        <f>IF(C90&lt;&gt;0,10000*((D90/[1]K!$F$37)-1),"")</f>
        <v>-67.024663162000849</v>
      </c>
      <c r="I90" s="16">
        <f>IF(C90&lt;&gt;0,10000*((D90/[1]K!$F$37)-1)-10000*(((D90-E90)/[1]K!$F$37)-1),"")</f>
        <v>0.64013022865182734</v>
      </c>
      <c r="J90" s="16">
        <f>IF(C90&lt;&gt;0,10000*((G90/([1]K!$F$37-([1]K!$E$37*(EXP((1000000*K90)*1.867*10^-11)-1))))-1),"")</f>
        <v>-7.2892725008311121</v>
      </c>
      <c r="K90" s="18">
        <v>2664.81</v>
      </c>
    </row>
    <row r="91" spans="1:11" x14ac:dyDescent="0.25">
      <c r="A91" s="15" t="s">
        <v>108</v>
      </c>
      <c r="B91" s="16">
        <v>7.1183681759109545</v>
      </c>
      <c r="C91" s="16">
        <v>4.5002687906810062</v>
      </c>
      <c r="D91" s="17">
        <v>0.28106053571462863</v>
      </c>
      <c r="E91" s="17">
        <v>1.8757113479455223E-5</v>
      </c>
      <c r="F91" s="46">
        <v>4.702720057634013E-4</v>
      </c>
      <c r="G91" s="17">
        <f t="shared" si="1"/>
        <v>0.28103628101800365</v>
      </c>
      <c r="H91" s="16">
        <f>IF(C91&lt;&gt;0,10000*((D91/[1]K!$F$37)-1),"")</f>
        <v>-60.981462431577427</v>
      </c>
      <c r="I91" s="16">
        <f>IF(C91&lt;&gt;0,10000*((D91/[1]K!$F$37)-1)-10000*(((D91-E91)/[1]K!$F$37)-1),"")</f>
        <v>0.66329944938492247</v>
      </c>
      <c r="J91" s="16">
        <f>IF(C91&lt;&gt;0,10000*((G91/([1]K!$F$37-([1]K!$E$37*(EXP((1000000*K91)*1.867*10^-11)-1))))-1),"")</f>
        <v>-0.56107478610512018</v>
      </c>
      <c r="K91" s="18">
        <v>2693.62</v>
      </c>
    </row>
    <row r="92" spans="1:11" x14ac:dyDescent="0.25">
      <c r="A92" s="15" t="s">
        <v>77</v>
      </c>
      <c r="B92" s="16">
        <v>5.390363795607878</v>
      </c>
      <c r="C92" s="16">
        <v>4.8470894980286738</v>
      </c>
      <c r="D92" s="17">
        <v>0.28091697072519833</v>
      </c>
      <c r="E92" s="17">
        <v>2.8415188227346224E-5</v>
      </c>
      <c r="F92" s="46">
        <v>3.459719251743386E-4</v>
      </c>
      <c r="G92" s="17">
        <f t="shared" si="1"/>
        <v>0.28089910592645012</v>
      </c>
      <c r="H92" s="16">
        <f>IF(C92&lt;&gt;0,10000*((D92/[1]K!$F$37)-1),"")</f>
        <v>-66.058287207655383</v>
      </c>
      <c r="I92" s="16">
        <f>IF(C92&lt;&gt;0,10000*((D92/[1]K!$F$37)-1)-10000*(((D92-E92)/[1]K!$F$37)-1),"")</f>
        <v>1.0048336449008985</v>
      </c>
      <c r="J92" s="16">
        <f>IF(C92&lt;&gt;0,10000*((G92/([1]K!$F$37-([1]K!$E$37*(EXP((1000000*K92)*1.867*10^-11)-1))))-1),"")</f>
        <v>-5.3693570496615717</v>
      </c>
      <c r="K92" s="18">
        <v>2696.71</v>
      </c>
    </row>
    <row r="93" spans="1:11" x14ac:dyDescent="0.25">
      <c r="A93" s="24"/>
      <c r="B93" s="25"/>
      <c r="C93" s="25"/>
      <c r="D93" s="25"/>
      <c r="E93" s="25"/>
      <c r="F93" s="44"/>
      <c r="G93" s="25"/>
      <c r="H93" s="25"/>
      <c r="I93" s="25"/>
      <c r="J93" s="25"/>
      <c r="K93" s="25"/>
    </row>
    <row r="94" spans="1:11" ht="15.75" x14ac:dyDescent="0.25">
      <c r="A94" s="8" t="s">
        <v>213</v>
      </c>
      <c r="B94" s="8"/>
      <c r="C94" s="9"/>
      <c r="D94" s="10"/>
      <c r="E94" s="11"/>
      <c r="F94" s="45"/>
      <c r="G94" s="11"/>
      <c r="H94" s="10"/>
      <c r="I94" s="11"/>
      <c r="J94" s="12"/>
      <c r="K94" s="13"/>
    </row>
    <row r="95" spans="1:11" s="14" customFormat="1" ht="15.75" x14ac:dyDescent="0.25">
      <c r="A95" s="15" t="s">
        <v>50</v>
      </c>
      <c r="B95" s="16">
        <v>15.149179904945631</v>
      </c>
      <c r="C95" s="16">
        <v>3.0485826413748223</v>
      </c>
      <c r="D95" s="17">
        <v>0.28237046800348159</v>
      </c>
      <c r="E95" s="17">
        <v>3.1363628952056361E-5</v>
      </c>
      <c r="F95" s="46">
        <v>9.2445888516636964E-4</v>
      </c>
      <c r="G95" s="17">
        <f t="shared" ref="G95:G127" si="2">IF(C95&lt;&gt;0,D95-(F95*(EXP((1000000*K95)*1.867*10^-11)-1)),"")</f>
        <v>0.28236221231453934</v>
      </c>
      <c r="H95" s="16">
        <f>IF(C95&lt;&gt;0,10000*((D95/[1]K!$F$37)-1),"")</f>
        <v>-14.658910356575294</v>
      </c>
      <c r="I95" s="16">
        <f>IF(C95&lt;&gt;0,10000*((D95/[1]K!$F$37)-1)-10000*(((D95-E95)/[1]K!$F$37)-1),"")</f>
        <v>1.1090980409877993</v>
      </c>
      <c r="J95" s="16">
        <f>IF(C95&lt;&gt;0,10000*((G95/([1]K!$F$37-([1]K!$E$37*(EXP((1000000*K95)*1.867*10^-11)-1))))-1),"")</f>
        <v>-4.3446504200617131</v>
      </c>
      <c r="K95" s="18">
        <v>476.2</v>
      </c>
    </row>
    <row r="96" spans="1:11" x14ac:dyDescent="0.25">
      <c r="A96" s="15" t="s">
        <v>55</v>
      </c>
      <c r="B96" s="16">
        <v>19.832074003164589</v>
      </c>
      <c r="C96" s="16">
        <v>3.0720533998207893</v>
      </c>
      <c r="D96" s="17">
        <v>0.28250354650136744</v>
      </c>
      <c r="E96" s="17">
        <v>2.6887458296427604E-5</v>
      </c>
      <c r="F96" s="46">
        <v>1.1631303094236469E-3</v>
      </c>
      <c r="G96" s="17">
        <f t="shared" si="2"/>
        <v>0.28249300953558854</v>
      </c>
      <c r="H96" s="16">
        <f>IF(C96&lt;&gt;0,10000*((D96/[1]K!$F$37)-1),"")</f>
        <v>-9.9529147102062065</v>
      </c>
      <c r="I96" s="16">
        <f>IF(C96&lt;&gt;0,10000*((D96/[1]K!$F$37)-1)-10000*(((D96-E96)/[1]K!$F$37)-1),"")</f>
        <v>0.95080921181933675</v>
      </c>
      <c r="J96" s="16">
        <f>IF(C96&lt;&gt;0,10000*((G96/([1]K!$F$37-([1]K!$E$37*(EXP((1000000*K96)*1.867*10^-11)-1))))-1),"")</f>
        <v>0.43885480897287721</v>
      </c>
      <c r="K96" s="18">
        <v>483.04</v>
      </c>
    </row>
    <row r="97" spans="1:11" x14ac:dyDescent="0.25">
      <c r="A97" s="15" t="s">
        <v>68</v>
      </c>
      <c r="B97" s="16">
        <v>47.588411661005409</v>
      </c>
      <c r="C97" s="16">
        <v>3.6606369853046612</v>
      </c>
      <c r="D97" s="17">
        <v>0.28253486305655556</v>
      </c>
      <c r="E97" s="17">
        <v>3.0102714599651195E-5</v>
      </c>
      <c r="F97" s="46">
        <v>2.7750793465115544E-3</v>
      </c>
      <c r="G97" s="17">
        <f t="shared" si="2"/>
        <v>0.28250958780248647</v>
      </c>
      <c r="H97" s="16">
        <f>IF(C97&lt;&gt;0,10000*((D97/[1]K!$F$37)-1),"")</f>
        <v>-8.8454813177663016</v>
      </c>
      <c r="I97" s="16">
        <f>IF(C97&lt;&gt;0,10000*((D97/[1]K!$F$37)-1)-10000*(((D97-E97)/[1]K!$F$37)-1),"")</f>
        <v>1.0645088883642906</v>
      </c>
      <c r="J97" s="16">
        <f>IF(C97&lt;&gt;0,10000*((G97/([1]K!$F$37-([1]K!$E$37*(EXP((1000000*K97)*1.867*10^-11)-1))))-1),"")</f>
        <v>1.083781937361028</v>
      </c>
      <c r="K97" s="18">
        <v>485.63</v>
      </c>
    </row>
    <row r="98" spans="1:11" x14ac:dyDescent="0.25">
      <c r="A98" s="15" t="s">
        <v>51</v>
      </c>
      <c r="B98" s="16">
        <v>11.939846576249613</v>
      </c>
      <c r="C98" s="16">
        <v>5.6052998935483886</v>
      </c>
      <c r="D98" s="17">
        <v>0.28246936296669917</v>
      </c>
      <c r="E98" s="17">
        <v>2.1403361042567762E-5</v>
      </c>
      <c r="F98" s="46">
        <v>6.6010318278669246E-4</v>
      </c>
      <c r="G98" s="17">
        <f t="shared" si="2"/>
        <v>0.28246325390062205</v>
      </c>
      <c r="H98" s="16">
        <f>IF(C98&lt;&gt;0,10000*((D98/[1]K!$F$37)-1),"")</f>
        <v>-11.161731821024423</v>
      </c>
      <c r="I98" s="16">
        <f>IF(C98&lt;&gt;0,10000*((D98/[1]K!$F$37)-1)-10000*(((D98-E98)/[1]K!$F$37)-1),"")</f>
        <v>0.75687752329689495</v>
      </c>
      <c r="J98" s="16">
        <f>IF(C98&lt;&gt;0,10000*((G98/([1]K!$F$37-([1]K!$E$37*(EXP((1000000*K98)*1.867*10^-11)-1))))-1),"")</f>
        <v>-0.38190105892232928</v>
      </c>
      <c r="K98" s="18">
        <v>493.42</v>
      </c>
    </row>
    <row r="99" spans="1:11" x14ac:dyDescent="0.25">
      <c r="A99" s="15" t="s">
        <v>56</v>
      </c>
      <c r="B99" s="16">
        <v>12.683364613857069</v>
      </c>
      <c r="C99" s="16">
        <v>5.2537528112903233</v>
      </c>
      <c r="D99" s="17">
        <v>0.28250358857274183</v>
      </c>
      <c r="E99" s="17">
        <v>1.6832313534865084E-5</v>
      </c>
      <c r="F99" s="46">
        <v>7.0445140169898867E-4</v>
      </c>
      <c r="G99" s="17">
        <f t="shared" si="2"/>
        <v>0.28249705845744766</v>
      </c>
      <c r="H99" s="16">
        <f>IF(C99&lt;&gt;0,10000*((D99/[1]K!$F$37)-1),"")</f>
        <v>-9.9514269589329185</v>
      </c>
      <c r="I99" s="16">
        <f>IF(C99&lt;&gt;0,10000*((D99/[1]K!$F$37)-1)-10000*(((D99-E99)/[1]K!$F$37)-1),"")</f>
        <v>0.59523360626978494</v>
      </c>
      <c r="J99" s="16">
        <f>IF(C99&lt;&gt;0,10000*((G99/([1]K!$F$37-([1]K!$E$37*(EXP((1000000*K99)*1.867*10^-11)-1))))-1),"")</f>
        <v>0.83276265551157636</v>
      </c>
      <c r="K99" s="18">
        <v>494.22</v>
      </c>
    </row>
    <row r="100" spans="1:11" x14ac:dyDescent="0.25">
      <c r="A100" s="15" t="s">
        <v>70</v>
      </c>
      <c r="B100" s="16">
        <v>22.491825186701544</v>
      </c>
      <c r="C100" s="16">
        <v>4.2907232948028682</v>
      </c>
      <c r="D100" s="17">
        <v>0.28251423093458522</v>
      </c>
      <c r="E100" s="17">
        <v>1.9676007970460618E-5</v>
      </c>
      <c r="F100" s="46">
        <v>1.2692600070424971E-3</v>
      </c>
      <c r="G100" s="17">
        <f t="shared" si="2"/>
        <v>0.28250245009550146</v>
      </c>
      <c r="H100" s="16">
        <f>IF(C100&lt;&gt;0,10000*((D100/[1]K!$F$37)-1),"")</f>
        <v>-9.5750858572696274</v>
      </c>
      <c r="I100" s="16">
        <f>IF(C100&lt;&gt;0,10000*((D100/[1]K!$F$37)-1)-10000*(((D100-E100)/[1]K!$F$37)-1),"")</f>
        <v>0.69579390598817348</v>
      </c>
      <c r="J100" s="16">
        <f>IF(C100&lt;&gt;0,10000*((G100/([1]K!$F$37-([1]K!$E$37*(EXP((1000000*K100)*1.867*10^-11)-1))))-1),"")</f>
        <v>1.0377571457609314</v>
      </c>
      <c r="K100" s="18">
        <v>494.85</v>
      </c>
    </row>
    <row r="101" spans="1:11" x14ac:dyDescent="0.25">
      <c r="A101" s="15" t="s">
        <v>64</v>
      </c>
      <c r="B101" s="16">
        <v>17.658560380812386</v>
      </c>
      <c r="C101" s="16">
        <v>4.3514367356630821</v>
      </c>
      <c r="D101" s="17">
        <v>0.28250804011600655</v>
      </c>
      <c r="E101" s="17">
        <v>1.8933048944274645E-5</v>
      </c>
      <c r="F101" s="46">
        <v>9.974628919848039E-4</v>
      </c>
      <c r="G101" s="17">
        <f t="shared" si="2"/>
        <v>0.28249877486286429</v>
      </c>
      <c r="H101" s="16">
        <f>IF(C101&lt;&gt;0,10000*((D101/[1]K!$F$37)-1),"")</f>
        <v>-9.7940090172199401</v>
      </c>
      <c r="I101" s="16">
        <f>IF(C101&lt;&gt;0,10000*((D101/[1]K!$F$37)-1)-10000*(((D101-E101)/[1]K!$F$37)-1),"")</f>
        <v>0.66952097686590051</v>
      </c>
      <c r="J101" s="16">
        <f>IF(C101&lt;&gt;0,10000*((G101/([1]K!$F$37-([1]K!$E$37*(EXP((1000000*K101)*1.867*10^-11)-1))))-1),"")</f>
        <v>0.91616616268330731</v>
      </c>
      <c r="K101" s="18">
        <v>495.23</v>
      </c>
    </row>
    <row r="102" spans="1:11" x14ac:dyDescent="0.25">
      <c r="A102" s="15" t="s">
        <v>57</v>
      </c>
      <c r="B102" s="16">
        <v>19.242358044278337</v>
      </c>
      <c r="C102" s="16">
        <v>5.7984640387096764</v>
      </c>
      <c r="D102" s="17">
        <v>0.28179992720150604</v>
      </c>
      <c r="E102" s="17">
        <v>1.5582429082992401E-5</v>
      </c>
      <c r="F102" s="46">
        <v>1.1397906971879507E-3</v>
      </c>
      <c r="G102" s="17">
        <f t="shared" si="2"/>
        <v>0.28178932893741065</v>
      </c>
      <c r="H102" s="16">
        <f>IF(C102&lt;&gt;0,10000*((D102/[1]K!$F$37)-1),"")</f>
        <v>-34.834690612796095</v>
      </c>
      <c r="I102" s="16">
        <f>IF(C102&lt;&gt;0,10000*((D102/[1]K!$F$37)-1)-10000*(((D102-E102)/[1]K!$F$37)-1),"")</f>
        <v>0.55103449910775737</v>
      </c>
      <c r="J102" s="16">
        <f>IF(C102&lt;&gt;0,10000*((G102/([1]K!$F$37-([1]K!$E$37*(EXP((1000000*K102)*1.867*10^-11)-1))))-1),"")</f>
        <v>-24.18797002111117</v>
      </c>
      <c r="K102" s="18">
        <v>495.74</v>
      </c>
    </row>
    <row r="103" spans="1:11" x14ac:dyDescent="0.25">
      <c r="A103" s="15" t="s">
        <v>44</v>
      </c>
      <c r="B103" s="16">
        <v>28.929396499166522</v>
      </c>
      <c r="C103" s="16">
        <v>6.1125964657706104</v>
      </c>
      <c r="D103" s="17">
        <v>0.28190256347592896</v>
      </c>
      <c r="E103" s="17">
        <v>2.2341382847993364E-5</v>
      </c>
      <c r="F103" s="46">
        <v>1.7793914052606553E-3</v>
      </c>
      <c r="G103" s="17">
        <f t="shared" si="2"/>
        <v>0.28188596461565657</v>
      </c>
      <c r="H103" s="16">
        <f>IF(C103&lt;&gt;0,10000*((D103/[1]K!$F$37)-1),"")</f>
        <v>-31.205209755504892</v>
      </c>
      <c r="I103" s="16">
        <f>IF(C103&lt;&gt;0,10000*((D103/[1]K!$F$37)-1)-10000*(((D103-E103)/[1]K!$F$37)-1),"")</f>
        <v>0.79004837060026034</v>
      </c>
      <c r="J103" s="16">
        <f>IF(C103&lt;&gt;0,10000*((G103/([1]K!$F$37-([1]K!$E$37*(EXP((1000000*K103)*1.867*10^-11)-1))))-1),"")</f>
        <v>-20.731340382410536</v>
      </c>
      <c r="K103" s="18">
        <v>497.33</v>
      </c>
    </row>
    <row r="104" spans="1:11" x14ac:dyDescent="0.25">
      <c r="A104" s="15" t="s">
        <v>44</v>
      </c>
      <c r="B104" s="16">
        <v>29.910877336551152</v>
      </c>
      <c r="C104" s="16">
        <v>4.8209759247311812</v>
      </c>
      <c r="D104" s="17">
        <v>0.28256726169999224</v>
      </c>
      <c r="E104" s="17">
        <v>2.4099735763249606E-5</v>
      </c>
      <c r="F104" s="46">
        <v>1.6270156333447502E-3</v>
      </c>
      <c r="G104" s="17">
        <f t="shared" si="2"/>
        <v>0.28255208426062789</v>
      </c>
      <c r="H104" s="16">
        <f>IF(C104&lt;&gt;0,10000*((D104/[1]K!$F$37)-1),"")</f>
        <v>-7.6997825205638026</v>
      </c>
      <c r="I104" s="16">
        <f>IF(C104&lt;&gt;0,10000*((D104/[1]K!$F$37)-1)-10000*(((D104-E104)/[1]K!$F$37)-1),"")</f>
        <v>0.85222822155395228</v>
      </c>
      <c r="J104" s="16">
        <f>IF(C104&lt;&gt;0,10000*((G104/([1]K!$F$37-([1]K!$E$37*(EXP((1000000*K104)*1.867*10^-11)-1))))-1),"")</f>
        <v>2.8504896164016635</v>
      </c>
      <c r="K104" s="18">
        <v>497.33</v>
      </c>
    </row>
    <row r="105" spans="1:11" x14ac:dyDescent="0.25">
      <c r="A105" s="15" t="s">
        <v>46</v>
      </c>
      <c r="B105" s="16">
        <v>25.503177423706063</v>
      </c>
      <c r="C105" s="16">
        <v>5.3028931336917564</v>
      </c>
      <c r="D105" s="17">
        <v>0.28225290967839961</v>
      </c>
      <c r="E105" s="17">
        <v>1.741135269336016E-5</v>
      </c>
      <c r="F105" s="46">
        <v>1.3344328216901308E-3</v>
      </c>
      <c r="G105" s="17">
        <f t="shared" si="2"/>
        <v>0.28222479250788279</v>
      </c>
      <c r="H105" s="16">
        <f>IF(C105&lt;&gt;0,10000*((D105/[1]K!$F$37)-1),"")</f>
        <v>-18.816073044907178</v>
      </c>
      <c r="I105" s="16">
        <f>IF(C105&lt;&gt;0,10000*((D105/[1]K!$F$37)-1)-10000*(((D105-E105)/[1]K!$F$37)-1),"")</f>
        <v>0.61570991012005294</v>
      </c>
      <c r="J105" s="16">
        <f>IF(C105&lt;&gt;0,10000*((G105/([1]K!$F$37-([1]K!$E$37*(EXP((1000000*K105)*1.867*10^-11)-1))))-1),"")</f>
        <v>5.2383351334972517</v>
      </c>
      <c r="K105" s="18">
        <v>1116.8499999999999</v>
      </c>
    </row>
    <row r="106" spans="1:11" x14ac:dyDescent="0.25">
      <c r="A106" s="15" t="s">
        <v>61</v>
      </c>
      <c r="B106" s="16">
        <v>36.257841760536166</v>
      </c>
      <c r="C106" s="16">
        <v>4.5723637435483875</v>
      </c>
      <c r="D106" s="17">
        <v>0.28213251027001501</v>
      </c>
      <c r="E106" s="17">
        <v>2.253019710906596E-5</v>
      </c>
      <c r="F106" s="46">
        <v>2.159945483760081E-3</v>
      </c>
      <c r="G106" s="17">
        <f t="shared" si="2"/>
        <v>0.28207440632254482</v>
      </c>
      <c r="H106" s="16">
        <f>IF(C106&lt;&gt;0,10000*((D106/[1]K!$F$37)-1),"")</f>
        <v>-23.073703696624428</v>
      </c>
      <c r="I106" s="16">
        <f>IF(C106&lt;&gt;0,10000*((D106/[1]K!$F$37)-1)-10000*(((D106-E106)/[1]K!$F$37)-1),"")</f>
        <v>0.79672532521390593</v>
      </c>
      <c r="J106" s="16">
        <f>IF(C106&lt;&gt;0,10000*((G106/([1]K!$F$37-([1]K!$E$37*(EXP((1000000*K106)*1.867*10^-11)-1))))-1),"")</f>
        <v>6.856376391659591</v>
      </c>
      <c r="K106" s="18">
        <v>1421.81</v>
      </c>
    </row>
    <row r="107" spans="1:11" x14ac:dyDescent="0.25">
      <c r="A107" s="15" t="s">
        <v>72</v>
      </c>
      <c r="B107" s="16">
        <v>18.277614108532138</v>
      </c>
      <c r="C107" s="16">
        <v>4.4518329577060936</v>
      </c>
      <c r="D107" s="17">
        <v>0.28201386788330929</v>
      </c>
      <c r="E107" s="17">
        <v>2.0448926921058109E-5</v>
      </c>
      <c r="F107" s="46">
        <v>1.0468870362215442E-3</v>
      </c>
      <c r="G107" s="17">
        <f t="shared" si="2"/>
        <v>0.28198547429052334</v>
      </c>
      <c r="H107" s="16">
        <f>IF(C107&lt;&gt;0,10000*((D107/[1]K!$F$37)-1),"")</f>
        <v>-27.26920157330559</v>
      </c>
      <c r="I107" s="16">
        <f>IF(C107&lt;&gt;0,10000*((D107/[1]K!$F$37)-1)-10000*(((D107-E107)/[1]K!$F$37)-1),"")</f>
        <v>0.72312629457171695</v>
      </c>
      <c r="J107" s="16">
        <f>IF(C107&lt;&gt;0,10000*((G107/([1]K!$F$37-([1]K!$E$37*(EXP((1000000*K107)*1.867*10^-11)-1))))-1),"")</f>
        <v>3.9652867479289533</v>
      </c>
      <c r="K107" s="18">
        <v>1433.35</v>
      </c>
    </row>
    <row r="108" spans="1:11" x14ac:dyDescent="0.25">
      <c r="A108" s="15" t="s">
        <v>73</v>
      </c>
      <c r="B108" s="16">
        <v>13.961582723798093</v>
      </c>
      <c r="C108" s="16">
        <v>4.8462959818996421</v>
      </c>
      <c r="D108" s="17">
        <v>0.28198553346206656</v>
      </c>
      <c r="E108" s="17">
        <v>1.8386811482190431E-5</v>
      </c>
      <c r="F108" s="46">
        <v>8.2125232667231091E-4</v>
      </c>
      <c r="G108" s="17">
        <f t="shared" si="2"/>
        <v>0.28196325211529766</v>
      </c>
      <c r="H108" s="16">
        <f>IF(C108&lt;&gt;0,10000*((D108/[1]K!$F$37)-1),"")</f>
        <v>-28.271179091303722</v>
      </c>
      <c r="I108" s="16">
        <f>IF(C108&lt;&gt;0,10000*((D108/[1]K!$F$37)-1)-10000*(((D108-E108)/[1]K!$F$37)-1),"")</f>
        <v>0.65020462479359509</v>
      </c>
      <c r="J108" s="16">
        <f>IF(C108&lt;&gt;0,10000*((G108/([1]K!$F$37-([1]K!$E$37*(EXP((1000000*K108)*1.867*10^-11)-1))))-1),"")</f>
        <v>3.1876603169900264</v>
      </c>
      <c r="K108" s="18">
        <v>1433.82</v>
      </c>
    </row>
    <row r="109" spans="1:11" x14ac:dyDescent="0.25">
      <c r="A109" s="15" t="s">
        <v>54</v>
      </c>
      <c r="B109" s="16">
        <v>8.7888449593288556</v>
      </c>
      <c r="C109" s="16">
        <v>4.7408853245519706</v>
      </c>
      <c r="D109" s="17">
        <v>0.2820862476793885</v>
      </c>
      <c r="E109" s="17">
        <v>2.1515398280276567E-5</v>
      </c>
      <c r="F109" s="46">
        <v>5.3076586095218161E-4</v>
      </c>
      <c r="G109" s="17">
        <f t="shared" si="2"/>
        <v>0.28207183131954039</v>
      </c>
      <c r="H109" s="16">
        <f>IF(C109&lt;&gt;0,10000*((D109/[1]K!$F$37)-1),"")</f>
        <v>-24.709667083172569</v>
      </c>
      <c r="I109" s="16">
        <f>IF(C109&lt;&gt;0,10000*((D109/[1]K!$F$37)-1)-10000*(((D109-E109)/[1]K!$F$37)-1),"")</f>
        <v>0.76083944623217548</v>
      </c>
      <c r="J109" s="16">
        <f>IF(C109&lt;&gt;0,10000*((G109/([1]K!$F$37-([1]K!$E$37*(EXP((1000000*K109)*1.867*10^-11)-1))))-1),"")</f>
        <v>7.0760879375830754</v>
      </c>
      <c r="K109" s="18">
        <v>1435.41</v>
      </c>
    </row>
    <row r="110" spans="1:11" x14ac:dyDescent="0.25">
      <c r="A110" s="15" t="s">
        <v>71</v>
      </c>
      <c r="B110" s="16">
        <v>14.987490495172013</v>
      </c>
      <c r="C110" s="16">
        <v>4.8113178360215043</v>
      </c>
      <c r="D110" s="17">
        <v>0.28197480325201746</v>
      </c>
      <c r="E110" s="17">
        <v>2.0812103356907624E-5</v>
      </c>
      <c r="F110" s="46">
        <v>8.5189385029291425E-4</v>
      </c>
      <c r="G110" s="17">
        <f t="shared" si="2"/>
        <v>0.28195151673567781</v>
      </c>
      <c r="H110" s="16">
        <f>IF(C110&lt;&gt;0,10000*((D110/[1]K!$F$37)-1),"")</f>
        <v>-28.650626729938011</v>
      </c>
      <c r="I110" s="16">
        <f>IF(C110&lt;&gt;0,10000*((D110/[1]K!$F$37)-1)-10000*(((D110-E110)/[1]K!$F$37)-1),"")</f>
        <v>0.73596914111129053</v>
      </c>
      <c r="J110" s="16">
        <f>IF(C110&lt;&gt;0,10000*((G110/([1]K!$F$37-([1]K!$E$37*(EXP((1000000*K110)*1.867*10^-11)-1))))-1),"")</f>
        <v>3.0146413714682296</v>
      </c>
      <c r="K110" s="18">
        <v>1444.46</v>
      </c>
    </row>
    <row r="111" spans="1:11" x14ac:dyDescent="0.25">
      <c r="A111" s="15" t="s">
        <v>49</v>
      </c>
      <c r="B111" s="16">
        <v>16.088234174570495</v>
      </c>
      <c r="C111" s="16">
        <v>5.5403456345878137</v>
      </c>
      <c r="D111" s="17">
        <v>0.28193629837917211</v>
      </c>
      <c r="E111" s="17">
        <v>1.5750847872057066E-5</v>
      </c>
      <c r="F111" s="46">
        <v>9.7565264108812446E-4</v>
      </c>
      <c r="G111" s="17">
        <f t="shared" si="2"/>
        <v>0.28190495656375736</v>
      </c>
      <c r="H111" s="16">
        <f>IF(C111&lt;&gt;0,10000*((D111/[1]K!$F$37)-1),"")</f>
        <v>-30.012257397948883</v>
      </c>
      <c r="I111" s="16">
        <f>IF(C111&lt;&gt;0,10000*((D111/[1]K!$F$37)-1)-10000*(((D111-E111)/[1]K!$F$37)-1),"")</f>
        <v>0.5569902177282593</v>
      </c>
      <c r="J111" s="16">
        <f>IF(C111&lt;&gt;0,10000*((G111/([1]K!$F$37-([1]K!$E$37*(EXP((1000000*K111)*1.867*10^-11)-1))))-1),"")</f>
        <v>7.075514859857801</v>
      </c>
      <c r="K111" s="18">
        <v>1693.56</v>
      </c>
    </row>
    <row r="112" spans="1:11" x14ac:dyDescent="0.25">
      <c r="A112" s="15" t="s">
        <v>67</v>
      </c>
      <c r="B112" s="16">
        <v>25.613589966237122</v>
      </c>
      <c r="C112" s="16">
        <v>4.3140741087813623</v>
      </c>
      <c r="D112" s="17">
        <v>0.281939458124705</v>
      </c>
      <c r="E112" s="17">
        <v>2.5964086058725109E-5</v>
      </c>
      <c r="F112" s="46">
        <v>1.5329964342147412E-3</v>
      </c>
      <c r="G112" s="17">
        <f t="shared" si="2"/>
        <v>0.28189020484072491</v>
      </c>
      <c r="H112" s="16">
        <f>IF(C112&lt;&gt;0,10000*((D112/[1]K!$F$37)-1),"")</f>
        <v>-29.900520724048807</v>
      </c>
      <c r="I112" s="16">
        <f>IF(C112&lt;&gt;0,10000*((D112/[1]K!$F$37)-1)-10000*(((D112-E112)/[1]K!$F$37)-1),"")</f>
        <v>0.91815641065418063</v>
      </c>
      <c r="J112" s="16">
        <f>IF(C112&lt;&gt;0,10000*((G112/([1]K!$F$37-([1]K!$E$37*(EXP((1000000*K112)*1.867*10^-11)-1))))-1),"")</f>
        <v>6.5576072021777954</v>
      </c>
      <c r="K112" s="18">
        <v>1693.81</v>
      </c>
    </row>
    <row r="113" spans="1:11" x14ac:dyDescent="0.25">
      <c r="A113" s="15" t="s">
        <v>47</v>
      </c>
      <c r="B113" s="16">
        <v>12.791627967237542</v>
      </c>
      <c r="C113" s="16">
        <v>5.3187172888888865</v>
      </c>
      <c r="D113" s="17">
        <v>0.28190493283048185</v>
      </c>
      <c r="E113" s="17">
        <v>1.6177220248861888E-5</v>
      </c>
      <c r="F113" s="46">
        <v>8.273928853955733E-4</v>
      </c>
      <c r="G113" s="17">
        <f t="shared" si="2"/>
        <v>0.28187812520067973</v>
      </c>
      <c r="H113" s="16">
        <f>IF(C113&lt;&gt;0,10000*((D113/[1]K!$F$37)-1),"")</f>
        <v>-31.121423325782828</v>
      </c>
      <c r="I113" s="16">
        <f>IF(C113&lt;&gt;0,10000*((D113/[1]K!$F$37)-1)-10000*(((D113-E113)/[1]K!$F$37)-1),"")</f>
        <v>0.57206783418139651</v>
      </c>
      <c r="J113" s="16">
        <f>IF(C113&lt;&gt;0,10000*((G113/([1]K!$F$37-([1]K!$E$37*(EXP((1000000*K113)*1.867*10^-11)-1))))-1),"")</f>
        <v>6.4526668737197035</v>
      </c>
      <c r="K113" s="18">
        <v>1707.89</v>
      </c>
    </row>
    <row r="114" spans="1:11" x14ac:dyDescent="0.25">
      <c r="A114" s="15" t="s">
        <v>48</v>
      </c>
      <c r="B114" s="16">
        <v>19.633338423845181</v>
      </c>
      <c r="C114" s="16">
        <v>5.9435778602150515</v>
      </c>
      <c r="D114" s="17">
        <v>0.28182735154897598</v>
      </c>
      <c r="E114" s="17">
        <v>1.8032141883376389E-5</v>
      </c>
      <c r="F114" s="46">
        <v>1.1429442436942311E-3</v>
      </c>
      <c r="G114" s="17">
        <f t="shared" si="2"/>
        <v>0.28179020567490032</v>
      </c>
      <c r="H114" s="16">
        <f>IF(C114&lt;&gt;0,10000*((D114/[1]K!$F$37)-1),"")</f>
        <v>-33.864895628269444</v>
      </c>
      <c r="I114" s="16">
        <f>IF(C114&lt;&gt;0,10000*((D114/[1]K!$F$37)-1)-10000*(((D114-E114)/[1]K!$F$37)-1),"")</f>
        <v>0.63766260174347167</v>
      </c>
      <c r="J114" s="16">
        <f>IF(C114&lt;&gt;0,10000*((G114/([1]K!$F$37-([1]K!$E$37*(EXP((1000000*K114)*1.867*10^-11)-1))))-1),"")</f>
        <v>3.4509607745492055</v>
      </c>
      <c r="K114" s="18">
        <v>1713.08</v>
      </c>
    </row>
    <row r="115" spans="1:11" x14ac:dyDescent="0.25">
      <c r="A115" s="15" t="s">
        <v>52</v>
      </c>
      <c r="B115" s="16">
        <v>24.31326788860483</v>
      </c>
      <c r="C115" s="16">
        <v>5.4785139559139777</v>
      </c>
      <c r="D115" s="17">
        <v>0.28176404274709949</v>
      </c>
      <c r="E115" s="17">
        <v>2.2022319035367684E-5</v>
      </c>
      <c r="F115" s="46">
        <v>1.3895366267382937E-3</v>
      </c>
      <c r="G115" s="17">
        <f t="shared" si="2"/>
        <v>0.28171880463164767</v>
      </c>
      <c r="H115" s="16">
        <f>IF(C115&lt;&gt;0,10000*((D115/[1]K!$F$37)-1),"")</f>
        <v>-36.103656590714685</v>
      </c>
      <c r="I115" s="16">
        <f>IF(C115&lt;&gt;0,10000*((D115/[1]K!$F$37)-1)-10000*(((D115-E115)/[1]K!$F$37)-1),"")</f>
        <v>0.77876545910737605</v>
      </c>
      <c r="J115" s="16">
        <f>IF(C115&lt;&gt;0,10000*((G115/([1]K!$F$37-([1]K!$E$37*(EXP((1000000*K115)*1.867*10^-11)-1))))-1),"")</f>
        <v>0.98316775736462247</v>
      </c>
      <c r="K115" s="18">
        <v>1715.99</v>
      </c>
    </row>
    <row r="116" spans="1:11" x14ac:dyDescent="0.25">
      <c r="A116" s="15" t="s">
        <v>59</v>
      </c>
      <c r="B116" s="16">
        <v>12.079648723769427</v>
      </c>
      <c r="C116" s="16">
        <v>4.5844204700716844</v>
      </c>
      <c r="D116" s="17">
        <v>0.28184357854890052</v>
      </c>
      <c r="E116" s="17">
        <v>1.9422289298648098E-5</v>
      </c>
      <c r="F116" s="46">
        <v>7.0952498415698486E-4</v>
      </c>
      <c r="G116" s="17">
        <f t="shared" si="2"/>
        <v>0.28182045923565469</v>
      </c>
      <c r="H116" s="16">
        <f>IF(C116&lt;&gt;0,10000*((D116/[1]K!$F$37)-1),"")</f>
        <v>-33.291067457591474</v>
      </c>
      <c r="I116" s="16">
        <f>IF(C116&lt;&gt;0,10000*((D116/[1]K!$F$37)-1)-10000*(((D116-E116)/[1]K!$F$37)-1),"")</f>
        <v>0.68682176560308505</v>
      </c>
      <c r="J116" s="16">
        <f>IF(C116&lt;&gt;0,10000*((G116/([1]K!$F$37-([1]K!$E$37*(EXP((1000000*K116)*1.867*10^-11)-1))))-1),"")</f>
        <v>4.6252517020506367</v>
      </c>
      <c r="K116" s="18">
        <v>1717.44</v>
      </c>
    </row>
    <row r="117" spans="1:11" x14ac:dyDescent="0.25">
      <c r="A117" s="15" t="s">
        <v>63</v>
      </c>
      <c r="B117" s="16">
        <v>16.830429504932439</v>
      </c>
      <c r="C117" s="16">
        <v>6.472710027419355</v>
      </c>
      <c r="D117" s="17">
        <v>0.28182226085909751</v>
      </c>
      <c r="E117" s="17">
        <v>1.8798916092737034E-5</v>
      </c>
      <c r="F117" s="46">
        <v>1.0016956436021353E-3</v>
      </c>
      <c r="G117" s="17">
        <f t="shared" si="2"/>
        <v>0.28178948601561388</v>
      </c>
      <c r="H117" s="16">
        <f>IF(C117&lt;&gt;0,10000*((D117/[1]K!$F$37)-1),"")</f>
        <v>-34.044915427002834</v>
      </c>
      <c r="I117" s="16">
        <f>IF(C117&lt;&gt;0,10000*((D117/[1]K!$F$37)-1)-10000*(((D117-E117)/[1]K!$F$37)-1),"")</f>
        <v>0.66477769658068553</v>
      </c>
      <c r="J117" s="16">
        <f>IF(C117&lt;&gt;0,10000*((G117/([1]K!$F$37-([1]K!$E$37*(EXP((1000000*K117)*1.867*10^-11)-1))))-1),"")</f>
        <v>3.6869689149776619</v>
      </c>
      <c r="K117" s="18">
        <v>1724.45</v>
      </c>
    </row>
    <row r="118" spans="1:11" x14ac:dyDescent="0.25">
      <c r="A118" s="15" t="s">
        <v>60</v>
      </c>
      <c r="B118" s="16">
        <v>4.8615764360040856</v>
      </c>
      <c r="C118" s="16">
        <v>4.5370057247311824</v>
      </c>
      <c r="D118" s="17">
        <v>0.281869842455999</v>
      </c>
      <c r="E118" s="17">
        <v>1.9994028929905406E-5</v>
      </c>
      <c r="F118" s="46">
        <v>3.1884654868451705E-4</v>
      </c>
      <c r="G118" s="17">
        <f t="shared" si="2"/>
        <v>0.28185935970847048</v>
      </c>
      <c r="H118" s="16">
        <f>IF(C118&lt;&gt;0,10000*((D118/[1]K!$F$37)-1),"")</f>
        <v>-32.362308609049649</v>
      </c>
      <c r="I118" s="16">
        <f>IF(C118&lt;&gt;0,10000*((D118/[1]K!$F$37)-1)-10000*(((D118-E118)/[1]K!$F$37)-1),"")</f>
        <v>0.70703993952592725</v>
      </c>
      <c r="J118" s="16">
        <f>IF(C118&lt;&gt;0,10000*((G118/([1]K!$F$37-([1]K!$E$37*(EXP((1000000*K118)*1.867*10^-11)-1))))-1),"")</f>
        <v>6.3557871566799484</v>
      </c>
      <c r="K118" s="18">
        <v>1732.63</v>
      </c>
    </row>
    <row r="119" spans="1:11" x14ac:dyDescent="0.25">
      <c r="A119" s="15" t="s">
        <v>58</v>
      </c>
      <c r="B119" s="16">
        <v>11.451859509614945</v>
      </c>
      <c r="C119" s="16">
        <v>4.9622676627240123</v>
      </c>
      <c r="D119" s="17">
        <v>0.28191467777059909</v>
      </c>
      <c r="E119" s="17">
        <v>1.9643558473105409E-5</v>
      </c>
      <c r="F119" s="46">
        <v>6.7178323989042807E-4</v>
      </c>
      <c r="G119" s="17">
        <f t="shared" si="2"/>
        <v>0.28189258773393938</v>
      </c>
      <c r="H119" s="16">
        <f>IF(C119&lt;&gt;0,10000*((D119/[1]K!$F$37)-1),"")</f>
        <v>-30.776817348902028</v>
      </c>
      <c r="I119" s="16">
        <f>IF(C119&lt;&gt;0,10000*((D119/[1]K!$F$37)-1)-10000*(((D119-E119)/[1]K!$F$37)-1),"")</f>
        <v>0.69464640886529594</v>
      </c>
      <c r="J119" s="16">
        <f>IF(C119&lt;&gt;0,10000*((G119/([1]K!$F$37-([1]K!$E$37*(EXP((1000000*K119)*1.867*10^-11)-1))))-1),"")</f>
        <v>7.5420989317631637</v>
      </c>
      <c r="K119" s="18">
        <v>1732.92</v>
      </c>
    </row>
    <row r="120" spans="1:11" x14ac:dyDescent="0.25">
      <c r="A120" s="15" t="s">
        <v>69</v>
      </c>
      <c r="B120" s="16">
        <v>13.331771547444214</v>
      </c>
      <c r="C120" s="16">
        <v>4.020251746415771</v>
      </c>
      <c r="D120" s="17">
        <v>0.28200230612001931</v>
      </c>
      <c r="E120" s="17">
        <v>1.9981274602308886E-5</v>
      </c>
      <c r="F120" s="46">
        <v>8.4314784365441243E-4</v>
      </c>
      <c r="G120" s="17">
        <f t="shared" si="2"/>
        <v>0.28197452749807783</v>
      </c>
      <c r="H120" s="16">
        <f>IF(C120&lt;&gt;0,10000*((D120/[1]K!$F$37)-1),"")</f>
        <v>-27.678055058815154</v>
      </c>
      <c r="I120" s="16">
        <f>IF(C120&lt;&gt;0,10000*((D120/[1]K!$F$37)-1)-10000*(((D120-E120)/[1]K!$F$37)-1),"")</f>
        <v>0.70658891392017154</v>
      </c>
      <c r="J120" s="16">
        <f>IF(C120&lt;&gt;0,10000*((G120/([1]K!$F$37-([1]K!$E$37*(EXP((1000000*K120)*1.867*10^-11)-1))))-1),"")</f>
        <v>10.527054898497035</v>
      </c>
      <c r="K120" s="18">
        <v>1736.22</v>
      </c>
    </row>
    <row r="121" spans="1:11" x14ac:dyDescent="0.25">
      <c r="A121" s="15" t="s">
        <v>45</v>
      </c>
      <c r="B121" s="16">
        <v>27.266135202275805</v>
      </c>
      <c r="C121" s="16">
        <v>4.8426878034050187</v>
      </c>
      <c r="D121" s="17">
        <v>0.28200880423357866</v>
      </c>
      <c r="E121" s="17">
        <v>2.3290478457713836E-5</v>
      </c>
      <c r="F121" s="46">
        <v>1.6158810191053007E-3</v>
      </c>
      <c r="G121" s="17">
        <f t="shared" si="2"/>
        <v>0.28195532973114673</v>
      </c>
      <c r="H121" s="16">
        <f>IF(C121&lt;&gt;0,10000*((D121/[1]K!$F$37)-1),"")</f>
        <v>-27.44826516333454</v>
      </c>
      <c r="I121" s="16">
        <f>IF(C121&lt;&gt;0,10000*((D121/[1]K!$F$37)-1)-10000*(((D121-E121)/[1]K!$F$37)-1),"")</f>
        <v>0.82361081590986984</v>
      </c>
      <c r="J121" s="16">
        <f>IF(C121&lt;&gt;0,10000*((G121/([1]K!$F$37-([1]K!$E$37*(EXP((1000000*K121)*1.867*10^-11)-1))))-1),"")</f>
        <v>10.020755159763084</v>
      </c>
      <c r="K121" s="18">
        <v>1743.83</v>
      </c>
    </row>
    <row r="122" spans="1:11" x14ac:dyDescent="0.25">
      <c r="A122" s="15" t="s">
        <v>53</v>
      </c>
      <c r="B122" s="16">
        <v>6.5335611940530329</v>
      </c>
      <c r="C122" s="16">
        <v>5.3495269749103942</v>
      </c>
      <c r="D122" s="17">
        <v>0.28193784061301674</v>
      </c>
      <c r="E122" s="17">
        <v>2.0876409127633537E-5</v>
      </c>
      <c r="F122" s="46">
        <v>3.907307108650091E-4</v>
      </c>
      <c r="G122" s="17">
        <f t="shared" si="2"/>
        <v>0.28192490590449909</v>
      </c>
      <c r="H122" s="16">
        <f>IF(C122&lt;&gt;0,10000*((D122/[1]K!$F$37)-1),"")</f>
        <v>-29.957720069425655</v>
      </c>
      <c r="I122" s="16">
        <f>IF(C122&lt;&gt;0,10000*((D122/[1]K!$F$37)-1)-10000*(((D122-E122)/[1]K!$F$37)-1),"")</f>
        <v>0.73824315743875246</v>
      </c>
      <c r="J122" s="16">
        <f>IF(C122&lt;&gt;0,10000*((G122/([1]K!$F$37-([1]K!$E$37*(EXP((1000000*K122)*1.867*10^-11)-1))))-1),"")</f>
        <v>8.9535399148110706</v>
      </c>
      <c r="K122" s="18">
        <v>1744.39</v>
      </c>
    </row>
    <row r="123" spans="1:11" x14ac:dyDescent="0.25">
      <c r="A123" s="15" t="s">
        <v>66</v>
      </c>
      <c r="B123" s="16">
        <v>10.681850937623866</v>
      </c>
      <c r="C123" s="16">
        <v>4.8949982000000007</v>
      </c>
      <c r="D123" s="17">
        <v>0.28184253485722793</v>
      </c>
      <c r="E123" s="17">
        <v>1.7824736787785355E-5</v>
      </c>
      <c r="F123" s="46">
        <v>6.7273766102195838E-4</v>
      </c>
      <c r="G123" s="17">
        <f t="shared" si="2"/>
        <v>0.28181995975184804</v>
      </c>
      <c r="H123" s="16">
        <f>IF(C123&lt;&gt;0,10000*((D123/[1]K!$F$37)-1),"")</f>
        <v>-33.32797506133911</v>
      </c>
      <c r="I123" s="16">
        <f>IF(C123&lt;&gt;0,10000*((D123/[1]K!$F$37)-1)-10000*(((D123-E123)/[1]K!$F$37)-1),"")</f>
        <v>0.63032822772757413</v>
      </c>
      <c r="J123" s="16">
        <f>IF(C123&lt;&gt;0,10000*((G123/([1]K!$F$37-([1]K!$E$37*(EXP((1000000*K123)*1.867*10^-11)-1))))-1),"")</f>
        <v>5.7686141439439176</v>
      </c>
      <c r="K123" s="18">
        <v>1767.88</v>
      </c>
    </row>
    <row r="124" spans="1:11" x14ac:dyDescent="0.25">
      <c r="A124" s="15" t="s">
        <v>43</v>
      </c>
      <c r="B124" s="16">
        <v>15.939079819227594</v>
      </c>
      <c r="C124" s="16">
        <v>5.5689504170250865</v>
      </c>
      <c r="D124" s="17">
        <v>0.28173325134851251</v>
      </c>
      <c r="E124" s="17">
        <v>1.6452550715704472E-5</v>
      </c>
      <c r="F124" s="46">
        <v>9.2323009920898525E-4</v>
      </c>
      <c r="G124" s="17">
        <f t="shared" si="2"/>
        <v>0.28170215553618894</v>
      </c>
      <c r="H124" s="16">
        <f>IF(C124&lt;&gt;0,10000*((D124/[1]K!$F$37)-1),"")</f>
        <v>-37.192519104177755</v>
      </c>
      <c r="I124" s="16">
        <f>IF(C124&lt;&gt;0,10000*((D124/[1]K!$F$37)-1)-10000*(((D124-E124)/[1]K!$F$37)-1),"")</f>
        <v>0.58180422284448952</v>
      </c>
      <c r="J124" s="16">
        <f>IF(C124&lt;&gt;0,10000*((G124/([1]K!$F$37-([1]K!$E$37*(EXP((1000000*K124)*1.867*10^-11)-1))))-1),"")</f>
        <v>1.734590347439724</v>
      </c>
      <c r="K124" s="18">
        <v>1774.33</v>
      </c>
    </row>
    <row r="125" spans="1:11" x14ac:dyDescent="0.25">
      <c r="A125" s="15" t="s">
        <v>62</v>
      </c>
      <c r="B125" s="16">
        <v>4.4629557442195384</v>
      </c>
      <c r="C125" s="16">
        <v>5.5618275724014348</v>
      </c>
      <c r="D125" s="17">
        <v>0.28184107155061816</v>
      </c>
      <c r="E125" s="17">
        <v>1.876725136668216E-5</v>
      </c>
      <c r="F125" s="46">
        <v>2.6522625672412213E-4</v>
      </c>
      <c r="G125" s="17">
        <f t="shared" si="2"/>
        <v>0.2818320932746039</v>
      </c>
      <c r="H125" s="16">
        <f>IF(C125&lt;&gt;0,10000*((D125/[1]K!$F$37)-1),"")</f>
        <v>-33.379721321210589</v>
      </c>
      <c r="I125" s="16">
        <f>IF(C125&lt;&gt;0,10000*((D125/[1]K!$F$37)-1)-10000*(((D125-E125)/[1]K!$F$37)-1),"")</f>
        <v>0.66365795097555491</v>
      </c>
      <c r="J125" s="16">
        <f>IF(C125&lt;&gt;0,10000*((G125/([1]K!$F$37-([1]K!$E$37*(EXP((1000000*K125)*1.867*10^-11)-1))))-1),"")</f>
        <v>6.5507322060587292</v>
      </c>
      <c r="K125" s="18">
        <v>1783.13</v>
      </c>
    </row>
    <row r="126" spans="1:11" x14ac:dyDescent="0.25">
      <c r="A126" s="15" t="s">
        <v>42</v>
      </c>
      <c r="B126" s="16">
        <v>14.314657752564539</v>
      </c>
      <c r="C126" s="16">
        <v>5.4058937767025119</v>
      </c>
      <c r="D126" s="17">
        <v>0.28167526454582592</v>
      </c>
      <c r="E126" s="17">
        <v>1.8920254281127579E-5</v>
      </c>
      <c r="F126" s="46">
        <v>8.5157884532577376E-4</v>
      </c>
      <c r="G126" s="17">
        <f t="shared" si="2"/>
        <v>0.28164640454786899</v>
      </c>
      <c r="H126" s="16">
        <f>IF(C126&lt;&gt;0,10000*((D126/[1]K!$F$37)-1),"")</f>
        <v>-39.243080579737246</v>
      </c>
      <c r="I126" s="16">
        <f>IF(C126&lt;&gt;0,10000*((D126/[1]K!$F$37)-1)-10000*(((D126-E126)/[1]K!$F$37)-1),"")</f>
        <v>0.66906852489001523</v>
      </c>
      <c r="J126" s="16">
        <f>IF(C126&lt;&gt;0,10000*((G126/([1]K!$F$37-([1]K!$E$37*(EXP((1000000*K126)*1.867*10^-11)-1))))-1),"")</f>
        <v>3.8412852876312797E-3</v>
      </c>
      <c r="K126" s="18">
        <v>1785.13</v>
      </c>
    </row>
    <row r="127" spans="1:11" x14ac:dyDescent="0.25">
      <c r="A127" s="15" t="s">
        <v>65</v>
      </c>
      <c r="B127" s="16">
        <v>11.2696706826752</v>
      </c>
      <c r="C127" s="16">
        <v>5.342492446953405</v>
      </c>
      <c r="D127" s="17">
        <v>0.28120187160376064</v>
      </c>
      <c r="E127" s="17">
        <v>2.0316036874089624E-5</v>
      </c>
      <c r="F127" s="46">
        <v>6.6941402588142863E-4</v>
      </c>
      <c r="G127" s="17">
        <f t="shared" si="2"/>
        <v>0.2811700363638252</v>
      </c>
      <c r="H127" s="16">
        <f>IF(C127&lt;&gt;0,10000*((D127/[1]K!$F$37)-1),"")</f>
        <v>-55.9834643364876</v>
      </c>
      <c r="I127" s="16">
        <f>IF(C127&lt;&gt;0,10000*((D127/[1]K!$F$37)-1)-10000*(((D127-E127)/[1]K!$F$37)-1),"")</f>
        <v>0.71842696303114906</v>
      </c>
      <c r="J127" s="16">
        <f>IF(C127&lt;&gt;0,10000*((G127/([1]K!$F$37-([1]K!$E$37*(EXP((1000000*K127)*1.867*10^-11)-1))))-1),"")</f>
        <v>-0.60645020788285819</v>
      </c>
      <c r="K127" s="18">
        <v>2488.52</v>
      </c>
    </row>
    <row r="128" spans="1:11" s="14" customFormat="1" ht="15.75" x14ac:dyDescent="0.25">
      <c r="A128" s="8"/>
      <c r="B128" s="8"/>
      <c r="C128" s="9"/>
      <c r="D128" s="10"/>
      <c r="E128" s="11"/>
      <c r="F128" s="45"/>
      <c r="G128" s="11"/>
      <c r="H128" s="10"/>
      <c r="I128" s="11"/>
      <c r="J128" s="12"/>
      <c r="K128" s="13"/>
    </row>
    <row r="129" spans="1:11" ht="15.75" x14ac:dyDescent="0.25">
      <c r="A129" s="8" t="s">
        <v>214</v>
      </c>
      <c r="B129" s="8"/>
      <c r="C129" s="9"/>
      <c r="D129" s="10"/>
      <c r="E129" s="11"/>
      <c r="F129" s="45"/>
      <c r="G129" s="11"/>
      <c r="H129" s="10"/>
      <c r="I129" s="11"/>
      <c r="J129" s="12"/>
      <c r="K129" s="13"/>
    </row>
    <row r="130" spans="1:11" s="14" customFormat="1" ht="15.75" x14ac:dyDescent="0.25">
      <c r="A130" s="15" t="s">
        <v>220</v>
      </c>
      <c r="B130" s="16">
        <v>11.38380593429363</v>
      </c>
      <c r="C130" s="16">
        <v>5.5239680948028678</v>
      </c>
      <c r="D130" s="17">
        <v>0.28158870135647512</v>
      </c>
      <c r="E130" s="17">
        <v>2.1635285978070321E-5</v>
      </c>
      <c r="F130" s="46">
        <v>6.555549578293765E-4</v>
      </c>
      <c r="G130" s="17">
        <f t="shared" ref="G130:G170" si="3">IF(C130&lt;&gt;0,D130-(F130*(EXP((1000000*K130)*1.867*10^-11)-1)),"")</f>
        <v>0.28156640665285926</v>
      </c>
      <c r="H130" s="16">
        <f>IF(C130&lt;&gt;0,10000*((D130/[1]K!$F$37)-1),"")</f>
        <v>-42.304176088721057</v>
      </c>
      <c r="I130" s="16">
        <f>IF(C130&lt;&gt;0,10000*((D130/[1]K!$F$37)-1)-10000*(((D130-E130)/[1]K!$F$37)-1),"")</f>
        <v>0.76507898149058207</v>
      </c>
      <c r="J130" s="16">
        <f>IF(C130&lt;&gt;0,10000*((G130/([1]K!$F$37-([1]K!$E$37*(EXP((1000000*K130)*1.867*10^-11)-1))))-1),"")</f>
        <v>-2.6947044388370145</v>
      </c>
      <c r="K130" s="18">
        <v>1791.29</v>
      </c>
    </row>
    <row r="131" spans="1:11" x14ac:dyDescent="0.25">
      <c r="A131" s="15" t="s">
        <v>221</v>
      </c>
      <c r="B131" s="16">
        <v>7.3165198415961425</v>
      </c>
      <c r="C131" s="16">
        <v>4.1558533598566303</v>
      </c>
      <c r="D131" s="17">
        <v>0.28149341724066568</v>
      </c>
      <c r="E131" s="17">
        <v>2.4311485720461141E-5</v>
      </c>
      <c r="F131" s="46">
        <v>4.4487648286929801E-4</v>
      </c>
      <c r="G131" s="17">
        <f t="shared" si="3"/>
        <v>0.28147813243519604</v>
      </c>
      <c r="H131" s="16">
        <f>IF(C131&lt;&gt;0,10000*((D131/[1]K!$F$37)-1),"")</f>
        <v>-45.673665835681554</v>
      </c>
      <c r="I131" s="16">
        <f>IF(C131&lt;&gt;0,10000*((D131/[1]K!$F$37)-1)-10000*(((D131-E131)/[1]K!$F$37)-1),"")</f>
        <v>0.85971624097735599</v>
      </c>
      <c r="J131" s="16">
        <f>IF(C131&lt;&gt;0,10000*((G131/([1]K!$F$37-([1]K!$E$37*(EXP((1000000*K131)*1.867*10^-11)-1))))-1),"")</f>
        <v>-5.4134196244892685</v>
      </c>
      <c r="K131" s="18">
        <v>1809.34</v>
      </c>
    </row>
    <row r="132" spans="1:11" x14ac:dyDescent="0.25">
      <c r="A132" s="15" t="s">
        <v>236</v>
      </c>
      <c r="B132" s="16">
        <v>6.3628413715912968</v>
      </c>
      <c r="C132" s="16">
        <v>5.2995371069892476</v>
      </c>
      <c r="D132" s="17">
        <v>0.28131920114574405</v>
      </c>
      <c r="E132" s="17">
        <v>2.3544523702484736E-5</v>
      </c>
      <c r="F132" s="46">
        <v>3.9221108862293874E-4</v>
      </c>
      <c r="G132" s="17">
        <f t="shared" si="3"/>
        <v>0.28130569351979412</v>
      </c>
      <c r="H132" s="16">
        <f>IF(C132&lt;&gt;0,10000*((D132/[1]K!$F$37)-1),"")</f>
        <v>-51.834392002969579</v>
      </c>
      <c r="I132" s="16">
        <f>IF(C132&lt;&gt;0,10000*((D132/[1]K!$F$37)-1)-10000*(((D132-E132)/[1]K!$F$37)-1),"")</f>
        <v>0.83259450474714924</v>
      </c>
      <c r="J132" s="16">
        <f>IF(C132&lt;&gt;0,10000*((G132/([1]K!$F$37-([1]K!$E$37*(EXP((1000000*K132)*1.867*10^-11)-1))))-1),"")</f>
        <v>-11.438255302360645</v>
      </c>
      <c r="K132" s="18">
        <v>1813.6</v>
      </c>
    </row>
    <row r="133" spans="1:11" x14ac:dyDescent="0.25">
      <c r="A133" s="15" t="s">
        <v>248</v>
      </c>
      <c r="B133" s="16">
        <v>10.81158770467078</v>
      </c>
      <c r="C133" s="16">
        <v>5.8256964761648762</v>
      </c>
      <c r="D133" s="17">
        <v>0.28149993278437452</v>
      </c>
      <c r="E133" s="17">
        <v>2.1137179732485769E-5</v>
      </c>
      <c r="F133" s="46">
        <v>6.8406430825781659E-4</v>
      </c>
      <c r="G133" s="17">
        <f t="shared" si="3"/>
        <v>0.28147625055335723</v>
      </c>
      <c r="H133" s="16">
        <f>IF(C133&lt;&gt;0,10000*((D133/[1]K!$F$37)-1),"")</f>
        <v>-45.443259565588477</v>
      </c>
      <c r="I133" s="16">
        <f>IF(C133&lt;&gt;0,10000*((D133/[1]K!$F$37)-1)-10000*(((D133-E133)/[1]K!$F$37)-1),"")</f>
        <v>0.74746467218945156</v>
      </c>
      <c r="J133" s="16">
        <f>IF(C133&lt;&gt;0,10000*((G133/([1]K!$F$37-([1]K!$E$37*(EXP((1000000*K133)*1.867*10^-11)-1))))-1),"")</f>
        <v>-5.1672548632641924</v>
      </c>
      <c r="K133" s="18">
        <v>1822.93</v>
      </c>
    </row>
    <row r="134" spans="1:11" x14ac:dyDescent="0.25">
      <c r="A134" s="15" t="s">
        <v>239</v>
      </c>
      <c r="B134" s="16">
        <v>9.6994721347824111</v>
      </c>
      <c r="C134" s="16">
        <v>4.6066022204301085</v>
      </c>
      <c r="D134" s="17">
        <v>0.28138792030647186</v>
      </c>
      <c r="E134" s="17">
        <v>2.3872599664171507E-5</v>
      </c>
      <c r="F134" s="46">
        <v>5.7679443960717341E-4</v>
      </c>
      <c r="G134" s="17">
        <f t="shared" si="3"/>
        <v>0.28136789258184997</v>
      </c>
      <c r="H134" s="16">
        <f>IF(C134&lt;&gt;0,10000*((D134/[1]K!$F$37)-1),"")</f>
        <v>-49.404306930287412</v>
      </c>
      <c r="I134" s="16">
        <f>IF(C134&lt;&gt;0,10000*((D134/[1]K!$F$37)-1)-10000*(((D134-E134)/[1]K!$F$37)-1),"")</f>
        <v>0.84419610885344554</v>
      </c>
      <c r="J134" s="16">
        <f>IF(C134&lt;&gt;0,10000*((G134/([1]K!$F$37-([1]K!$E$37*(EXP((1000000*K134)*1.867*10^-11)-1))))-1),"")</f>
        <v>-8.8926244750298089</v>
      </c>
      <c r="K134" s="18">
        <v>1828.24</v>
      </c>
    </row>
    <row r="135" spans="1:11" x14ac:dyDescent="0.25">
      <c r="A135" s="15" t="s">
        <v>253</v>
      </c>
      <c r="B135" s="16">
        <v>6.3215880060572944</v>
      </c>
      <c r="C135" s="16">
        <v>5.9862881322580623</v>
      </c>
      <c r="D135" s="17">
        <v>0.28150388845371277</v>
      </c>
      <c r="E135" s="17">
        <v>2.0495332835100029E-5</v>
      </c>
      <c r="F135" s="46">
        <v>3.8143838464756657E-4</v>
      </c>
      <c r="G135" s="17">
        <f t="shared" si="3"/>
        <v>0.28149064264645779</v>
      </c>
      <c r="H135" s="16">
        <f>IF(C135&lt;&gt;0,10000*((D135/[1]K!$F$37)-1),"")</f>
        <v>-45.303376992670287</v>
      </c>
      <c r="I135" s="16">
        <f>IF(C135&lt;&gt;0,10000*((D135/[1]K!$F$37)-1)-10000*(((D135-E135)/[1]K!$F$37)-1),"")</f>
        <v>0.7247673262411567</v>
      </c>
      <c r="J135" s="16">
        <f>IF(C135&lt;&gt;0,10000*((G135/([1]K!$F$37-([1]K!$E$37*(EXP((1000000*K135)*1.867*10^-11)-1))))-1),"")</f>
        <v>-4.5297390453435948</v>
      </c>
      <c r="K135" s="18">
        <v>1828.42</v>
      </c>
    </row>
    <row r="136" spans="1:11" x14ac:dyDescent="0.25">
      <c r="A136" s="15" t="s">
        <v>245</v>
      </c>
      <c r="B136" s="16">
        <v>11.526989085082473</v>
      </c>
      <c r="C136" s="16">
        <v>4.4555744365591403</v>
      </c>
      <c r="D136" s="17">
        <v>0.28156780592494457</v>
      </c>
      <c r="E136" s="17">
        <v>2.0854712370873635E-5</v>
      </c>
      <c r="F136" s="46">
        <v>6.7597681948372004E-4</v>
      </c>
      <c r="G136" s="17">
        <f t="shared" si="3"/>
        <v>0.28154429895365263</v>
      </c>
      <c r="H136" s="16">
        <f>IF(C136&lt;&gt;0,10000*((D136/[1]K!$F$37)-1),"")</f>
        <v>-43.043091926920908</v>
      </c>
      <c r="I136" s="16">
        <f>IF(C136&lt;&gt;0,10000*((D136/[1]K!$F$37)-1)-10000*(((D136-E136)/[1]K!$F$37)-1),"")</f>
        <v>0.73747590469407953</v>
      </c>
      <c r="J136" s="16">
        <f>IF(C136&lt;&gt;0,10000*((G136/([1]K!$F$37-([1]K!$E$37*(EXP((1000000*K136)*1.867*10^-11)-1))))-1),"")</f>
        <v>-2.5661537445664795</v>
      </c>
      <c r="K136" s="18">
        <v>1830.95</v>
      </c>
    </row>
    <row r="137" spans="1:11" x14ac:dyDescent="0.25">
      <c r="A137" s="15" t="s">
        <v>229</v>
      </c>
      <c r="B137" s="16">
        <v>13.896809636324718</v>
      </c>
      <c r="C137" s="16">
        <v>4.140505077060932</v>
      </c>
      <c r="D137" s="17">
        <v>0.28164882692704607</v>
      </c>
      <c r="E137" s="17">
        <v>2.5840405119903725E-5</v>
      </c>
      <c r="F137" s="46">
        <v>8.9703965533332762E-4</v>
      </c>
      <c r="G137" s="17">
        <f t="shared" si="3"/>
        <v>0.28161758522327313</v>
      </c>
      <c r="H137" s="16">
        <f>IF(C137&lt;&gt;0,10000*((D137/[1]K!$F$37)-1),"")</f>
        <v>-40.177982317093353</v>
      </c>
      <c r="I137" s="16">
        <f>IF(C137&lt;&gt;0,10000*((D137/[1]K!$F$37)-1)-10000*(((D137-E137)/[1]K!$F$37)-1),"")</f>
        <v>0.91378273670450483</v>
      </c>
      <c r="J137" s="16">
        <f>IF(C137&lt;&gt;0,10000*((G137/([1]K!$F$37-([1]K!$E$37*(EXP((1000000*K137)*1.867*10^-11)-1))))-1),"")</f>
        <v>9.9117307261753496E-2</v>
      </c>
      <c r="K137" s="18">
        <v>1833.68</v>
      </c>
    </row>
    <row r="138" spans="1:11" x14ac:dyDescent="0.25">
      <c r="A138" s="15" t="s">
        <v>225</v>
      </c>
      <c r="B138" s="16">
        <v>11.867360658685641</v>
      </c>
      <c r="C138" s="16">
        <v>5.2943213405017904</v>
      </c>
      <c r="D138" s="17">
        <v>0.28147588922646871</v>
      </c>
      <c r="E138" s="17">
        <v>2.5504261124751499E-5</v>
      </c>
      <c r="F138" s="46">
        <v>6.8636672083783614E-4</v>
      </c>
      <c r="G138" s="17">
        <f t="shared" si="3"/>
        <v>0.28145198209512279</v>
      </c>
      <c r="H138" s="16">
        <f>IF(C138&lt;&gt;0,10000*((D138/[1]K!$F$37)-1),"")</f>
        <v>-46.293501194593077</v>
      </c>
      <c r="I138" s="16">
        <f>IF(C138&lt;&gt;0,10000*((D138/[1]K!$F$37)-1)-10000*(((D138-E138)/[1]K!$F$37)-1),"")</f>
        <v>0.90189582632515908</v>
      </c>
      <c r="J138" s="16">
        <f>IF(C138&lt;&gt;0,10000*((G138/([1]K!$F$37-([1]K!$E$37*(EXP((1000000*K138)*1.867*10^-11)-1))))-1),"")</f>
        <v>-5.7767590502355581</v>
      </c>
      <c r="K138" s="18">
        <v>1833.88</v>
      </c>
    </row>
    <row r="139" spans="1:11" x14ac:dyDescent="0.25">
      <c r="A139" s="15" t="s">
        <v>247</v>
      </c>
      <c r="B139" s="16">
        <v>13.151462572356049</v>
      </c>
      <c r="C139" s="16">
        <v>4.3605443094982084</v>
      </c>
      <c r="D139" s="17">
        <v>0.28157035990739832</v>
      </c>
      <c r="E139" s="17">
        <v>2.2074572927260791E-5</v>
      </c>
      <c r="F139" s="46">
        <v>7.6982987946430778E-4</v>
      </c>
      <c r="G139" s="17">
        <f t="shared" si="3"/>
        <v>0.28154353433143203</v>
      </c>
      <c r="H139" s="16">
        <f>IF(C139&lt;&gt;0,10000*((D139/[1]K!$F$37)-1),"")</f>
        <v>-42.952776582976249</v>
      </c>
      <c r="I139" s="16">
        <f>IF(C139&lt;&gt;0,10000*((D139/[1]K!$F$37)-1)-10000*(((D139-E139)/[1]K!$F$37)-1),"")</f>
        <v>0.78061329021106474</v>
      </c>
      <c r="J139" s="16">
        <f>IF(C139&lt;&gt;0,10000*((G139/([1]K!$F$37-([1]K!$E$37*(EXP((1000000*K139)*1.867*10^-11)-1))))-1),"")</f>
        <v>-2.5082687674671256</v>
      </c>
      <c r="K139" s="18">
        <v>1834.64</v>
      </c>
    </row>
    <row r="140" spans="1:11" x14ac:dyDescent="0.25">
      <c r="A140" s="15" t="s">
        <v>254</v>
      </c>
      <c r="B140" s="16">
        <v>10.618189031471454</v>
      </c>
      <c r="C140" s="16">
        <v>4.2130214767025072</v>
      </c>
      <c r="D140" s="17">
        <v>0.2814156954976243</v>
      </c>
      <c r="E140" s="17">
        <v>2.0198551413593726E-5</v>
      </c>
      <c r="F140" s="46">
        <v>6.4905060739852913E-4</v>
      </c>
      <c r="G140" s="17">
        <f t="shared" si="3"/>
        <v>0.28139305741636045</v>
      </c>
      <c r="H140" s="16">
        <f>IF(C140&lt;&gt;0,10000*((D140/[1]K!$F$37)-1),"")</f>
        <v>-48.4221052168865</v>
      </c>
      <c r="I140" s="16">
        <f>IF(C140&lt;&gt;0,10000*((D140/[1]K!$F$37)-1)-10000*(((D140-E140)/[1]K!$F$37)-1),"")</f>
        <v>0.71427237702148716</v>
      </c>
      <c r="J140" s="16">
        <f>IF(C140&lt;&gt;0,10000*((G140/([1]K!$F$37-([1]K!$E$37*(EXP((1000000*K140)*1.867*10^-11)-1))))-1),"")</f>
        <v>-7.8127126057703222</v>
      </c>
      <c r="K140" s="18">
        <v>1836.33</v>
      </c>
    </row>
    <row r="141" spans="1:11" x14ac:dyDescent="0.25">
      <c r="A141" s="15" t="s">
        <v>235</v>
      </c>
      <c r="B141" s="16">
        <v>7.6353215235887122</v>
      </c>
      <c r="C141" s="16">
        <v>5.9419799252688161</v>
      </c>
      <c r="D141" s="17">
        <v>0.28146504065752387</v>
      </c>
      <c r="E141" s="17">
        <v>1.9238846731166567E-5</v>
      </c>
      <c r="F141" s="46">
        <v>4.5868821493818645E-4</v>
      </c>
      <c r="G141" s="17">
        <f t="shared" si="3"/>
        <v>0.28144898696475734</v>
      </c>
      <c r="H141" s="16">
        <f>IF(C141&lt;&gt;0,10000*((D141/[1]K!$F$37)-1),"")</f>
        <v>-46.677134306138953</v>
      </c>
      <c r="I141" s="16">
        <f>IF(C141&lt;&gt;0,10000*((D141/[1]K!$F$37)-1)-10000*(((D141-E141)/[1]K!$F$37)-1),"")</f>
        <v>0.68033476779750401</v>
      </c>
      <c r="J141" s="16">
        <f>IF(C141&lt;&gt;0,10000*((G141/([1]K!$F$37-([1]K!$E$37*(EXP((1000000*K141)*1.867*10^-11)-1))))-1),"")</f>
        <v>-5.6831257397171875</v>
      </c>
      <c r="K141" s="18">
        <v>1842.56</v>
      </c>
    </row>
    <row r="142" spans="1:11" x14ac:dyDescent="0.25">
      <c r="A142" s="15" t="s">
        <v>219</v>
      </c>
      <c r="B142" s="16">
        <v>13.798426073751381</v>
      </c>
      <c r="C142" s="16">
        <v>4.4499916385304665</v>
      </c>
      <c r="D142" s="17">
        <v>0.28176718254652988</v>
      </c>
      <c r="E142" s="17">
        <v>2.5650955596911425E-5</v>
      </c>
      <c r="F142" s="46">
        <v>9.1551405803367669E-4</v>
      </c>
      <c r="G142" s="17">
        <f t="shared" si="3"/>
        <v>0.28173512530504508</v>
      </c>
      <c r="H142" s="16">
        <f>IF(C142&lt;&gt;0,10000*((D142/[1]K!$F$37)-1),"")</f>
        <v>-35.992625261952462</v>
      </c>
      <c r="I142" s="16">
        <f>IF(C142&lt;&gt;0,10000*((D142/[1]K!$F$37)-1)-10000*(((D142-E142)/[1]K!$F$37)-1),"")</f>
        <v>0.90708331760613703</v>
      </c>
      <c r="J142" s="16">
        <f>IF(C142&lt;&gt;0,10000*((G142/([1]K!$F$37-([1]K!$E$37*(EXP((1000000*K142)*1.867*10^-11)-1))))-1),"")</f>
        <v>4.4973173817730583</v>
      </c>
      <c r="K142" s="18">
        <v>1843.41</v>
      </c>
    </row>
    <row r="143" spans="1:11" x14ac:dyDescent="0.25">
      <c r="A143" s="15" t="s">
        <v>218</v>
      </c>
      <c r="B143" s="16">
        <v>11.198844115790825</v>
      </c>
      <c r="C143" s="16">
        <v>4.5905134143369182</v>
      </c>
      <c r="D143" s="17">
        <v>0.28151812412959293</v>
      </c>
      <c r="E143" s="17">
        <v>2.7709667263315692E-5</v>
      </c>
      <c r="F143" s="46">
        <v>6.663884162874487E-4</v>
      </c>
      <c r="G143" s="17">
        <f t="shared" si="3"/>
        <v>0.2814947774146041</v>
      </c>
      <c r="H143" s="16">
        <f>IF(C143&lt;&gt;0,10000*((D143/[1]K!$F$37)-1),"")</f>
        <v>-44.799967127219233</v>
      </c>
      <c r="I143" s="16">
        <f>IF(C143&lt;&gt;0,10000*((D143/[1]K!$F$37)-1)-10000*(((D143-E143)/[1]K!$F$37)-1),"")</f>
        <v>0.9798846212971668</v>
      </c>
      <c r="J143" s="16">
        <f>IF(C143&lt;&gt;0,10000*((G143/([1]K!$F$37-([1]K!$E$37*(EXP((1000000*K143)*1.867*10^-11)-1))))-1),"")</f>
        <v>-4.0146905015814305</v>
      </c>
      <c r="K143" s="18">
        <v>1844.4</v>
      </c>
    </row>
    <row r="144" spans="1:11" x14ac:dyDescent="0.25">
      <c r="A144" s="15" t="s">
        <v>234</v>
      </c>
      <c r="B144" s="16">
        <v>10.929954756659047</v>
      </c>
      <c r="C144" s="16">
        <v>3.9411671962365591</v>
      </c>
      <c r="D144" s="17">
        <v>0.28147226241442452</v>
      </c>
      <c r="E144" s="17">
        <v>2.1887491464817392E-5</v>
      </c>
      <c r="F144" s="46">
        <v>6.6815743590768078E-4</v>
      </c>
      <c r="G144" s="17">
        <f t="shared" si="3"/>
        <v>0.28144884636275591</v>
      </c>
      <c r="H144" s="16">
        <f>IF(C144&lt;&gt;0,10000*((D144/[1]K!$F$37)-1),"")</f>
        <v>-46.421754533496618</v>
      </c>
      <c r="I144" s="16">
        <f>IF(C144&lt;&gt;0,10000*((D144/[1]K!$F$37)-1)-10000*(((D144-E144)/[1]K!$F$37)-1),"")</f>
        <v>0.77399761178376281</v>
      </c>
      <c r="J144" s="16">
        <f>IF(C144&lt;&gt;0,10000*((G144/([1]K!$F$37-([1]K!$E$37*(EXP((1000000*K144)*1.867*10^-11)-1))))-1),"")</f>
        <v>-5.632584525774309</v>
      </c>
      <c r="K144" s="18">
        <v>1844.97</v>
      </c>
    </row>
    <row r="145" spans="1:11" x14ac:dyDescent="0.25">
      <c r="A145" s="15" t="s">
        <v>223</v>
      </c>
      <c r="B145" s="16">
        <v>15.235813143569313</v>
      </c>
      <c r="C145" s="16">
        <v>4.403602171863799</v>
      </c>
      <c r="D145" s="17">
        <v>0.28151016973573456</v>
      </c>
      <c r="E145" s="17">
        <v>2.5384484174284259E-5</v>
      </c>
      <c r="F145" s="46">
        <v>8.9531427908075875E-4</v>
      </c>
      <c r="G145" s="17">
        <f t="shared" si="3"/>
        <v>0.28147876997320742</v>
      </c>
      <c r="H145" s="16">
        <f>IF(C145&lt;&gt;0,10000*((D145/[1]K!$F$37)-1),"")</f>
        <v>-45.081254814274274</v>
      </c>
      <c r="I145" s="16">
        <f>IF(C145&lt;&gt;0,10000*((D145/[1]K!$F$37)-1)-10000*(((D145-E145)/[1]K!$F$37)-1),"")</f>
        <v>0.89766020737513941</v>
      </c>
      <c r="J145" s="16">
        <f>IF(C145&lt;&gt;0,10000*((G145/([1]K!$F$37-([1]K!$E$37*(EXP((1000000*K145)*1.867*10^-11)-1))))-1),"")</f>
        <v>-4.5395629493549805</v>
      </c>
      <c r="K145" s="18">
        <v>1846.29</v>
      </c>
    </row>
    <row r="146" spans="1:11" x14ac:dyDescent="0.25">
      <c r="A146" s="15" t="s">
        <v>243</v>
      </c>
      <c r="B146" s="16">
        <v>8.682060488332219</v>
      </c>
      <c r="C146" s="16">
        <v>4.9528479596774178</v>
      </c>
      <c r="D146" s="17">
        <v>0.28142362777293473</v>
      </c>
      <c r="E146" s="17">
        <v>2.1427679833182936E-5</v>
      </c>
      <c r="F146" s="46">
        <v>5.3374928246285164E-4</v>
      </c>
      <c r="G146" s="17">
        <f t="shared" si="3"/>
        <v>0.28140487047319485</v>
      </c>
      <c r="H146" s="16">
        <f>IF(C146&lt;&gt;0,10000*((D146/[1]K!$F$37)-1),"")</f>
        <v>-48.141599698190433</v>
      </c>
      <c r="I146" s="16">
        <f>IF(C146&lt;&gt;0,10000*((D146/[1]K!$F$37)-1)-10000*(((D146-E146)/[1]K!$F$37)-1),"")</f>
        <v>0.75773749785956568</v>
      </c>
      <c r="J146" s="16">
        <f>IF(C146&lt;&gt;0,10000*((G146/([1]K!$F$37-([1]K!$E$37*(EXP((1000000*K146)*1.867*10^-11)-1))))-1),"")</f>
        <v>-7.0787487605594723</v>
      </c>
      <c r="K146" s="18">
        <v>1849.98</v>
      </c>
    </row>
    <row r="147" spans="1:11" x14ac:dyDescent="0.25">
      <c r="A147" s="15" t="s">
        <v>251</v>
      </c>
      <c r="B147" s="16">
        <v>10.875098929176334</v>
      </c>
      <c r="C147" s="16">
        <v>4.3347109482078849</v>
      </c>
      <c r="D147" s="17">
        <v>0.28157641755694984</v>
      </c>
      <c r="E147" s="17">
        <v>1.8877790112328024E-5</v>
      </c>
      <c r="F147" s="46">
        <v>6.6729535311253838E-4</v>
      </c>
      <c r="G147" s="17">
        <f t="shared" si="3"/>
        <v>0.28155292094049861</v>
      </c>
      <c r="H147" s="16">
        <f>IF(C147&lt;&gt;0,10000*((D147/[1]K!$F$37)-1),"")</f>
        <v>-42.738562620017184</v>
      </c>
      <c r="I147" s="16">
        <f>IF(C147&lt;&gt;0,10000*((D147/[1]K!$F$37)-1)-10000*(((D147-E147)/[1]K!$F$37)-1),"")</f>
        <v>0.66756688340441173</v>
      </c>
      <c r="J147" s="16">
        <f>IF(C147&lt;&gt;0,10000*((G147/([1]K!$F$37-([1]K!$E$37*(EXP((1000000*K147)*1.867*10^-11)-1))))-1),"")</f>
        <v>-1.7388129883544323</v>
      </c>
      <c r="K147" s="18">
        <v>1853.56</v>
      </c>
    </row>
    <row r="148" spans="1:11" x14ac:dyDescent="0.25">
      <c r="A148" s="15" t="s">
        <v>255</v>
      </c>
      <c r="B148" s="16">
        <v>15.403030066334573</v>
      </c>
      <c r="C148" s="16">
        <v>3.218891197670251</v>
      </c>
      <c r="D148" s="17">
        <v>0.28179426284111214</v>
      </c>
      <c r="E148" s="17">
        <v>2.9237010205135502E-5</v>
      </c>
      <c r="F148" s="46">
        <v>9.4143759882680145E-4</v>
      </c>
      <c r="G148" s="17">
        <f t="shared" si="3"/>
        <v>0.28176109027828927</v>
      </c>
      <c r="H148" s="16">
        <f>IF(C148&lt;&gt;0,10000*((D148/[1]K!$F$37)-1),"")</f>
        <v>-35.034996866448729</v>
      </c>
      <c r="I148" s="16">
        <f>IF(C148&lt;&gt;0,10000*((D148/[1]K!$F$37)-1)-10000*(((D148-E148)/[1]K!$F$37)-1),"")</f>
        <v>1.0338953694544202</v>
      </c>
      <c r="J148" s="16">
        <f>IF(C148&lt;&gt;0,10000*((G148/([1]K!$F$37-([1]K!$E$37*(EXP((1000000*K148)*1.867*10^-11)-1))))-1),"")</f>
        <v>5.6825881999977845</v>
      </c>
      <c r="K148" s="18">
        <v>1854.82</v>
      </c>
    </row>
    <row r="149" spans="1:11" x14ac:dyDescent="0.25">
      <c r="A149" s="15" t="s">
        <v>242</v>
      </c>
      <c r="B149" s="16">
        <v>4.2516618970077396</v>
      </c>
      <c r="C149" s="16">
        <v>5.5816569102150542</v>
      </c>
      <c r="D149" s="17">
        <v>0.2814942193594217</v>
      </c>
      <c r="E149" s="17">
        <v>2.0156926704379725E-5</v>
      </c>
      <c r="F149" s="46">
        <v>2.7274453064426329E-4</v>
      </c>
      <c r="G149" s="17">
        <f t="shared" si="3"/>
        <v>0.28148456273085121</v>
      </c>
      <c r="H149" s="16">
        <f>IF(C149&lt;&gt;0,10000*((D149/[1]K!$F$37)-1),"")</f>
        <v>-45.645300867382943</v>
      </c>
      <c r="I149" s="16">
        <f>IF(C149&lt;&gt;0,10000*((D149/[1]K!$F$37)-1)-10000*(((D149-E149)/[1]K!$F$37)-1),"")</f>
        <v>0.71280042096999807</v>
      </c>
      <c r="J149" s="16">
        <f>IF(C149&lt;&gt;0,10000*((G149/([1]K!$F$37-([1]K!$E$37*(EXP((1000000*K149)*1.867*10^-11)-1))))-1),"")</f>
        <v>-3.935288564875794</v>
      </c>
      <c r="K149" s="18">
        <v>1863.58</v>
      </c>
    </row>
    <row r="150" spans="1:11" x14ac:dyDescent="0.25">
      <c r="A150" s="15" t="s">
        <v>240</v>
      </c>
      <c r="B150" s="16">
        <v>13.004351876765391</v>
      </c>
      <c r="C150" s="16">
        <v>5.240596412007168</v>
      </c>
      <c r="D150" s="17">
        <v>0.28184399053583559</v>
      </c>
      <c r="E150" s="17">
        <v>1.8719623822740766E-5</v>
      </c>
      <c r="F150" s="46">
        <v>8.0817416166695081E-4</v>
      </c>
      <c r="G150" s="17">
        <f t="shared" si="3"/>
        <v>0.2818152458786965</v>
      </c>
      <c r="H150" s="16">
        <f>IF(C150&lt;&gt;0,10000*((D150/[1]K!$F$37)-1),"")</f>
        <v>-33.276498547109014</v>
      </c>
      <c r="I150" s="16">
        <f>IF(C150&lt;&gt;0,10000*((D150/[1]K!$F$37)-1)-10000*(((D150-E150)/[1]K!$F$37)-1),"")</f>
        <v>0.6619737193525026</v>
      </c>
      <c r="J150" s="16">
        <f>IF(C150&lt;&gt;0,10000*((G150/([1]K!$F$37-([1]K!$E$37*(EXP((1000000*K150)*1.867*10^-11)-1))))-1),"")</f>
        <v>8.0013748514184968</v>
      </c>
      <c r="K150" s="18">
        <v>1871.96</v>
      </c>
    </row>
    <row r="151" spans="1:11" x14ac:dyDescent="0.25">
      <c r="A151" s="15" t="s">
        <v>244</v>
      </c>
      <c r="B151" s="16">
        <v>7.528960183889347</v>
      </c>
      <c r="C151" s="16">
        <v>4.3012735091397865</v>
      </c>
      <c r="D151" s="17">
        <v>0.28149452348123072</v>
      </c>
      <c r="E151" s="17">
        <v>2.5986086743634639E-5</v>
      </c>
      <c r="F151" s="46">
        <v>4.3510835484494951E-4</v>
      </c>
      <c r="G151" s="17">
        <f t="shared" si="3"/>
        <v>0.28147888962551615</v>
      </c>
      <c r="H151" s="16">
        <f>IF(C151&lt;&gt;0,10000*((D151/[1]K!$F$37)-1),"")</f>
        <v>-45.634546343309438</v>
      </c>
      <c r="I151" s="16">
        <f>IF(C151&lt;&gt;0,10000*((D151/[1]K!$F$37)-1)-10000*(((D151-E151)/[1]K!$F$37)-1),"")</f>
        <v>0.9189344110771529</v>
      </c>
      <c r="J151" s="16">
        <f>IF(C151&lt;&gt;0,10000*((G151/([1]K!$F$37-([1]K!$E$37*(EXP((1000000*K151)*1.867*10^-11)-1))))-1),"")</f>
        <v>-3.5098841758696153</v>
      </c>
      <c r="K151" s="18">
        <v>1890.76</v>
      </c>
    </row>
    <row r="152" spans="1:11" x14ac:dyDescent="0.25">
      <c r="A152" s="15" t="s">
        <v>232</v>
      </c>
      <c r="B152" s="16">
        <v>8.6768267029044743</v>
      </c>
      <c r="C152" s="16">
        <v>5.1955356851254493</v>
      </c>
      <c r="D152" s="17">
        <v>0.28149786818160621</v>
      </c>
      <c r="E152" s="17">
        <v>2.0175309051328388E-5</v>
      </c>
      <c r="F152" s="46">
        <v>5.4098015944965242E-4</v>
      </c>
      <c r="G152" s="17">
        <f t="shared" si="3"/>
        <v>0.28147839090929305</v>
      </c>
      <c r="H152" s="16">
        <f>IF(C152&lt;&gt;0,10000*((D152/[1]K!$F$37)-1),"")</f>
        <v>-45.516269193690562</v>
      </c>
      <c r="I152" s="16">
        <f>IF(C152&lt;&gt;0,10000*((D152/[1]K!$F$37)-1)-10000*(((D152-E152)/[1]K!$F$37)-1),"")</f>
        <v>0.71345046771864418</v>
      </c>
      <c r="J152" s="16">
        <f>IF(C152&lt;&gt;0,10000*((G152/([1]K!$F$37-([1]K!$E$37*(EXP((1000000*K152)*1.867*10^-11)-1))))-1),"")</f>
        <v>-3.4408456183709912</v>
      </c>
      <c r="K152" s="18">
        <v>1894.52</v>
      </c>
    </row>
    <row r="153" spans="1:11" x14ac:dyDescent="0.25">
      <c r="A153" s="15" t="s">
        <v>233</v>
      </c>
      <c r="B153" s="16">
        <v>11.724245461626856</v>
      </c>
      <c r="C153" s="16">
        <v>4.4508073589605734</v>
      </c>
      <c r="D153" s="17">
        <v>0.28146347171513852</v>
      </c>
      <c r="E153" s="17">
        <v>2.326648185582274E-5</v>
      </c>
      <c r="F153" s="46">
        <v>7.0305793924831496E-4</v>
      </c>
      <c r="G153" s="17">
        <f t="shared" si="3"/>
        <v>0.28143813484152364</v>
      </c>
      <c r="H153" s="16">
        <f>IF(C153&lt;&gt;0,10000*((D153/[1]K!$F$37)-1),"")</f>
        <v>-46.732616116890171</v>
      </c>
      <c r="I153" s="16">
        <f>IF(C153&lt;&gt;0,10000*((D153/[1]K!$F$37)-1)-10000*(((D153-E153)/[1]K!$F$37)-1),"")</f>
        <v>0.82276223476562649</v>
      </c>
      <c r="J153" s="16">
        <f>IF(C153&lt;&gt;0,10000*((G153/([1]K!$F$37-([1]K!$E$37*(EXP((1000000*K153)*1.867*10^-11)-1))))-1),"")</f>
        <v>-4.8294543802251955</v>
      </c>
      <c r="K153" s="18">
        <v>1896.3</v>
      </c>
    </row>
    <row r="154" spans="1:11" x14ac:dyDescent="0.25">
      <c r="A154" s="15" t="s">
        <v>227</v>
      </c>
      <c r="B154" s="16">
        <v>6.510441008309428</v>
      </c>
      <c r="C154" s="16">
        <v>5.0433143983870972</v>
      </c>
      <c r="D154" s="17">
        <v>0.28147725438524651</v>
      </c>
      <c r="E154" s="17">
        <v>1.7717736578760008E-5</v>
      </c>
      <c r="F154" s="46">
        <v>3.9536840947803931E-4</v>
      </c>
      <c r="G154" s="17">
        <f t="shared" si="3"/>
        <v>0.28146293286470175</v>
      </c>
      <c r="H154" s="16">
        <f>IF(C154&lt;&gt;0,10000*((D154/[1]K!$F$37)-1),"")</f>
        <v>-46.245225692788104</v>
      </c>
      <c r="I154" s="16">
        <f>IF(C154&lt;&gt;0,10000*((D154/[1]K!$F$37)-1)-10000*(((D154-E154)/[1]K!$F$37)-1),"")</f>
        <v>0.62654442699483326</v>
      </c>
      <c r="J154" s="16">
        <f>IF(C154&lt;&gt;0,10000*((G154/([1]K!$F$37-([1]K!$E$37*(EXP((1000000*K154)*1.867*10^-11)-1))))-1),"")</f>
        <v>-3.7279331853357078</v>
      </c>
      <c r="K154" s="18">
        <v>1905.87</v>
      </c>
    </row>
    <row r="155" spans="1:11" x14ac:dyDescent="0.25">
      <c r="A155" s="15" t="s">
        <v>246</v>
      </c>
      <c r="B155" s="16">
        <v>8.2129693330920119</v>
      </c>
      <c r="C155" s="16">
        <v>5.0176931096774178</v>
      </c>
      <c r="D155" s="17">
        <v>0.28151373416708653</v>
      </c>
      <c r="E155" s="17">
        <v>2.4004664235522158E-5</v>
      </c>
      <c r="F155" s="46">
        <v>4.8554399352672694E-4</v>
      </c>
      <c r="G155" s="17">
        <f t="shared" si="3"/>
        <v>0.28149612224175735</v>
      </c>
      <c r="H155" s="16">
        <f>IF(C155&lt;&gt;0,10000*((D155/[1]K!$F$37)-1),"")</f>
        <v>-44.955207416004228</v>
      </c>
      <c r="I155" s="16">
        <f>IF(C155&lt;&gt;0,10000*((D155/[1]K!$F$37)-1)-10000*(((D155-E155)/[1]K!$F$37)-1),"")</f>
        <v>0.84886624946656042</v>
      </c>
      <c r="J155" s="16">
        <f>IF(C155&lt;&gt;0,10000*((G155/([1]K!$F$37-([1]K!$E$37*(EXP((1000000*K155)*1.867*10^-11)-1))))-1),"")</f>
        <v>-2.4903420501543039</v>
      </c>
      <c r="K155" s="18">
        <v>1908.42</v>
      </c>
    </row>
    <row r="156" spans="1:11" x14ac:dyDescent="0.25">
      <c r="A156" s="15" t="s">
        <v>215</v>
      </c>
      <c r="B156" s="16">
        <v>7.7557993401778687</v>
      </c>
      <c r="C156" s="16">
        <v>4.5280799017921147</v>
      </c>
      <c r="D156" s="17">
        <v>0.28156240859046322</v>
      </c>
      <c r="E156" s="17">
        <v>2.5257062060820569E-5</v>
      </c>
      <c r="F156" s="46">
        <v>4.9084713094267975E-4</v>
      </c>
      <c r="G156" s="17">
        <f t="shared" si="3"/>
        <v>0.28154443429059572</v>
      </c>
      <c r="H156" s="16">
        <f>IF(C156&lt;&gt;0,10000*((D156/[1]K!$F$37)-1),"")</f>
        <v>-43.233955462163024</v>
      </c>
      <c r="I156" s="16">
        <f>IF(C156&lt;&gt;0,10000*((D156/[1]K!$F$37)-1)-10000*(((D156-E156)/[1]K!$F$37)-1),"")</f>
        <v>0.89315423593249932</v>
      </c>
      <c r="J156" s="16">
        <f>IF(C156&lt;&gt;0,10000*((G156/([1]K!$F$37-([1]K!$E$37*(EXP((1000000*K156)*1.867*10^-11)-1))))-1),"")</f>
        <v>-0.36118914093385968</v>
      </c>
      <c r="K156" s="18">
        <v>1926.32</v>
      </c>
    </row>
    <row r="157" spans="1:11" x14ac:dyDescent="0.25">
      <c r="A157" s="15" t="s">
        <v>216</v>
      </c>
      <c r="B157" s="16">
        <v>8.564521780781396</v>
      </c>
      <c r="C157" s="16">
        <v>4.8513435890681009</v>
      </c>
      <c r="D157" s="17">
        <v>0.28135231353363876</v>
      </c>
      <c r="E157" s="17">
        <v>2.3417277432368121E-5</v>
      </c>
      <c r="F157" s="46">
        <v>4.9641618179861941E-4</v>
      </c>
      <c r="G157" s="17">
        <f t="shared" si="3"/>
        <v>0.28133410513268792</v>
      </c>
      <c r="H157" s="16">
        <f>IF(C157&lt;&gt;0,10000*((D157/[1]K!$F$37)-1),"")</f>
        <v>-50.663453378405606</v>
      </c>
      <c r="I157" s="16">
        <f>IF(C157&lt;&gt;0,10000*((D157/[1]K!$F$37)-1)-10000*(((D157-E157)/[1]K!$F$37)-1),"")</f>
        <v>0.8280947515737509</v>
      </c>
      <c r="J157" s="16">
        <f>IF(C157&lt;&gt;0,10000*((G157/([1]K!$F$37-([1]K!$E$37*(EXP((1000000*K157)*1.867*10^-11)-1))))-1),"")</f>
        <v>-7.7590007716099585</v>
      </c>
      <c r="K157" s="18">
        <v>1929.46</v>
      </c>
    </row>
    <row r="158" spans="1:11" x14ac:dyDescent="0.25">
      <c r="A158" s="15" t="s">
        <v>250</v>
      </c>
      <c r="B158" s="16">
        <v>5.5458882779963599</v>
      </c>
      <c r="C158" s="16">
        <v>5.2154104707885311</v>
      </c>
      <c r="D158" s="17">
        <v>0.28116246915473347</v>
      </c>
      <c r="E158" s="17">
        <v>2.5174123508944425E-5</v>
      </c>
      <c r="F158" s="46">
        <v>3.4145841161432622E-4</v>
      </c>
      <c r="G158" s="17">
        <f t="shared" si="3"/>
        <v>0.28114989313896993</v>
      </c>
      <c r="H158" s="16">
        <f>IF(C158&lt;&gt;0,10000*((D158/[1]K!$F$37)-1),"")</f>
        <v>-57.376835591227419</v>
      </c>
      <c r="I158" s="16">
        <f>IF(C158&lt;&gt;0,10000*((D158/[1]K!$F$37)-1)-10000*(((D158-E158)/[1]K!$F$37)-1),"")</f>
        <v>0.89022131686488848</v>
      </c>
      <c r="J158" s="16">
        <f>IF(C158&lt;&gt;0,10000*((G158/([1]K!$F$37-([1]K!$E$37*(EXP((1000000*K158)*1.867*10^-11)-1))))-1),"")</f>
        <v>-14.122262699549637</v>
      </c>
      <c r="K158" s="18">
        <v>1937.24</v>
      </c>
    </row>
    <row r="159" spans="1:11" x14ac:dyDescent="0.25">
      <c r="A159" s="15" t="s">
        <v>241</v>
      </c>
      <c r="B159" s="16">
        <v>8.9891710302558021</v>
      </c>
      <c r="C159" s="16">
        <v>5.303059256989247</v>
      </c>
      <c r="D159" s="17">
        <v>0.28135375546975627</v>
      </c>
      <c r="E159" s="17">
        <v>2.1846514382591375E-5</v>
      </c>
      <c r="F159" s="46">
        <v>5.1901618485893487E-4</v>
      </c>
      <c r="G159" s="17">
        <f t="shared" si="3"/>
        <v>0.28133463823994426</v>
      </c>
      <c r="H159" s="16">
        <f>IF(C159&lt;&gt;0,10000*((D159/[1]K!$F$37)-1),"")</f>
        <v>-50.612462833733439</v>
      </c>
      <c r="I159" s="16">
        <f>IF(C159&lt;&gt;0,10000*((D159/[1]K!$F$37)-1)-10000*(((D159-E159)/[1]K!$F$37)-1),"")</f>
        <v>0.77254855747610662</v>
      </c>
      <c r="J159" s="16">
        <f>IF(C159&lt;&gt;0,10000*((G159/([1]K!$F$37-([1]K!$E$37*(EXP((1000000*K159)*1.867*10^-11)-1))))-1),"")</f>
        <v>-7.5565646531317032</v>
      </c>
      <c r="K159" s="18">
        <v>1937.41</v>
      </c>
    </row>
    <row r="160" spans="1:11" x14ac:dyDescent="0.25">
      <c r="A160" s="15" t="s">
        <v>224</v>
      </c>
      <c r="B160" s="16">
        <v>6.0375791174410702</v>
      </c>
      <c r="C160" s="16">
        <v>5.4670880906810035</v>
      </c>
      <c r="D160" s="17">
        <v>0.28146430278471951</v>
      </c>
      <c r="E160" s="17">
        <v>1.3979160883924077E-5</v>
      </c>
      <c r="F160" s="46">
        <v>3.7454200410083421E-4</v>
      </c>
      <c r="G160" s="17">
        <f t="shared" si="3"/>
        <v>0.28145024131716617</v>
      </c>
      <c r="H160" s="16">
        <f>IF(C160&lt;&gt;0,10000*((D160/[1]K!$F$37)-1),"")</f>
        <v>-46.703227373463548</v>
      </c>
      <c r="I160" s="16">
        <f>IF(C160&lt;&gt;0,10000*((D160/[1]K!$F$37)-1)-10000*(((D160-E160)/[1]K!$F$37)-1),"")</f>
        <v>0.49433883989370031</v>
      </c>
      <c r="J160" s="16">
        <f>IF(C160&lt;&gt;0,10000*((G160/([1]K!$F$37-([1]K!$E$37*(EXP((1000000*K160)*1.867*10^-11)-1))))-1),"")</f>
        <v>-2.6040647298053443</v>
      </c>
      <c r="K160" s="18">
        <v>1974.05</v>
      </c>
    </row>
    <row r="161" spans="1:11" x14ac:dyDescent="0.25">
      <c r="A161" s="15" t="s">
        <v>252</v>
      </c>
      <c r="B161" s="16">
        <v>10.216484796062725</v>
      </c>
      <c r="C161" s="16">
        <v>4.8286641025089612</v>
      </c>
      <c r="D161" s="17">
        <v>0.28149642080395598</v>
      </c>
      <c r="E161" s="17">
        <v>1.8246891267066505E-5</v>
      </c>
      <c r="F161" s="46">
        <v>6.4538233271495737E-4</v>
      </c>
      <c r="G161" s="17">
        <f t="shared" si="3"/>
        <v>0.28147094445202991</v>
      </c>
      <c r="H161" s="16">
        <f>IF(C161&lt;&gt;0,10000*((D161/[1]K!$F$37)-1),"")</f>
        <v>-45.567452164860796</v>
      </c>
      <c r="I161" s="16">
        <f>IF(C161&lt;&gt;0,10000*((D161/[1]K!$F$37)-1)-10000*(((D161-E161)/[1]K!$F$37)-1),"")</f>
        <v>0.64525668854732032</v>
      </c>
      <c r="J161" s="16">
        <f>IF(C161&lt;&gt;0,10000*((G161/([1]K!$F$37-([1]K!$E$37*(EXP((1000000*K161)*1.867*10^-11)-1))))-1),"")</f>
        <v>0.43695337863747241</v>
      </c>
      <c r="K161" s="18">
        <v>2073.6799999999998</v>
      </c>
    </row>
    <row r="162" spans="1:11" x14ac:dyDescent="0.25">
      <c r="A162" s="15" t="s">
        <v>230</v>
      </c>
      <c r="B162" s="16">
        <v>7.7783524297181916</v>
      </c>
      <c r="C162" s="16">
        <v>5.0889126483870957</v>
      </c>
      <c r="D162" s="17">
        <v>0.28139915768513718</v>
      </c>
      <c r="E162" s="17">
        <v>2.2775881118742694E-5</v>
      </c>
      <c r="F162" s="46">
        <v>4.6082631839905783E-4</v>
      </c>
      <c r="G162" s="17">
        <f t="shared" si="3"/>
        <v>0.281380941428162</v>
      </c>
      <c r="H162" s="16">
        <f>IF(C162&lt;&gt;0,10000*((D162/[1]K!$F$37)-1),"")</f>
        <v>-49.006924513776973</v>
      </c>
      <c r="I162" s="16">
        <f>IF(C162&lt;&gt;0,10000*((D162/[1]K!$F$37)-1)-10000*(((D162-E162)/[1]K!$F$37)-1),"")</f>
        <v>0.80541333941863513</v>
      </c>
      <c r="J162" s="16">
        <f>IF(C162&lt;&gt;0,10000*((G162/([1]K!$F$37-([1]K!$E$37*(EXP((1000000*K162)*1.867*10^-11)-1))))-1),"")</f>
        <v>-2.6954648573629392</v>
      </c>
      <c r="K162" s="18">
        <v>2076.5</v>
      </c>
    </row>
    <row r="163" spans="1:11" x14ac:dyDescent="0.25">
      <c r="A163" s="15" t="s">
        <v>231</v>
      </c>
      <c r="B163" s="16">
        <v>32.575102251325738</v>
      </c>
      <c r="C163" s="16">
        <v>5.089845933512545</v>
      </c>
      <c r="D163" s="17">
        <v>0.28150799200785798</v>
      </c>
      <c r="E163" s="17">
        <v>2.6590265046641177E-5</v>
      </c>
      <c r="F163" s="46">
        <v>1.9098784203045518E-3</v>
      </c>
      <c r="G163" s="17">
        <f t="shared" si="3"/>
        <v>0.28143214839643899</v>
      </c>
      <c r="H163" s="16">
        <f>IF(C163&lt;&gt;0,10000*((D163/[1]K!$F$37)-1),"")</f>
        <v>-45.158264835194473</v>
      </c>
      <c r="I163" s="16">
        <f>IF(C163&lt;&gt;0,10000*((D163/[1]K!$F$37)-1)-10000*(((D163-E163)/[1]K!$F$37)-1),"")</f>
        <v>0.9402996992990964</v>
      </c>
      <c r="J163" s="16">
        <f>IF(C163&lt;&gt;0,10000*((G163/([1]K!$F$37-([1]K!$E$37*(EXP((1000000*K163)*1.867*10^-11)-1))))-1),"")</f>
        <v>-0.65924326402067024</v>
      </c>
      <c r="K163" s="18">
        <v>2085.86</v>
      </c>
    </row>
    <row r="164" spans="1:11" x14ac:dyDescent="0.25">
      <c r="A164" s="15" t="s">
        <v>249</v>
      </c>
      <c r="B164" s="16">
        <v>9.3287618271592709</v>
      </c>
      <c r="C164" s="16">
        <v>5.1127694544802891</v>
      </c>
      <c r="D164" s="17">
        <v>0.28144090851513209</v>
      </c>
      <c r="E164" s="17">
        <v>2.0001557065481133E-5</v>
      </c>
      <c r="F164" s="46">
        <v>5.7764323861215984E-4</v>
      </c>
      <c r="G164" s="17">
        <f t="shared" si="3"/>
        <v>0.28141796903394645</v>
      </c>
      <c r="H164" s="16">
        <f>IF(C164&lt;&gt;0,10000*((D164/[1]K!$F$37)-1),"")</f>
        <v>-47.530508508863974</v>
      </c>
      <c r="I164" s="16">
        <f>IF(C164&lt;&gt;0,10000*((D164/[1]K!$F$37)-1)-10000*(((D164-E164)/[1]K!$F$37)-1),"")</f>
        <v>0.70730615363223848</v>
      </c>
      <c r="J164" s="16">
        <f>IF(C164&lt;&gt;0,10000*((G164/([1]K!$F$37-([1]K!$E$37*(EXP((1000000*K164)*1.867*10^-11)-1))))-1),"")</f>
        <v>-1.1618803140267531</v>
      </c>
      <c r="K164" s="18">
        <v>2085.91</v>
      </c>
    </row>
    <row r="165" spans="1:11" x14ac:dyDescent="0.25">
      <c r="A165" s="15" t="s">
        <v>237</v>
      </c>
      <c r="B165" s="16">
        <v>11.149966317811593</v>
      </c>
      <c r="C165" s="16">
        <v>5.2116354792114699</v>
      </c>
      <c r="D165" s="17">
        <v>0.28141016351818426</v>
      </c>
      <c r="E165" s="17">
        <v>1.8764942360996869E-5</v>
      </c>
      <c r="F165" s="46">
        <v>6.6956777200575818E-4</v>
      </c>
      <c r="G165" s="17">
        <f t="shared" si="3"/>
        <v>0.28138353191947013</v>
      </c>
      <c r="H165" s="16">
        <f>IF(C165&lt;&gt;0,10000*((D165/[1]K!$F$37)-1),"")</f>
        <v>-48.617730141830016</v>
      </c>
      <c r="I165" s="16">
        <f>IF(C165&lt;&gt;0,10000*((D165/[1]K!$F$37)-1)-10000*(((D165-E165)/[1]K!$F$37)-1),"")</f>
        <v>0.66357629863622947</v>
      </c>
      <c r="J165" s="16">
        <f>IF(C165&lt;&gt;0,10000*((G165/([1]K!$F$37-([1]K!$E$37*(EXP((1000000*K165)*1.867*10^-11)-1))))-1),"")</f>
        <v>-2.3112972940408927</v>
      </c>
      <c r="K165" s="18">
        <v>2089.11</v>
      </c>
    </row>
    <row r="166" spans="1:11" x14ac:dyDescent="0.25">
      <c r="A166" s="15" t="s">
        <v>228</v>
      </c>
      <c r="B166" s="16">
        <v>12.076492751209924</v>
      </c>
      <c r="C166" s="16">
        <v>4.7782473057347659</v>
      </c>
      <c r="D166" s="17">
        <v>0.2814140839685722</v>
      </c>
      <c r="E166" s="17">
        <v>2.268726649099785E-5</v>
      </c>
      <c r="F166" s="46">
        <v>7.4266153056565677E-4</v>
      </c>
      <c r="G166" s="17">
        <f t="shared" si="3"/>
        <v>0.28138438117728853</v>
      </c>
      <c r="H166" s="16">
        <f>IF(C166&lt;&gt;0,10000*((D166/[1]K!$F$37)-1),"")</f>
        <v>-48.479093000965975</v>
      </c>
      <c r="I166" s="16">
        <f>IF(C166&lt;&gt;0,10000*((D166/[1]K!$F$37)-1)-10000*(((D166-E166)/[1]K!$F$37)-1),"")</f>
        <v>0.80227969980751368</v>
      </c>
      <c r="J166" s="16">
        <f>IF(C166&lt;&gt;0,10000*((G166/([1]K!$F$37-([1]K!$E$37*(EXP((1000000*K166)*1.867*10^-11)-1))))-1),"")</f>
        <v>-2.0176458687359844</v>
      </c>
      <c r="K166" s="18">
        <v>2100.48</v>
      </c>
    </row>
    <row r="167" spans="1:11" x14ac:dyDescent="0.25">
      <c r="A167" s="15" t="s">
        <v>226</v>
      </c>
      <c r="B167" s="16">
        <v>8.8684252449015144</v>
      </c>
      <c r="C167" s="16">
        <v>4.1434639935483899</v>
      </c>
      <c r="D167" s="17">
        <v>0.28137088196819321</v>
      </c>
      <c r="E167" s="17">
        <v>2.1875111842003147E-5</v>
      </c>
      <c r="F167" s="46">
        <v>5.4812558357769268E-4</v>
      </c>
      <c r="G167" s="17">
        <f t="shared" si="3"/>
        <v>0.28134664751281191</v>
      </c>
      <c r="H167" s="16">
        <f>IF(C167&lt;&gt;0,10000*((D167/[1]K!$F$37)-1),"")</f>
        <v>-50.006826097805934</v>
      </c>
      <c r="I167" s="16">
        <f>IF(C167&lt;&gt;0,10000*((D167/[1]K!$F$37)-1)-10000*(((D167-E167)/[1]K!$F$37)-1),"")</f>
        <v>0.77355983669536243</v>
      </c>
      <c r="J167" s="16">
        <f>IF(C167&lt;&gt;0,10000*((G167/([1]K!$F$37-([1]K!$E$37*(EXP((1000000*K167)*1.867*10^-11)-1))))-1),"")</f>
        <v>1.6784706005745775</v>
      </c>
      <c r="K167" s="18">
        <v>2317.29</v>
      </c>
    </row>
    <row r="168" spans="1:11" x14ac:dyDescent="0.25">
      <c r="A168" s="15" t="s">
        <v>217</v>
      </c>
      <c r="B168" s="16">
        <v>1.7436739494171467</v>
      </c>
      <c r="C168" s="16">
        <v>4.6641932881720427</v>
      </c>
      <c r="D168" s="17">
        <v>0.28104412961376757</v>
      </c>
      <c r="E168" s="17">
        <v>2.3342846814029086E-5</v>
      </c>
      <c r="F168" s="46">
        <v>1.0749389257913098E-4</v>
      </c>
      <c r="G168" s="17">
        <f t="shared" si="3"/>
        <v>0.28103862134996699</v>
      </c>
      <c r="H168" s="16">
        <f>IF(C168&lt;&gt;0,10000*((D168/[1]K!$F$37)-1),"")</f>
        <v>-61.561624068902091</v>
      </c>
      <c r="I168" s="16">
        <f>IF(C168&lt;&gt;0,10000*((D168/[1]K!$F$37)-1)-10000*(((D168-E168)/[1]K!$F$37)-1),"")</f>
        <v>0.82546269476901557</v>
      </c>
      <c r="J168" s="16">
        <f>IF(C168&lt;&gt;0,10000*((G168/([1]K!$F$37-([1]K!$E$37*(EXP((1000000*K168)*1.867*10^-11)-1))))-1),"")</f>
        <v>-0.87624925422802313</v>
      </c>
      <c r="K168" s="18">
        <v>2676.64</v>
      </c>
    </row>
    <row r="169" spans="1:11" x14ac:dyDescent="0.25">
      <c r="A169" s="15" t="s">
        <v>222</v>
      </c>
      <c r="B169" s="16">
        <v>9.4948179881738248</v>
      </c>
      <c r="C169" s="16">
        <v>3.8841386636200728</v>
      </c>
      <c r="D169" s="17">
        <v>0.28096879181321821</v>
      </c>
      <c r="E169" s="17">
        <v>2.486615753138047E-5</v>
      </c>
      <c r="F169" s="46">
        <v>5.7105617653932072E-4</v>
      </c>
      <c r="G169" s="17">
        <f t="shared" si="3"/>
        <v>0.28093911683034517</v>
      </c>
      <c r="H169" s="16">
        <f>IF(C169&lt;&gt;0,10000*((D169/[1]K!$F$37)-1),"")</f>
        <v>-64.225761153590128</v>
      </c>
      <c r="I169" s="16">
        <f>IF(C169&lt;&gt;0,10000*((D169/[1]K!$F$37)-1)-10000*(((D169-E169)/[1]K!$F$37)-1),"")</f>
        <v>0.87933085317071402</v>
      </c>
      <c r="J169" s="16">
        <f>IF(C169&lt;&gt;0,10000*((G169/([1]K!$F$37-([1]K!$E$37*(EXP((1000000*K169)*1.867*10^-11)-1))))-1),"")</f>
        <v>-3.5531124212107024</v>
      </c>
      <c r="K169" s="18">
        <v>2713.44</v>
      </c>
    </row>
    <row r="170" spans="1:11" x14ac:dyDescent="0.25">
      <c r="A170" s="15" t="s">
        <v>238</v>
      </c>
      <c r="B170" s="16">
        <v>14.385972880317956</v>
      </c>
      <c r="C170" s="16">
        <v>4.270998695340503</v>
      </c>
      <c r="D170" s="17">
        <v>0.28108450655368827</v>
      </c>
      <c r="E170" s="17">
        <v>2.265356748337272E-5</v>
      </c>
      <c r="F170" s="46">
        <v>8.0650351965780114E-4</v>
      </c>
      <c r="G170" s="17">
        <f t="shared" si="3"/>
        <v>0.28104259637116902</v>
      </c>
      <c r="H170" s="16">
        <f>IF(C170&lt;&gt;0,10000*((D170/[1]K!$F$37)-1),"")</f>
        <v>-60.133792326740874</v>
      </c>
      <c r="I170" s="16">
        <f>IF(C170&lt;&gt;0,10000*((D170/[1]K!$F$37)-1)-10000*(((D170-E170)/[1]K!$F$37)-1),"")</f>
        <v>0.80108801681078035</v>
      </c>
      <c r="J170" s="16">
        <f>IF(C170&lt;&gt;0,10000*((G170/([1]K!$F$37-([1]K!$E$37*(EXP((1000000*K170)*1.867*10^-11)-1))))-1),"")</f>
        <v>0.12915765178922456</v>
      </c>
      <c r="K170" s="18">
        <v>2713.45</v>
      </c>
    </row>
    <row r="171" spans="1:11" x14ac:dyDescent="0.25">
      <c r="A171" s="24"/>
      <c r="B171" s="25"/>
      <c r="C171" s="25"/>
      <c r="D171" s="25"/>
      <c r="E171" s="25"/>
      <c r="F171" s="44"/>
      <c r="G171" s="25"/>
      <c r="H171" s="25"/>
      <c r="I171" s="25"/>
      <c r="J171" s="25"/>
      <c r="K171" s="25"/>
    </row>
    <row r="172" spans="1:11" ht="15.75" x14ac:dyDescent="0.25">
      <c r="A172" s="8" t="s">
        <v>256</v>
      </c>
      <c r="B172" s="8"/>
      <c r="C172" s="9"/>
      <c r="D172" s="10"/>
      <c r="E172" s="11"/>
      <c r="F172" s="45"/>
      <c r="G172" s="11"/>
      <c r="H172" s="10"/>
      <c r="I172" s="11"/>
      <c r="J172" s="12"/>
      <c r="K172" s="13"/>
    </row>
    <row r="173" spans="1:11" s="14" customFormat="1" ht="15.75" x14ac:dyDescent="0.25">
      <c r="A173" s="15" t="s">
        <v>39</v>
      </c>
      <c r="B173" s="16">
        <v>12.970543891974343</v>
      </c>
      <c r="C173" s="16">
        <v>3.746960166487455</v>
      </c>
      <c r="D173" s="17">
        <v>0.28172047009550111</v>
      </c>
      <c r="E173" s="17">
        <v>2.2380076319718343E-5</v>
      </c>
      <c r="F173" s="46">
        <v>7.44824874539751E-4</v>
      </c>
      <c r="G173" s="17">
        <f t="shared" ref="G173:G205" si="4">IF(C173&lt;&gt;0,D173-(F173*(EXP((1000000*K173)*1.867*10^-11)-1)),"")</f>
        <v>0.28169468577909929</v>
      </c>
      <c r="H173" s="16">
        <f>IF(C173&lt;&gt;0,10000*((D173/[1]K!$F$37)-1),"")</f>
        <v>-37.644496861534151</v>
      </c>
      <c r="I173" s="16">
        <f>IF(C173&lt;&gt;0,10000*((D173/[1]K!$F$37)-1)-10000*(((D173-E173)/[1]K!$F$37)-1),"")</f>
        <v>0.79141667060578413</v>
      </c>
      <c r="J173" s="16">
        <f>IF(C173&lt;&gt;0,10000*((G173/([1]K!$F$37-([1]K!$E$37*(EXP((1000000*K173)*1.867*10^-11)-1))))-1),"")</f>
        <v>2.5867729857931288</v>
      </c>
      <c r="K173" s="18">
        <v>1822.83</v>
      </c>
    </row>
    <row r="174" spans="1:11" x14ac:dyDescent="0.25">
      <c r="A174" s="15" t="s">
        <v>34</v>
      </c>
      <c r="B174" s="16">
        <v>10.088674724583901</v>
      </c>
      <c r="C174" s="16">
        <v>4.4465082928315418</v>
      </c>
      <c r="D174" s="17">
        <v>0.2815599150196999</v>
      </c>
      <c r="E174" s="17">
        <v>2.0436987814759432E-5</v>
      </c>
      <c r="F174" s="46">
        <v>5.9838412743585298E-4</v>
      </c>
      <c r="G174" s="17">
        <f t="shared" si="4"/>
        <v>0.28153918862428018</v>
      </c>
      <c r="H174" s="16">
        <f>IF(C174&lt;&gt;0,10000*((D174/[1]K!$F$37)-1),"")</f>
        <v>-43.322134494407919</v>
      </c>
      <c r="I174" s="16">
        <f>IF(C174&lt;&gt;0,10000*((D174/[1]K!$F$37)-1)-10000*(((D174-E174)/[1]K!$F$37)-1),"")</f>
        <v>0.72270409727459395</v>
      </c>
      <c r="J174" s="16">
        <f>IF(C174&lt;&gt;0,10000*((G174/([1]K!$F$37-([1]K!$E$37*(EXP((1000000*K174)*1.867*10^-11)-1))))-1),"")</f>
        <v>-2.9116752647129207</v>
      </c>
      <c r="K174" s="18">
        <v>1823.83</v>
      </c>
    </row>
    <row r="175" spans="1:11" x14ac:dyDescent="0.25">
      <c r="A175" s="15" t="s">
        <v>35</v>
      </c>
      <c r="B175" s="16">
        <v>12.187630056978247</v>
      </c>
      <c r="C175" s="16">
        <v>4.2205332087813616</v>
      </c>
      <c r="D175" s="17">
        <v>0.28140301259473682</v>
      </c>
      <c r="E175" s="17">
        <v>2.265443965178664E-5</v>
      </c>
      <c r="F175" s="46">
        <v>6.7090631565251918E-4</v>
      </c>
      <c r="G175" s="17">
        <f t="shared" si="4"/>
        <v>0.2813797439020429</v>
      </c>
      <c r="H175" s="16">
        <f>IF(C175&lt;&gt;0,10000*((D175/[1]K!$F$37)-1),"")</f>
        <v>-48.87060506261642</v>
      </c>
      <c r="I175" s="16">
        <f>IF(C175&lt;&gt;0,10000*((D175/[1]K!$F$37)-1)-10000*(((D175-E175)/[1]K!$F$37)-1),"")</f>
        <v>0.80111885891298584</v>
      </c>
      <c r="J175" s="16">
        <f>IF(C175&lt;&gt;0,10000*((G175/([1]K!$F$37-([1]K!$E$37*(EXP((1000000*K175)*1.867*10^-11)-1))))-1),"")</f>
        <v>-8.5194645743746911</v>
      </c>
      <c r="K175" s="18">
        <v>1826.17</v>
      </c>
    </row>
    <row r="176" spans="1:11" x14ac:dyDescent="0.25">
      <c r="A176" s="15" t="s">
        <v>37</v>
      </c>
      <c r="B176" s="16">
        <v>15.590682950669835</v>
      </c>
      <c r="C176" s="16">
        <v>4.0337671910394288</v>
      </c>
      <c r="D176" s="17">
        <v>0.28148312286882132</v>
      </c>
      <c r="E176" s="17">
        <v>1.9638654748402093E-5</v>
      </c>
      <c r="F176" s="46">
        <v>8.7484819730211075E-4</v>
      </c>
      <c r="G176" s="17">
        <f t="shared" si="4"/>
        <v>0.28145268801234097</v>
      </c>
      <c r="H176" s="16">
        <f>IF(C176&lt;&gt;0,10000*((D176/[1]K!$F$37)-1),"")</f>
        <v>-46.037701122007</v>
      </c>
      <c r="I176" s="16">
        <f>IF(C176&lt;&gt;0,10000*((D176/[1]K!$F$37)-1)-10000*(((D176-E176)/[1]K!$F$37)-1),"")</f>
        <v>0.69447300063418993</v>
      </c>
      <c r="J176" s="16">
        <f>IF(C176&lt;&gt;0,10000*((G176/([1]K!$F$37-([1]K!$E$37*(EXP((1000000*K176)*1.867*10^-11)-1))))-1),"")</f>
        <v>-5.8026053296900137</v>
      </c>
      <c r="K176" s="18">
        <v>1831.67</v>
      </c>
    </row>
    <row r="177" spans="1:11" x14ac:dyDescent="0.25">
      <c r="A177" s="15" t="s">
        <v>32</v>
      </c>
      <c r="B177" s="16">
        <v>10.535365846929816</v>
      </c>
      <c r="C177" s="16">
        <v>4.4108843304659491</v>
      </c>
      <c r="D177" s="17">
        <v>0.28143076141877704</v>
      </c>
      <c r="E177" s="17">
        <v>1.9989076037914854E-5</v>
      </c>
      <c r="F177" s="46">
        <v>6.2726091382812453E-4</v>
      </c>
      <c r="G177" s="17">
        <f t="shared" si="4"/>
        <v>0.28140890248344513</v>
      </c>
      <c r="H177" s="16">
        <f>IF(C177&lt;&gt;0,10000*((D177/[1]K!$F$37)-1),"")</f>
        <v>-47.889335757659303</v>
      </c>
      <c r="I177" s="16">
        <f>IF(C177&lt;&gt;0,10000*((D177/[1]K!$F$37)-1)-10000*(((D177-E177)/[1]K!$F$37)-1),"")</f>
        <v>0.7068647926122793</v>
      </c>
      <c r="J177" s="16">
        <f>IF(C177&lt;&gt;0,10000*((G177/([1]K!$F$37-([1]K!$E$37*(EXP((1000000*K177)*1.867*10^-11)-1))))-1),"")</f>
        <v>-7.2864548488860148</v>
      </c>
      <c r="K177" s="18">
        <v>1834.75</v>
      </c>
    </row>
    <row r="178" spans="1:11" x14ac:dyDescent="0.25">
      <c r="A178" s="15" t="s">
        <v>30</v>
      </c>
      <c r="B178" s="16">
        <v>10.829478800031918</v>
      </c>
      <c r="C178" s="16">
        <v>5.9311045921146945</v>
      </c>
      <c r="D178" s="17">
        <v>0.2814595924163491</v>
      </c>
      <c r="E178" s="17">
        <v>1.8559527944446959E-5</v>
      </c>
      <c r="F178" s="46">
        <v>6.9052092438835549E-4</v>
      </c>
      <c r="G178" s="17">
        <f t="shared" si="4"/>
        <v>0.28143552684673379</v>
      </c>
      <c r="H178" s="16">
        <f>IF(C178&lt;&gt;0,10000*((D178/[1]K!$F$37)-1),"")</f>
        <v>-46.869798032105336</v>
      </c>
      <c r="I178" s="16">
        <f>IF(C178&lt;&gt;0,10000*((D178/[1]K!$F$37)-1)-10000*(((D178-E178)/[1]K!$F$37)-1),"")</f>
        <v>0.65631232011753582</v>
      </c>
      <c r="J178" s="16">
        <f>IF(C178&lt;&gt;0,10000*((G178/([1]K!$F$37-([1]K!$E$37*(EXP((1000000*K178)*1.867*10^-11)-1))))-1),"")</f>
        <v>-6.3373487736684275</v>
      </c>
      <c r="K178" s="18">
        <v>1834.91</v>
      </c>
    </row>
    <row r="179" spans="1:11" x14ac:dyDescent="0.25">
      <c r="A179" s="15" t="s">
        <v>36</v>
      </c>
      <c r="B179" s="16">
        <v>8.5270189415785005</v>
      </c>
      <c r="C179" s="16">
        <v>5.1873225173835147</v>
      </c>
      <c r="D179" s="17">
        <v>0.28143091056458258</v>
      </c>
      <c r="E179" s="17">
        <v>1.8123859099666849E-5</v>
      </c>
      <c r="F179" s="46">
        <v>4.8926466086499424E-4</v>
      </c>
      <c r="G179" s="17">
        <f t="shared" si="4"/>
        <v>0.28141385337076408</v>
      </c>
      <c r="H179" s="16">
        <f>IF(C179&lt;&gt;0,10000*((D179/[1]K!$F$37)-1),"")</f>
        <v>-47.884061580968364</v>
      </c>
      <c r="I179" s="16">
        <f>IF(C179&lt;&gt;0,10000*((D179/[1]K!$F$37)-1)-10000*(((D179-E179)/[1]K!$F$37)-1),"")</f>
        <v>0.64090595681132356</v>
      </c>
      <c r="J179" s="16">
        <f>IF(C179&lt;&gt;0,10000*((G179/([1]K!$F$37-([1]K!$E$37*(EXP((1000000*K179)*1.867*10^-11)-1))))-1),"")</f>
        <v>-7.0931437846200041</v>
      </c>
      <c r="K179" s="18">
        <v>1835.51</v>
      </c>
    </row>
    <row r="180" spans="1:11" x14ac:dyDescent="0.25">
      <c r="A180" s="15" t="s">
        <v>17</v>
      </c>
      <c r="B180" s="16">
        <v>12.819532943250834</v>
      </c>
      <c r="C180" s="16">
        <v>4.6763435562724016</v>
      </c>
      <c r="D180" s="17">
        <v>0.28157146611093992</v>
      </c>
      <c r="E180" s="17">
        <v>2.1859842182083388E-5</v>
      </c>
      <c r="F180" s="46">
        <v>7.4929119786644775E-4</v>
      </c>
      <c r="G180" s="17">
        <f t="shared" si="4"/>
        <v>0.2815453413169296</v>
      </c>
      <c r="H180" s="16">
        <f>IF(C180&lt;&gt;0,10000*((D180/[1]K!$F$37)-1),"")</f>
        <v>-42.913658399847954</v>
      </c>
      <c r="I180" s="16">
        <f>IF(C180&lt;&gt;0,10000*((D180/[1]K!$F$37)-1)-10000*(((D180-E180)/[1]K!$F$37)-1),"")</f>
        <v>0.77301986251221422</v>
      </c>
      <c r="J180" s="16">
        <f>IF(C180&lt;&gt;0,10000*((G180/([1]K!$F$37-([1]K!$E$37*(EXP((1000000*K180)*1.867*10^-11)-1))))-1),"")</f>
        <v>-2.4203656408006147</v>
      </c>
      <c r="K180" s="18">
        <v>1835.67</v>
      </c>
    </row>
    <row r="181" spans="1:11" x14ac:dyDescent="0.25">
      <c r="A181" s="15" t="s">
        <v>25</v>
      </c>
      <c r="B181" s="16">
        <v>17.116414503347972</v>
      </c>
      <c r="C181" s="16">
        <v>5.8623688216845888</v>
      </c>
      <c r="D181" s="17">
        <v>0.28138548178735273</v>
      </c>
      <c r="E181" s="17">
        <v>2.2082049370487624E-5</v>
      </c>
      <c r="F181" s="46">
        <v>9.6405153475854013E-4</v>
      </c>
      <c r="G181" s="17">
        <f t="shared" si="4"/>
        <v>0.2813516957306374</v>
      </c>
      <c r="H181" s="16">
        <f>IF(C181&lt;&gt;0,10000*((D181/[1]K!$F$37)-1),"")</f>
        <v>-49.490539195758963</v>
      </c>
      <c r="I181" s="16">
        <f>IF(C181&lt;&gt;0,10000*((D181/[1]K!$F$37)-1)-10000*(((D181-E181)/[1]K!$F$37)-1),"")</f>
        <v>0.78087767634405481</v>
      </c>
      <c r="J181" s="16">
        <f>IF(C181&lt;&gt;0,10000*((G181/([1]K!$F$37-([1]K!$E$37*(EXP((1000000*K181)*1.867*10^-11)-1))))-1),"")</f>
        <v>-9.0822141491642139</v>
      </c>
      <c r="K181" s="18">
        <v>1844.98</v>
      </c>
    </row>
    <row r="182" spans="1:11" x14ac:dyDescent="0.25">
      <c r="A182" s="15" t="s">
        <v>28</v>
      </c>
      <c r="B182" s="16">
        <v>13.003518491919211</v>
      </c>
      <c r="C182" s="16">
        <v>4.0230199813620064</v>
      </c>
      <c r="D182" s="17">
        <v>0.28174918322874465</v>
      </c>
      <c r="E182" s="17">
        <v>2.361700704093755E-5</v>
      </c>
      <c r="F182" s="46">
        <v>7.7205926397226415E-4</v>
      </c>
      <c r="G182" s="17">
        <f t="shared" si="4"/>
        <v>0.28172211079490661</v>
      </c>
      <c r="H182" s="16">
        <f>IF(C182&lt;&gt;0,10000*((D182/[1]K!$F$37)-1),"")</f>
        <v>-36.629127119732765</v>
      </c>
      <c r="I182" s="16">
        <f>IF(C182&lt;&gt;0,10000*((D182/[1]K!$F$37)-1)-10000*(((D182-E182)/[1]K!$F$37)-1),"")</f>
        <v>0.83515770076036944</v>
      </c>
      <c r="J182" s="16">
        <f>IF(C182&lt;&gt;0,10000*((G182/([1]K!$F$37-([1]K!$E$37*(EXP((1000000*K182)*1.867*10^-11)-1))))-1),"")</f>
        <v>4.0944480028448638</v>
      </c>
      <c r="K182" s="18">
        <v>1845.98</v>
      </c>
    </row>
    <row r="183" spans="1:11" x14ac:dyDescent="0.25">
      <c r="A183" s="15" t="s">
        <v>14</v>
      </c>
      <c r="B183" s="16">
        <v>8.5197734113480745</v>
      </c>
      <c r="C183" s="16">
        <v>4.789981327060933</v>
      </c>
      <c r="D183" s="17">
        <v>0.2815615206579542</v>
      </c>
      <c r="E183" s="17">
        <v>1.6325531167615897E-5</v>
      </c>
      <c r="F183" s="46">
        <v>4.9761940111839277E-4</v>
      </c>
      <c r="G183" s="17">
        <f t="shared" si="4"/>
        <v>0.2815440711357256</v>
      </c>
      <c r="H183" s="16">
        <f>IF(C183&lt;&gt;0,10000*((D183/[1]K!$F$37)-1),"")</f>
        <v>-43.265355023986984</v>
      </c>
      <c r="I183" s="16">
        <f>IF(C183&lt;&gt;0,10000*((D183/[1]K!$F$37)-1)-10000*(((D183-E183)/[1]K!$F$37)-1),"")</f>
        <v>0.5773124871399915</v>
      </c>
      <c r="J183" s="16">
        <f>IF(C183&lt;&gt;0,10000*((G183/([1]K!$F$37-([1]K!$E$37*(EXP((1000000*K183)*1.867*10^-11)-1))))-1),"")</f>
        <v>-2.226908133523553</v>
      </c>
      <c r="K183" s="18">
        <v>1846.02</v>
      </c>
    </row>
    <row r="184" spans="1:11" x14ac:dyDescent="0.25">
      <c r="A184" s="15" t="s">
        <v>20</v>
      </c>
      <c r="B184" s="16">
        <v>7.3840455371161493</v>
      </c>
      <c r="C184" s="16">
        <v>4.4571370815412186</v>
      </c>
      <c r="D184" s="17">
        <v>0.2813312846858777</v>
      </c>
      <c r="E184" s="17">
        <v>2.7382150063025299E-5</v>
      </c>
      <c r="F184" s="46">
        <v>4.9734170154550213E-4</v>
      </c>
      <c r="G184" s="17">
        <f t="shared" si="4"/>
        <v>0.28131383855818304</v>
      </c>
      <c r="H184" s="16">
        <f>IF(C184&lt;&gt;0,10000*((D184/[1]K!$F$37)-1),"")</f>
        <v>-51.407087155340704</v>
      </c>
      <c r="I184" s="16">
        <f>IF(C184&lt;&gt;0,10000*((D184/[1]K!$F$37)-1)-10000*(((D184-E184)/[1]K!$F$37)-1),"")</f>
        <v>0.96830277642179396</v>
      </c>
      <c r="J184" s="16">
        <f>IF(C184&lt;&gt;0,10000*((G184/([1]K!$F$37-([1]K!$E$37*(EXP((1000000*K184)*1.867*10^-11)-1))))-1),"")</f>
        <v>-10.38738189610533</v>
      </c>
      <c r="K184" s="18">
        <v>1846.68</v>
      </c>
    </row>
    <row r="185" spans="1:11" x14ac:dyDescent="0.25">
      <c r="A185" s="15" t="s">
        <v>12</v>
      </c>
      <c r="B185" s="16">
        <v>12.029366775541007</v>
      </c>
      <c r="C185" s="16">
        <v>4.170809667921147</v>
      </c>
      <c r="D185" s="17">
        <v>0.28156835973759764</v>
      </c>
      <c r="E185" s="17">
        <v>2.0394900775353465E-5</v>
      </c>
      <c r="F185" s="46">
        <v>6.9090878389529216E-4</v>
      </c>
      <c r="G185" s="17">
        <f t="shared" si="4"/>
        <v>0.28154412338412954</v>
      </c>
      <c r="H185" s="16">
        <f>IF(C185&lt;&gt;0,10000*((D185/[1]K!$F$37)-1),"")</f>
        <v>-43.023507696743344</v>
      </c>
      <c r="I185" s="16">
        <f>IF(C185&lt;&gt;0,10000*((D185/[1]K!$F$37)-1)-10000*(((D185-E185)/[1]K!$F$37)-1),"")</f>
        <v>0.72121579204664954</v>
      </c>
      <c r="J185" s="16">
        <f>IF(C185&lt;&gt;0,10000*((G185/([1]K!$F$37-([1]K!$E$37*(EXP((1000000*K185)*1.867*10^-11)-1))))-1),"")</f>
        <v>-2.2096076892530458</v>
      </c>
      <c r="K185" s="18">
        <v>1846.69</v>
      </c>
    </row>
    <row r="186" spans="1:11" x14ac:dyDescent="0.25">
      <c r="A186" s="15" t="s">
        <v>13</v>
      </c>
      <c r="B186" s="16">
        <v>17.836264019529214</v>
      </c>
      <c r="C186" s="16">
        <v>3.0095194206541218</v>
      </c>
      <c r="D186" s="17">
        <v>0.28159199033523613</v>
      </c>
      <c r="E186" s="17">
        <v>3.7760417656819527E-5</v>
      </c>
      <c r="F186" s="46">
        <v>1.155562941386781E-3</v>
      </c>
      <c r="G186" s="17">
        <f t="shared" si="4"/>
        <v>0.28155143810076616</v>
      </c>
      <c r="H186" s="16">
        <f>IF(C186&lt;&gt;0,10000*((D186/[1]K!$F$37)-1),"")</f>
        <v>-42.187869397736222</v>
      </c>
      <c r="I186" s="16">
        <f>IF(C186&lt;&gt;0,10000*((D186/[1]K!$F$37)-1)-10000*(((D186-E186)/[1]K!$F$37)-1),"")</f>
        <v>1.3353048307651605</v>
      </c>
      <c r="J186" s="16">
        <f>IF(C186&lt;&gt;0,10000*((G186/([1]K!$F$37-([1]K!$E$37*(EXP((1000000*K186)*1.867*10^-11)-1))))-1),"")</f>
        <v>-1.9330290521302196</v>
      </c>
      <c r="K186" s="18">
        <v>1847.42</v>
      </c>
    </row>
    <row r="187" spans="1:11" x14ac:dyDescent="0.25">
      <c r="A187" s="15" t="s">
        <v>24</v>
      </c>
      <c r="B187" s="16">
        <v>37.762831591769974</v>
      </c>
      <c r="C187" s="16">
        <v>3.8963798376344094</v>
      </c>
      <c r="D187" s="17">
        <v>0.28189904181616571</v>
      </c>
      <c r="E187" s="17">
        <v>3.5118887117056536E-5</v>
      </c>
      <c r="F187" s="46">
        <v>2.023148749635181E-3</v>
      </c>
      <c r="G187" s="17">
        <f t="shared" si="4"/>
        <v>0.28182799838187961</v>
      </c>
      <c r="H187" s="16">
        <f>IF(C187&lt;&gt;0,10000*((D187/[1]K!$F$37)-1),"")</f>
        <v>-31.329744641134248</v>
      </c>
      <c r="I187" s="16">
        <f>IF(C187&lt;&gt;0,10000*((D187/[1]K!$F$37)-1)-10000*(((D187-E187)/[1]K!$F$37)-1),"")</f>
        <v>1.2418935628488725</v>
      </c>
      <c r="J187" s="16">
        <f>IF(C187&lt;&gt;0,10000*((G187/([1]K!$F$37-([1]K!$E$37*(EXP((1000000*K187)*1.867*10^-11)-1))))-1),"")</f>
        <v>7.9143367742773307</v>
      </c>
      <c r="K187" s="18">
        <v>1848.57</v>
      </c>
    </row>
    <row r="188" spans="1:11" x14ac:dyDescent="0.25">
      <c r="A188" s="15" t="s">
        <v>18</v>
      </c>
      <c r="B188" s="16">
        <v>18.629658559473498</v>
      </c>
      <c r="C188" s="16">
        <v>4.1847362749103931</v>
      </c>
      <c r="D188" s="17">
        <v>0.2815807336447354</v>
      </c>
      <c r="E188" s="17">
        <v>2.4564571917959223E-5</v>
      </c>
      <c r="F188" s="46">
        <v>1.0487212858343526E-3</v>
      </c>
      <c r="G188" s="17">
        <f t="shared" si="4"/>
        <v>0.28154390000454177</v>
      </c>
      <c r="H188" s="16">
        <f>IF(C188&lt;&gt;0,10000*((D188/[1]K!$F$37)-1),"")</f>
        <v>-42.585934730081654</v>
      </c>
      <c r="I188" s="16">
        <f>IF(C188&lt;&gt;0,10000*((D188/[1]K!$F$37)-1)-10000*(((D188-E188)/[1]K!$F$37)-1),"")</f>
        <v>0.868666015452213</v>
      </c>
      <c r="J188" s="16">
        <f>IF(C188&lt;&gt;0,10000*((G188/([1]K!$F$37-([1]K!$E$37*(EXP((1000000*K188)*1.867*10^-11)-1))))-1),"")</f>
        <v>-2.165670506786288</v>
      </c>
      <c r="K188" s="18">
        <v>1848.94</v>
      </c>
    </row>
    <row r="189" spans="1:11" x14ac:dyDescent="0.25">
      <c r="A189" s="15" t="s">
        <v>21</v>
      </c>
      <c r="B189" s="16">
        <v>13.515595834015715</v>
      </c>
      <c r="C189" s="16">
        <v>4.7221082571684576</v>
      </c>
      <c r="D189" s="17">
        <v>0.28154456948549189</v>
      </c>
      <c r="E189" s="17">
        <v>1.9565341016194331E-5</v>
      </c>
      <c r="F189" s="46">
        <v>7.7152537215710376E-4</v>
      </c>
      <c r="G189" s="17">
        <f t="shared" si="4"/>
        <v>0.28151745076475027</v>
      </c>
      <c r="H189" s="16">
        <f>IF(C189&lt;&gt;0,10000*((D189/[1]K!$F$37)-1),"")</f>
        <v>-43.864791785566126</v>
      </c>
      <c r="I189" s="16">
        <f>IF(C189&lt;&gt;0,10000*((D189/[1]K!$F$37)-1)-10000*(((D189-E189)/[1]K!$F$37)-1),"")</f>
        <v>0.69188043977597147</v>
      </c>
      <c r="J189" s="16">
        <f>IF(C189&lt;&gt;0,10000*((G189/([1]K!$F$37-([1]K!$E$37*(EXP((1000000*K189)*1.867*10^-11)-1))))-1),"")</f>
        <v>-3.0726300756545033</v>
      </c>
      <c r="K189" s="18">
        <v>1850.34</v>
      </c>
    </row>
    <row r="190" spans="1:11" x14ac:dyDescent="0.25">
      <c r="A190" s="15" t="s">
        <v>19</v>
      </c>
      <c r="B190" s="16">
        <v>52.706881201318438</v>
      </c>
      <c r="C190" s="16">
        <v>4.6929266813620076</v>
      </c>
      <c r="D190" s="17">
        <v>0.28163455461868414</v>
      </c>
      <c r="E190" s="17">
        <v>3.6202609642608365E-5</v>
      </c>
      <c r="F190" s="46">
        <v>2.6957435344302596E-3</v>
      </c>
      <c r="G190" s="17">
        <f t="shared" si="4"/>
        <v>0.28153965994766794</v>
      </c>
      <c r="H190" s="16">
        <f>IF(C190&lt;&gt;0,10000*((D190/[1]K!$F$37)-1),"")</f>
        <v>-40.682687600681611</v>
      </c>
      <c r="I190" s="16">
        <f>IF(C190&lt;&gt;0,10000*((D190/[1]K!$F$37)-1)-10000*(((D190-E190)/[1]K!$F$37)-1),"")</f>
        <v>1.280216759820263</v>
      </c>
      <c r="J190" s="16">
        <f>IF(C190&lt;&gt;0,10000*((G190/([1]K!$F$37-([1]K!$E$37*(EXP((1000000*K190)*1.867*10^-11)-1))))-1),"")</f>
        <v>-2.2217147448089225</v>
      </c>
      <c r="K190" s="18">
        <v>1853.04</v>
      </c>
    </row>
    <row r="191" spans="1:11" x14ac:dyDescent="0.25">
      <c r="A191" s="15" t="s">
        <v>27</v>
      </c>
      <c r="B191" s="16">
        <v>9.1424392679430255</v>
      </c>
      <c r="C191" s="16">
        <v>3.1555279448028677</v>
      </c>
      <c r="D191" s="17">
        <v>0.28158998138226415</v>
      </c>
      <c r="E191" s="17">
        <v>2.4504137747012586E-5</v>
      </c>
      <c r="F191" s="46">
        <v>5.2586874086754741E-4</v>
      </c>
      <c r="G191" s="17">
        <f t="shared" si="4"/>
        <v>0.28157139745388937</v>
      </c>
      <c r="H191" s="16">
        <f>IF(C191&lt;&gt;0,10000*((D191/[1]K!$F$37)-1),"")</f>
        <v>-42.258911106878294</v>
      </c>
      <c r="I191" s="16">
        <f>IF(C191&lt;&gt;0,10000*((D191/[1]K!$F$37)-1)-10000*(((D191-E191)/[1]K!$F$37)-1),"")</f>
        <v>0.86652890878280431</v>
      </c>
      <c r="J191" s="16">
        <f>IF(C191&lt;&gt;0,10000*((G191/([1]K!$F$37-([1]K!$E$37*(EXP((1000000*K191)*1.867*10^-11)-1))))-1),"")</f>
        <v>-0.93026308547905501</v>
      </c>
      <c r="K191" s="18">
        <v>1860.17</v>
      </c>
    </row>
    <row r="192" spans="1:11" x14ac:dyDescent="0.25">
      <c r="A192" s="15" t="s">
        <v>22</v>
      </c>
      <c r="B192" s="16">
        <v>12.144314651098311</v>
      </c>
      <c r="C192" s="16">
        <v>4.252808512544803</v>
      </c>
      <c r="D192" s="17">
        <v>0.28153856320672233</v>
      </c>
      <c r="E192" s="17">
        <v>2.2173622365885647E-5</v>
      </c>
      <c r="F192" s="46">
        <v>7.6082894675071587E-4</v>
      </c>
      <c r="G192" s="17">
        <f t="shared" si="4"/>
        <v>0.28151152323666889</v>
      </c>
      <c r="H192" s="16">
        <f>IF(C192&lt;&gt;0,10000*((D192/[1]K!$F$37)-1),"")</f>
        <v>-44.077189146443096</v>
      </c>
      <c r="I192" s="16">
        <f>IF(C192&lt;&gt;0,10000*((D192/[1]K!$F$37)-1)-10000*(((D192-E192)/[1]K!$F$37)-1),"")</f>
        <v>0.7841159313926056</v>
      </c>
      <c r="J192" s="16">
        <f>IF(C192&lt;&gt;0,10000*((G192/([1]K!$F$37-([1]K!$E$37*(EXP((1000000*K192)*1.867*10^-11)-1))))-1),"")</f>
        <v>-2.8171347427530247</v>
      </c>
      <c r="K192" s="18">
        <v>1870.55</v>
      </c>
    </row>
    <row r="193" spans="1:11" x14ac:dyDescent="0.25">
      <c r="A193" s="15" t="s">
        <v>10</v>
      </c>
      <c r="B193" s="16">
        <v>49.158280387864743</v>
      </c>
      <c r="C193" s="16">
        <v>3.8174938247311836</v>
      </c>
      <c r="D193" s="17">
        <v>0.28187879620473782</v>
      </c>
      <c r="E193" s="17">
        <v>3.0785462334809377E-5</v>
      </c>
      <c r="F193" s="46">
        <v>3.1134405680339596E-3</v>
      </c>
      <c r="G193" s="17">
        <f t="shared" si="4"/>
        <v>0.28176727777443317</v>
      </c>
      <c r="H193" s="16">
        <f>IF(C193&lt;&gt;0,10000*((D193/[1]K!$F$37)-1),"")</f>
        <v>-32.045681180479235</v>
      </c>
      <c r="I193" s="16">
        <f>IF(C193&lt;&gt;0,10000*((D193/[1]K!$F$37)-1)-10000*(((D193-E193)/[1]K!$F$37)-1),"")</f>
        <v>1.0886525924225197</v>
      </c>
      <c r="J193" s="16">
        <f>IF(C193&lt;&gt;0,10000*((G193/([1]K!$F$37-([1]K!$E$37*(EXP((1000000*K193)*1.867*10^-11)-1))))-1),"")</f>
        <v>6.5975817465302455</v>
      </c>
      <c r="K193" s="18">
        <v>1884.94</v>
      </c>
    </row>
    <row r="194" spans="1:11" x14ac:dyDescent="0.25">
      <c r="A194" s="15" t="s">
        <v>11</v>
      </c>
      <c r="B194" s="16">
        <v>10.81338911801399</v>
      </c>
      <c r="C194" s="16">
        <v>4.011427866845878</v>
      </c>
      <c r="D194" s="17">
        <v>0.28143508803148687</v>
      </c>
      <c r="E194" s="17">
        <v>2.6798149655858679E-5</v>
      </c>
      <c r="F194" s="46">
        <v>5.9192572694030394E-4</v>
      </c>
      <c r="G194" s="17">
        <f t="shared" si="4"/>
        <v>0.28141376004468127</v>
      </c>
      <c r="H194" s="16">
        <f>IF(C194&lt;&gt;0,10000*((D194/[1]K!$F$37)-1),"")</f>
        <v>-47.736335679514632</v>
      </c>
      <c r="I194" s="16">
        <f>IF(C194&lt;&gt;0,10000*((D194/[1]K!$F$37)-1)-10000*(((D194-E194)/[1]K!$F$37)-1),"")</f>
        <v>0.94765103013983065</v>
      </c>
      <c r="J194" s="16">
        <f>IF(C194&lt;&gt;0,10000*((G194/([1]K!$F$37-([1]K!$E$37*(EXP((1000000*K194)*1.867*10^-11)-1))))-1),"")</f>
        <v>-5.7029594682123097</v>
      </c>
      <c r="K194" s="18">
        <v>1895.96</v>
      </c>
    </row>
    <row r="195" spans="1:11" x14ac:dyDescent="0.25">
      <c r="A195" s="15" t="s">
        <v>11</v>
      </c>
      <c r="B195" s="16">
        <v>15.891632525032547</v>
      </c>
      <c r="C195" s="16">
        <v>3.740682496236559</v>
      </c>
      <c r="D195" s="17">
        <v>0.28156602909394934</v>
      </c>
      <c r="E195" s="17">
        <v>2.5411820988758386E-5</v>
      </c>
      <c r="F195" s="46">
        <v>9.9037109744844914E-4</v>
      </c>
      <c r="G195" s="17">
        <f t="shared" si="4"/>
        <v>0.28153034451269582</v>
      </c>
      <c r="H195" s="16">
        <f>IF(C195&lt;&gt;0,10000*((D195/[1]K!$F$37)-1),"")</f>
        <v>-43.10592520998857</v>
      </c>
      <c r="I195" s="16">
        <f>IF(C195&lt;&gt;0,10000*((D195/[1]K!$F$37)-1)-10000*(((D195-E195)/[1]K!$F$37)-1),"")</f>
        <v>0.89862690696995884</v>
      </c>
      <c r="J195" s="16">
        <f>IF(C195&lt;&gt;0,10000*((G195/([1]K!$F$37-([1]K!$E$37*(EXP((1000000*K195)*1.867*10^-11)-1))))-1),"")</f>
        <v>-1.5625087544135496</v>
      </c>
      <c r="K195" s="18">
        <v>1895.96</v>
      </c>
    </row>
    <row r="196" spans="1:11" x14ac:dyDescent="0.25">
      <c r="A196" s="15" t="s">
        <v>31</v>
      </c>
      <c r="B196" s="16">
        <v>7.1940431411825143</v>
      </c>
      <c r="C196" s="16">
        <v>4.8673377575268821</v>
      </c>
      <c r="D196" s="17">
        <v>0.2813825337831774</v>
      </c>
      <c r="E196" s="17">
        <v>1.7070054782261756E-5</v>
      </c>
      <c r="F196" s="46">
        <v>3.932705323290311E-4</v>
      </c>
      <c r="G196" s="17">
        <f t="shared" si="4"/>
        <v>0.28136823019886398</v>
      </c>
      <c r="H196" s="16">
        <f>IF(C196&lt;&gt;0,10000*((D196/[1]K!$F$37)-1),"")</f>
        <v>-49.594788154343483</v>
      </c>
      <c r="I196" s="16">
        <f>IF(C196&lt;&gt;0,10000*((D196/[1]K!$F$37)-1)-10000*(((D196-E196)/[1]K!$F$37)-1),"")</f>
        <v>0.60364074410789925</v>
      </c>
      <c r="J196" s="16">
        <f>IF(C196&lt;&gt;0,10000*((G196/([1]K!$F$37-([1]K!$E$37*(EXP((1000000*K196)*1.867*10^-11)-1))))-1),"")</f>
        <v>-6.9152984250064886</v>
      </c>
      <c r="K196" s="18">
        <v>1913.5</v>
      </c>
    </row>
    <row r="197" spans="1:11" x14ac:dyDescent="0.25">
      <c r="A197" s="15" t="s">
        <v>41</v>
      </c>
      <c r="B197" s="16">
        <v>10.345462612384116</v>
      </c>
      <c r="C197" s="16">
        <v>4.5168918967741938</v>
      </c>
      <c r="D197" s="17">
        <v>0.28141748277797207</v>
      </c>
      <c r="E197" s="17">
        <v>1.7355015137775323E-5</v>
      </c>
      <c r="F197" s="46">
        <v>5.4717569605227865E-4</v>
      </c>
      <c r="G197" s="17">
        <f t="shared" si="4"/>
        <v>0.28139754087494101</v>
      </c>
      <c r="H197" s="16">
        <f>IF(C197&lt;&gt;0,10000*((D197/[1]K!$F$37)-1),"")</f>
        <v>-48.358902418018658</v>
      </c>
      <c r="I197" s="16">
        <f>IF(C197&lt;&gt;0,10000*((D197/[1]K!$F$37)-1)-10000*(((D197-E197)/[1]K!$F$37)-1),"")</f>
        <v>0.61371767023587864</v>
      </c>
      <c r="J197" s="16">
        <f>IF(C197&lt;&gt;0,10000*((G197/([1]K!$F$37-([1]K!$E$37*(EXP((1000000*K197)*1.867*10^-11)-1))))-1),"")</f>
        <v>-5.7856819980006691</v>
      </c>
      <c r="K197" s="18">
        <v>1917.34</v>
      </c>
    </row>
    <row r="198" spans="1:11" x14ac:dyDescent="0.25">
      <c r="A198" s="15" t="s">
        <v>15</v>
      </c>
      <c r="B198" s="16">
        <v>11.405994863034888</v>
      </c>
      <c r="C198" s="16">
        <v>5.5421445876344091</v>
      </c>
      <c r="D198" s="17">
        <v>0.28143161661560584</v>
      </c>
      <c r="E198" s="17">
        <v>1.9591639829275587E-5</v>
      </c>
      <c r="F198" s="46">
        <v>6.9103221563912511E-4</v>
      </c>
      <c r="G198" s="17">
        <f t="shared" si="4"/>
        <v>0.28140440288016266</v>
      </c>
      <c r="H198" s="16">
        <f>IF(C198&lt;&gt;0,10000*((D198/[1]K!$F$37)-1),"")</f>
        <v>-47.859093813115152</v>
      </c>
      <c r="I198" s="16">
        <f>IF(C198&lt;&gt;0,10000*((D198/[1]K!$F$37)-1)-10000*(((D198-E198)/[1]K!$F$37)-1),"")</f>
        <v>0.69281043298840927</v>
      </c>
      <c r="J198" s="16">
        <f>IF(C198&lt;&gt;0,10000*((G198/([1]K!$F$37-([1]K!$E$37*(EXP((1000000*K198)*1.867*10^-11)-1))))-1),"")</f>
        <v>-2.0388558492157038</v>
      </c>
      <c r="K198" s="18">
        <v>2068.86</v>
      </c>
    </row>
    <row r="199" spans="1:11" x14ac:dyDescent="0.25">
      <c r="A199" s="15" t="s">
        <v>38</v>
      </c>
      <c r="B199" s="16">
        <v>10.666402776578243</v>
      </c>
      <c r="C199" s="16">
        <v>4.5780366636200718</v>
      </c>
      <c r="D199" s="17">
        <v>0.28148579892433401</v>
      </c>
      <c r="E199" s="17">
        <v>2.0527510173327034E-5</v>
      </c>
      <c r="F199" s="46">
        <v>6.2206971300909431E-4</v>
      </c>
      <c r="G199" s="17">
        <f t="shared" si="4"/>
        <v>0.28146118850534396</v>
      </c>
      <c r="H199" s="16">
        <f>IF(C199&lt;&gt;0,10000*((D199/[1]K!$F$37)-1),"")</f>
        <v>-45.943068962851498</v>
      </c>
      <c r="I199" s="16">
        <f>IF(C199&lt;&gt;0,10000*((D199/[1]K!$F$37)-1)-10000*(((D199-E199)/[1]K!$F$37)-1),"")</f>
        <v>0.72590519912152018</v>
      </c>
      <c r="J199" s="16">
        <f>IF(C199&lt;&gt;0,10000*((G199/([1]K!$F$37-([1]K!$E$37*(EXP((1000000*K199)*1.867*10^-11)-1))))-1),"")</f>
        <v>0.19459348731709625</v>
      </c>
      <c r="K199" s="18">
        <v>2078.1799999999998</v>
      </c>
    </row>
    <row r="200" spans="1:11" x14ac:dyDescent="0.25">
      <c r="A200" s="15" t="s">
        <v>33</v>
      </c>
      <c r="B200" s="16">
        <v>8.3779169362693597</v>
      </c>
      <c r="C200" s="16">
        <v>5.1346337501792121</v>
      </c>
      <c r="D200" s="17">
        <v>0.28148988351540927</v>
      </c>
      <c r="E200" s="17">
        <v>1.9168583844605478E-5</v>
      </c>
      <c r="F200" s="46">
        <v>5.3540192302884359E-4</v>
      </c>
      <c r="G200" s="17">
        <f t="shared" si="4"/>
        <v>0.28146864387392284</v>
      </c>
      <c r="H200" s="16">
        <f>IF(C200&lt;&gt;0,10000*((D200/[1]K!$F$37)-1),"")</f>
        <v>-45.79862738797069</v>
      </c>
      <c r="I200" s="16">
        <f>IF(C200&lt;&gt;0,10000*((D200/[1]K!$F$37)-1)-10000*(((D200-E200)/[1]K!$F$37)-1),"")</f>
        <v>0.67785009263632645</v>
      </c>
      <c r="J200" s="16">
        <f>IF(C200&lt;&gt;0,10000*((G200/([1]K!$F$37-([1]K!$E$37*(EXP((1000000*K200)*1.867*10^-11)-1))))-1),"")</f>
        <v>0.58878185541066941</v>
      </c>
      <c r="K200" s="18">
        <v>2083.7600000000002</v>
      </c>
    </row>
    <row r="201" spans="1:11" x14ac:dyDescent="0.25">
      <c r="A201" s="15" t="s">
        <v>23</v>
      </c>
      <c r="B201" s="16">
        <v>7.650193562127706</v>
      </c>
      <c r="C201" s="16">
        <v>5.4431999197132619</v>
      </c>
      <c r="D201" s="17">
        <v>0.28146323001603823</v>
      </c>
      <c r="E201" s="17">
        <v>2.1300282987613793E-5</v>
      </c>
      <c r="F201" s="46">
        <v>5.1057087297131439E-4</v>
      </c>
      <c r="G201" s="17">
        <f t="shared" si="4"/>
        <v>0.28144297275792751</v>
      </c>
      <c r="H201" s="16">
        <f>IF(C201&lt;&gt;0,10000*((D201/[1]K!$F$37)-1),"")</f>
        <v>-46.741163214518707</v>
      </c>
      <c r="I201" s="16">
        <f>IF(C201&lt;&gt;0,10000*((D201/[1]K!$F$37)-1)-10000*(((D201-E201)/[1]K!$F$37)-1),"")</f>
        <v>0.75323241995329226</v>
      </c>
      <c r="J201" s="16">
        <f>IF(C201&lt;&gt;0,10000*((G201/([1]K!$F$37-([1]K!$E$37*(EXP((1000000*K201)*1.867*10^-11)-1))))-1),"")</f>
        <v>-0.31705719260699539</v>
      </c>
      <c r="K201" s="18">
        <v>2084.0300000000002</v>
      </c>
    </row>
    <row r="202" spans="1:11" x14ac:dyDescent="0.25">
      <c r="A202" s="15" t="s">
        <v>26</v>
      </c>
      <c r="B202" s="16">
        <v>14.877652670790395</v>
      </c>
      <c r="C202" s="16">
        <v>5.375827644623655</v>
      </c>
      <c r="D202" s="17">
        <v>0.28148804171159464</v>
      </c>
      <c r="E202" s="17">
        <v>2.0055705640888112E-5</v>
      </c>
      <c r="F202" s="46">
        <v>8.3210741421278994E-4</v>
      </c>
      <c r="G202" s="17">
        <f t="shared" si="4"/>
        <v>0.28145496200946502</v>
      </c>
      <c r="H202" s="16">
        <f>IF(C202&lt;&gt;0,10000*((D202/[1]K!$F$37)-1),"")</f>
        <v>-45.86375827591138</v>
      </c>
      <c r="I202" s="16">
        <f>IF(C202&lt;&gt;0,10000*((D202/[1]K!$F$37)-1)-10000*(((D202-E202)/[1]K!$F$37)-1),"")</f>
        <v>0.70922098558634872</v>
      </c>
      <c r="J202" s="16">
        <f>IF(C202&lt;&gt;0,10000*((G202/([1]K!$F$37-([1]K!$E$37*(EXP((1000000*K202)*1.867*10^-11)-1))))-1),"")</f>
        <v>0.20254479578651896</v>
      </c>
      <c r="K202" s="18">
        <v>2088.0700000000002</v>
      </c>
    </row>
    <row r="203" spans="1:11" x14ac:dyDescent="0.25">
      <c r="A203" s="15" t="s">
        <v>29</v>
      </c>
      <c r="B203" s="16">
        <v>6.1989696223727826</v>
      </c>
      <c r="C203" s="16">
        <v>5.2536594069892466</v>
      </c>
      <c r="D203" s="17">
        <v>0.28185835637912693</v>
      </c>
      <c r="E203" s="17">
        <v>2.1593114306704467E-5</v>
      </c>
      <c r="F203" s="46">
        <v>3.5515288323372142E-4</v>
      </c>
      <c r="G203" s="17">
        <f t="shared" si="4"/>
        <v>0.28184064838729511</v>
      </c>
      <c r="H203" s="16">
        <f>IF(C203&lt;&gt;0,10000*((D203/[1]K!$F$37)-1),"")</f>
        <v>-32.7684856294741</v>
      </c>
      <c r="I203" s="16">
        <f>IF(C203&lt;&gt;0,10000*((D203/[1]K!$F$37)-1)-10000*(((D203-E203)/[1]K!$F$37)-1),"")</f>
        <v>0.76358768345995998</v>
      </c>
      <c r="J203" s="16">
        <f>IF(C203&lt;&gt;0,10000*((G203/([1]K!$F$37-([1]K!$E$37*(EXP((1000000*K203)*1.867*10^-11)-1))))-1),"")</f>
        <v>26.002337477568638</v>
      </c>
      <c r="K203" s="18">
        <v>2606.16</v>
      </c>
    </row>
    <row r="204" spans="1:11" x14ac:dyDescent="0.25">
      <c r="A204" s="15" t="s">
        <v>16</v>
      </c>
      <c r="B204" s="16">
        <v>7.1308119814086757</v>
      </c>
      <c r="C204" s="16">
        <v>4.2684063593189965</v>
      </c>
      <c r="D204" s="17">
        <v>0.28121629395736164</v>
      </c>
      <c r="E204" s="17">
        <v>1.7480524347934028E-5</v>
      </c>
      <c r="F204" s="46">
        <v>4.2185104196407268E-4</v>
      </c>
      <c r="G204" s="17">
        <f t="shared" si="4"/>
        <v>0.28119514171125648</v>
      </c>
      <c r="H204" s="16">
        <f>IF(C204&lt;&gt;0,10000*((D204/[1]K!$F$37)-1),"")</f>
        <v>-55.473453069943005</v>
      </c>
      <c r="I204" s="16">
        <f>IF(C204&lt;&gt;0,10000*((D204/[1]K!$F$37)-1)-10000*(((D204-E204)/[1]K!$F$37)-1),"")</f>
        <v>0.6181559965312502</v>
      </c>
      <c r="J204" s="16">
        <f>IF(C204&lt;&gt;0,10000*((G204/([1]K!$F$37-([1]K!$E$37*(EXP((1000000*K204)*1.867*10^-11)-1))))-1),"")</f>
        <v>3.3758873862943517</v>
      </c>
      <c r="K204" s="18">
        <v>2620.5100000000002</v>
      </c>
    </row>
    <row r="205" spans="1:11" x14ac:dyDescent="0.25">
      <c r="A205" s="15" t="s">
        <v>40</v>
      </c>
      <c r="B205" s="16">
        <v>12.451372061953014</v>
      </c>
      <c r="C205" s="16">
        <v>4.9162809761648729</v>
      </c>
      <c r="D205" s="17">
        <v>0.28097293531365297</v>
      </c>
      <c r="E205" s="17">
        <v>2.0941467439531569E-5</v>
      </c>
      <c r="F205" s="46">
        <v>6.6474250370457128E-4</v>
      </c>
      <c r="G205" s="17">
        <f t="shared" si="4"/>
        <v>0.28093834791382111</v>
      </c>
      <c r="H205" s="16">
        <f>IF(C205&lt;&gt;0,10000*((D205/[1]K!$F$37)-1),"")</f>
        <v>-64.079236393268516</v>
      </c>
      <c r="I205" s="16">
        <f>IF(C205&lt;&gt;0,10000*((D205/[1]K!$F$37)-1)-10000*(((D205-E205)/[1]K!$F$37)-1),"")</f>
        <v>0.74054378554454559</v>
      </c>
      <c r="J205" s="16">
        <f>IF(C205&lt;&gt;0,10000*((G205/([1]K!$F$37-([1]K!$E$37*(EXP((1000000*K205)*1.867*10^-11)-1))))-1),"")</f>
        <v>-3.5013661273186614</v>
      </c>
      <c r="K205" s="18">
        <v>2716.81</v>
      </c>
    </row>
    <row r="206" spans="1:11" x14ac:dyDescent="0.25">
      <c r="A206" s="24"/>
      <c r="B206" s="25"/>
      <c r="C206" s="25"/>
      <c r="D206" s="25"/>
      <c r="E206" s="25"/>
      <c r="F206" s="44"/>
      <c r="G206" s="25"/>
      <c r="H206" s="25"/>
      <c r="I206" s="25"/>
      <c r="J206" s="25"/>
      <c r="K206" s="25"/>
    </row>
    <row r="207" spans="1:11" s="14" customFormat="1" ht="15.75" x14ac:dyDescent="0.25">
      <c r="A207" s="8" t="s">
        <v>257</v>
      </c>
      <c r="B207" s="19"/>
      <c r="C207" s="19"/>
      <c r="D207" s="20"/>
      <c r="E207" s="21"/>
      <c r="F207" s="47"/>
      <c r="G207" s="21"/>
      <c r="H207" s="20"/>
      <c r="I207" s="21"/>
      <c r="J207" s="20"/>
      <c r="K207" s="22"/>
    </row>
    <row r="208" spans="1:11" x14ac:dyDescent="0.25">
      <c r="A208" s="15" t="s">
        <v>120</v>
      </c>
      <c r="B208" s="16">
        <v>44.832275110450666</v>
      </c>
      <c r="C208" s="16">
        <v>4.3411774132616481</v>
      </c>
      <c r="D208" s="17">
        <v>0.28182988144496668</v>
      </c>
      <c r="E208" s="17">
        <v>2.6719552571618273E-5</v>
      </c>
      <c r="F208" s="46">
        <v>2.593800801681197E-3</v>
      </c>
      <c r="G208" s="17">
        <f t="shared" ref="G208:G245" si="5">IF(C208&lt;&gt;0,D208-(F208*(EXP((1000000*K208)*1.867*10^-11)-1)),"")</f>
        <v>0.28174191948470562</v>
      </c>
      <c r="H208" s="16">
        <f>IF(C208&lt;&gt;0,10000*((D208/[1]K!$F$37)-1),"")</f>
        <v>-33.775432043189333</v>
      </c>
      <c r="I208" s="16">
        <f>IF(C208&lt;&gt;0,10000*((D208/[1]K!$F$37)-1)-10000*(((D208-E208)/[1]K!$F$37)-1),"")</f>
        <v>0.94487163645906946</v>
      </c>
      <c r="J208" s="16">
        <f>IF(C208&lt;&gt;0,10000*((G208/([1]K!$F$37-([1]K!$E$37*(EXP((1000000*K208)*1.867*10^-11)-1))))-1),"")</f>
        <v>3.4218711591127438</v>
      </c>
      <c r="K208" s="18">
        <v>1786.29</v>
      </c>
    </row>
    <row r="209" spans="1:11" x14ac:dyDescent="0.25">
      <c r="A209" s="15" t="s">
        <v>133</v>
      </c>
      <c r="B209" s="16">
        <v>12.03773098556535</v>
      </c>
      <c r="C209" s="16">
        <v>4.8907753163082441</v>
      </c>
      <c r="D209" s="17">
        <v>0.28146821346133921</v>
      </c>
      <c r="E209" s="17">
        <v>2.8848461182178864E-5</v>
      </c>
      <c r="F209" s="46">
        <v>6.872947999522922E-4</v>
      </c>
      <c r="G209" s="17">
        <f t="shared" si="5"/>
        <v>0.28144439018319112</v>
      </c>
      <c r="H209" s="16">
        <f>IF(C209&lt;&gt;0,10000*((D209/[1]K!$F$37)-1),"")</f>
        <v>-46.564935858012248</v>
      </c>
      <c r="I209" s="16">
        <f>IF(C209&lt;&gt;0,10000*((D209/[1]K!$F$37)-1)-10000*(((D209-E209)/[1]K!$F$37)-1),"")</f>
        <v>1.0201552834188092</v>
      </c>
      <c r="J209" s="16">
        <f>IF(C209&lt;&gt;0,10000*((G209/([1]K!$F$37-([1]K!$E$37*(EXP((1000000*K209)*1.867*10^-11)-1))))-1),"")</f>
        <v>-6.2479017164163153</v>
      </c>
      <c r="K209" s="18">
        <v>1825.13</v>
      </c>
    </row>
    <row r="210" spans="1:11" x14ac:dyDescent="0.25">
      <c r="A210" s="15" t="s">
        <v>136</v>
      </c>
      <c r="B210" s="16">
        <v>6.6658507975814727</v>
      </c>
      <c r="C210" s="16">
        <v>5.0216232478494627</v>
      </c>
      <c r="D210" s="17">
        <v>0.28144207543669081</v>
      </c>
      <c r="E210" s="17">
        <v>2.1422073352598307E-5</v>
      </c>
      <c r="F210" s="46">
        <v>4.0146425892502766E-4</v>
      </c>
      <c r="G210" s="17">
        <f t="shared" si="5"/>
        <v>0.28142815949463845</v>
      </c>
      <c r="H210" s="16">
        <f>IF(C210&lt;&gt;0,10000*((D210/[1]K!$F$37)-1),"")</f>
        <v>-47.489243181541021</v>
      </c>
      <c r="I210" s="16">
        <f>IF(C210&lt;&gt;0,10000*((D210/[1]K!$F$37)-1)-10000*(((D210-E210)/[1]K!$F$37)-1),"")</f>
        <v>0.75753923838184534</v>
      </c>
      <c r="J210" s="16">
        <f>IF(C210&lt;&gt;0,10000*((G210/([1]K!$F$37-([1]K!$E$37*(EXP((1000000*K210)*1.867*10^-11)-1))))-1),"")</f>
        <v>-6.82354301884458</v>
      </c>
      <c r="K210" s="18">
        <v>1825.16</v>
      </c>
    </row>
    <row r="211" spans="1:11" x14ac:dyDescent="0.25">
      <c r="A211" s="15" t="s">
        <v>122</v>
      </c>
      <c r="B211" s="16">
        <v>14.857117290239881</v>
      </c>
      <c r="C211" s="16">
        <v>4.1835652503584209</v>
      </c>
      <c r="D211" s="17">
        <v>0.28167045283072117</v>
      </c>
      <c r="E211" s="17">
        <v>2.2311440229854029E-5</v>
      </c>
      <c r="F211" s="46">
        <v>7.8819231121403052E-4</v>
      </c>
      <c r="G211" s="17">
        <f t="shared" si="5"/>
        <v>0.28164312535245772</v>
      </c>
      <c r="H211" s="16">
        <f>IF(C211&lt;&gt;0,10000*((D211/[1]K!$F$37)-1),"")</f>
        <v>-39.413235117804476</v>
      </c>
      <c r="I211" s="16">
        <f>IF(C211&lt;&gt;0,10000*((D211/[1]K!$F$37)-1)-10000*(((D211-E211)/[1]K!$F$37)-1),"")</f>
        <v>0.78898952313056014</v>
      </c>
      <c r="J211" s="16">
        <f>IF(C211&lt;&gt;0,10000*((G211/([1]K!$F$37-([1]K!$E$37*(EXP((1000000*K211)*1.867*10^-11)-1))))-1),"")</f>
        <v>0.8193174692783245</v>
      </c>
      <c r="K211" s="18">
        <v>1825.58</v>
      </c>
    </row>
    <row r="212" spans="1:11" x14ac:dyDescent="0.25">
      <c r="A212" s="15" t="s">
        <v>119</v>
      </c>
      <c r="B212" s="16">
        <v>5.4718198887058902</v>
      </c>
      <c r="C212" s="16">
        <v>3.8728552224014337</v>
      </c>
      <c r="D212" s="17">
        <v>0.28160287507223086</v>
      </c>
      <c r="E212" s="17">
        <v>2.9427400351474758E-5</v>
      </c>
      <c r="F212" s="46">
        <v>3.4691494723834997E-4</v>
      </c>
      <c r="G212" s="17">
        <f t="shared" si="5"/>
        <v>0.28159084393980743</v>
      </c>
      <c r="H212" s="16">
        <f>IF(C212&lt;&gt;0,10000*((D212/[1]K!$F$37)-1),"")</f>
        <v>-41.802957291551259</v>
      </c>
      <c r="I212" s="16">
        <f>IF(C212&lt;&gt;0,10000*((D212/[1]K!$F$37)-1)-10000*(((D212-E212)/[1]K!$F$37)-1),"")</f>
        <v>1.0406280513997004</v>
      </c>
      <c r="J212" s="16">
        <f>IF(C212&lt;&gt;0,10000*((G212/([1]K!$F$37-([1]K!$E$37*(EXP((1000000*K212)*1.867*10^-11)-1))))-1),"")</f>
        <v>-1.0260729190147977</v>
      </c>
      <c r="K212" s="18">
        <v>1826.06</v>
      </c>
    </row>
    <row r="213" spans="1:11" x14ac:dyDescent="0.25">
      <c r="A213" s="15" t="s">
        <v>137</v>
      </c>
      <c r="B213" s="16">
        <v>8.9829040513743372</v>
      </c>
      <c r="C213" s="16">
        <v>3.9814420507168453</v>
      </c>
      <c r="D213" s="17">
        <v>0.28163687671847182</v>
      </c>
      <c r="E213" s="17">
        <v>2.3190830425458222E-5</v>
      </c>
      <c r="F213" s="46">
        <v>5.4619393599346974E-4</v>
      </c>
      <c r="G213" s="17">
        <f t="shared" si="5"/>
        <v>0.28161790075610532</v>
      </c>
      <c r="H213" s="16">
        <f>IF(C213&lt;&gt;0,10000*((D213/[1]K!$F$37)-1),"")</f>
        <v>-40.600572220174101</v>
      </c>
      <c r="I213" s="16">
        <f>IF(C213&lt;&gt;0,10000*((D213/[1]K!$F$37)-1)-10000*(((D213-E213)/[1]K!$F$37)-1),"")</f>
        <v>0.82008700692970393</v>
      </c>
      <c r="J213" s="16">
        <f>IF(C213&lt;&gt;0,10000*((G213/([1]K!$F$37-([1]K!$E$37*(EXP((1000000*K213)*1.867*10^-11)-1))))-1),"")</f>
        <v>8.4389288002029161E-3</v>
      </c>
      <c r="K213" s="18">
        <v>1829.26</v>
      </c>
    </row>
    <row r="214" spans="1:11" x14ac:dyDescent="0.25">
      <c r="A214" s="15" t="s">
        <v>147</v>
      </c>
      <c r="B214" s="16">
        <v>10.35125118061397</v>
      </c>
      <c r="C214" s="16">
        <v>4.8546591283154132</v>
      </c>
      <c r="D214" s="17">
        <v>0.28163995732830693</v>
      </c>
      <c r="E214" s="17">
        <v>2.4616130689840836E-5</v>
      </c>
      <c r="F214" s="46">
        <v>6.4581987125577809E-4</v>
      </c>
      <c r="G214" s="17">
        <f t="shared" si="5"/>
        <v>0.28161750741879199</v>
      </c>
      <c r="H214" s="16">
        <f>IF(C214&lt;&gt;0,10000*((D214/[1]K!$F$37)-1),"")</f>
        <v>-40.491633986706745</v>
      </c>
      <c r="I214" s="16">
        <f>IF(C214&lt;&gt;0,10000*((D214/[1]K!$F$37)-1)-10000*(((D214-E214)/[1]K!$F$37)-1),"")</f>
        <v>0.87048926533661586</v>
      </c>
      <c r="J214" s="16">
        <f>IF(C214&lt;&gt;0,10000*((G214/([1]K!$F$37-([1]K!$E$37*(EXP((1000000*K214)*1.867*10^-11)-1))))-1),"")</f>
        <v>1.7982310491770903E-2</v>
      </c>
      <c r="K214" s="18">
        <v>1830.28</v>
      </c>
    </row>
    <row r="215" spans="1:11" x14ac:dyDescent="0.25">
      <c r="A215" s="15" t="s">
        <v>135</v>
      </c>
      <c r="B215" s="16">
        <v>7.5499586116688304</v>
      </c>
      <c r="C215" s="16">
        <v>5.1812912238351245</v>
      </c>
      <c r="D215" s="17">
        <v>0.28144354260976806</v>
      </c>
      <c r="E215" s="17">
        <v>1.6172124377757981E-5</v>
      </c>
      <c r="F215" s="46">
        <v>4.5301906877997546E-4</v>
      </c>
      <c r="G215" s="17">
        <f t="shared" si="5"/>
        <v>0.281427782914908</v>
      </c>
      <c r="H215" s="16">
        <f>IF(C215&lt;&gt;0,10000*((D215/[1]K!$F$37)-1),"")</f>
        <v>-47.437360193501867</v>
      </c>
      <c r="I215" s="16">
        <f>IF(C215&lt;&gt;0,10000*((D215/[1]K!$F$37)-1)-10000*(((D215-E215)/[1]K!$F$37)-1),"")</f>
        <v>0.57188763116000274</v>
      </c>
      <c r="J215" s="16">
        <f>IF(C215&lt;&gt;0,10000*((G215/([1]K!$F$37-([1]K!$E$37*(EXP((1000000*K215)*1.867*10^-11)-1))))-1),"")</f>
        <v>-6.6876597913778646</v>
      </c>
      <c r="K215" s="18">
        <v>1831.64</v>
      </c>
    </row>
    <row r="216" spans="1:11" x14ac:dyDescent="0.25">
      <c r="A216" s="15" t="s">
        <v>149</v>
      </c>
      <c r="B216" s="16">
        <v>9.2292682509398531</v>
      </c>
      <c r="C216" s="16">
        <v>5.4320887912186375</v>
      </c>
      <c r="D216" s="17">
        <v>0.28149137688385117</v>
      </c>
      <c r="E216" s="17">
        <v>2.561179272919253E-5</v>
      </c>
      <c r="F216" s="46">
        <v>5.5060843257658399E-4</v>
      </c>
      <c r="G216" s="17">
        <f t="shared" si="5"/>
        <v>0.28147222095916485</v>
      </c>
      <c r="H216" s="16">
        <f>IF(C216&lt;&gt;0,10000*((D216/[1]K!$F$37)-1),"")</f>
        <v>-45.745818064919504</v>
      </c>
      <c r="I216" s="16">
        <f>IF(C216&lt;&gt;0,10000*((D216/[1]K!$F$37)-1)-10000*(((D216-E216)/[1]K!$F$37)-1),"")</f>
        <v>0.90569841855847955</v>
      </c>
      <c r="J216" s="16">
        <f>IF(C216&lt;&gt;0,10000*((G216/([1]K!$F$37-([1]K!$E$37*(EXP((1000000*K216)*1.867*10^-11)-1))))-1),"")</f>
        <v>-5.1069299293482473</v>
      </c>
      <c r="K216" s="18">
        <v>1831.76</v>
      </c>
    </row>
    <row r="217" spans="1:11" x14ac:dyDescent="0.25">
      <c r="A217" s="15" t="s">
        <v>131</v>
      </c>
      <c r="B217" s="16">
        <v>11.193011668162161</v>
      </c>
      <c r="C217" s="16">
        <v>5.6337884379928314</v>
      </c>
      <c r="D217" s="17">
        <v>0.28145757180327585</v>
      </c>
      <c r="E217" s="17">
        <v>2.6942939105979518E-5</v>
      </c>
      <c r="F217" s="46">
        <v>6.5466267856259931E-4</v>
      </c>
      <c r="G217" s="17">
        <f t="shared" si="5"/>
        <v>0.28143479122952753</v>
      </c>
      <c r="H217" s="16">
        <f>IF(C217&lt;&gt;0,10000*((D217/[1]K!$F$37)-1),"")</f>
        <v>-46.941252072215669</v>
      </c>
      <c r="I217" s="16">
        <f>IF(C217&lt;&gt;0,10000*((D217/[1]K!$F$37)-1)-10000*(((D217-E217)/[1]K!$F$37)-1),"")</f>
        <v>0.95277115497616194</v>
      </c>
      <c r="J217" s="16">
        <f>IF(C217&lt;&gt;0,10000*((G217/([1]K!$F$37-([1]K!$E$37*(EXP((1000000*K217)*1.867*10^-11)-1))))-1),"")</f>
        <v>-6.4277421206770935</v>
      </c>
      <c r="K217" s="18">
        <v>1832.12</v>
      </c>
    </row>
    <row r="218" spans="1:11" x14ac:dyDescent="0.25">
      <c r="A218" s="15" t="s">
        <v>130</v>
      </c>
      <c r="B218" s="16">
        <v>10.197908600502014</v>
      </c>
      <c r="C218" s="16">
        <v>4.8492675874551976</v>
      </c>
      <c r="D218" s="17">
        <v>0.28174317571714858</v>
      </c>
      <c r="E218" s="17">
        <v>2.7717686870869158E-5</v>
      </c>
      <c r="F218" s="46">
        <v>5.782580029970772E-4</v>
      </c>
      <c r="G218" s="17">
        <f t="shared" si="5"/>
        <v>0.28172305070106951</v>
      </c>
      <c r="H218" s="16">
        <f>IF(C218&lt;&gt;0,10000*((D218/[1]K!$F$37)-1),"")</f>
        <v>-36.841568076504402</v>
      </c>
      <c r="I218" s="16">
        <f>IF(C218&lt;&gt;0,10000*((D218/[1]K!$F$37)-1)-10000*(((D218-E218)/[1]K!$F$37)-1),"")</f>
        <v>0.98016821510671548</v>
      </c>
      <c r="J218" s="16">
        <f>IF(C218&lt;&gt;0,10000*((G218/([1]K!$F$37-([1]K!$E$37*(EXP((1000000*K218)*1.867*10^-11)-1))))-1),"")</f>
        <v>3.8146268806071859</v>
      </c>
      <c r="K218" s="18">
        <v>1832.4</v>
      </c>
    </row>
    <row r="219" spans="1:11" x14ac:dyDescent="0.25">
      <c r="A219" s="15" t="s">
        <v>148</v>
      </c>
      <c r="B219" s="16">
        <v>15.928221225874998</v>
      </c>
      <c r="C219" s="16">
        <v>5.2758266921146957</v>
      </c>
      <c r="D219" s="17">
        <v>0.28133860893935664</v>
      </c>
      <c r="E219" s="17">
        <v>3.10856461604013E-5</v>
      </c>
      <c r="F219" s="46">
        <v>8.9110967360732775E-4</v>
      </c>
      <c r="G219" s="17">
        <f t="shared" si="5"/>
        <v>0.28130750179484143</v>
      </c>
      <c r="H219" s="16">
        <f>IF(C219&lt;&gt;0,10000*((D219/[1]K!$F$37)-1),"")</f>
        <v>-51.148082841854233</v>
      </c>
      <c r="I219" s="16">
        <f>IF(C219&lt;&gt;0,10000*((D219/[1]K!$F$37)-1)-10000*(((D219-E219)/[1]K!$F$37)-1),"")</f>
        <v>1.0992678593413387</v>
      </c>
      <c r="J219" s="16">
        <f>IF(C219&lt;&gt;0,10000*((G219/([1]K!$F$37-([1]K!$E$37*(EXP((1000000*K219)*1.867*10^-11)-1))))-1),"")</f>
        <v>-10.815535485229066</v>
      </c>
      <c r="K219" s="18">
        <v>1837.86</v>
      </c>
    </row>
    <row r="220" spans="1:11" x14ac:dyDescent="0.25">
      <c r="A220" s="15" t="s">
        <v>132</v>
      </c>
      <c r="B220" s="16">
        <v>7.8652976818083147</v>
      </c>
      <c r="C220" s="16">
        <v>4.5866312193548389</v>
      </c>
      <c r="D220" s="17">
        <v>0.28147621057394395</v>
      </c>
      <c r="E220" s="17">
        <v>2.5882026442683574E-5</v>
      </c>
      <c r="F220" s="46">
        <v>4.799695536517803E-4</v>
      </c>
      <c r="G220" s="17">
        <f t="shared" si="5"/>
        <v>0.28145938459888553</v>
      </c>
      <c r="H220" s="16">
        <f>IF(C220&lt;&gt;0,10000*((D220/[1]K!$F$37)-1),"")</f>
        <v>-46.282137526957314</v>
      </c>
      <c r="I220" s="16">
        <f>IF(C220&lt;&gt;0,10000*((D220/[1]K!$F$37)-1)-10000*(((D220-E220)/[1]K!$F$37)-1),"")</f>
        <v>0.91525457300289759</v>
      </c>
      <c r="J220" s="16">
        <f>IF(C220&lt;&gt;0,10000*((G220/([1]K!$F$37-([1]K!$E$37*(EXP((1000000*K220)*1.867*10^-11)-1))))-1),"")</f>
        <v>-5.2456926587030051</v>
      </c>
      <c r="K220" s="18">
        <v>1845.52</v>
      </c>
    </row>
    <row r="221" spans="1:11" x14ac:dyDescent="0.25">
      <c r="A221" s="15" t="s">
        <v>151</v>
      </c>
      <c r="B221" s="16">
        <v>8.1395178624573177</v>
      </c>
      <c r="C221" s="16">
        <v>5.3197153551971335</v>
      </c>
      <c r="D221" s="17">
        <v>0.28145406301574927</v>
      </c>
      <c r="E221" s="17">
        <v>2.6641987841817916E-5</v>
      </c>
      <c r="F221" s="46">
        <v>4.8772823388215636E-4</v>
      </c>
      <c r="G221" s="17">
        <f t="shared" si="5"/>
        <v>0.28143696486126957</v>
      </c>
      <c r="H221" s="16">
        <f>IF(C221&lt;&gt;0,10000*((D221/[1]K!$F$37)-1),"")</f>
        <v>-47.065331762672358</v>
      </c>
      <c r="I221" s="16">
        <f>IF(C221&lt;&gt;0,10000*((D221/[1]K!$F$37)-1)-10000*(((D221-E221)/[1]K!$F$37)-1),"")</f>
        <v>0.9421287494670878</v>
      </c>
      <c r="J221" s="16">
        <f>IF(C221&lt;&gt;0,10000*((G221/([1]K!$F$37-([1]K!$E$37*(EXP((1000000*K221)*1.867*10^-11)-1))))-1),"")</f>
        <v>-6.041367158178268</v>
      </c>
      <c r="K221" s="18">
        <v>1845.54</v>
      </c>
    </row>
    <row r="222" spans="1:11" x14ac:dyDescent="0.25">
      <c r="A222" s="15" t="s">
        <v>144</v>
      </c>
      <c r="B222" s="16">
        <v>11.747573861946156</v>
      </c>
      <c r="C222" s="16">
        <v>5.3307781550179207</v>
      </c>
      <c r="D222" s="17">
        <v>0.28138462268677034</v>
      </c>
      <c r="E222" s="17">
        <v>2.225703071304812E-5</v>
      </c>
      <c r="F222" s="46">
        <v>6.8362374141245038E-4</v>
      </c>
      <c r="G222" s="17">
        <f t="shared" si="5"/>
        <v>0.2813606544352471</v>
      </c>
      <c r="H222" s="16">
        <f>IF(C222&lt;&gt;0,10000*((D222/[1]K!$F$37)-1),"")</f>
        <v>-49.520919187002747</v>
      </c>
      <c r="I222" s="16">
        <f>IF(C222&lt;&gt;0,10000*((D222/[1]K!$F$37)-1)-10000*(((D222-E222)/[1]K!$F$37)-1),"")</f>
        <v>0.78706546362327856</v>
      </c>
      <c r="J222" s="16">
        <f>IF(C222&lt;&gt;0,10000*((G222/([1]K!$F$37-([1]K!$E$37*(EXP((1000000*K222)*1.867*10^-11)-1))))-1),"")</f>
        <v>-8.7465787907581305</v>
      </c>
      <c r="K222" s="18">
        <v>1845.74</v>
      </c>
    </row>
    <row r="223" spans="1:11" x14ac:dyDescent="0.25">
      <c r="A223" s="15" t="s">
        <v>143</v>
      </c>
      <c r="B223" s="16">
        <v>7.590125036148609</v>
      </c>
      <c r="C223" s="16">
        <v>4.9662255616487441</v>
      </c>
      <c r="D223" s="17">
        <v>0.28145783877537872</v>
      </c>
      <c r="E223" s="17">
        <v>2.0374572967752232E-5</v>
      </c>
      <c r="F223" s="46">
        <v>4.5881856957525778E-4</v>
      </c>
      <c r="G223" s="17">
        <f t="shared" si="5"/>
        <v>0.28144174789249404</v>
      </c>
      <c r="H223" s="16">
        <f>IF(C223&lt;&gt;0,10000*((D223/[1]K!$F$37)-1),"")</f>
        <v>-46.931811256654129</v>
      </c>
      <c r="I223" s="16">
        <f>IF(C223&lt;&gt;0,10000*((D223/[1]K!$F$37)-1)-10000*(((D223-E223)/[1]K!$F$37)-1),"")</f>
        <v>0.72049694883946813</v>
      </c>
      <c r="J223" s="16">
        <f>IF(C223&lt;&gt;0,10000*((G223/([1]K!$F$37-([1]K!$E$37*(EXP((1000000*K223)*1.867*10^-11)-1))))-1),"")</f>
        <v>-5.855388870640299</v>
      </c>
      <c r="K223" s="18">
        <v>1846.24</v>
      </c>
    </row>
    <row r="224" spans="1:11" x14ac:dyDescent="0.25">
      <c r="A224" s="15" t="s">
        <v>123</v>
      </c>
      <c r="B224" s="16">
        <v>9.2342434302630565</v>
      </c>
      <c r="C224" s="16">
        <v>4.386841169892473</v>
      </c>
      <c r="D224" s="17">
        <v>0.28147354768215171</v>
      </c>
      <c r="E224" s="17">
        <v>2.2918047983096764E-5</v>
      </c>
      <c r="F224" s="46">
        <v>5.5874871996505163E-4</v>
      </c>
      <c r="G224" s="17">
        <f t="shared" si="5"/>
        <v>0.28145394822854697</v>
      </c>
      <c r="H224" s="16">
        <f>IF(C224&lt;&gt;0,10000*((D224/[1]K!$F$37)-1),"")</f>
        <v>-46.376304183329829</v>
      </c>
      <c r="I224" s="16">
        <f>IF(C224&lt;&gt;0,10000*((D224/[1]K!$F$37)-1)-10000*(((D224-E224)/[1]K!$F$37)-1),"")</f>
        <v>0.81044072292036162</v>
      </c>
      <c r="J224" s="16">
        <f>IF(C224&lt;&gt;0,10000*((G224/([1]K!$F$37-([1]K!$E$37*(EXP((1000000*K224)*1.867*10^-11)-1))))-1),"")</f>
        <v>-5.4136218626066324</v>
      </c>
      <c r="K224" s="18">
        <v>1846.61</v>
      </c>
    </row>
    <row r="225" spans="1:11" x14ac:dyDescent="0.25">
      <c r="A225" s="15" t="s">
        <v>125</v>
      </c>
      <c r="B225" s="16">
        <v>14.457320380701335</v>
      </c>
      <c r="C225" s="16">
        <v>4.5306383555555554</v>
      </c>
      <c r="D225" s="17">
        <v>0.28159106648830201</v>
      </c>
      <c r="E225" s="17">
        <v>2.6256212677914373E-5</v>
      </c>
      <c r="F225" s="46">
        <v>8.6278211361076878E-4</v>
      </c>
      <c r="G225" s="17">
        <f t="shared" si="5"/>
        <v>0.28156080183285676</v>
      </c>
      <c r="H225" s="16">
        <f>IF(C225&lt;&gt;0,10000*((D225/[1]K!$F$37)-1),"")</f>
        <v>-42.220538985378028</v>
      </c>
      <c r="I225" s="16">
        <f>IF(C225&lt;&gt;0,10000*((D225/[1]K!$F$37)-1)-10000*(((D225-E225)/[1]K!$F$37)-1),"")</f>
        <v>0.92848675417478432</v>
      </c>
      <c r="J225" s="16">
        <f>IF(C225&lt;&gt;0,10000*((G225/([1]K!$F$37-([1]K!$E$37*(EXP((1000000*K225)*1.867*10^-11)-1))))-1),"")</f>
        <v>-1.6184992756107519</v>
      </c>
      <c r="K225" s="18">
        <v>1846.64</v>
      </c>
    </row>
    <row r="226" spans="1:11" x14ac:dyDescent="0.25">
      <c r="A226" s="15" t="s">
        <v>126</v>
      </c>
      <c r="B226" s="16">
        <v>8.0020710149227323</v>
      </c>
      <c r="C226" s="16">
        <v>4.6871578405017909</v>
      </c>
      <c r="D226" s="17">
        <v>0.28153040815638058</v>
      </c>
      <c r="E226" s="17">
        <v>3.6211801749584328E-5</v>
      </c>
      <c r="F226" s="46">
        <v>4.7828454442546173E-4</v>
      </c>
      <c r="G226" s="17">
        <f t="shared" si="5"/>
        <v>0.28151362174928324</v>
      </c>
      <c r="H226" s="16">
        <f>IF(C226&lt;&gt;0,10000*((D226/[1]K!$F$37)-1),"")</f>
        <v>-44.365572559345033</v>
      </c>
      <c r="I226" s="16">
        <f>IF(C226&lt;&gt;0,10000*((D226/[1]K!$F$37)-1)-10000*(((D226-E226)/[1]K!$F$37)-1),"")</f>
        <v>1.2805418162054067</v>
      </c>
      <c r="J226" s="16">
        <f>IF(C226&lt;&gt;0,10000*((G226/([1]K!$F$37-([1]K!$E$37*(EXP((1000000*K226)*1.867*10^-11)-1))))-1),"")</f>
        <v>-3.2710706508887188</v>
      </c>
      <c r="K226" s="18">
        <v>1847.63</v>
      </c>
    </row>
    <row r="227" spans="1:11" x14ac:dyDescent="0.25">
      <c r="A227" s="15" t="s">
        <v>128</v>
      </c>
      <c r="B227" s="16">
        <v>9.4250258739007968</v>
      </c>
      <c r="C227" s="16">
        <v>4.6494817016129018</v>
      </c>
      <c r="D227" s="17">
        <v>0.28145494942158256</v>
      </c>
      <c r="E227" s="17">
        <v>2.7214825875836839E-5</v>
      </c>
      <c r="F227" s="46">
        <v>5.4306096342442286E-4</v>
      </c>
      <c r="G227" s="17">
        <f t="shared" si="5"/>
        <v>0.28143587758493954</v>
      </c>
      <c r="H227" s="16">
        <f>IF(C227&lt;&gt;0,10000*((D227/[1]K!$F$37)-1),"")</f>
        <v>-47.033986188003141</v>
      </c>
      <c r="I227" s="16">
        <f>IF(C227&lt;&gt;0,10000*((D227/[1]K!$F$37)-1)-10000*(((D227-E227)/[1]K!$F$37)-1),"")</f>
        <v>0.96238576571705892</v>
      </c>
      <c r="J227" s="16">
        <f>IF(C227&lt;&gt;0,10000*((G227/([1]K!$F$37-([1]K!$E$37*(EXP((1000000*K227)*1.867*10^-11)-1))))-1),"")</f>
        <v>-6.0055449897644664</v>
      </c>
      <c r="K227" s="18">
        <v>1848.77</v>
      </c>
    </row>
    <row r="228" spans="1:11" x14ac:dyDescent="0.25">
      <c r="A228" s="15" t="s">
        <v>117</v>
      </c>
      <c r="B228" s="16">
        <v>10.074401403579426</v>
      </c>
      <c r="C228" s="16">
        <v>4.5886139867383502</v>
      </c>
      <c r="D228" s="17">
        <v>0.28149849209550221</v>
      </c>
      <c r="E228" s="17">
        <v>2.5424678590106106E-5</v>
      </c>
      <c r="F228" s="46">
        <v>6.1207983296588178E-4</v>
      </c>
      <c r="G228" s="17">
        <f t="shared" si="5"/>
        <v>0.2814769880949286</v>
      </c>
      <c r="H228" s="16">
        <f>IF(C228&lt;&gt;0,10000*((D228/[1]K!$F$37)-1),"")</f>
        <v>-45.494206004483843</v>
      </c>
      <c r="I228" s="16">
        <f>IF(C228&lt;&gt;0,10000*((D228/[1]K!$F$37)-1)-10000*(((D228-E228)/[1]K!$F$37)-1),"")</f>
        <v>0.89908158460105625</v>
      </c>
      <c r="J228" s="16">
        <f>IF(C228&lt;&gt;0,10000*((G228/([1]K!$F$37-([1]K!$E$37*(EXP((1000000*K228)*1.867*10^-11)-1))))-1),"")</f>
        <v>-4.5295467860062555</v>
      </c>
      <c r="K228" s="18">
        <v>1849.47</v>
      </c>
    </row>
    <row r="229" spans="1:11" x14ac:dyDescent="0.25">
      <c r="A229" s="15" t="s">
        <v>142</v>
      </c>
      <c r="B229" s="16">
        <v>4.9040285693485286</v>
      </c>
      <c r="C229" s="16">
        <v>5.1032198632616481</v>
      </c>
      <c r="D229" s="17">
        <v>0.28186962818445521</v>
      </c>
      <c r="E229" s="17">
        <v>1.6704758010443525E-5</v>
      </c>
      <c r="F229" s="46">
        <v>2.9577059246798526E-4</v>
      </c>
      <c r="G229" s="17">
        <f t="shared" si="5"/>
        <v>0.28185922313983874</v>
      </c>
      <c r="H229" s="16">
        <f>IF(C229&lt;&gt;0,10000*((D229/[1]K!$F$37)-1),"")</f>
        <v>-32.369885798213538</v>
      </c>
      <c r="I229" s="16">
        <f>IF(C229&lt;&gt;0,10000*((D229/[1]K!$F$37)-1)-10000*(((D229-E229)/[1]K!$F$37)-1),"")</f>
        <v>0.59072291707429514</v>
      </c>
      <c r="J229" s="16">
        <f>IF(C229&lt;&gt;0,10000*((G229/([1]K!$F$37-([1]K!$E$37*(EXP((1000000*K229)*1.867*10^-11)-1))))-1),"")</f>
        <v>9.0997767043266009</v>
      </c>
      <c r="K229" s="18">
        <v>1851.89</v>
      </c>
    </row>
    <row r="230" spans="1:11" x14ac:dyDescent="0.25">
      <c r="A230" s="15" t="s">
        <v>124</v>
      </c>
      <c r="B230" s="16">
        <v>16.976691375777182</v>
      </c>
      <c r="C230" s="16">
        <v>5.0629277738351259</v>
      </c>
      <c r="D230" s="17">
        <v>0.2815192054514441</v>
      </c>
      <c r="E230" s="17">
        <v>2.5050979696457151E-5</v>
      </c>
      <c r="F230" s="46">
        <v>1.0176813760544114E-3</v>
      </c>
      <c r="G230" s="17">
        <f t="shared" si="5"/>
        <v>0.28148339336670947</v>
      </c>
      <c r="H230" s="16">
        <f>IF(C230&lt;&gt;0,10000*((D230/[1]K!$F$37)-1),"")</f>
        <v>-44.761728824227461</v>
      </c>
      <c r="I230" s="16">
        <f>IF(C230&lt;&gt;0,10000*((D230/[1]K!$F$37)-1)-10000*(((D230-E230)/[1]K!$F$37)-1),"")</f>
        <v>0.8858666370725814</v>
      </c>
      <c r="J230" s="16">
        <f>IF(C230&lt;&gt;0,10000*((G230/([1]K!$F$37-([1]K!$E$37*(EXP((1000000*K230)*1.867*10^-11)-1))))-1),"")</f>
        <v>-4.2338629728577715</v>
      </c>
      <c r="K230" s="18">
        <v>1852.43</v>
      </c>
    </row>
    <row r="231" spans="1:11" x14ac:dyDescent="0.25">
      <c r="A231" s="15" t="s">
        <v>139</v>
      </c>
      <c r="B231" s="16">
        <v>8.6083585468673096</v>
      </c>
      <c r="C231" s="16">
        <v>4.7138898899641584</v>
      </c>
      <c r="D231" s="17">
        <v>0.28152235290473482</v>
      </c>
      <c r="E231" s="17">
        <v>1.6665074753807511E-5</v>
      </c>
      <c r="F231" s="46">
        <v>5.3806579975036858E-4</v>
      </c>
      <c r="G231" s="17">
        <f t="shared" si="5"/>
        <v>0.28150321155581615</v>
      </c>
      <c r="H231" s="16">
        <f>IF(C231&lt;&gt;0,10000*((D231/[1]K!$F$37)-1),"")</f>
        <v>-44.650426835411984</v>
      </c>
      <c r="I231" s="16">
        <f>IF(C231&lt;&gt;0,10000*((D231/[1]K!$F$37)-1)-10000*(((D231-E231)/[1]K!$F$37)-1),"")</f>
        <v>0.58931961574248959</v>
      </c>
      <c r="J231" s="16">
        <f>IF(C231&lt;&gt;0,10000*((G231/([1]K!$F$37-([1]K!$E$37*(EXP((1000000*K231)*1.867*10^-11)-1))))-1),"")</f>
        <v>-3.0714828875155753</v>
      </c>
      <c r="K231" s="18">
        <v>1872.32</v>
      </c>
    </row>
    <row r="232" spans="1:11" x14ac:dyDescent="0.25">
      <c r="A232" s="15" t="s">
        <v>138</v>
      </c>
      <c r="B232" s="16">
        <v>13.285322654407478</v>
      </c>
      <c r="C232" s="16">
        <v>4.3328620060931886</v>
      </c>
      <c r="D232" s="17">
        <v>0.28147906233730013</v>
      </c>
      <c r="E232" s="17">
        <v>2.4246895315400029E-5</v>
      </c>
      <c r="F232" s="46">
        <v>8.0381873865328099E-4</v>
      </c>
      <c r="G232" s="17">
        <f t="shared" si="5"/>
        <v>0.28145043902187189</v>
      </c>
      <c r="H232" s="16">
        <f>IF(C232&lt;&gt;0,10000*((D232/[1]K!$F$37)-1),"")</f>
        <v>-46.18129188959319</v>
      </c>
      <c r="I232" s="16">
        <f>IF(C232&lt;&gt;0,10000*((D232/[1]K!$F$37)-1)-10000*(((D232-E232)/[1]K!$F$37)-1),"")</f>
        <v>0.85743215925138117</v>
      </c>
      <c r="J232" s="16">
        <f>IF(C232&lt;&gt;0,10000*((G232/([1]K!$F$37-([1]K!$E$37*(EXP((1000000*K232)*1.867*10^-11)-1))))-1),"")</f>
        <v>-4.904069686657575</v>
      </c>
      <c r="K232" s="18">
        <v>1874.12</v>
      </c>
    </row>
    <row r="233" spans="1:11" x14ac:dyDescent="0.25">
      <c r="A233" s="15" t="s">
        <v>118</v>
      </c>
      <c r="B233" s="16">
        <v>7.5443150141447317</v>
      </c>
      <c r="C233" s="16">
        <v>6.8443530082437256</v>
      </c>
      <c r="D233" s="17">
        <v>0.28153648240429979</v>
      </c>
      <c r="E233" s="17">
        <v>2.2805138582795781E-5</v>
      </c>
      <c r="F233" s="46">
        <v>4.7351551420750983E-4</v>
      </c>
      <c r="G233" s="17">
        <f t="shared" si="5"/>
        <v>0.28151926473102445</v>
      </c>
      <c r="H233" s="16">
        <f>IF(C233&lt;&gt;0,10000*((D233/[1]K!$F$37)-1),"")</f>
        <v>-44.150771635702583</v>
      </c>
      <c r="I233" s="16">
        <f>IF(C233&lt;&gt;0,10000*((D233/[1]K!$F$37)-1)-10000*(((D233-E233)/[1]K!$F$37)-1),"")</f>
        <v>0.80644795808714775</v>
      </c>
      <c r="J233" s="16">
        <f>IF(C233&lt;&gt;0,10000*((G233/([1]K!$F$37-([1]K!$E$37*(EXP((1000000*K233)*1.867*10^-11)-1))))-1),"")</f>
        <v>-1.5624625344068388</v>
      </c>
      <c r="K233" s="18">
        <v>1913.01</v>
      </c>
    </row>
    <row r="234" spans="1:11" x14ac:dyDescent="0.25">
      <c r="A234" s="15" t="s">
        <v>145</v>
      </c>
      <c r="B234" s="16">
        <v>4.5882589704799015</v>
      </c>
      <c r="C234" s="16">
        <v>4.2516006139784928</v>
      </c>
      <c r="D234" s="17">
        <v>0.28135757067052647</v>
      </c>
      <c r="E234" s="17">
        <v>3.4520701131114621E-5</v>
      </c>
      <c r="F234" s="46">
        <v>2.7826113095947782E-4</v>
      </c>
      <c r="G234" s="17">
        <f t="shared" si="5"/>
        <v>0.28134738739854404</v>
      </c>
      <c r="H234" s="16">
        <f>IF(C234&lt;&gt;0,10000*((D234/[1]K!$F$37)-1),"")</f>
        <v>-50.477547588222428</v>
      </c>
      <c r="I234" s="16">
        <f>IF(C234&lt;&gt;0,10000*((D234/[1]K!$F$37)-1)-10000*(((D234-E234)/[1]K!$F$37)-1),"")</f>
        <v>1.2207401782671212</v>
      </c>
      <c r="J234" s="16">
        <f>IF(C234&lt;&gt;0,10000*((G234/([1]K!$F$37-([1]K!$E$37*(EXP((1000000*K234)*1.867*10^-11)-1))))-1),"")</f>
        <v>-7.3869542565208057</v>
      </c>
      <c r="K234" s="18">
        <v>1925.14</v>
      </c>
    </row>
    <row r="235" spans="1:11" x14ac:dyDescent="0.25">
      <c r="A235" s="15" t="s">
        <v>134</v>
      </c>
      <c r="B235" s="16">
        <v>6.7732907759592713</v>
      </c>
      <c r="C235" s="16">
        <v>4.5138682016129019</v>
      </c>
      <c r="D235" s="17">
        <v>0.2814822584320576</v>
      </c>
      <c r="E235" s="17">
        <v>2.4260812145745604E-5</v>
      </c>
      <c r="F235" s="46">
        <v>4.1870444727371367E-4</v>
      </c>
      <c r="G235" s="17">
        <f t="shared" si="5"/>
        <v>0.28146691806009766</v>
      </c>
      <c r="H235" s="16">
        <f>IF(C235&lt;&gt;0,10000*((D235/[1]K!$F$37)-1),"")</f>
        <v>-46.068269814255601</v>
      </c>
      <c r="I235" s="16">
        <f>IF(C235&lt;&gt;0,10000*((D235/[1]K!$F$37)-1)-10000*(((D235-E235)/[1]K!$F$37)-1),"")</f>
        <v>0.85792429392328984</v>
      </c>
      <c r="J235" s="16">
        <f>IF(C235&lt;&gt;0,10000*((G235/([1]K!$F$37-([1]K!$E$37*(EXP((1000000*K235)*1.867*10^-11)-1))))-1),"")</f>
        <v>-3.0919434531140322</v>
      </c>
      <c r="K235" s="18">
        <v>1927.29</v>
      </c>
    </row>
    <row r="236" spans="1:11" x14ac:dyDescent="0.25">
      <c r="A236" s="15" t="s">
        <v>127</v>
      </c>
      <c r="B236" s="16">
        <v>7.7492193454229499</v>
      </c>
      <c r="C236" s="16">
        <v>4.7511308818996421</v>
      </c>
      <c r="D236" s="17">
        <v>0.28165556878657194</v>
      </c>
      <c r="E236" s="17">
        <v>2.4197533173975794E-5</v>
      </c>
      <c r="F236" s="46">
        <v>4.6537058301799841E-4</v>
      </c>
      <c r="G236" s="17">
        <f t="shared" si="5"/>
        <v>0.28163850318234596</v>
      </c>
      <c r="H236" s="16">
        <f>IF(C236&lt;&gt;0,10000*((D236/[1]K!$F$37)-1),"")</f>
        <v>-39.939572941565245</v>
      </c>
      <c r="I236" s="16">
        <f>IF(C236&lt;&gt;0,10000*((D236/[1]K!$F$37)-1)-10000*(((D236-E236)/[1]K!$F$37)-1),"")</f>
        <v>0.85568658783064677</v>
      </c>
      <c r="J236" s="16">
        <f>IF(C236&lt;&gt;0,10000*((G236/([1]K!$F$37-([1]K!$E$37*(EXP((1000000*K236)*1.867*10^-11)-1))))-1),"")</f>
        <v>3.0420132630304408</v>
      </c>
      <c r="K236" s="18">
        <v>1929.01</v>
      </c>
    </row>
    <row r="237" spans="1:11" x14ac:dyDescent="0.25">
      <c r="A237" s="15" t="s">
        <v>146</v>
      </c>
      <c r="B237" s="16">
        <v>13.110800266808901</v>
      </c>
      <c r="C237" s="16">
        <v>5.27338669731183</v>
      </c>
      <c r="D237" s="17">
        <v>0.28150388599417703</v>
      </c>
      <c r="E237" s="17">
        <v>3.8952468247881437E-5</v>
      </c>
      <c r="F237" s="46">
        <v>7.676782004690263E-4</v>
      </c>
      <c r="G237" s="17">
        <f t="shared" si="5"/>
        <v>0.28147369316856719</v>
      </c>
      <c r="H237" s="16">
        <f>IF(C237&lt;&gt;0,10000*((D237/[1]K!$F$37)-1),"")</f>
        <v>-45.303463968137116</v>
      </c>
      <c r="I237" s="16">
        <f>IF(C237&lt;&gt;0,10000*((D237/[1]K!$F$37)-1)-10000*(((D237-E237)/[1]K!$F$37)-1),"")</f>
        <v>1.377458784868054</v>
      </c>
      <c r="J237" s="16">
        <f>IF(C237&lt;&gt;0,10000*((G237/([1]K!$F$37-([1]K!$E$37*(EXP((1000000*K237)*1.867*10^-11)-1))))-1),"")</f>
        <v>0.36178779236673009</v>
      </c>
      <c r="K237" s="18">
        <v>2066.2199999999998</v>
      </c>
    </row>
    <row r="238" spans="1:11" x14ac:dyDescent="0.25">
      <c r="A238" s="15" t="s">
        <v>115</v>
      </c>
      <c r="B238" s="16">
        <v>13.78133759863398</v>
      </c>
      <c r="C238" s="16">
        <v>5.6592670220430117</v>
      </c>
      <c r="D238" s="17">
        <v>0.28148184001454107</v>
      </c>
      <c r="E238" s="17">
        <v>2.1115719217147068E-5</v>
      </c>
      <c r="F238" s="46">
        <v>8.2520619562434483E-4</v>
      </c>
      <c r="G238" s="17">
        <f t="shared" si="5"/>
        <v>0.28144932055717548</v>
      </c>
      <c r="H238" s="16">
        <f>IF(C238&lt;&gt;0,10000*((D238/[1]K!$F$37)-1),"")</f>
        <v>-46.083066126525466</v>
      </c>
      <c r="I238" s="16">
        <f>IF(C238&lt;&gt;0,10000*((D238/[1]K!$F$37)-1)-10000*(((D238-E238)/[1]K!$F$37)-1),"")</f>
        <v>0.74670577354329737</v>
      </c>
      <c r="J238" s="16">
        <f>IF(C238&lt;&gt;0,10000*((G238/([1]K!$F$37-([1]K!$E$37*(EXP((1000000*K238)*1.867*10^-11)-1))))-1),"")</f>
        <v>-0.41148063062657059</v>
      </c>
      <c r="K238" s="18">
        <v>2070.2199999999998</v>
      </c>
    </row>
    <row r="239" spans="1:11" x14ac:dyDescent="0.25">
      <c r="A239" s="15" t="s">
        <v>116</v>
      </c>
      <c r="B239" s="16">
        <v>11.212738987721416</v>
      </c>
      <c r="C239" s="16">
        <v>4.4082026288530489</v>
      </c>
      <c r="D239" s="17">
        <v>0.28154695189024387</v>
      </c>
      <c r="E239" s="17">
        <v>2.6721967501267443E-5</v>
      </c>
      <c r="F239" s="46">
        <v>8.6452083927653881E-4</v>
      </c>
      <c r="G239" s="17">
        <f t="shared" si="5"/>
        <v>0.28151262523980414</v>
      </c>
      <c r="H239" s="16">
        <f>IF(C239&lt;&gt;0,10000*((D239/[1]K!$F$37)-1),"")</f>
        <v>-43.780543867466548</v>
      </c>
      <c r="I239" s="16">
        <f>IF(C239&lt;&gt;0,10000*((D239/[1]K!$F$37)-1)-10000*(((D239-E239)/[1]K!$F$37)-1),"")</f>
        <v>0.94495703453989677</v>
      </c>
      <c r="J239" s="16">
        <f>IF(C239&lt;&gt;0,10000*((G239/([1]K!$F$37-([1]K!$E$37*(EXP((1000000*K239)*1.867*10^-11)-1))))-1),"")</f>
        <v>2.1938569082324832</v>
      </c>
      <c r="K239" s="18">
        <v>2085.59</v>
      </c>
    </row>
    <row r="240" spans="1:11" x14ac:dyDescent="0.25">
      <c r="A240" s="15" t="s">
        <v>121</v>
      </c>
      <c r="B240" s="16">
        <v>18.18363408400398</v>
      </c>
      <c r="C240" s="16">
        <v>5.1155140887096762</v>
      </c>
      <c r="D240" s="17">
        <v>0.28143603968822262</v>
      </c>
      <c r="E240" s="17">
        <v>1.7147816080477663E-5</v>
      </c>
      <c r="F240" s="46">
        <v>1.0365117972279403E-3</v>
      </c>
      <c r="G240" s="17">
        <f t="shared" si="5"/>
        <v>0.28139472037915031</v>
      </c>
      <c r="H240" s="16">
        <f>IF(C240&lt;&gt;0,10000*((D240/[1]K!$F$37)-1),"")</f>
        <v>-47.702682666244115</v>
      </c>
      <c r="I240" s="16">
        <f>IF(C240&lt;&gt;0,10000*((D240/[1]K!$F$37)-1)-10000*(((D240-E240)/[1]K!$F$37)-1),"")</f>
        <v>0.60639058226174569</v>
      </c>
      <c r="J240" s="16">
        <f>IF(C240&lt;&gt;0,10000*((G240/([1]K!$F$37-([1]K!$E$37*(EXP((1000000*K240)*1.867*10^-11)-1))))-1),"")</f>
        <v>-1.8069430861944458</v>
      </c>
      <c r="K240" s="18">
        <v>2093.7199999999998</v>
      </c>
    </row>
    <row r="241" spans="1:20" x14ac:dyDescent="0.25">
      <c r="A241" s="15" t="s">
        <v>140</v>
      </c>
      <c r="B241" s="16">
        <v>11.47771336767628</v>
      </c>
      <c r="C241" s="16">
        <v>5.3683333125448049</v>
      </c>
      <c r="D241" s="17">
        <v>0.28125714414516439</v>
      </c>
      <c r="E241" s="17">
        <v>2.0983234896442367E-5</v>
      </c>
      <c r="F241" s="46">
        <v>6.796729713575367E-4</v>
      </c>
      <c r="G241" s="17">
        <f t="shared" si="5"/>
        <v>0.28122371791535006</v>
      </c>
      <c r="H241" s="16">
        <f>IF(C241&lt;&gt;0,10000*((D241/[1]K!$F$37)-1),"")</f>
        <v>-54.028886073717032</v>
      </c>
      <c r="I241" s="16">
        <f>IF(C241&lt;&gt;0,10000*((D241/[1]K!$F$37)-1)-10000*(((D241-E241)/[1]K!$F$37)-1),"")</f>
        <v>0.74202078952145456</v>
      </c>
      <c r="J241" s="16">
        <f>IF(C241&lt;&gt;0,10000*((G241/([1]K!$F$37-([1]K!$E$37*(EXP((1000000*K241)*1.867*10^-11)-1))))-1),"")</f>
        <v>3.2426560537945903</v>
      </c>
      <c r="K241" s="18">
        <v>2571.44</v>
      </c>
    </row>
    <row r="242" spans="1:20" x14ac:dyDescent="0.25">
      <c r="A242" s="15" t="s">
        <v>150</v>
      </c>
      <c r="B242" s="16">
        <v>11.245340405234103</v>
      </c>
      <c r="C242" s="16">
        <v>5.5502370637992824</v>
      </c>
      <c r="D242" s="17">
        <v>0.28124512255024986</v>
      </c>
      <c r="E242" s="17">
        <v>2.8469137639552277E-5</v>
      </c>
      <c r="F242" s="46">
        <v>6.4443345219287638E-4</v>
      </c>
      <c r="G242" s="17">
        <f t="shared" si="5"/>
        <v>0.28121342220017159</v>
      </c>
      <c r="H242" s="16">
        <f>IF(C242&lt;&gt;0,10000*((D242/[1]K!$F$37)-1),"")</f>
        <v>-54.454000380153019</v>
      </c>
      <c r="I242" s="16">
        <f>IF(C242&lt;&gt;0,10000*((D242/[1]K!$F$37)-1)-10000*(((D242-E242)/[1]K!$F$37)-1),"")</f>
        <v>1.0067414339354244</v>
      </c>
      <c r="J242" s="16">
        <f>IF(C242&lt;&gt;0,10000*((G242/([1]K!$F$37-([1]K!$E$37*(EXP((1000000*K242)*1.867*10^-11)-1))))-1),"")</f>
        <v>2.8897815265338522</v>
      </c>
      <c r="K242" s="18">
        <v>2572.0100000000002</v>
      </c>
    </row>
    <row r="243" spans="1:20" x14ac:dyDescent="0.25">
      <c r="A243" s="15" t="s">
        <v>152</v>
      </c>
      <c r="B243" s="16">
        <v>15.106282378737159</v>
      </c>
      <c r="C243" s="16">
        <v>5.073672096057348</v>
      </c>
      <c r="D243" s="17">
        <v>0.28090703568408887</v>
      </c>
      <c r="E243" s="17">
        <v>3.2863588413422486E-5</v>
      </c>
      <c r="F243" s="46">
        <v>8.6566543189228664E-4</v>
      </c>
      <c r="G243" s="17">
        <f t="shared" si="5"/>
        <v>0.28086278633858885</v>
      </c>
      <c r="H243" s="16">
        <f>IF(C243&lt;&gt;0,10000*((D243/[1]K!$F$37)-1),"")</f>
        <v>-66.409615641251918</v>
      </c>
      <c r="I243" s="16">
        <f>IF(C243&lt;&gt;0,10000*((D243/[1]K!$F$37)-1)-10000*(((D243-E243)/[1]K!$F$37)-1),"")</f>
        <v>1.1621404393236077</v>
      </c>
      <c r="J243" s="16">
        <f>IF(C243&lt;&gt;0,10000*((G243/([1]K!$F$37-([1]K!$E$37*(EXP((1000000*K243)*1.867*10^-11)-1))))-1),"")</f>
        <v>-7.2835314556862762</v>
      </c>
      <c r="K243" s="18">
        <v>2670.19</v>
      </c>
    </row>
    <row r="244" spans="1:20" x14ac:dyDescent="0.25">
      <c r="A244" s="15" t="s">
        <v>141</v>
      </c>
      <c r="B244" s="16">
        <v>8.26840395385371</v>
      </c>
      <c r="C244" s="16">
        <v>4.1959317909498202</v>
      </c>
      <c r="D244" s="17">
        <v>0.28127992239398425</v>
      </c>
      <c r="E244" s="17">
        <v>3.293621440272772E-5</v>
      </c>
      <c r="F244" s="46">
        <v>5.5422244740067721E-4</v>
      </c>
      <c r="G244" s="17">
        <f t="shared" si="5"/>
        <v>0.28125141686947563</v>
      </c>
      <c r="H244" s="16">
        <f>IF(C244&lt;&gt;0,10000*((D244/[1]K!$F$37)-1),"")</f>
        <v>-53.223389006339382</v>
      </c>
      <c r="I244" s="16">
        <f>IF(C244&lt;&gt;0,10000*((D244/[1]K!$F$37)-1)-10000*(((D244-E244)/[1]K!$F$37)-1),"")</f>
        <v>1.1647086798338719</v>
      </c>
      <c r="J244" s="16">
        <f>IF(C244&lt;&gt;0,10000*((G244/([1]K!$F$37-([1]K!$E$37*(EXP((1000000*K244)*1.867*10^-11)-1))))-1),"")</f>
        <v>6.9230792751318049</v>
      </c>
      <c r="K244" s="18">
        <v>2686.36</v>
      </c>
    </row>
    <row r="245" spans="1:20" x14ac:dyDescent="0.25">
      <c r="A245" s="15" t="s">
        <v>129</v>
      </c>
      <c r="B245" s="16">
        <v>22.940475736414466</v>
      </c>
      <c r="C245" s="16">
        <v>4.1962915297491046</v>
      </c>
      <c r="D245" s="17">
        <v>0.28125674910705079</v>
      </c>
      <c r="E245" s="17">
        <v>2.8797887405323614E-5</v>
      </c>
      <c r="F245" s="46">
        <v>1.3491770403569108E-3</v>
      </c>
      <c r="G245" s="17">
        <f t="shared" si="5"/>
        <v>0.28118719429851563</v>
      </c>
      <c r="H245" s="16">
        <f>IF(C245&lt;&gt;0,10000*((D245/[1]K!$F$37)-1),"")</f>
        <v>-54.042855630574984</v>
      </c>
      <c r="I245" s="16">
        <f>IF(C245&lt;&gt;0,10000*((D245/[1]K!$F$37)-1)-10000*(((D245-E245)/[1]K!$F$37)-1),"")</f>
        <v>1.0183668654750733</v>
      </c>
      <c r="J245" s="16">
        <f>IF(C245&lt;&gt;0,10000*((G245/([1]K!$F$37-([1]K!$E$37*(EXP((1000000*K245)*1.867*10^-11)-1))))-1),"")</f>
        <v>4.7817401625693812</v>
      </c>
      <c r="K245" s="18">
        <v>2692.48</v>
      </c>
    </row>
    <row r="246" spans="1:20" x14ac:dyDescent="0.25">
      <c r="A246" s="6"/>
      <c r="B246" s="2"/>
      <c r="C246" s="2"/>
      <c r="D246" s="3"/>
      <c r="E246" s="3"/>
      <c r="F246" s="48"/>
      <c r="G246" s="3"/>
      <c r="H246" s="2"/>
      <c r="I246" s="2"/>
      <c r="J246" s="2"/>
      <c r="K246" s="4"/>
    </row>
    <row r="248" spans="1:20" x14ac:dyDescent="0.25">
      <c r="A248" s="26" t="s">
        <v>195</v>
      </c>
      <c r="B248" s="27"/>
      <c r="C248" s="27"/>
      <c r="D248" s="27"/>
      <c r="E248" s="28"/>
      <c r="F248" s="49"/>
      <c r="G248" s="28"/>
      <c r="H248" s="28" t="str">
        <f>IF(D248&lt;&gt;0,E248-(G248*(EXP((1000000*#REF!)*1.867*10^-11)-1)),"")</f>
        <v/>
      </c>
      <c r="I248" s="27" t="str">
        <f>IF(D248&lt;&gt;0,10000*((E248/[2]K!$F$37)-1),"")</f>
        <v/>
      </c>
      <c r="J248" s="27" t="str">
        <f>IF(D248&lt;&gt;0,10000*((E248/[2]K!$F$37)-1)-10000*(((E248-F248)/[2]K!$F$37)-1),"")</f>
        <v/>
      </c>
      <c r="K248" s="27" t="str">
        <f>IF(D248&lt;&gt;0,10000*((H248/([2]K!$F$37-([2]K!$E$37*(EXP((1000000*#REF!)*1.867*10^-11)-1))))-1),"")</f>
        <v/>
      </c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x14ac:dyDescent="0.25">
      <c r="A249" s="29" t="s">
        <v>261</v>
      </c>
      <c r="B249" s="27"/>
      <c r="C249" s="27"/>
      <c r="D249" s="28"/>
      <c r="E249" s="28"/>
      <c r="F249" s="50"/>
      <c r="G249" s="28"/>
      <c r="H249" s="28"/>
      <c r="I249" s="27"/>
      <c r="J249" s="27"/>
      <c r="K249" s="27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x14ac:dyDescent="0.25">
      <c r="A250" s="29" t="s">
        <v>262</v>
      </c>
      <c r="B250" s="27"/>
      <c r="C250" s="27"/>
      <c r="D250" s="28"/>
      <c r="E250" s="28"/>
      <c r="F250" s="50"/>
      <c r="G250" s="28"/>
      <c r="H250" s="28"/>
      <c r="I250" s="27"/>
      <c r="J250" s="27"/>
      <c r="K250" s="27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x14ac:dyDescent="0.25">
      <c r="A251" s="29" t="s">
        <v>263</v>
      </c>
      <c r="B251" s="27"/>
      <c r="C251" s="27"/>
      <c r="D251" s="28"/>
      <c r="E251" s="28"/>
      <c r="F251" s="50"/>
      <c r="G251" s="28"/>
      <c r="H251" s="28"/>
      <c r="I251" s="27"/>
      <c r="J251" s="30"/>
      <c r="K251" s="27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x14ac:dyDescent="0.25">
      <c r="A252" s="29" t="s">
        <v>264</v>
      </c>
      <c r="B252" s="27"/>
      <c r="C252" s="27"/>
      <c r="D252" s="28"/>
      <c r="E252" s="28"/>
      <c r="F252" s="50"/>
      <c r="G252" s="28"/>
      <c r="H252" s="28"/>
      <c r="I252" s="27"/>
      <c r="J252" s="27"/>
      <c r="K252" s="27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x14ac:dyDescent="0.25">
      <c r="A253" s="29" t="s">
        <v>265</v>
      </c>
      <c r="B253" s="27"/>
      <c r="C253" s="27"/>
      <c r="D253" s="28"/>
      <c r="E253" s="28"/>
      <c r="F253" s="50"/>
      <c r="G253" s="28"/>
      <c r="H253" s="28"/>
      <c r="I253" s="27"/>
      <c r="J253" s="27"/>
      <c r="K253" s="27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7.25" x14ac:dyDescent="0.25">
      <c r="A254" s="31" t="s">
        <v>268</v>
      </c>
      <c r="B254" s="27"/>
      <c r="C254" s="27"/>
      <c r="D254" s="28"/>
      <c r="E254" s="28"/>
      <c r="F254" s="50"/>
      <c r="G254" s="28"/>
      <c r="H254" s="28"/>
      <c r="I254" s="27"/>
      <c r="J254" s="27"/>
      <c r="K254" s="27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x14ac:dyDescent="0.25">
      <c r="A255" s="29" t="s">
        <v>269</v>
      </c>
      <c r="B255" s="36"/>
      <c r="C255" s="27"/>
      <c r="D255" s="28"/>
      <c r="E255" s="28"/>
      <c r="F255" s="50"/>
      <c r="G255" s="28"/>
      <c r="H255" s="28"/>
      <c r="I255" s="27"/>
      <c r="J255" s="27"/>
      <c r="K255" s="27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x14ac:dyDescent="0.25">
      <c r="A256" s="29" t="s">
        <v>270</v>
      </c>
      <c r="B256" s="27"/>
      <c r="C256" s="27"/>
      <c r="D256" s="28"/>
      <c r="E256" s="28"/>
      <c r="F256" s="50"/>
      <c r="G256" s="28"/>
      <c r="H256" s="28"/>
      <c r="I256" s="27"/>
      <c r="J256" s="27"/>
      <c r="K256" s="27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x14ac:dyDescent="0.25">
      <c r="A257" s="29" t="s">
        <v>271</v>
      </c>
      <c r="B257" s="27"/>
      <c r="C257" s="27"/>
      <c r="D257" s="28"/>
      <c r="E257" s="28"/>
      <c r="F257" s="50"/>
      <c r="G257" s="28"/>
      <c r="H257" s="28"/>
      <c r="I257" s="27"/>
      <c r="J257" s="27"/>
      <c r="K257" s="27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x14ac:dyDescent="0.25">
      <c r="A258" s="29" t="s">
        <v>272</v>
      </c>
      <c r="B258" s="27"/>
      <c r="C258" s="27"/>
      <c r="D258" s="28"/>
      <c r="E258" s="28"/>
      <c r="F258" s="50"/>
      <c r="G258" s="28"/>
      <c r="H258" s="28"/>
      <c r="I258" s="27"/>
      <c r="J258" s="27"/>
      <c r="K258" s="27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x14ac:dyDescent="0.25">
      <c r="A259" s="29" t="s">
        <v>273</v>
      </c>
      <c r="B259" s="27"/>
      <c r="C259" s="27"/>
      <c r="D259" s="28"/>
      <c r="E259" s="28"/>
      <c r="F259" s="50"/>
      <c r="G259" s="28"/>
      <c r="H259" s="28"/>
      <c r="I259" s="27"/>
      <c r="J259" s="27"/>
      <c r="K259" s="27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x14ac:dyDescent="0.25">
      <c r="A260" s="29" t="s">
        <v>266</v>
      </c>
      <c r="B260" s="27"/>
      <c r="C260" s="27"/>
      <c r="D260" s="28"/>
      <c r="E260" s="28"/>
      <c r="F260" s="50"/>
      <c r="G260" s="28"/>
      <c r="H260" s="28"/>
      <c r="I260" s="27"/>
      <c r="J260" s="27"/>
      <c r="K260" s="27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x14ac:dyDescent="0.25">
      <c r="A261" s="29" t="s">
        <v>274</v>
      </c>
      <c r="B261" s="27"/>
      <c r="C261" s="27"/>
      <c r="D261" s="28"/>
      <c r="E261" s="28"/>
      <c r="F261" s="50"/>
      <c r="G261" s="28"/>
      <c r="H261" s="28"/>
      <c r="I261" s="27"/>
      <c r="J261" s="27"/>
      <c r="K261" s="27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x14ac:dyDescent="0.25">
      <c r="A262" s="29" t="s">
        <v>275</v>
      </c>
      <c r="B262" s="27"/>
      <c r="C262" s="27"/>
      <c r="D262" s="28"/>
      <c r="E262" s="28"/>
      <c r="F262" s="50"/>
      <c r="G262" s="28"/>
      <c r="H262" s="28"/>
      <c r="I262" s="27"/>
      <c r="J262" s="27"/>
      <c r="K262" s="27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x14ac:dyDescent="0.25">
      <c r="A263" s="29" t="s">
        <v>267</v>
      </c>
      <c r="B263" s="27"/>
      <c r="C263" s="27"/>
      <c r="D263" s="28"/>
      <c r="E263" s="28"/>
      <c r="F263" s="50"/>
      <c r="G263" s="28"/>
      <c r="H263" s="28"/>
      <c r="I263" s="27"/>
      <c r="J263" s="27"/>
      <c r="K263" s="27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x14ac:dyDescent="0.25">
      <c r="A264" s="32" t="s">
        <v>196</v>
      </c>
      <c r="B264" s="33">
        <v>1.88666</v>
      </c>
      <c r="C264" s="34" t="s">
        <v>197</v>
      </c>
      <c r="D264" s="35"/>
      <c r="E264" s="37"/>
      <c r="F264" s="50"/>
      <c r="G264" s="28"/>
      <c r="H264" s="28"/>
      <c r="I264" s="27"/>
      <c r="J264" s="27"/>
      <c r="K264" s="27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x14ac:dyDescent="0.25">
      <c r="A265" s="32" t="s">
        <v>198</v>
      </c>
      <c r="B265" s="33">
        <v>0.73250000000000004</v>
      </c>
      <c r="C265" s="34" t="s">
        <v>199</v>
      </c>
      <c r="D265" s="35"/>
      <c r="E265" s="37"/>
      <c r="F265" s="50"/>
      <c r="G265" s="28"/>
      <c r="H265" s="28"/>
      <c r="I265" s="27"/>
      <c r="J265" s="27"/>
      <c r="K265" s="27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x14ac:dyDescent="0.25">
      <c r="A266" s="32" t="s">
        <v>200</v>
      </c>
      <c r="B266" s="33">
        <v>1.4671799999999999</v>
      </c>
      <c r="C266" s="34" t="s">
        <v>197</v>
      </c>
      <c r="D266" s="35"/>
      <c r="E266" s="37"/>
      <c r="F266" s="50"/>
      <c r="G266" s="28"/>
      <c r="H266" s="28"/>
      <c r="I266" s="27"/>
      <c r="J266" s="27"/>
      <c r="K266" s="27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x14ac:dyDescent="0.25">
      <c r="A267" s="32" t="s">
        <v>201</v>
      </c>
      <c r="B267" s="33">
        <v>0.28216000000000002</v>
      </c>
      <c r="C267" s="34" t="s">
        <v>197</v>
      </c>
      <c r="D267" s="35"/>
      <c r="E267" s="37"/>
      <c r="F267" s="50"/>
      <c r="G267" s="28"/>
      <c r="H267" s="28"/>
      <c r="I267" s="27"/>
      <c r="J267" s="27"/>
      <c r="K267" s="27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x14ac:dyDescent="0.25">
      <c r="A268" s="32" t="s">
        <v>202</v>
      </c>
      <c r="B268" s="33">
        <v>8.7100000000000007E-3</v>
      </c>
      <c r="C268" s="34" t="s">
        <v>197</v>
      </c>
      <c r="D268" s="35"/>
      <c r="E268" s="37"/>
      <c r="F268" s="50"/>
      <c r="G268" s="28"/>
      <c r="H268" s="28"/>
      <c r="I268" s="27"/>
      <c r="J268" s="27"/>
      <c r="K268" s="27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x14ac:dyDescent="0.25">
      <c r="A269" s="32" t="s">
        <v>203</v>
      </c>
      <c r="B269" s="33">
        <v>2.6530000000000001E-2</v>
      </c>
      <c r="C269" s="34" t="s">
        <v>197</v>
      </c>
      <c r="D269" s="35"/>
      <c r="E269" s="37"/>
      <c r="F269" s="50"/>
      <c r="G269" s="28"/>
      <c r="H269" s="28"/>
      <c r="I269" s="27"/>
      <c r="J269" s="27"/>
      <c r="K269" s="27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x14ac:dyDescent="0.25">
      <c r="A270" s="32" t="s">
        <v>204</v>
      </c>
      <c r="B270" s="33">
        <v>0.90169100000000002</v>
      </c>
      <c r="C270" s="38" t="s">
        <v>205</v>
      </c>
      <c r="D270" s="35"/>
      <c r="E270" s="37"/>
      <c r="F270" s="50"/>
      <c r="G270" s="28"/>
      <c r="H270" s="28"/>
      <c r="I270" s="27"/>
      <c r="J270" s="27"/>
      <c r="K270" s="27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x14ac:dyDescent="0.25">
      <c r="A271" s="32" t="s">
        <v>206</v>
      </c>
      <c r="B271" s="33">
        <v>1.1323569306687331</v>
      </c>
      <c r="C271" s="39" t="s">
        <v>205</v>
      </c>
      <c r="D271" s="35"/>
      <c r="E271" s="37"/>
      <c r="F271" s="50"/>
      <c r="G271" s="28"/>
      <c r="H271" s="28"/>
      <c r="I271" s="27"/>
      <c r="J271" s="27"/>
      <c r="K271" s="27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x14ac:dyDescent="0.25">
      <c r="A272" s="32" t="s">
        <v>207</v>
      </c>
      <c r="B272" s="33">
        <v>1.531736</v>
      </c>
      <c r="C272" s="34" t="s">
        <v>205</v>
      </c>
      <c r="D272" s="35"/>
      <c r="E272" s="37"/>
      <c r="F272" s="50"/>
      <c r="G272" s="28"/>
      <c r="H272" s="28"/>
      <c r="I272" s="27"/>
      <c r="J272" s="27"/>
      <c r="K272" s="27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x14ac:dyDescent="0.25">
      <c r="A273" s="32"/>
      <c r="B273" s="32"/>
      <c r="C273" s="32"/>
      <c r="D273" s="35"/>
      <c r="E273" s="35"/>
      <c r="F273" s="50"/>
      <c r="G273" s="28"/>
      <c r="H273" s="28"/>
      <c r="I273" s="27"/>
      <c r="J273" s="27"/>
      <c r="K273" s="27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x14ac:dyDescent="0.25">
      <c r="A274" s="26" t="s">
        <v>208</v>
      </c>
      <c r="B274" s="27"/>
      <c r="C274" s="27"/>
      <c r="D274" s="27"/>
      <c r="E274" s="28"/>
      <c r="F274" s="49"/>
      <c r="G274" s="28"/>
      <c r="H274" s="28"/>
      <c r="I274" s="27"/>
      <c r="J274" s="27"/>
      <c r="K274" s="27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x14ac:dyDescent="0.25">
      <c r="A275" s="36" t="s">
        <v>258</v>
      </c>
      <c r="B275" s="27"/>
      <c r="C275" s="36"/>
      <c r="D275" s="27"/>
      <c r="E275" s="28"/>
      <c r="F275" s="49"/>
      <c r="G275" s="28"/>
      <c r="H275" s="28"/>
      <c r="I275" s="27"/>
      <c r="J275" s="27"/>
      <c r="K275" s="27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x14ac:dyDescent="0.25">
      <c r="A276" s="29" t="s">
        <v>259</v>
      </c>
      <c r="B276" s="27"/>
      <c r="C276" s="36"/>
      <c r="D276" s="27"/>
      <c r="E276" s="28"/>
      <c r="F276" s="49"/>
      <c r="G276" s="28"/>
      <c r="H276" s="28"/>
      <c r="I276" s="27"/>
      <c r="J276" s="27"/>
      <c r="K276" s="27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x14ac:dyDescent="0.25">
      <c r="A277" s="29" t="s">
        <v>260</v>
      </c>
      <c r="B277" s="27"/>
      <c r="C277" s="36"/>
      <c r="D277" s="27"/>
      <c r="E277" s="28"/>
      <c r="F277" s="49"/>
      <c r="G277" s="28"/>
      <c r="H277" s="28"/>
      <c r="I277" s="27"/>
      <c r="J277" s="27"/>
      <c r="K277" s="27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x14ac:dyDescent="0.25">
      <c r="A278" s="29" t="s">
        <v>293</v>
      </c>
      <c r="B278" s="36"/>
      <c r="C278" s="36"/>
      <c r="D278" s="27"/>
      <c r="E278" s="28"/>
      <c r="F278" s="49"/>
      <c r="G278" s="28"/>
      <c r="H278" s="28"/>
      <c r="I278" s="27"/>
      <c r="J278" s="27"/>
      <c r="K278" s="27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x14ac:dyDescent="0.25">
      <c r="A279" s="29" t="s">
        <v>294</v>
      </c>
      <c r="B279" s="27"/>
      <c r="C279" s="36"/>
      <c r="D279" s="27"/>
      <c r="E279" s="28"/>
      <c r="F279" s="49"/>
      <c r="G279" s="28"/>
      <c r="H279" s="28"/>
      <c r="I279" s="27"/>
      <c r="J279" s="27"/>
      <c r="K279" s="27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x14ac:dyDescent="0.25">
      <c r="A280" s="29" t="s">
        <v>295</v>
      </c>
      <c r="B280" s="27"/>
      <c r="C280" s="36"/>
      <c r="D280" s="27"/>
      <c r="E280" s="28"/>
      <c r="F280" s="49"/>
      <c r="G280" s="28"/>
      <c r="H280" s="28"/>
      <c r="I280" s="27"/>
      <c r="J280" s="27"/>
      <c r="K280" s="27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x14ac:dyDescent="0.25">
      <c r="A281" s="26"/>
      <c r="B281" s="29"/>
      <c r="C281" s="27"/>
      <c r="D281" s="27"/>
      <c r="E281" s="28"/>
      <c r="F281" s="49"/>
      <c r="G281" s="28"/>
      <c r="H281" s="28"/>
      <c r="I281" s="27"/>
      <c r="J281" s="27"/>
      <c r="K281" s="27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x14ac:dyDescent="0.25">
      <c r="A282" s="41" t="s">
        <v>209</v>
      </c>
      <c r="B282" s="29"/>
      <c r="C282" s="27"/>
      <c r="D282" s="27"/>
      <c r="E282" s="28"/>
      <c r="F282" s="49"/>
      <c r="G282" s="28"/>
      <c r="H282" s="28"/>
      <c r="I282" s="27"/>
      <c r="J282" s="27"/>
      <c r="K282" s="27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x14ac:dyDescent="0.25">
      <c r="A283" s="36" t="s">
        <v>276</v>
      </c>
      <c r="B283" s="36"/>
      <c r="C283" s="36"/>
      <c r="D283" s="36"/>
      <c r="E283" s="28"/>
      <c r="F283" s="49"/>
      <c r="G283" s="28"/>
      <c r="H283" s="28"/>
      <c r="I283" s="27"/>
      <c r="J283" s="27"/>
      <c r="K283" s="27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x14ac:dyDescent="0.25">
      <c r="A284" s="36" t="s">
        <v>277</v>
      </c>
      <c r="B284" s="36"/>
      <c r="C284" s="36"/>
      <c r="D284" s="36"/>
      <c r="E284" s="28"/>
      <c r="F284" s="49"/>
      <c r="G284" s="28"/>
      <c r="H284" s="28"/>
      <c r="I284" s="27"/>
      <c r="J284" s="27"/>
      <c r="K284" s="27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x14ac:dyDescent="0.25">
      <c r="A285" s="36" t="s">
        <v>278</v>
      </c>
      <c r="B285" s="36"/>
      <c r="C285" s="36"/>
      <c r="D285" s="36"/>
      <c r="E285" s="28"/>
      <c r="F285" s="49"/>
      <c r="G285" s="28"/>
      <c r="H285" s="28"/>
      <c r="I285" s="27"/>
      <c r="J285" s="27"/>
      <c r="K285" s="27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x14ac:dyDescent="0.25">
      <c r="A286" s="36" t="s">
        <v>279</v>
      </c>
      <c r="B286" s="36"/>
      <c r="C286" s="36"/>
      <c r="D286" s="36"/>
      <c r="E286" s="28"/>
      <c r="F286" s="49"/>
      <c r="G286" s="28"/>
      <c r="H286" s="28"/>
      <c r="I286" s="27"/>
      <c r="J286" s="27"/>
      <c r="K286" s="27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s="36" customFormat="1" ht="14.25" x14ac:dyDescent="0.2">
      <c r="A287" s="40" t="s">
        <v>298</v>
      </c>
      <c r="F287" s="50"/>
    </row>
    <row r="288" spans="1:20" x14ac:dyDescent="0.25">
      <c r="A288" s="36" t="s">
        <v>299</v>
      </c>
      <c r="B288" s="36"/>
      <c r="C288" s="36"/>
      <c r="D288" s="36"/>
      <c r="E288" s="28"/>
      <c r="F288" s="49"/>
      <c r="G288" s="28"/>
      <c r="H288" s="28"/>
      <c r="I288" s="27"/>
      <c r="J288" s="27"/>
      <c r="K288" s="27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x14ac:dyDescent="0.25">
      <c r="A289" s="36" t="s">
        <v>280</v>
      </c>
      <c r="B289" s="36"/>
      <c r="C289" s="36"/>
      <c r="D289" s="36"/>
      <c r="E289" s="28"/>
      <c r="F289" s="49"/>
      <c r="G289" s="28"/>
      <c r="H289" s="28"/>
      <c r="I289" s="27"/>
      <c r="J289" s="27"/>
      <c r="K289" s="27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x14ac:dyDescent="0.25">
      <c r="A290" s="36" t="s">
        <v>279</v>
      </c>
      <c r="B290" s="36"/>
      <c r="C290" s="36"/>
      <c r="D290" s="36"/>
      <c r="E290" s="28"/>
      <c r="F290" s="49"/>
      <c r="G290" s="28"/>
      <c r="H290" s="28"/>
      <c r="I290" s="27"/>
      <c r="J290" s="27"/>
      <c r="K290" s="27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x14ac:dyDescent="0.25">
      <c r="A291" s="36" t="s">
        <v>210</v>
      </c>
      <c r="B291" s="36"/>
      <c r="C291" s="36"/>
      <c r="D291" s="36"/>
      <c r="E291" s="28"/>
      <c r="F291" s="49"/>
      <c r="G291" s="28"/>
      <c r="H291" s="28"/>
      <c r="I291" s="27"/>
      <c r="J291" s="27"/>
      <c r="K291" s="27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x14ac:dyDescent="0.25">
      <c r="A292" s="36" t="s">
        <v>281</v>
      </c>
      <c r="B292" s="36"/>
      <c r="C292" s="36"/>
      <c r="D292" s="36"/>
      <c r="E292" s="28"/>
      <c r="F292" s="49"/>
      <c r="G292" s="28"/>
      <c r="H292" s="28"/>
      <c r="I292" s="27"/>
      <c r="J292" s="27"/>
      <c r="K292" s="27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x14ac:dyDescent="0.25">
      <c r="A293" s="36" t="s">
        <v>282</v>
      </c>
      <c r="B293" s="36"/>
      <c r="C293" s="36"/>
      <c r="D293" s="36"/>
      <c r="E293" s="28"/>
      <c r="F293" s="49"/>
      <c r="G293" s="28"/>
      <c r="H293" s="28"/>
      <c r="I293" s="27"/>
      <c r="J293" s="27"/>
      <c r="K293" s="27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x14ac:dyDescent="0.25">
      <c r="A294" s="36" t="s">
        <v>286</v>
      </c>
      <c r="B294" s="36"/>
      <c r="C294" s="36"/>
      <c r="D294" s="36"/>
      <c r="E294" s="28"/>
      <c r="F294" s="49"/>
      <c r="G294" s="28"/>
      <c r="H294" s="28"/>
      <c r="I294" s="27"/>
      <c r="J294" s="27"/>
      <c r="K294" s="27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x14ac:dyDescent="0.25">
      <c r="A295" s="36" t="s">
        <v>287</v>
      </c>
      <c r="B295" s="36"/>
      <c r="C295" s="36"/>
      <c r="D295" s="36"/>
      <c r="E295" s="28"/>
      <c r="F295" s="49"/>
      <c r="G295" s="28"/>
      <c r="H295" s="28"/>
      <c r="I295" s="27"/>
      <c r="J295" s="27"/>
      <c r="K295" s="27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x14ac:dyDescent="0.25">
      <c r="A296" s="36" t="s">
        <v>283</v>
      </c>
      <c r="B296" s="36"/>
      <c r="C296" s="36"/>
      <c r="D296" s="36"/>
      <c r="E296" s="28"/>
      <c r="F296" s="49"/>
      <c r="G296" s="28"/>
      <c r="H296" s="28"/>
      <c r="I296" s="27"/>
      <c r="J296" s="27"/>
      <c r="K296" s="27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x14ac:dyDescent="0.25">
      <c r="A297" s="36" t="s">
        <v>284</v>
      </c>
      <c r="B297" s="36"/>
      <c r="C297" s="36"/>
      <c r="D297" s="36"/>
      <c r="E297" s="28"/>
      <c r="F297" s="49"/>
      <c r="G297" s="28"/>
      <c r="H297" s="28"/>
      <c r="I297" s="27"/>
      <c r="J297" s="27"/>
      <c r="K297" s="27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x14ac:dyDescent="0.25">
      <c r="A298" s="36" t="s">
        <v>289</v>
      </c>
      <c r="B298" s="36"/>
      <c r="C298" s="36"/>
      <c r="D298" s="36"/>
      <c r="E298" s="28"/>
      <c r="F298" s="49"/>
      <c r="G298" s="28"/>
      <c r="H298" s="28"/>
      <c r="I298" s="27"/>
      <c r="J298" s="27"/>
      <c r="K298" s="27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s="36" customFormat="1" ht="14.25" x14ac:dyDescent="0.2">
      <c r="A299" s="36" t="s">
        <v>290</v>
      </c>
      <c r="E299" s="28"/>
      <c r="F299" s="49"/>
      <c r="G299" s="28"/>
      <c r="H299" s="28"/>
      <c r="I299" s="27"/>
      <c r="J299" s="27"/>
      <c r="K299" s="27"/>
    </row>
    <row r="300" spans="1:20" s="36" customFormat="1" ht="14.25" x14ac:dyDescent="0.2">
      <c r="A300" s="36" t="s">
        <v>288</v>
      </c>
      <c r="E300" s="28"/>
      <c r="F300" s="49"/>
      <c r="G300" s="28"/>
      <c r="H300" s="28"/>
      <c r="I300" s="27"/>
      <c r="J300" s="27"/>
      <c r="K300" s="27"/>
    </row>
    <row r="301" spans="1:20" s="36" customFormat="1" ht="14.25" x14ac:dyDescent="0.2">
      <c r="A301" s="36" t="s">
        <v>285</v>
      </c>
      <c r="E301" s="28"/>
      <c r="F301" s="49"/>
      <c r="G301" s="28"/>
      <c r="H301" s="28"/>
      <c r="I301" s="27"/>
      <c r="J301" s="27"/>
      <c r="K301" s="27"/>
    </row>
    <row r="302" spans="1:20" s="36" customFormat="1" ht="14.25" x14ac:dyDescent="0.2">
      <c r="A302" s="36" t="s">
        <v>291</v>
      </c>
      <c r="E302" s="28"/>
      <c r="F302" s="49"/>
      <c r="G302" s="28"/>
      <c r="H302" s="28"/>
      <c r="I302" s="27"/>
      <c r="J302" s="27"/>
      <c r="K302" s="27"/>
    </row>
    <row r="303" spans="1:20" s="36" customFormat="1" ht="14.25" x14ac:dyDescent="0.2">
      <c r="A303" s="40" t="s">
        <v>292</v>
      </c>
      <c r="F303" s="50"/>
    </row>
    <row r="304" spans="1:20" s="36" customFormat="1" ht="14.25" x14ac:dyDescent="0.2">
      <c r="A304" s="40" t="s">
        <v>296</v>
      </c>
      <c r="F304" s="50"/>
    </row>
    <row r="305" spans="1:6" s="36" customFormat="1" ht="14.25" x14ac:dyDescent="0.2">
      <c r="A305" s="40" t="s">
        <v>297</v>
      </c>
      <c r="F305" s="50"/>
    </row>
  </sheetData>
  <sortState ref="A206:K243">
    <sortCondition ref="K206"/>
  </sortState>
  <pageMargins left="0.7" right="0.7" top="0.75" bottom="0.75" header="0.3" footer="0.3"/>
  <pageSetup scale="60" fitToHeight="1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</dc:creator>
  <cp:lastModifiedBy>administrator</cp:lastModifiedBy>
  <cp:lastPrinted>2015-07-27T03:36:44Z</cp:lastPrinted>
  <dcterms:created xsi:type="dcterms:W3CDTF">2015-07-23T03:09:24Z</dcterms:created>
  <dcterms:modified xsi:type="dcterms:W3CDTF">2016-02-26T18:26:16Z</dcterms:modified>
</cp:coreProperties>
</file>