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ology\Editorial\01-In Production\G51637-Gao\1-Supp Mat\"/>
    </mc:Choice>
  </mc:AlternateContent>
  <xr:revisionPtr revIDLastSave="0" documentId="13_ncr:1_{8880F925-2B13-4532-AC6C-63936D291086}" xr6:coauthVersionLast="47" xr6:coauthVersionMax="47" xr10:uidLastSave="{00000000-0000-0000-0000-000000000000}"/>
  <bookViews>
    <workbookView xWindow="-108" yWindow="-108" windowWidth="23256" windowHeight="11508" xr2:uid="{00000000-000D-0000-FFFF-FFFF00000000}"/>
  </bookViews>
  <sheets>
    <sheet name="adakite_230803" sheetId="1" r:id="rId1"/>
    <sheet name="G51637" sheetId="2" r:id="rId2"/>
  </sheets>
  <definedNames>
    <definedName name="_xlnm._FilterDatabase" localSheetId="0" hidden="1">adakite_230803!$A$1:$AU$405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V3" i="1" l="1"/>
  <c r="AW3" i="1"/>
  <c r="AX3" i="1"/>
  <c r="AY3" i="1"/>
  <c r="AZ3" i="1"/>
  <c r="BA3" i="1"/>
  <c r="BB3" i="1"/>
  <c r="BC3" i="1" s="1"/>
  <c r="BD3" i="1" s="1"/>
  <c r="AV4" i="1"/>
  <c r="AW4" i="1"/>
  <c r="AX4" i="1"/>
  <c r="AY4" i="1"/>
  <c r="BB4" i="1" s="1"/>
  <c r="BC4" i="1" s="1"/>
  <c r="BD4" i="1" s="1"/>
  <c r="AZ4" i="1"/>
  <c r="BA4" i="1"/>
  <c r="AV5" i="1"/>
  <c r="AW5" i="1"/>
  <c r="AX5" i="1"/>
  <c r="AY5" i="1"/>
  <c r="AZ5" i="1"/>
  <c r="BA5" i="1"/>
  <c r="AV6" i="1"/>
  <c r="AW6" i="1"/>
  <c r="AX6" i="1"/>
  <c r="AY6" i="1"/>
  <c r="AZ6" i="1"/>
  <c r="BA6" i="1"/>
  <c r="AV7" i="1"/>
  <c r="AW7" i="1"/>
  <c r="AX7" i="1"/>
  <c r="AY7" i="1"/>
  <c r="AZ7" i="1"/>
  <c r="BA7" i="1"/>
  <c r="AV8" i="1"/>
  <c r="AW8" i="1"/>
  <c r="AX8" i="1"/>
  <c r="AY8" i="1"/>
  <c r="AZ8" i="1"/>
  <c r="BA8" i="1"/>
  <c r="AV9" i="1"/>
  <c r="AW9" i="1"/>
  <c r="BB9" i="1" s="1"/>
  <c r="BC9" i="1" s="1"/>
  <c r="AX9" i="1"/>
  <c r="AY9" i="1"/>
  <c r="AZ9" i="1"/>
  <c r="BA9" i="1"/>
  <c r="AV10" i="1"/>
  <c r="AW10" i="1"/>
  <c r="AX10" i="1"/>
  <c r="AY10" i="1"/>
  <c r="AZ10" i="1"/>
  <c r="BA10" i="1"/>
  <c r="AV11" i="1"/>
  <c r="AW11" i="1"/>
  <c r="AX11" i="1"/>
  <c r="AY11" i="1"/>
  <c r="AZ11" i="1"/>
  <c r="BA11" i="1"/>
  <c r="AV12" i="1"/>
  <c r="AW12" i="1"/>
  <c r="AX12" i="1"/>
  <c r="AY12" i="1"/>
  <c r="AZ12" i="1"/>
  <c r="BA12" i="1"/>
  <c r="AV13" i="1"/>
  <c r="AW13" i="1"/>
  <c r="AX13" i="1"/>
  <c r="AY13" i="1"/>
  <c r="AZ13" i="1"/>
  <c r="BA13" i="1"/>
  <c r="AV14" i="1"/>
  <c r="AW14" i="1"/>
  <c r="AX14" i="1"/>
  <c r="AY14" i="1"/>
  <c r="AZ14" i="1"/>
  <c r="BA14" i="1"/>
  <c r="AV15" i="1"/>
  <c r="AW15" i="1"/>
  <c r="AX15" i="1"/>
  <c r="AY15" i="1"/>
  <c r="AZ15" i="1"/>
  <c r="BA15" i="1"/>
  <c r="AV16" i="1"/>
  <c r="AW16" i="1"/>
  <c r="AX16" i="1"/>
  <c r="AY16" i="1"/>
  <c r="AZ16" i="1"/>
  <c r="BA16" i="1"/>
  <c r="AV17" i="1"/>
  <c r="AW17" i="1"/>
  <c r="AX17" i="1"/>
  <c r="AY17" i="1"/>
  <c r="AZ17" i="1"/>
  <c r="BA17" i="1"/>
  <c r="AV18" i="1"/>
  <c r="AW18" i="1"/>
  <c r="AX18" i="1"/>
  <c r="AY18" i="1"/>
  <c r="AZ18" i="1"/>
  <c r="BA18" i="1"/>
  <c r="AV19" i="1"/>
  <c r="AW19" i="1"/>
  <c r="AX19" i="1"/>
  <c r="AY19" i="1"/>
  <c r="AZ19" i="1"/>
  <c r="BA19" i="1"/>
  <c r="AV20" i="1"/>
  <c r="AW20" i="1"/>
  <c r="AX20" i="1"/>
  <c r="AY20" i="1"/>
  <c r="AZ20" i="1"/>
  <c r="BA20" i="1"/>
  <c r="AV21" i="1"/>
  <c r="AW21" i="1"/>
  <c r="AX21" i="1"/>
  <c r="AY21" i="1"/>
  <c r="AZ21" i="1"/>
  <c r="BA21" i="1"/>
  <c r="AV22" i="1"/>
  <c r="AW22" i="1"/>
  <c r="AX22" i="1"/>
  <c r="AY22" i="1"/>
  <c r="AZ22" i="1"/>
  <c r="BA22" i="1"/>
  <c r="AV23" i="1"/>
  <c r="AW23" i="1"/>
  <c r="AX23" i="1"/>
  <c r="AY23" i="1"/>
  <c r="AZ23" i="1"/>
  <c r="BA23" i="1"/>
  <c r="AV24" i="1"/>
  <c r="AW24" i="1"/>
  <c r="AX24" i="1"/>
  <c r="AY24" i="1"/>
  <c r="AZ24" i="1"/>
  <c r="BA24" i="1"/>
  <c r="AV25" i="1"/>
  <c r="AW25" i="1"/>
  <c r="AX25" i="1"/>
  <c r="AY25" i="1"/>
  <c r="AZ25" i="1"/>
  <c r="BA25" i="1"/>
  <c r="AV26" i="1"/>
  <c r="AW26" i="1"/>
  <c r="AX26" i="1"/>
  <c r="AY26" i="1"/>
  <c r="AZ26" i="1"/>
  <c r="BA26" i="1"/>
  <c r="AV27" i="1"/>
  <c r="AW27" i="1"/>
  <c r="AX27" i="1"/>
  <c r="AY27" i="1"/>
  <c r="AZ27" i="1"/>
  <c r="BA27" i="1"/>
  <c r="AV28" i="1"/>
  <c r="AW28" i="1"/>
  <c r="AX28" i="1"/>
  <c r="AY28" i="1"/>
  <c r="AZ28" i="1"/>
  <c r="BA28" i="1"/>
  <c r="BB28" i="1" s="1"/>
  <c r="BC28" i="1" s="1"/>
  <c r="AV29" i="1"/>
  <c r="AW29" i="1"/>
  <c r="AX29" i="1"/>
  <c r="AY29" i="1"/>
  <c r="AZ29" i="1"/>
  <c r="BA29" i="1"/>
  <c r="AV30" i="1"/>
  <c r="AW30" i="1"/>
  <c r="AX30" i="1"/>
  <c r="AY30" i="1"/>
  <c r="AZ30" i="1"/>
  <c r="BA30" i="1"/>
  <c r="AV31" i="1"/>
  <c r="AW31" i="1"/>
  <c r="AX31" i="1"/>
  <c r="AY31" i="1"/>
  <c r="AZ31" i="1"/>
  <c r="BA31" i="1"/>
  <c r="AV32" i="1"/>
  <c r="AW32" i="1"/>
  <c r="AX32" i="1"/>
  <c r="AY32" i="1"/>
  <c r="AZ32" i="1"/>
  <c r="BA32" i="1"/>
  <c r="AV33" i="1"/>
  <c r="AW33" i="1"/>
  <c r="AX33" i="1"/>
  <c r="AY33" i="1"/>
  <c r="AZ33" i="1"/>
  <c r="BA33" i="1"/>
  <c r="AV34" i="1"/>
  <c r="AW34" i="1"/>
  <c r="AX34" i="1"/>
  <c r="AY34" i="1"/>
  <c r="AZ34" i="1"/>
  <c r="BA34" i="1"/>
  <c r="AV35" i="1"/>
  <c r="AW35" i="1"/>
  <c r="AX35" i="1"/>
  <c r="AY35" i="1"/>
  <c r="AZ35" i="1"/>
  <c r="BA35" i="1"/>
  <c r="AV36" i="1"/>
  <c r="AW36" i="1"/>
  <c r="AX36" i="1"/>
  <c r="AY36" i="1"/>
  <c r="AZ36" i="1"/>
  <c r="BA36" i="1"/>
  <c r="BB36" i="1"/>
  <c r="BC36" i="1" s="1"/>
  <c r="BD36" i="1" s="1"/>
  <c r="AV37" i="1"/>
  <c r="AW37" i="1"/>
  <c r="AX37" i="1"/>
  <c r="AY37" i="1"/>
  <c r="AZ37" i="1"/>
  <c r="BB37" i="1" s="1"/>
  <c r="BC37" i="1" s="1"/>
  <c r="BA37" i="1"/>
  <c r="AV38" i="1"/>
  <c r="AW38" i="1"/>
  <c r="AX38" i="1"/>
  <c r="AY38" i="1"/>
  <c r="AZ38" i="1"/>
  <c r="BA38" i="1"/>
  <c r="AV39" i="1"/>
  <c r="AW39" i="1"/>
  <c r="AX39" i="1"/>
  <c r="AY39" i="1"/>
  <c r="AZ39" i="1"/>
  <c r="BA39" i="1"/>
  <c r="AV40" i="1"/>
  <c r="AW40" i="1"/>
  <c r="AX40" i="1"/>
  <c r="AY40" i="1"/>
  <c r="AZ40" i="1"/>
  <c r="BA40" i="1"/>
  <c r="AV41" i="1"/>
  <c r="AW41" i="1"/>
  <c r="AX41" i="1"/>
  <c r="AY41" i="1"/>
  <c r="AZ41" i="1"/>
  <c r="BA41" i="1"/>
  <c r="AV42" i="1"/>
  <c r="AW42" i="1"/>
  <c r="AX42" i="1"/>
  <c r="AY42" i="1"/>
  <c r="AZ42" i="1"/>
  <c r="BA42" i="1"/>
  <c r="AV43" i="1"/>
  <c r="AW43" i="1"/>
  <c r="AX43" i="1"/>
  <c r="AY43" i="1"/>
  <c r="BB43" i="1" s="1"/>
  <c r="BC43" i="1" s="1"/>
  <c r="BD43" i="1" s="1"/>
  <c r="AZ43" i="1"/>
  <c r="BA43" i="1"/>
  <c r="AV44" i="1"/>
  <c r="AW44" i="1"/>
  <c r="AX44" i="1"/>
  <c r="AY44" i="1"/>
  <c r="AZ44" i="1"/>
  <c r="BA44" i="1"/>
  <c r="AV45" i="1"/>
  <c r="AW45" i="1"/>
  <c r="AX45" i="1"/>
  <c r="AY45" i="1"/>
  <c r="AZ45" i="1"/>
  <c r="BA45" i="1"/>
  <c r="AV46" i="1"/>
  <c r="AW46" i="1"/>
  <c r="AX46" i="1"/>
  <c r="AY46" i="1"/>
  <c r="AZ46" i="1"/>
  <c r="BA46" i="1"/>
  <c r="AV47" i="1"/>
  <c r="AW47" i="1"/>
  <c r="AX47" i="1"/>
  <c r="AY47" i="1"/>
  <c r="AZ47" i="1"/>
  <c r="BA47" i="1"/>
  <c r="AV48" i="1"/>
  <c r="AW48" i="1"/>
  <c r="AX48" i="1"/>
  <c r="AY48" i="1"/>
  <c r="AZ48" i="1"/>
  <c r="BA48" i="1"/>
  <c r="AV49" i="1"/>
  <c r="AW49" i="1"/>
  <c r="AX49" i="1"/>
  <c r="AY49" i="1"/>
  <c r="AZ49" i="1"/>
  <c r="BA49" i="1"/>
  <c r="AV50" i="1"/>
  <c r="AW50" i="1"/>
  <c r="AX50" i="1"/>
  <c r="AY50" i="1"/>
  <c r="AZ50" i="1"/>
  <c r="BA50" i="1"/>
  <c r="AV51" i="1"/>
  <c r="AW51" i="1"/>
  <c r="AX51" i="1"/>
  <c r="AY51" i="1"/>
  <c r="BB51" i="1" s="1"/>
  <c r="BC51" i="1" s="1"/>
  <c r="BD51" i="1" s="1"/>
  <c r="AZ51" i="1"/>
  <c r="BA51" i="1"/>
  <c r="AV52" i="1"/>
  <c r="AW52" i="1"/>
  <c r="AX52" i="1"/>
  <c r="AY52" i="1"/>
  <c r="AZ52" i="1"/>
  <c r="BA52" i="1"/>
  <c r="AV53" i="1"/>
  <c r="AW53" i="1"/>
  <c r="AX53" i="1"/>
  <c r="AY53" i="1"/>
  <c r="AZ53" i="1"/>
  <c r="BA53" i="1"/>
  <c r="AV54" i="1"/>
  <c r="AW54" i="1"/>
  <c r="AX54" i="1"/>
  <c r="AY54" i="1"/>
  <c r="AZ54" i="1"/>
  <c r="BA54" i="1"/>
  <c r="AV55" i="1"/>
  <c r="AW55" i="1"/>
  <c r="AX55" i="1"/>
  <c r="AY55" i="1"/>
  <c r="AZ55" i="1"/>
  <c r="BA55" i="1"/>
  <c r="AV56" i="1"/>
  <c r="AW56" i="1"/>
  <c r="AX56" i="1"/>
  <c r="AY56" i="1"/>
  <c r="AZ56" i="1"/>
  <c r="BA56" i="1"/>
  <c r="AV57" i="1"/>
  <c r="AW57" i="1"/>
  <c r="AX57" i="1"/>
  <c r="AY57" i="1"/>
  <c r="AZ57" i="1"/>
  <c r="BA57" i="1"/>
  <c r="AV58" i="1"/>
  <c r="AW58" i="1"/>
  <c r="AX58" i="1"/>
  <c r="AY58" i="1"/>
  <c r="AZ58" i="1"/>
  <c r="BA58" i="1"/>
  <c r="AV59" i="1"/>
  <c r="AW59" i="1"/>
  <c r="AX59" i="1"/>
  <c r="AY59" i="1"/>
  <c r="BB59" i="1" s="1"/>
  <c r="BC59" i="1" s="1"/>
  <c r="BD59" i="1" s="1"/>
  <c r="AZ59" i="1"/>
  <c r="BA59" i="1"/>
  <c r="AV60" i="1"/>
  <c r="AW60" i="1"/>
  <c r="AX60" i="1"/>
  <c r="AY60" i="1"/>
  <c r="AZ60" i="1"/>
  <c r="BA60" i="1"/>
  <c r="AV61" i="1"/>
  <c r="AW61" i="1"/>
  <c r="AX61" i="1"/>
  <c r="AY61" i="1"/>
  <c r="AZ61" i="1"/>
  <c r="BA61" i="1"/>
  <c r="AV62" i="1"/>
  <c r="AW62" i="1"/>
  <c r="AX62" i="1"/>
  <c r="AY62" i="1"/>
  <c r="AZ62" i="1"/>
  <c r="BA62" i="1"/>
  <c r="AV63" i="1"/>
  <c r="AW63" i="1"/>
  <c r="AX63" i="1"/>
  <c r="AY63" i="1"/>
  <c r="AZ63" i="1"/>
  <c r="BA63" i="1"/>
  <c r="AV64" i="1"/>
  <c r="AW64" i="1"/>
  <c r="AX64" i="1"/>
  <c r="AY64" i="1"/>
  <c r="AZ64" i="1"/>
  <c r="BA64" i="1"/>
  <c r="AV65" i="1"/>
  <c r="AW65" i="1"/>
  <c r="AX65" i="1"/>
  <c r="AY65" i="1"/>
  <c r="AZ65" i="1"/>
  <c r="BA65" i="1"/>
  <c r="AV66" i="1"/>
  <c r="AW66" i="1"/>
  <c r="AX66" i="1"/>
  <c r="AY66" i="1"/>
  <c r="AZ66" i="1"/>
  <c r="BA66" i="1"/>
  <c r="AV67" i="1"/>
  <c r="AW67" i="1"/>
  <c r="AX67" i="1"/>
  <c r="AY67" i="1"/>
  <c r="BB67" i="1" s="1"/>
  <c r="BC67" i="1" s="1"/>
  <c r="BD67" i="1" s="1"/>
  <c r="AZ67" i="1"/>
  <c r="BA67" i="1"/>
  <c r="AV68" i="1"/>
  <c r="AW68" i="1"/>
  <c r="AX68" i="1"/>
  <c r="AY68" i="1"/>
  <c r="AZ68" i="1"/>
  <c r="BB68" i="1" s="1"/>
  <c r="BC68" i="1" s="1"/>
  <c r="BD68" i="1" s="1"/>
  <c r="BA68" i="1"/>
  <c r="AV69" i="1"/>
  <c r="AW69" i="1"/>
  <c r="AX69" i="1"/>
  <c r="AY69" i="1"/>
  <c r="AZ69" i="1"/>
  <c r="BA69" i="1"/>
  <c r="AV70" i="1"/>
  <c r="AW70" i="1"/>
  <c r="AX70" i="1"/>
  <c r="AY70" i="1"/>
  <c r="AZ70" i="1"/>
  <c r="BA70" i="1"/>
  <c r="AV71" i="1"/>
  <c r="AW71" i="1"/>
  <c r="AX71" i="1"/>
  <c r="AY71" i="1"/>
  <c r="AZ71" i="1"/>
  <c r="BA71" i="1"/>
  <c r="AV72" i="1"/>
  <c r="AW72" i="1"/>
  <c r="AX72" i="1"/>
  <c r="AY72" i="1"/>
  <c r="AZ72" i="1"/>
  <c r="BA72" i="1"/>
  <c r="AV73" i="1"/>
  <c r="AW73" i="1"/>
  <c r="AX73" i="1"/>
  <c r="AY73" i="1"/>
  <c r="AZ73" i="1"/>
  <c r="BA73" i="1"/>
  <c r="AV74" i="1"/>
  <c r="AW74" i="1"/>
  <c r="AX74" i="1"/>
  <c r="AY74" i="1"/>
  <c r="AZ74" i="1"/>
  <c r="BA74" i="1"/>
  <c r="AV75" i="1"/>
  <c r="AW75" i="1"/>
  <c r="AX75" i="1"/>
  <c r="AY75" i="1"/>
  <c r="AZ75" i="1"/>
  <c r="BA75" i="1"/>
  <c r="AV76" i="1"/>
  <c r="AW76" i="1"/>
  <c r="AX76" i="1"/>
  <c r="AY76" i="1"/>
  <c r="AZ76" i="1"/>
  <c r="BA76" i="1"/>
  <c r="AV77" i="1"/>
  <c r="AW77" i="1"/>
  <c r="AX77" i="1"/>
  <c r="AY77" i="1"/>
  <c r="AZ77" i="1"/>
  <c r="BA77" i="1"/>
  <c r="AV78" i="1"/>
  <c r="AW78" i="1"/>
  <c r="AX78" i="1"/>
  <c r="AY78" i="1"/>
  <c r="AZ78" i="1"/>
  <c r="BA78" i="1"/>
  <c r="AV79" i="1"/>
  <c r="AW79" i="1"/>
  <c r="AX79" i="1"/>
  <c r="AY79" i="1"/>
  <c r="AZ79" i="1"/>
  <c r="BA79" i="1"/>
  <c r="AV80" i="1"/>
  <c r="AW80" i="1"/>
  <c r="AX80" i="1"/>
  <c r="AY80" i="1"/>
  <c r="AZ80" i="1"/>
  <c r="BA80" i="1"/>
  <c r="AV81" i="1"/>
  <c r="AW81" i="1"/>
  <c r="AX81" i="1"/>
  <c r="AY81" i="1"/>
  <c r="AZ81" i="1"/>
  <c r="BA81" i="1"/>
  <c r="AV82" i="1"/>
  <c r="AW82" i="1"/>
  <c r="AX82" i="1"/>
  <c r="AY82" i="1"/>
  <c r="AZ82" i="1"/>
  <c r="BA82" i="1"/>
  <c r="AV83" i="1"/>
  <c r="AW83" i="1"/>
  <c r="AX83" i="1"/>
  <c r="AY83" i="1"/>
  <c r="BB83" i="1" s="1"/>
  <c r="BC83" i="1" s="1"/>
  <c r="BD83" i="1" s="1"/>
  <c r="AZ83" i="1"/>
  <c r="BA83" i="1"/>
  <c r="AV84" i="1"/>
  <c r="AW84" i="1"/>
  <c r="AX84" i="1"/>
  <c r="AY84" i="1"/>
  <c r="AZ84" i="1"/>
  <c r="BA84" i="1"/>
  <c r="AV85" i="1"/>
  <c r="AW85" i="1"/>
  <c r="AX85" i="1"/>
  <c r="AY85" i="1"/>
  <c r="AZ85" i="1"/>
  <c r="BA85" i="1"/>
  <c r="AV86" i="1"/>
  <c r="AW86" i="1"/>
  <c r="AX86" i="1"/>
  <c r="AY86" i="1"/>
  <c r="AZ86" i="1"/>
  <c r="BA86" i="1"/>
  <c r="AV87" i="1"/>
  <c r="AW87" i="1"/>
  <c r="AX87" i="1"/>
  <c r="AY87" i="1"/>
  <c r="AZ87" i="1"/>
  <c r="BA87" i="1"/>
  <c r="AV88" i="1"/>
  <c r="AW88" i="1"/>
  <c r="AX88" i="1"/>
  <c r="AY88" i="1"/>
  <c r="AZ88" i="1"/>
  <c r="BA88" i="1"/>
  <c r="AV89" i="1"/>
  <c r="AW89" i="1"/>
  <c r="AX89" i="1"/>
  <c r="AY89" i="1"/>
  <c r="AZ89" i="1"/>
  <c r="BA89" i="1"/>
  <c r="AV90" i="1"/>
  <c r="AW90" i="1"/>
  <c r="AX90" i="1"/>
  <c r="AY90" i="1"/>
  <c r="BB90" i="1" s="1"/>
  <c r="BC90" i="1" s="1"/>
  <c r="BD90" i="1" s="1"/>
  <c r="AZ90" i="1"/>
  <c r="BA90" i="1"/>
  <c r="AV91" i="1"/>
  <c r="AW91" i="1"/>
  <c r="AX91" i="1"/>
  <c r="AY91" i="1"/>
  <c r="AZ91" i="1"/>
  <c r="BA91" i="1"/>
  <c r="AV92" i="1"/>
  <c r="AW92" i="1"/>
  <c r="AX92" i="1"/>
  <c r="AY92" i="1"/>
  <c r="AZ92" i="1"/>
  <c r="BA92" i="1"/>
  <c r="AV93" i="1"/>
  <c r="AW93" i="1"/>
  <c r="AX93" i="1"/>
  <c r="AY93" i="1"/>
  <c r="AZ93" i="1"/>
  <c r="BA93" i="1"/>
  <c r="AV94" i="1"/>
  <c r="AW94" i="1"/>
  <c r="AX94" i="1"/>
  <c r="AY94" i="1"/>
  <c r="AZ94" i="1"/>
  <c r="BA94" i="1"/>
  <c r="AV95" i="1"/>
  <c r="AW95" i="1"/>
  <c r="AX95" i="1"/>
  <c r="AY95" i="1"/>
  <c r="AZ95" i="1"/>
  <c r="BA95" i="1"/>
  <c r="AV96" i="1"/>
  <c r="AW96" i="1"/>
  <c r="AX96" i="1"/>
  <c r="AY96" i="1"/>
  <c r="AZ96" i="1"/>
  <c r="BA96" i="1"/>
  <c r="AV97" i="1"/>
  <c r="AW97" i="1"/>
  <c r="AX97" i="1"/>
  <c r="AY97" i="1"/>
  <c r="AZ97" i="1"/>
  <c r="BA97" i="1"/>
  <c r="AV98" i="1"/>
  <c r="AW98" i="1"/>
  <c r="AX98" i="1"/>
  <c r="AY98" i="1"/>
  <c r="BB98" i="1" s="1"/>
  <c r="BC98" i="1" s="1"/>
  <c r="BD98" i="1" s="1"/>
  <c r="AZ98" i="1"/>
  <c r="BA98" i="1"/>
  <c r="AV99" i="1"/>
  <c r="AW99" i="1"/>
  <c r="AX99" i="1"/>
  <c r="AY99" i="1"/>
  <c r="AZ99" i="1"/>
  <c r="BA99" i="1"/>
  <c r="AV100" i="1"/>
  <c r="AW100" i="1"/>
  <c r="AX100" i="1"/>
  <c r="AY100" i="1"/>
  <c r="BB100" i="1" s="1"/>
  <c r="BC100" i="1" s="1"/>
  <c r="BD100" i="1" s="1"/>
  <c r="AZ100" i="1"/>
  <c r="BA100" i="1"/>
  <c r="AV101" i="1"/>
  <c r="AW101" i="1"/>
  <c r="AX101" i="1"/>
  <c r="AY101" i="1"/>
  <c r="AZ101" i="1"/>
  <c r="BA101" i="1"/>
  <c r="AV102" i="1"/>
  <c r="AW102" i="1"/>
  <c r="AX102" i="1"/>
  <c r="AY102" i="1"/>
  <c r="AZ102" i="1"/>
  <c r="BA102" i="1"/>
  <c r="AV103" i="1"/>
  <c r="AW103" i="1"/>
  <c r="AX103" i="1"/>
  <c r="AY103" i="1"/>
  <c r="AZ103" i="1"/>
  <c r="BA103" i="1"/>
  <c r="AV104" i="1"/>
  <c r="AW104" i="1"/>
  <c r="AX104" i="1"/>
  <c r="AY104" i="1"/>
  <c r="AZ104" i="1"/>
  <c r="BA104" i="1"/>
  <c r="AV105" i="1"/>
  <c r="AW105" i="1"/>
  <c r="AX105" i="1"/>
  <c r="AY105" i="1"/>
  <c r="AZ105" i="1"/>
  <c r="BA105" i="1"/>
  <c r="AV106" i="1"/>
  <c r="AW106" i="1"/>
  <c r="AX106" i="1"/>
  <c r="AY106" i="1"/>
  <c r="BB106" i="1" s="1"/>
  <c r="BC106" i="1" s="1"/>
  <c r="BD106" i="1" s="1"/>
  <c r="AZ106" i="1"/>
  <c r="BA106" i="1"/>
  <c r="AV107" i="1"/>
  <c r="AW107" i="1"/>
  <c r="AX107" i="1"/>
  <c r="AY107" i="1"/>
  <c r="AZ107" i="1"/>
  <c r="BA107" i="1"/>
  <c r="AV108" i="1"/>
  <c r="AW108" i="1"/>
  <c r="AX108" i="1"/>
  <c r="AY108" i="1"/>
  <c r="AZ108" i="1"/>
  <c r="BA108" i="1"/>
  <c r="AV109" i="1"/>
  <c r="AW109" i="1"/>
  <c r="AX109" i="1"/>
  <c r="AY109" i="1"/>
  <c r="AZ109" i="1"/>
  <c r="BA109" i="1"/>
  <c r="AV110" i="1"/>
  <c r="AW110" i="1"/>
  <c r="AX110" i="1"/>
  <c r="AY110" i="1"/>
  <c r="AZ110" i="1"/>
  <c r="BA110" i="1"/>
  <c r="AV111" i="1"/>
  <c r="AW111" i="1"/>
  <c r="AX111" i="1"/>
  <c r="AY111" i="1"/>
  <c r="AZ111" i="1"/>
  <c r="BA111" i="1"/>
  <c r="AV112" i="1"/>
  <c r="AW112" i="1"/>
  <c r="AX112" i="1"/>
  <c r="AY112" i="1"/>
  <c r="AZ112" i="1"/>
  <c r="BA112" i="1"/>
  <c r="AV113" i="1"/>
  <c r="AW113" i="1"/>
  <c r="AX113" i="1"/>
  <c r="AY113" i="1"/>
  <c r="AZ113" i="1"/>
  <c r="BA113" i="1"/>
  <c r="AV114" i="1"/>
  <c r="AW114" i="1"/>
  <c r="AX114" i="1"/>
  <c r="AY114" i="1"/>
  <c r="AZ114" i="1"/>
  <c r="BA114" i="1"/>
  <c r="AV115" i="1"/>
  <c r="AW115" i="1"/>
  <c r="AX115" i="1"/>
  <c r="AY115" i="1"/>
  <c r="AZ115" i="1"/>
  <c r="BA115" i="1"/>
  <c r="BB115" i="1" s="1"/>
  <c r="BC115" i="1" s="1"/>
  <c r="BD115" i="1" s="1"/>
  <c r="AV116" i="1"/>
  <c r="AW116" i="1"/>
  <c r="AX116" i="1"/>
  <c r="AY116" i="1"/>
  <c r="AZ116" i="1"/>
  <c r="BA116" i="1"/>
  <c r="AV117" i="1"/>
  <c r="AW117" i="1"/>
  <c r="AX117" i="1"/>
  <c r="AY117" i="1"/>
  <c r="AZ117" i="1"/>
  <c r="BA117" i="1"/>
  <c r="AV118" i="1"/>
  <c r="AW118" i="1"/>
  <c r="AX118" i="1"/>
  <c r="AY118" i="1"/>
  <c r="AZ118" i="1"/>
  <c r="BA118" i="1"/>
  <c r="AV119" i="1"/>
  <c r="AW119" i="1"/>
  <c r="AX119" i="1"/>
  <c r="AY119" i="1"/>
  <c r="AZ119" i="1"/>
  <c r="BA119" i="1"/>
  <c r="AV120" i="1"/>
  <c r="AW120" i="1"/>
  <c r="AX120" i="1"/>
  <c r="AY120" i="1"/>
  <c r="AZ120" i="1"/>
  <c r="BA120" i="1"/>
  <c r="AV121" i="1"/>
  <c r="AW121" i="1"/>
  <c r="AX121" i="1"/>
  <c r="AY121" i="1"/>
  <c r="AZ121" i="1"/>
  <c r="BA121" i="1"/>
  <c r="AV122" i="1"/>
  <c r="AW122" i="1"/>
  <c r="AX122" i="1"/>
  <c r="AY122" i="1"/>
  <c r="AZ122" i="1"/>
  <c r="BA122" i="1"/>
  <c r="AV123" i="1"/>
  <c r="AW123" i="1"/>
  <c r="AX123" i="1"/>
  <c r="AY123" i="1"/>
  <c r="AZ123" i="1"/>
  <c r="BA123" i="1"/>
  <c r="AV124" i="1"/>
  <c r="AW124" i="1"/>
  <c r="AX124" i="1"/>
  <c r="AY124" i="1"/>
  <c r="AZ124" i="1"/>
  <c r="BA124" i="1"/>
  <c r="AV125" i="1"/>
  <c r="AW125" i="1"/>
  <c r="AX125" i="1"/>
  <c r="AY125" i="1"/>
  <c r="AZ125" i="1"/>
  <c r="BB125" i="1" s="1"/>
  <c r="BC125" i="1" s="1"/>
  <c r="BD125" i="1" s="1"/>
  <c r="BA125" i="1"/>
  <c r="AV126" i="1"/>
  <c r="AW126" i="1"/>
  <c r="AX126" i="1"/>
  <c r="AY126" i="1"/>
  <c r="AZ126" i="1"/>
  <c r="BA126" i="1"/>
  <c r="AV127" i="1"/>
  <c r="AW127" i="1"/>
  <c r="AX127" i="1"/>
  <c r="AY127" i="1"/>
  <c r="AZ127" i="1"/>
  <c r="BA127" i="1"/>
  <c r="AV128" i="1"/>
  <c r="AW128" i="1"/>
  <c r="AX128" i="1"/>
  <c r="AY128" i="1"/>
  <c r="AZ128" i="1"/>
  <c r="BA128" i="1"/>
  <c r="AV129" i="1"/>
  <c r="AW129" i="1"/>
  <c r="AX129" i="1"/>
  <c r="AY129" i="1"/>
  <c r="AZ129" i="1"/>
  <c r="BA129" i="1"/>
  <c r="AV130" i="1"/>
  <c r="AW130" i="1"/>
  <c r="AX130" i="1"/>
  <c r="AY130" i="1"/>
  <c r="AZ130" i="1"/>
  <c r="BA130" i="1"/>
  <c r="AV131" i="1"/>
  <c r="AW131" i="1"/>
  <c r="AX131" i="1"/>
  <c r="AY131" i="1"/>
  <c r="AZ131" i="1"/>
  <c r="BA131" i="1"/>
  <c r="AV132" i="1"/>
  <c r="AW132" i="1"/>
  <c r="AX132" i="1"/>
  <c r="AY132" i="1"/>
  <c r="AZ132" i="1"/>
  <c r="BA132" i="1"/>
  <c r="AV133" i="1"/>
  <c r="AW133" i="1"/>
  <c r="AX133" i="1"/>
  <c r="AY133" i="1"/>
  <c r="AZ133" i="1"/>
  <c r="BA133" i="1"/>
  <c r="AV134" i="1"/>
  <c r="AW134" i="1"/>
  <c r="AX134" i="1"/>
  <c r="AY134" i="1"/>
  <c r="AZ134" i="1"/>
  <c r="BA134" i="1"/>
  <c r="AV135" i="1"/>
  <c r="AW135" i="1"/>
  <c r="AX135" i="1"/>
  <c r="AY135" i="1"/>
  <c r="AZ135" i="1"/>
  <c r="BA135" i="1"/>
  <c r="AV136" i="1"/>
  <c r="AW136" i="1"/>
  <c r="AX136" i="1"/>
  <c r="AY136" i="1"/>
  <c r="AZ136" i="1"/>
  <c r="BA136" i="1"/>
  <c r="AV137" i="1"/>
  <c r="AW137" i="1"/>
  <c r="AX137" i="1"/>
  <c r="AY137" i="1"/>
  <c r="AZ137" i="1"/>
  <c r="BA137" i="1"/>
  <c r="AV138" i="1"/>
  <c r="AW138" i="1"/>
  <c r="AX138" i="1"/>
  <c r="AY138" i="1"/>
  <c r="AZ138" i="1"/>
  <c r="BA138" i="1"/>
  <c r="AV139" i="1"/>
  <c r="AW139" i="1"/>
  <c r="AX139" i="1"/>
  <c r="AY139" i="1"/>
  <c r="AZ139" i="1"/>
  <c r="BA139" i="1"/>
  <c r="AV140" i="1"/>
  <c r="AW140" i="1"/>
  <c r="AX140" i="1"/>
  <c r="AY140" i="1"/>
  <c r="AZ140" i="1"/>
  <c r="BA140" i="1"/>
  <c r="AV141" i="1"/>
  <c r="AW141" i="1"/>
  <c r="AX141" i="1"/>
  <c r="AY141" i="1"/>
  <c r="AZ141" i="1"/>
  <c r="BA141" i="1"/>
  <c r="AV142" i="1"/>
  <c r="AW142" i="1"/>
  <c r="AX142" i="1"/>
  <c r="AY142" i="1"/>
  <c r="AZ142" i="1"/>
  <c r="BA142" i="1"/>
  <c r="AV143" i="1"/>
  <c r="AW143" i="1"/>
  <c r="AX143" i="1"/>
  <c r="AY143" i="1"/>
  <c r="AZ143" i="1"/>
  <c r="BA143" i="1"/>
  <c r="AV144" i="1"/>
  <c r="AW144" i="1"/>
  <c r="AX144" i="1"/>
  <c r="AY144" i="1"/>
  <c r="AZ144" i="1"/>
  <c r="BA144" i="1"/>
  <c r="AV145" i="1"/>
  <c r="AW145" i="1"/>
  <c r="AX145" i="1"/>
  <c r="AY145" i="1"/>
  <c r="AZ145" i="1"/>
  <c r="BA145" i="1"/>
  <c r="AV146" i="1"/>
  <c r="AW146" i="1"/>
  <c r="AX146" i="1"/>
  <c r="AY146" i="1"/>
  <c r="AZ146" i="1"/>
  <c r="BA146" i="1"/>
  <c r="BB146" i="1"/>
  <c r="BC146" i="1" s="1"/>
  <c r="BD146" i="1" s="1"/>
  <c r="AV147" i="1"/>
  <c r="AW147" i="1"/>
  <c r="AX147" i="1"/>
  <c r="AY147" i="1"/>
  <c r="BB147" i="1" s="1"/>
  <c r="BC147" i="1" s="1"/>
  <c r="BD147" i="1" s="1"/>
  <c r="AZ147" i="1"/>
  <c r="BA147" i="1"/>
  <c r="AV148" i="1"/>
  <c r="AW148" i="1"/>
  <c r="AX148" i="1"/>
  <c r="AY148" i="1"/>
  <c r="AZ148" i="1"/>
  <c r="BA148" i="1"/>
  <c r="AV149" i="1"/>
  <c r="AW149" i="1"/>
  <c r="AX149" i="1"/>
  <c r="AY149" i="1"/>
  <c r="AZ149" i="1"/>
  <c r="BA149" i="1"/>
  <c r="AV150" i="1"/>
  <c r="AW150" i="1"/>
  <c r="AX150" i="1"/>
  <c r="AY150" i="1"/>
  <c r="AZ150" i="1"/>
  <c r="BA150" i="1"/>
  <c r="AV151" i="1"/>
  <c r="AW151" i="1"/>
  <c r="AX151" i="1"/>
  <c r="AY151" i="1"/>
  <c r="AZ151" i="1"/>
  <c r="BA151" i="1"/>
  <c r="AV152" i="1"/>
  <c r="AW152" i="1"/>
  <c r="AX152" i="1"/>
  <c r="AY152" i="1"/>
  <c r="AZ152" i="1"/>
  <c r="BA152" i="1"/>
  <c r="AV153" i="1"/>
  <c r="AW153" i="1"/>
  <c r="AX153" i="1"/>
  <c r="AY153" i="1"/>
  <c r="AZ153" i="1"/>
  <c r="BA153" i="1"/>
  <c r="AV154" i="1"/>
  <c r="AW154" i="1"/>
  <c r="AX154" i="1"/>
  <c r="AY154" i="1"/>
  <c r="AZ154" i="1"/>
  <c r="BA154" i="1"/>
  <c r="AV155" i="1"/>
  <c r="AW155" i="1"/>
  <c r="AX155" i="1"/>
  <c r="AY155" i="1"/>
  <c r="BB155" i="1" s="1"/>
  <c r="BC155" i="1" s="1"/>
  <c r="BD155" i="1" s="1"/>
  <c r="AZ155" i="1"/>
  <c r="BA155" i="1"/>
  <c r="AV156" i="1"/>
  <c r="AW156" i="1"/>
  <c r="AX156" i="1"/>
  <c r="AY156" i="1"/>
  <c r="AZ156" i="1"/>
  <c r="BA156" i="1"/>
  <c r="AV157" i="1"/>
  <c r="AW157" i="1"/>
  <c r="AX157" i="1"/>
  <c r="AY157" i="1"/>
  <c r="AZ157" i="1"/>
  <c r="BA157" i="1"/>
  <c r="AV158" i="1"/>
  <c r="AW158" i="1"/>
  <c r="AX158" i="1"/>
  <c r="AY158" i="1"/>
  <c r="AZ158" i="1"/>
  <c r="BA158" i="1"/>
  <c r="AV159" i="1"/>
  <c r="AW159" i="1"/>
  <c r="AX159" i="1"/>
  <c r="AY159" i="1"/>
  <c r="AZ159" i="1"/>
  <c r="BA159" i="1"/>
  <c r="AV160" i="1"/>
  <c r="AW160" i="1"/>
  <c r="AX160" i="1"/>
  <c r="AY160" i="1"/>
  <c r="AZ160" i="1"/>
  <c r="BA160" i="1"/>
  <c r="AV161" i="1"/>
  <c r="AW161" i="1"/>
  <c r="AX161" i="1"/>
  <c r="AY161" i="1"/>
  <c r="AZ161" i="1"/>
  <c r="BA161" i="1"/>
  <c r="AV162" i="1"/>
  <c r="AW162" i="1"/>
  <c r="AX162" i="1"/>
  <c r="AY162" i="1"/>
  <c r="AZ162" i="1"/>
  <c r="BA162" i="1"/>
  <c r="AV163" i="1"/>
  <c r="AW163" i="1"/>
  <c r="AX163" i="1"/>
  <c r="AY163" i="1"/>
  <c r="AZ163" i="1"/>
  <c r="BA163" i="1"/>
  <c r="AV164" i="1"/>
  <c r="AW164" i="1"/>
  <c r="AX164" i="1"/>
  <c r="AY164" i="1"/>
  <c r="AZ164" i="1"/>
  <c r="BA164" i="1"/>
  <c r="AV165" i="1"/>
  <c r="AW165" i="1"/>
  <c r="AX165" i="1"/>
  <c r="AY165" i="1"/>
  <c r="AZ165" i="1"/>
  <c r="BA165" i="1"/>
  <c r="AV166" i="1"/>
  <c r="AW166" i="1"/>
  <c r="AX166" i="1"/>
  <c r="AY166" i="1"/>
  <c r="AZ166" i="1"/>
  <c r="BA166" i="1"/>
  <c r="AV167" i="1"/>
  <c r="AW167" i="1"/>
  <c r="AX167" i="1"/>
  <c r="AY167" i="1"/>
  <c r="AZ167" i="1"/>
  <c r="BA167" i="1"/>
  <c r="AV168" i="1"/>
  <c r="AW168" i="1"/>
  <c r="AX168" i="1"/>
  <c r="AY168" i="1"/>
  <c r="AZ168" i="1"/>
  <c r="BA168" i="1"/>
  <c r="AV169" i="1"/>
  <c r="AW169" i="1"/>
  <c r="AX169" i="1"/>
  <c r="AY169" i="1"/>
  <c r="AZ169" i="1"/>
  <c r="BA169" i="1"/>
  <c r="AV170" i="1"/>
  <c r="AW170" i="1"/>
  <c r="AX170" i="1"/>
  <c r="AY170" i="1"/>
  <c r="AZ170" i="1"/>
  <c r="BA170" i="1"/>
  <c r="AV171" i="1"/>
  <c r="AW171" i="1"/>
  <c r="AX171" i="1"/>
  <c r="AY171" i="1"/>
  <c r="AZ171" i="1"/>
  <c r="BA171" i="1"/>
  <c r="AV172" i="1"/>
  <c r="AW172" i="1"/>
  <c r="AX172" i="1"/>
  <c r="AY172" i="1"/>
  <c r="AZ172" i="1"/>
  <c r="BA172" i="1"/>
  <c r="AV173" i="1"/>
  <c r="AW173" i="1"/>
  <c r="AX173" i="1"/>
  <c r="AY173" i="1"/>
  <c r="AZ173" i="1"/>
  <c r="BA173" i="1"/>
  <c r="AV174" i="1"/>
  <c r="AW174" i="1"/>
  <c r="AX174" i="1"/>
  <c r="AY174" i="1"/>
  <c r="AZ174" i="1"/>
  <c r="BA174" i="1"/>
  <c r="AV175" i="1"/>
  <c r="AW175" i="1"/>
  <c r="AX175" i="1"/>
  <c r="AY175" i="1"/>
  <c r="AZ175" i="1"/>
  <c r="BA175" i="1"/>
  <c r="AV176" i="1"/>
  <c r="AW176" i="1"/>
  <c r="AX176" i="1"/>
  <c r="AY176" i="1"/>
  <c r="AZ176" i="1"/>
  <c r="BA176" i="1"/>
  <c r="AV177" i="1"/>
  <c r="AW177" i="1"/>
  <c r="AX177" i="1"/>
  <c r="AY177" i="1"/>
  <c r="AZ177" i="1"/>
  <c r="BA177" i="1"/>
  <c r="AV178" i="1"/>
  <c r="AW178" i="1"/>
  <c r="AX178" i="1"/>
  <c r="AY178" i="1"/>
  <c r="AZ178" i="1"/>
  <c r="BA178" i="1"/>
  <c r="AV179" i="1"/>
  <c r="AW179" i="1"/>
  <c r="AX179" i="1"/>
  <c r="AY179" i="1"/>
  <c r="AZ179" i="1"/>
  <c r="BA179" i="1"/>
  <c r="AV180" i="1"/>
  <c r="AW180" i="1"/>
  <c r="AX180" i="1"/>
  <c r="AY180" i="1"/>
  <c r="AZ180" i="1"/>
  <c r="BB180" i="1" s="1"/>
  <c r="BC180" i="1" s="1"/>
  <c r="BA180" i="1"/>
  <c r="AV181" i="1"/>
  <c r="AW181" i="1"/>
  <c r="AX181" i="1"/>
  <c r="AY181" i="1"/>
  <c r="AZ181" i="1"/>
  <c r="BA181" i="1"/>
  <c r="AV182" i="1"/>
  <c r="AW182" i="1"/>
  <c r="AX182" i="1"/>
  <c r="AY182" i="1"/>
  <c r="AZ182" i="1"/>
  <c r="BA182" i="1"/>
  <c r="AV183" i="1"/>
  <c r="AW183" i="1"/>
  <c r="AX183" i="1"/>
  <c r="AY183" i="1"/>
  <c r="AZ183" i="1"/>
  <c r="BA183" i="1"/>
  <c r="AV184" i="1"/>
  <c r="AW184" i="1"/>
  <c r="AX184" i="1"/>
  <c r="AY184" i="1"/>
  <c r="AZ184" i="1"/>
  <c r="BA184" i="1"/>
  <c r="AV185" i="1"/>
  <c r="AW185" i="1"/>
  <c r="AX185" i="1"/>
  <c r="AY185" i="1"/>
  <c r="AZ185" i="1"/>
  <c r="BA185" i="1"/>
  <c r="AV186" i="1"/>
  <c r="AW186" i="1"/>
  <c r="AX186" i="1"/>
  <c r="AY186" i="1"/>
  <c r="AZ186" i="1"/>
  <c r="BA186" i="1"/>
  <c r="AV187" i="1"/>
  <c r="AW187" i="1"/>
  <c r="AX187" i="1"/>
  <c r="AY187" i="1"/>
  <c r="AZ187" i="1"/>
  <c r="BA187" i="1"/>
  <c r="AV188" i="1"/>
  <c r="AW188" i="1"/>
  <c r="AX188" i="1"/>
  <c r="AY188" i="1"/>
  <c r="AZ188" i="1"/>
  <c r="BA188" i="1"/>
  <c r="AV189" i="1"/>
  <c r="AW189" i="1"/>
  <c r="AX189" i="1"/>
  <c r="AY189" i="1"/>
  <c r="AZ189" i="1"/>
  <c r="BA189" i="1"/>
  <c r="AV190" i="1"/>
  <c r="AW190" i="1"/>
  <c r="AX190" i="1"/>
  <c r="AY190" i="1"/>
  <c r="AZ190" i="1"/>
  <c r="BA190" i="1"/>
  <c r="AV191" i="1"/>
  <c r="AW191" i="1"/>
  <c r="AX191" i="1"/>
  <c r="AY191" i="1"/>
  <c r="AZ191" i="1"/>
  <c r="BA191" i="1"/>
  <c r="AV192" i="1"/>
  <c r="AW192" i="1"/>
  <c r="AX192" i="1"/>
  <c r="AY192" i="1"/>
  <c r="AZ192" i="1"/>
  <c r="BA192" i="1"/>
  <c r="AV193" i="1"/>
  <c r="AW193" i="1"/>
  <c r="AX193" i="1"/>
  <c r="AY193" i="1"/>
  <c r="AZ193" i="1"/>
  <c r="BA193" i="1"/>
  <c r="AV194" i="1"/>
  <c r="AW194" i="1"/>
  <c r="AX194" i="1"/>
  <c r="AY194" i="1"/>
  <c r="BB194" i="1" s="1"/>
  <c r="BC194" i="1" s="1"/>
  <c r="BD194" i="1" s="1"/>
  <c r="AZ194" i="1"/>
  <c r="BA194" i="1"/>
  <c r="AV195" i="1"/>
  <c r="AW195" i="1"/>
  <c r="AX195" i="1"/>
  <c r="AY195" i="1"/>
  <c r="AZ195" i="1"/>
  <c r="BB195" i="1" s="1"/>
  <c r="BC195" i="1" s="1"/>
  <c r="BD195" i="1" s="1"/>
  <c r="BA195" i="1"/>
  <c r="AV196" i="1"/>
  <c r="AW196" i="1"/>
  <c r="AX196" i="1"/>
  <c r="AY196" i="1"/>
  <c r="AZ196" i="1"/>
  <c r="BA196" i="1"/>
  <c r="AV197" i="1"/>
  <c r="AW197" i="1"/>
  <c r="AX197" i="1"/>
  <c r="AY197" i="1"/>
  <c r="AZ197" i="1"/>
  <c r="BA197" i="1"/>
  <c r="AV198" i="1"/>
  <c r="AW198" i="1"/>
  <c r="AX198" i="1"/>
  <c r="AY198" i="1"/>
  <c r="AZ198" i="1"/>
  <c r="BA198" i="1"/>
  <c r="AV199" i="1"/>
  <c r="AW199" i="1"/>
  <c r="AX199" i="1"/>
  <c r="AY199" i="1"/>
  <c r="AZ199" i="1"/>
  <c r="BA199" i="1"/>
  <c r="AV200" i="1"/>
  <c r="AW200" i="1"/>
  <c r="AX200" i="1"/>
  <c r="AY200" i="1"/>
  <c r="AZ200" i="1"/>
  <c r="BA200" i="1"/>
  <c r="AV201" i="1"/>
  <c r="AW201" i="1"/>
  <c r="AX201" i="1"/>
  <c r="AY201" i="1"/>
  <c r="AZ201" i="1"/>
  <c r="BA201" i="1"/>
  <c r="AV202" i="1"/>
  <c r="AW202" i="1"/>
  <c r="AX202" i="1"/>
  <c r="AY202" i="1"/>
  <c r="AZ202" i="1"/>
  <c r="BA202" i="1"/>
  <c r="AV203" i="1"/>
  <c r="AW203" i="1"/>
  <c r="AX203" i="1"/>
  <c r="AY203" i="1"/>
  <c r="AZ203" i="1"/>
  <c r="BB203" i="1" s="1"/>
  <c r="BC203" i="1" s="1"/>
  <c r="BD203" i="1" s="1"/>
  <c r="BA203" i="1"/>
  <c r="AV204" i="1"/>
  <c r="AW204" i="1"/>
  <c r="AX204" i="1"/>
  <c r="AY204" i="1"/>
  <c r="AZ204" i="1"/>
  <c r="BA204" i="1"/>
  <c r="AV205" i="1"/>
  <c r="AW205" i="1"/>
  <c r="AX205" i="1"/>
  <c r="AY205" i="1"/>
  <c r="AZ205" i="1"/>
  <c r="BA205" i="1"/>
  <c r="AV206" i="1"/>
  <c r="AW206" i="1"/>
  <c r="AX206" i="1"/>
  <c r="AY206" i="1"/>
  <c r="AZ206" i="1"/>
  <c r="BA206" i="1"/>
  <c r="AV207" i="1"/>
  <c r="AW207" i="1"/>
  <c r="AX207" i="1"/>
  <c r="AY207" i="1"/>
  <c r="AZ207" i="1"/>
  <c r="BA207" i="1"/>
  <c r="AV208" i="1"/>
  <c r="AW208" i="1"/>
  <c r="AX208" i="1"/>
  <c r="AY208" i="1"/>
  <c r="AZ208" i="1"/>
  <c r="BA208" i="1"/>
  <c r="AV209" i="1"/>
  <c r="AW209" i="1"/>
  <c r="AX209" i="1"/>
  <c r="AY209" i="1"/>
  <c r="AZ209" i="1"/>
  <c r="BA209" i="1"/>
  <c r="AV210" i="1"/>
  <c r="AW210" i="1"/>
  <c r="AX210" i="1"/>
  <c r="AY210" i="1"/>
  <c r="AZ210" i="1"/>
  <c r="BA210" i="1"/>
  <c r="AV211" i="1"/>
  <c r="AW211" i="1"/>
  <c r="AX211" i="1"/>
  <c r="AY211" i="1"/>
  <c r="AZ211" i="1"/>
  <c r="BA211" i="1"/>
  <c r="AV212" i="1"/>
  <c r="AW212" i="1"/>
  <c r="AX212" i="1"/>
  <c r="AY212" i="1"/>
  <c r="AZ212" i="1"/>
  <c r="BA212" i="1"/>
  <c r="AV213" i="1"/>
  <c r="AW213" i="1"/>
  <c r="AX213" i="1"/>
  <c r="AY213" i="1"/>
  <c r="AZ213" i="1"/>
  <c r="BB213" i="1" s="1"/>
  <c r="BC213" i="1" s="1"/>
  <c r="BA213" i="1"/>
  <c r="AV214" i="1"/>
  <c r="AW214" i="1"/>
  <c r="AX214" i="1"/>
  <c r="AY214" i="1"/>
  <c r="AZ214" i="1"/>
  <c r="BA214" i="1"/>
  <c r="AV215" i="1"/>
  <c r="AW215" i="1"/>
  <c r="AX215" i="1"/>
  <c r="AY215" i="1"/>
  <c r="AZ215" i="1"/>
  <c r="BA215" i="1"/>
  <c r="AV216" i="1"/>
  <c r="AW216" i="1"/>
  <c r="AX216" i="1"/>
  <c r="AY216" i="1"/>
  <c r="AZ216" i="1"/>
  <c r="BA216" i="1"/>
  <c r="AV217" i="1"/>
  <c r="AW217" i="1"/>
  <c r="AX217" i="1"/>
  <c r="AY217" i="1"/>
  <c r="AZ217" i="1"/>
  <c r="BA217" i="1"/>
  <c r="AV218" i="1"/>
  <c r="AW218" i="1"/>
  <c r="AX218" i="1"/>
  <c r="AY218" i="1"/>
  <c r="AZ218" i="1"/>
  <c r="BA218" i="1"/>
  <c r="AV219" i="1"/>
  <c r="AW219" i="1"/>
  <c r="AX219" i="1"/>
  <c r="AY219" i="1"/>
  <c r="AZ219" i="1"/>
  <c r="BA219" i="1"/>
  <c r="AV220" i="1"/>
  <c r="AW220" i="1"/>
  <c r="AX220" i="1"/>
  <c r="AY220" i="1"/>
  <c r="AZ220" i="1"/>
  <c r="BA220" i="1"/>
  <c r="BB220" i="1"/>
  <c r="BC220" i="1" s="1"/>
  <c r="BD220" i="1" s="1"/>
  <c r="AV221" i="1"/>
  <c r="AW221" i="1"/>
  <c r="AX221" i="1"/>
  <c r="AY221" i="1"/>
  <c r="AZ221" i="1"/>
  <c r="BA221" i="1"/>
  <c r="AV222" i="1"/>
  <c r="AW222" i="1"/>
  <c r="AX222" i="1"/>
  <c r="AY222" i="1"/>
  <c r="AZ222" i="1"/>
  <c r="BA222" i="1"/>
  <c r="AV223" i="1"/>
  <c r="AW223" i="1"/>
  <c r="AX223" i="1"/>
  <c r="AY223" i="1"/>
  <c r="BB223" i="1" s="1"/>
  <c r="BC223" i="1" s="1"/>
  <c r="BD223" i="1" s="1"/>
  <c r="AZ223" i="1"/>
  <c r="BA223" i="1"/>
  <c r="AV224" i="1"/>
  <c r="AW224" i="1"/>
  <c r="AX224" i="1"/>
  <c r="AY224" i="1"/>
  <c r="AZ224" i="1"/>
  <c r="BA224" i="1"/>
  <c r="AV225" i="1"/>
  <c r="AW225" i="1"/>
  <c r="AX225" i="1"/>
  <c r="AY225" i="1"/>
  <c r="AZ225" i="1"/>
  <c r="BA225" i="1"/>
  <c r="AV226" i="1"/>
  <c r="AW226" i="1"/>
  <c r="AX226" i="1"/>
  <c r="AY226" i="1"/>
  <c r="AZ226" i="1"/>
  <c r="BA226" i="1"/>
  <c r="AV227" i="1"/>
  <c r="AW227" i="1"/>
  <c r="AX227" i="1"/>
  <c r="AY227" i="1"/>
  <c r="BB227" i="1" s="1"/>
  <c r="BC227" i="1" s="1"/>
  <c r="BD227" i="1" s="1"/>
  <c r="AZ227" i="1"/>
  <c r="BA227" i="1"/>
  <c r="AV228" i="1"/>
  <c r="AW228" i="1"/>
  <c r="AX228" i="1"/>
  <c r="AY228" i="1"/>
  <c r="AZ228" i="1"/>
  <c r="BA228" i="1"/>
  <c r="AV229" i="1"/>
  <c r="AW229" i="1"/>
  <c r="AX229" i="1"/>
  <c r="AY229" i="1"/>
  <c r="AZ229" i="1"/>
  <c r="BA229" i="1"/>
  <c r="AV230" i="1"/>
  <c r="AW230" i="1"/>
  <c r="AX230" i="1"/>
  <c r="AY230" i="1"/>
  <c r="AZ230" i="1"/>
  <c r="BA230" i="1"/>
  <c r="AV231" i="1"/>
  <c r="AW231" i="1"/>
  <c r="AX231" i="1"/>
  <c r="AY231" i="1"/>
  <c r="BB231" i="1" s="1"/>
  <c r="BC231" i="1" s="1"/>
  <c r="BD231" i="1" s="1"/>
  <c r="AZ231" i="1"/>
  <c r="BA231" i="1"/>
  <c r="AV232" i="1"/>
  <c r="AW232" i="1"/>
  <c r="AX232" i="1"/>
  <c r="AY232" i="1"/>
  <c r="AZ232" i="1"/>
  <c r="BA232" i="1"/>
  <c r="AV233" i="1"/>
  <c r="AW233" i="1"/>
  <c r="AX233" i="1"/>
  <c r="AY233" i="1"/>
  <c r="AZ233" i="1"/>
  <c r="BA233" i="1"/>
  <c r="AV234" i="1"/>
  <c r="AW234" i="1"/>
  <c r="AX234" i="1"/>
  <c r="AY234" i="1"/>
  <c r="AZ234" i="1"/>
  <c r="BA234" i="1"/>
  <c r="AV235" i="1"/>
  <c r="AW235" i="1"/>
  <c r="AX235" i="1"/>
  <c r="AY235" i="1"/>
  <c r="BB235" i="1" s="1"/>
  <c r="BC235" i="1" s="1"/>
  <c r="AZ235" i="1"/>
  <c r="BA235" i="1"/>
  <c r="AV236" i="1"/>
  <c r="AW236" i="1"/>
  <c r="AX236" i="1"/>
  <c r="AY236" i="1"/>
  <c r="AZ236" i="1"/>
  <c r="BA236" i="1"/>
  <c r="AV237" i="1"/>
  <c r="AW237" i="1"/>
  <c r="AX237" i="1"/>
  <c r="AY237" i="1"/>
  <c r="AZ237" i="1"/>
  <c r="BA237" i="1"/>
  <c r="AV238" i="1"/>
  <c r="AW238" i="1"/>
  <c r="AX238" i="1"/>
  <c r="AY238" i="1"/>
  <c r="AZ238" i="1"/>
  <c r="BA238" i="1"/>
  <c r="AV239" i="1"/>
  <c r="AW239" i="1"/>
  <c r="AX239" i="1"/>
  <c r="AY239" i="1"/>
  <c r="AZ239" i="1"/>
  <c r="BA239" i="1"/>
  <c r="AV240" i="1"/>
  <c r="AW240" i="1"/>
  <c r="AX240" i="1"/>
  <c r="AY240" i="1"/>
  <c r="AZ240" i="1"/>
  <c r="BA240" i="1"/>
  <c r="AV241" i="1"/>
  <c r="AW241" i="1"/>
  <c r="AX241" i="1"/>
  <c r="AY241" i="1"/>
  <c r="AZ241" i="1"/>
  <c r="BA241" i="1"/>
  <c r="AV242" i="1"/>
  <c r="AW242" i="1"/>
  <c r="AX242" i="1"/>
  <c r="AY242" i="1"/>
  <c r="AZ242" i="1"/>
  <c r="BA242" i="1"/>
  <c r="AV243" i="1"/>
  <c r="AW243" i="1"/>
  <c r="AX243" i="1"/>
  <c r="AY243" i="1"/>
  <c r="AZ243" i="1"/>
  <c r="BA243" i="1"/>
  <c r="AV244" i="1"/>
  <c r="AW244" i="1"/>
  <c r="AX244" i="1"/>
  <c r="AY244" i="1"/>
  <c r="AZ244" i="1"/>
  <c r="BA244" i="1"/>
  <c r="AV245" i="1"/>
  <c r="AW245" i="1"/>
  <c r="AX245" i="1"/>
  <c r="AY245" i="1"/>
  <c r="AZ245" i="1"/>
  <c r="BA245" i="1"/>
  <c r="AV246" i="1"/>
  <c r="AW246" i="1"/>
  <c r="AX246" i="1"/>
  <c r="AY246" i="1"/>
  <c r="AZ246" i="1"/>
  <c r="BA246" i="1"/>
  <c r="AV247" i="1"/>
  <c r="AW247" i="1"/>
  <c r="AX247" i="1"/>
  <c r="AY247" i="1"/>
  <c r="AZ247" i="1"/>
  <c r="BA247" i="1"/>
  <c r="AV248" i="1"/>
  <c r="AW248" i="1"/>
  <c r="AX248" i="1"/>
  <c r="AY248" i="1"/>
  <c r="AZ248" i="1"/>
  <c r="BA248" i="1"/>
  <c r="AV249" i="1"/>
  <c r="AW249" i="1"/>
  <c r="AX249" i="1"/>
  <c r="AY249" i="1"/>
  <c r="AZ249" i="1"/>
  <c r="BA249" i="1"/>
  <c r="AV250" i="1"/>
  <c r="AW250" i="1"/>
  <c r="AX250" i="1"/>
  <c r="AY250" i="1"/>
  <c r="AZ250" i="1"/>
  <c r="BA250" i="1"/>
  <c r="AV251" i="1"/>
  <c r="AW251" i="1"/>
  <c r="AX251" i="1"/>
  <c r="AY251" i="1"/>
  <c r="AZ251" i="1"/>
  <c r="BA251" i="1"/>
  <c r="AV252" i="1"/>
  <c r="AW252" i="1"/>
  <c r="AX252" i="1"/>
  <c r="AY252" i="1"/>
  <c r="AZ252" i="1"/>
  <c r="BA252" i="1"/>
  <c r="AV253" i="1"/>
  <c r="AW253" i="1"/>
  <c r="AX253" i="1"/>
  <c r="AY253" i="1"/>
  <c r="AZ253" i="1"/>
  <c r="BA253" i="1"/>
  <c r="AV254" i="1"/>
  <c r="AW254" i="1"/>
  <c r="AX254" i="1"/>
  <c r="AY254" i="1"/>
  <c r="AZ254" i="1"/>
  <c r="BA254" i="1"/>
  <c r="AV255" i="1"/>
  <c r="AW255" i="1"/>
  <c r="AX255" i="1"/>
  <c r="AY255" i="1"/>
  <c r="BB255" i="1" s="1"/>
  <c r="BC255" i="1" s="1"/>
  <c r="BD255" i="1" s="1"/>
  <c r="AZ255" i="1"/>
  <c r="BA255" i="1"/>
  <c r="AV256" i="1"/>
  <c r="AW256" i="1"/>
  <c r="AX256" i="1"/>
  <c r="AY256" i="1"/>
  <c r="AZ256" i="1"/>
  <c r="BA256" i="1"/>
  <c r="AV257" i="1"/>
  <c r="AW257" i="1"/>
  <c r="AX257" i="1"/>
  <c r="AY257" i="1"/>
  <c r="AZ257" i="1"/>
  <c r="BA257" i="1"/>
  <c r="AV258" i="1"/>
  <c r="AW258" i="1"/>
  <c r="AX258" i="1"/>
  <c r="AY258" i="1"/>
  <c r="AZ258" i="1"/>
  <c r="BA258" i="1"/>
  <c r="AV259" i="1"/>
  <c r="AW259" i="1"/>
  <c r="AX259" i="1"/>
  <c r="AY259" i="1"/>
  <c r="AZ259" i="1"/>
  <c r="BA259" i="1"/>
  <c r="AV260" i="1"/>
  <c r="AW260" i="1"/>
  <c r="AX260" i="1"/>
  <c r="AY260" i="1"/>
  <c r="AZ260" i="1"/>
  <c r="BA260" i="1"/>
  <c r="AV261" i="1"/>
  <c r="AW261" i="1"/>
  <c r="AX261" i="1"/>
  <c r="AY261" i="1"/>
  <c r="BB261" i="1" s="1"/>
  <c r="BC261" i="1" s="1"/>
  <c r="BD261" i="1" s="1"/>
  <c r="AZ261" i="1"/>
  <c r="BA261" i="1"/>
  <c r="AV262" i="1"/>
  <c r="AW262" i="1"/>
  <c r="AX262" i="1"/>
  <c r="AY262" i="1"/>
  <c r="AZ262" i="1"/>
  <c r="BA262" i="1"/>
  <c r="AV263" i="1"/>
  <c r="AW263" i="1"/>
  <c r="AX263" i="1"/>
  <c r="AY263" i="1"/>
  <c r="BB263" i="1" s="1"/>
  <c r="BC263" i="1" s="1"/>
  <c r="BD263" i="1" s="1"/>
  <c r="AZ263" i="1"/>
  <c r="BA263" i="1"/>
  <c r="AV264" i="1"/>
  <c r="AW264" i="1"/>
  <c r="AX264" i="1"/>
  <c r="AY264" i="1"/>
  <c r="AZ264" i="1"/>
  <c r="BA264" i="1"/>
  <c r="AV265" i="1"/>
  <c r="AW265" i="1"/>
  <c r="AX265" i="1"/>
  <c r="AY265" i="1"/>
  <c r="AZ265" i="1"/>
  <c r="BA265" i="1"/>
  <c r="AV266" i="1"/>
  <c r="AW266" i="1"/>
  <c r="AX266" i="1"/>
  <c r="AY266" i="1"/>
  <c r="AZ266" i="1"/>
  <c r="BA266" i="1"/>
  <c r="AV267" i="1"/>
  <c r="AW267" i="1"/>
  <c r="AX267" i="1"/>
  <c r="AY267" i="1"/>
  <c r="AZ267" i="1"/>
  <c r="BA267" i="1"/>
  <c r="AV268" i="1"/>
  <c r="AW268" i="1"/>
  <c r="AX268" i="1"/>
  <c r="AY268" i="1"/>
  <c r="AZ268" i="1"/>
  <c r="BA268" i="1"/>
  <c r="AV269" i="1"/>
  <c r="AW269" i="1"/>
  <c r="AX269" i="1"/>
  <c r="AY269" i="1"/>
  <c r="AZ269" i="1"/>
  <c r="BA269" i="1"/>
  <c r="AV270" i="1"/>
  <c r="AW270" i="1"/>
  <c r="AX270" i="1"/>
  <c r="AY270" i="1"/>
  <c r="AZ270" i="1"/>
  <c r="BA270" i="1"/>
  <c r="AV271" i="1"/>
  <c r="AW271" i="1"/>
  <c r="AX271" i="1"/>
  <c r="AY271" i="1"/>
  <c r="AZ271" i="1"/>
  <c r="BA271" i="1"/>
  <c r="AV272" i="1"/>
  <c r="AW272" i="1"/>
  <c r="AX272" i="1"/>
  <c r="AY272" i="1"/>
  <c r="AZ272" i="1"/>
  <c r="BA272" i="1"/>
  <c r="AV273" i="1"/>
  <c r="AW273" i="1"/>
  <c r="AX273" i="1"/>
  <c r="AY273" i="1"/>
  <c r="AZ273" i="1"/>
  <c r="BA273" i="1"/>
  <c r="AV274" i="1"/>
  <c r="AW274" i="1"/>
  <c r="AX274" i="1"/>
  <c r="AY274" i="1"/>
  <c r="AZ274" i="1"/>
  <c r="BA274" i="1"/>
  <c r="AV275" i="1"/>
  <c r="AW275" i="1"/>
  <c r="AX275" i="1"/>
  <c r="AY275" i="1"/>
  <c r="AZ275" i="1"/>
  <c r="BA275" i="1"/>
  <c r="AV276" i="1"/>
  <c r="AW276" i="1"/>
  <c r="AX276" i="1"/>
  <c r="AY276" i="1"/>
  <c r="AZ276" i="1"/>
  <c r="BA276" i="1"/>
  <c r="AV277" i="1"/>
  <c r="AW277" i="1"/>
  <c r="AX277" i="1"/>
  <c r="AY277" i="1"/>
  <c r="AZ277" i="1"/>
  <c r="BA277" i="1"/>
  <c r="AV278" i="1"/>
  <c r="AW278" i="1"/>
  <c r="AX278" i="1"/>
  <c r="AY278" i="1"/>
  <c r="AZ278" i="1"/>
  <c r="BA278" i="1"/>
  <c r="AV279" i="1"/>
  <c r="AW279" i="1"/>
  <c r="AX279" i="1"/>
  <c r="AY279" i="1"/>
  <c r="AZ279" i="1"/>
  <c r="BA279" i="1"/>
  <c r="AV280" i="1"/>
  <c r="AW280" i="1"/>
  <c r="AX280" i="1"/>
  <c r="AY280" i="1"/>
  <c r="AZ280" i="1"/>
  <c r="BA280" i="1"/>
  <c r="AV281" i="1"/>
  <c r="AW281" i="1"/>
  <c r="AX281" i="1"/>
  <c r="AY281" i="1"/>
  <c r="AZ281" i="1"/>
  <c r="BA281" i="1"/>
  <c r="AV282" i="1"/>
  <c r="AW282" i="1"/>
  <c r="AX282" i="1"/>
  <c r="AY282" i="1"/>
  <c r="AZ282" i="1"/>
  <c r="BA282" i="1"/>
  <c r="AV283" i="1"/>
  <c r="AW283" i="1"/>
  <c r="AX283" i="1"/>
  <c r="AY283" i="1"/>
  <c r="AZ283" i="1"/>
  <c r="BA283" i="1"/>
  <c r="AV284" i="1"/>
  <c r="AW284" i="1"/>
  <c r="AX284" i="1"/>
  <c r="AY284" i="1"/>
  <c r="AZ284" i="1"/>
  <c r="BA284" i="1"/>
  <c r="AV285" i="1"/>
  <c r="AW285" i="1"/>
  <c r="AX285" i="1"/>
  <c r="AY285" i="1"/>
  <c r="AZ285" i="1"/>
  <c r="BA285" i="1"/>
  <c r="AV286" i="1"/>
  <c r="AW286" i="1"/>
  <c r="AX286" i="1"/>
  <c r="AY286" i="1"/>
  <c r="AZ286" i="1"/>
  <c r="BA286" i="1"/>
  <c r="AV287" i="1"/>
  <c r="AW287" i="1"/>
  <c r="BB287" i="1" s="1"/>
  <c r="BC287" i="1" s="1"/>
  <c r="BD287" i="1" s="1"/>
  <c r="AX287" i="1"/>
  <c r="AY287" i="1"/>
  <c r="AZ287" i="1"/>
  <c r="BA287" i="1"/>
  <c r="AV288" i="1"/>
  <c r="AW288" i="1"/>
  <c r="AX288" i="1"/>
  <c r="AY288" i="1"/>
  <c r="AZ288" i="1"/>
  <c r="BA288" i="1"/>
  <c r="AV289" i="1"/>
  <c r="AW289" i="1"/>
  <c r="AX289" i="1"/>
  <c r="AY289" i="1"/>
  <c r="AZ289" i="1"/>
  <c r="BA289" i="1"/>
  <c r="AV290" i="1"/>
  <c r="AW290" i="1"/>
  <c r="AX290" i="1"/>
  <c r="AY290" i="1"/>
  <c r="AZ290" i="1"/>
  <c r="BA290" i="1"/>
  <c r="AV291" i="1"/>
  <c r="AW291" i="1"/>
  <c r="AX291" i="1"/>
  <c r="AY291" i="1"/>
  <c r="AZ291" i="1"/>
  <c r="BA291" i="1"/>
  <c r="AV292" i="1"/>
  <c r="AW292" i="1"/>
  <c r="AX292" i="1"/>
  <c r="AY292" i="1"/>
  <c r="AZ292" i="1"/>
  <c r="BA292" i="1"/>
  <c r="AV293" i="1"/>
  <c r="AW293" i="1"/>
  <c r="AX293" i="1"/>
  <c r="AY293" i="1"/>
  <c r="AZ293" i="1"/>
  <c r="BA293" i="1"/>
  <c r="AV294" i="1"/>
  <c r="AW294" i="1"/>
  <c r="AX294" i="1"/>
  <c r="AY294" i="1"/>
  <c r="AZ294" i="1"/>
  <c r="BA294" i="1"/>
  <c r="AV295" i="1"/>
  <c r="AW295" i="1"/>
  <c r="AX295" i="1"/>
  <c r="AY295" i="1"/>
  <c r="AZ295" i="1"/>
  <c r="BA295" i="1"/>
  <c r="AV296" i="1"/>
  <c r="AW296" i="1"/>
  <c r="AX296" i="1"/>
  <c r="AY296" i="1"/>
  <c r="BB296" i="1" s="1"/>
  <c r="BC296" i="1" s="1"/>
  <c r="BD296" i="1" s="1"/>
  <c r="AZ296" i="1"/>
  <c r="BA296" i="1"/>
  <c r="AV297" i="1"/>
  <c r="AW297" i="1"/>
  <c r="AX297" i="1"/>
  <c r="AY297" i="1"/>
  <c r="AZ297" i="1"/>
  <c r="BA297" i="1"/>
  <c r="AV298" i="1"/>
  <c r="AW298" i="1"/>
  <c r="AX298" i="1"/>
  <c r="AY298" i="1"/>
  <c r="AZ298" i="1"/>
  <c r="BA298" i="1"/>
  <c r="AV299" i="1"/>
  <c r="AW299" i="1"/>
  <c r="AX299" i="1"/>
  <c r="AY299" i="1"/>
  <c r="AZ299" i="1"/>
  <c r="BA299" i="1"/>
  <c r="AV300" i="1"/>
  <c r="AW300" i="1"/>
  <c r="AX300" i="1"/>
  <c r="AY300" i="1"/>
  <c r="AZ300" i="1"/>
  <c r="BA300" i="1"/>
  <c r="AV301" i="1"/>
  <c r="AW301" i="1"/>
  <c r="AX301" i="1"/>
  <c r="AY301" i="1"/>
  <c r="AZ301" i="1"/>
  <c r="BA301" i="1"/>
  <c r="AV302" i="1"/>
  <c r="AW302" i="1"/>
  <c r="AX302" i="1"/>
  <c r="AY302" i="1"/>
  <c r="AZ302" i="1"/>
  <c r="BA302" i="1"/>
  <c r="AV303" i="1"/>
  <c r="AW303" i="1"/>
  <c r="AX303" i="1"/>
  <c r="AY303" i="1"/>
  <c r="AZ303" i="1"/>
  <c r="BA303" i="1"/>
  <c r="AV304" i="1"/>
  <c r="AW304" i="1"/>
  <c r="AX304" i="1"/>
  <c r="AY304" i="1"/>
  <c r="AZ304" i="1"/>
  <c r="BA304" i="1"/>
  <c r="AV305" i="1"/>
  <c r="AW305" i="1"/>
  <c r="AX305" i="1"/>
  <c r="AY305" i="1"/>
  <c r="AZ305" i="1"/>
  <c r="BA305" i="1"/>
  <c r="AV306" i="1"/>
  <c r="AW306" i="1"/>
  <c r="AX306" i="1"/>
  <c r="AY306" i="1"/>
  <c r="AZ306" i="1"/>
  <c r="BA306" i="1"/>
  <c r="AV307" i="1"/>
  <c r="AW307" i="1"/>
  <c r="AX307" i="1"/>
  <c r="AY307" i="1"/>
  <c r="AZ307" i="1"/>
  <c r="BA307" i="1"/>
  <c r="AV308" i="1"/>
  <c r="AW308" i="1"/>
  <c r="AX308" i="1"/>
  <c r="AY308" i="1"/>
  <c r="AZ308" i="1"/>
  <c r="BA308" i="1"/>
  <c r="AV309" i="1"/>
  <c r="AW309" i="1"/>
  <c r="AX309" i="1"/>
  <c r="AY309" i="1"/>
  <c r="AZ309" i="1"/>
  <c r="BA309" i="1"/>
  <c r="AV310" i="1"/>
  <c r="AW310" i="1"/>
  <c r="AX310" i="1"/>
  <c r="AY310" i="1"/>
  <c r="AZ310" i="1"/>
  <c r="BA310" i="1"/>
  <c r="AV311" i="1"/>
  <c r="AW311" i="1"/>
  <c r="BB311" i="1" s="1"/>
  <c r="BC311" i="1" s="1"/>
  <c r="BD311" i="1" s="1"/>
  <c r="AX311" i="1"/>
  <c r="AY311" i="1"/>
  <c r="AZ311" i="1"/>
  <c r="BA311" i="1"/>
  <c r="AV312" i="1"/>
  <c r="AW312" i="1"/>
  <c r="AX312" i="1"/>
  <c r="AY312" i="1"/>
  <c r="AZ312" i="1"/>
  <c r="BA312" i="1"/>
  <c r="AV313" i="1"/>
  <c r="AW313" i="1"/>
  <c r="AX313" i="1"/>
  <c r="AY313" i="1"/>
  <c r="AZ313" i="1"/>
  <c r="BA313" i="1"/>
  <c r="AV314" i="1"/>
  <c r="AW314" i="1"/>
  <c r="AX314" i="1"/>
  <c r="AY314" i="1"/>
  <c r="AZ314" i="1"/>
  <c r="BA314" i="1"/>
  <c r="AV315" i="1"/>
  <c r="AW315" i="1"/>
  <c r="AX315" i="1"/>
  <c r="AY315" i="1"/>
  <c r="AZ315" i="1"/>
  <c r="BA315" i="1"/>
  <c r="AV316" i="1"/>
  <c r="AW316" i="1"/>
  <c r="AX316" i="1"/>
  <c r="AY316" i="1"/>
  <c r="AZ316" i="1"/>
  <c r="BA316" i="1"/>
  <c r="AV317" i="1"/>
  <c r="AW317" i="1"/>
  <c r="AX317" i="1"/>
  <c r="AY317" i="1"/>
  <c r="AZ317" i="1"/>
  <c r="BA317" i="1"/>
  <c r="AV318" i="1"/>
  <c r="AW318" i="1"/>
  <c r="AX318" i="1"/>
  <c r="AY318" i="1"/>
  <c r="AZ318" i="1"/>
  <c r="BA318" i="1"/>
  <c r="AV319" i="1"/>
  <c r="AW319" i="1"/>
  <c r="AX319" i="1"/>
  <c r="AY319" i="1"/>
  <c r="AZ319" i="1"/>
  <c r="BB319" i="1" s="1"/>
  <c r="BC319" i="1" s="1"/>
  <c r="BD319" i="1" s="1"/>
  <c r="BA319" i="1"/>
  <c r="AV320" i="1"/>
  <c r="AW320" i="1"/>
  <c r="AX320" i="1"/>
  <c r="AY320" i="1"/>
  <c r="AZ320" i="1"/>
  <c r="BA320" i="1"/>
  <c r="AV321" i="1"/>
  <c r="AW321" i="1"/>
  <c r="AX321" i="1"/>
  <c r="AY321" i="1"/>
  <c r="AZ321" i="1"/>
  <c r="BA321" i="1"/>
  <c r="AV322" i="1"/>
  <c r="AW322" i="1"/>
  <c r="AX322" i="1"/>
  <c r="AY322" i="1"/>
  <c r="AZ322" i="1"/>
  <c r="BA322" i="1"/>
  <c r="AV323" i="1"/>
  <c r="AW323" i="1"/>
  <c r="AX323" i="1"/>
  <c r="AY323" i="1"/>
  <c r="AZ323" i="1"/>
  <c r="BA323" i="1"/>
  <c r="AV324" i="1"/>
  <c r="AW324" i="1"/>
  <c r="AX324" i="1"/>
  <c r="AY324" i="1"/>
  <c r="AZ324" i="1"/>
  <c r="BA324" i="1"/>
  <c r="AV325" i="1"/>
  <c r="AW325" i="1"/>
  <c r="AX325" i="1"/>
  <c r="AY325" i="1"/>
  <c r="AZ325" i="1"/>
  <c r="BA325" i="1"/>
  <c r="AV326" i="1"/>
  <c r="AW326" i="1"/>
  <c r="AX326" i="1"/>
  <c r="AY326" i="1"/>
  <c r="AZ326" i="1"/>
  <c r="BA326" i="1"/>
  <c r="AV327" i="1"/>
  <c r="AW327" i="1"/>
  <c r="AX327" i="1"/>
  <c r="AY327" i="1"/>
  <c r="AZ327" i="1"/>
  <c r="BA327" i="1"/>
  <c r="AV328" i="1"/>
  <c r="AW328" i="1"/>
  <c r="AX328" i="1"/>
  <c r="AY328" i="1"/>
  <c r="AZ328" i="1"/>
  <c r="BA328" i="1"/>
  <c r="AV329" i="1"/>
  <c r="AW329" i="1"/>
  <c r="AX329" i="1"/>
  <c r="AY329" i="1"/>
  <c r="AZ329" i="1"/>
  <c r="BA329" i="1"/>
  <c r="AV330" i="1"/>
  <c r="AW330" i="1"/>
  <c r="AX330" i="1"/>
  <c r="AY330" i="1"/>
  <c r="AZ330" i="1"/>
  <c r="BA330" i="1"/>
  <c r="AV331" i="1"/>
  <c r="AW331" i="1"/>
  <c r="AX331" i="1"/>
  <c r="AY331" i="1"/>
  <c r="AZ331" i="1"/>
  <c r="BA331" i="1"/>
  <c r="AV332" i="1"/>
  <c r="AW332" i="1"/>
  <c r="AX332" i="1"/>
  <c r="AY332" i="1"/>
  <c r="AZ332" i="1"/>
  <c r="BA332" i="1"/>
  <c r="AV333" i="1"/>
  <c r="AW333" i="1"/>
  <c r="AX333" i="1"/>
  <c r="AY333" i="1"/>
  <c r="AZ333" i="1"/>
  <c r="BA333" i="1"/>
  <c r="AV334" i="1"/>
  <c r="AW334" i="1"/>
  <c r="AX334" i="1"/>
  <c r="AY334" i="1"/>
  <c r="AZ334" i="1"/>
  <c r="BA334" i="1"/>
  <c r="AV335" i="1"/>
  <c r="AW335" i="1"/>
  <c r="BB335" i="1" s="1"/>
  <c r="BC335" i="1" s="1"/>
  <c r="AX335" i="1"/>
  <c r="AY335" i="1"/>
  <c r="AZ335" i="1"/>
  <c r="BA335" i="1"/>
  <c r="AV336" i="1"/>
  <c r="AW336" i="1"/>
  <c r="AX336" i="1"/>
  <c r="AY336" i="1"/>
  <c r="AZ336" i="1"/>
  <c r="BA336" i="1"/>
  <c r="AV337" i="1"/>
  <c r="AW337" i="1"/>
  <c r="AX337" i="1"/>
  <c r="AY337" i="1"/>
  <c r="AZ337" i="1"/>
  <c r="BA337" i="1"/>
  <c r="AV338" i="1"/>
  <c r="AW338" i="1"/>
  <c r="AX338" i="1"/>
  <c r="AY338" i="1"/>
  <c r="AZ338" i="1"/>
  <c r="BA338" i="1"/>
  <c r="AV339" i="1"/>
  <c r="AW339" i="1"/>
  <c r="AX339" i="1"/>
  <c r="AY339" i="1"/>
  <c r="AZ339" i="1"/>
  <c r="BA339" i="1"/>
  <c r="AV340" i="1"/>
  <c r="AW340" i="1"/>
  <c r="AX340" i="1"/>
  <c r="AY340" i="1"/>
  <c r="AZ340" i="1"/>
  <c r="BA340" i="1"/>
  <c r="AV341" i="1"/>
  <c r="AW341" i="1"/>
  <c r="AX341" i="1"/>
  <c r="AY341" i="1"/>
  <c r="AZ341" i="1"/>
  <c r="BA341" i="1"/>
  <c r="AV342" i="1"/>
  <c r="AW342" i="1"/>
  <c r="AX342" i="1"/>
  <c r="AY342" i="1"/>
  <c r="AZ342" i="1"/>
  <c r="BA342" i="1"/>
  <c r="AV343" i="1"/>
  <c r="AW343" i="1"/>
  <c r="AX343" i="1"/>
  <c r="AY343" i="1"/>
  <c r="AZ343" i="1"/>
  <c r="BA343" i="1"/>
  <c r="AV344" i="1"/>
  <c r="AW344" i="1"/>
  <c r="AX344" i="1"/>
  <c r="AY344" i="1"/>
  <c r="AZ344" i="1"/>
  <c r="BA344" i="1"/>
  <c r="AV345" i="1"/>
  <c r="AW345" i="1"/>
  <c r="AX345" i="1"/>
  <c r="AY345" i="1"/>
  <c r="AZ345" i="1"/>
  <c r="BA345" i="1"/>
  <c r="AV346" i="1"/>
  <c r="AW346" i="1"/>
  <c r="AX346" i="1"/>
  <c r="AY346" i="1"/>
  <c r="AZ346" i="1"/>
  <c r="BA346" i="1"/>
  <c r="AV347" i="1"/>
  <c r="AW347" i="1"/>
  <c r="AX347" i="1"/>
  <c r="AY347" i="1"/>
  <c r="AZ347" i="1"/>
  <c r="BA347" i="1"/>
  <c r="AV348" i="1"/>
  <c r="AW348" i="1"/>
  <c r="AX348" i="1"/>
  <c r="AY348" i="1"/>
  <c r="AZ348" i="1"/>
  <c r="BA348" i="1"/>
  <c r="AV349" i="1"/>
  <c r="AW349" i="1"/>
  <c r="AX349" i="1"/>
  <c r="AY349" i="1"/>
  <c r="AZ349" i="1"/>
  <c r="BA349" i="1"/>
  <c r="AV350" i="1"/>
  <c r="AW350" i="1"/>
  <c r="AX350" i="1"/>
  <c r="AY350" i="1"/>
  <c r="AZ350" i="1"/>
  <c r="BA350" i="1"/>
  <c r="AV351" i="1"/>
  <c r="AW351" i="1"/>
  <c r="AX351" i="1"/>
  <c r="AY351" i="1"/>
  <c r="BB351" i="1" s="1"/>
  <c r="BC351" i="1" s="1"/>
  <c r="AZ351" i="1"/>
  <c r="BA351" i="1"/>
  <c r="AV352" i="1"/>
  <c r="AW352" i="1"/>
  <c r="AX352" i="1"/>
  <c r="AY352" i="1"/>
  <c r="AZ352" i="1"/>
  <c r="BA352" i="1"/>
  <c r="AV353" i="1"/>
  <c r="AW353" i="1"/>
  <c r="AX353" i="1"/>
  <c r="AY353" i="1"/>
  <c r="AZ353" i="1"/>
  <c r="BA353" i="1"/>
  <c r="AV354" i="1"/>
  <c r="AW354" i="1"/>
  <c r="AX354" i="1"/>
  <c r="AY354" i="1"/>
  <c r="AZ354" i="1"/>
  <c r="BA354" i="1"/>
  <c r="AV355" i="1"/>
  <c r="AW355" i="1"/>
  <c r="AX355" i="1"/>
  <c r="AY355" i="1"/>
  <c r="AZ355" i="1"/>
  <c r="BA355" i="1"/>
  <c r="AV356" i="1"/>
  <c r="AW356" i="1"/>
  <c r="AX356" i="1"/>
  <c r="AY356" i="1"/>
  <c r="AZ356" i="1"/>
  <c r="BA356" i="1"/>
  <c r="AV357" i="1"/>
  <c r="AW357" i="1"/>
  <c r="AX357" i="1"/>
  <c r="AY357" i="1"/>
  <c r="AZ357" i="1"/>
  <c r="BA357" i="1"/>
  <c r="AV358" i="1"/>
  <c r="AW358" i="1"/>
  <c r="AX358" i="1"/>
  <c r="AY358" i="1"/>
  <c r="AZ358" i="1"/>
  <c r="BA358" i="1"/>
  <c r="AV359" i="1"/>
  <c r="AW359" i="1"/>
  <c r="AX359" i="1"/>
  <c r="AY359" i="1"/>
  <c r="AZ359" i="1"/>
  <c r="BA359" i="1"/>
  <c r="AV360" i="1"/>
  <c r="AW360" i="1"/>
  <c r="AX360" i="1"/>
  <c r="AY360" i="1"/>
  <c r="AZ360" i="1"/>
  <c r="BA360" i="1"/>
  <c r="AV361" i="1"/>
  <c r="AW361" i="1"/>
  <c r="AX361" i="1"/>
  <c r="AY361" i="1"/>
  <c r="AZ361" i="1"/>
  <c r="BA361" i="1"/>
  <c r="AV362" i="1"/>
  <c r="AW362" i="1"/>
  <c r="AX362" i="1"/>
  <c r="AY362" i="1"/>
  <c r="AZ362" i="1"/>
  <c r="BA362" i="1"/>
  <c r="AV363" i="1"/>
  <c r="AW363" i="1"/>
  <c r="AX363" i="1"/>
  <c r="AY363" i="1"/>
  <c r="AZ363" i="1"/>
  <c r="BA363" i="1"/>
  <c r="AV364" i="1"/>
  <c r="AW364" i="1"/>
  <c r="AX364" i="1"/>
  <c r="AY364" i="1"/>
  <c r="AZ364" i="1"/>
  <c r="BA364" i="1"/>
  <c r="AV365" i="1"/>
  <c r="AW365" i="1"/>
  <c r="AX365" i="1"/>
  <c r="AY365" i="1"/>
  <c r="AZ365" i="1"/>
  <c r="BA365" i="1"/>
  <c r="AV366" i="1"/>
  <c r="AW366" i="1"/>
  <c r="AX366" i="1"/>
  <c r="AY366" i="1"/>
  <c r="AZ366" i="1"/>
  <c r="BA366" i="1"/>
  <c r="AV367" i="1"/>
  <c r="AW367" i="1"/>
  <c r="AX367" i="1"/>
  <c r="AY367" i="1"/>
  <c r="BB367" i="1" s="1"/>
  <c r="BC367" i="1" s="1"/>
  <c r="AZ367" i="1"/>
  <c r="BA367" i="1"/>
  <c r="AV368" i="1"/>
  <c r="AW368" i="1"/>
  <c r="AX368" i="1"/>
  <c r="AY368" i="1"/>
  <c r="AZ368" i="1"/>
  <c r="BA368" i="1"/>
  <c r="AV369" i="1"/>
  <c r="AW369" i="1"/>
  <c r="AX369" i="1"/>
  <c r="AY369" i="1"/>
  <c r="AZ369" i="1"/>
  <c r="BA369" i="1"/>
  <c r="AV370" i="1"/>
  <c r="AW370" i="1"/>
  <c r="AX370" i="1"/>
  <c r="AY370" i="1"/>
  <c r="AZ370" i="1"/>
  <c r="BA370" i="1"/>
  <c r="AV371" i="1"/>
  <c r="AW371" i="1"/>
  <c r="AX371" i="1"/>
  <c r="AY371" i="1"/>
  <c r="AZ371" i="1"/>
  <c r="BA371" i="1"/>
  <c r="AV372" i="1"/>
  <c r="AW372" i="1"/>
  <c r="AX372" i="1"/>
  <c r="AY372" i="1"/>
  <c r="AZ372" i="1"/>
  <c r="BA372" i="1"/>
  <c r="AV373" i="1"/>
  <c r="AW373" i="1"/>
  <c r="AX373" i="1"/>
  <c r="AY373" i="1"/>
  <c r="AZ373" i="1"/>
  <c r="BA373" i="1"/>
  <c r="AV374" i="1"/>
  <c r="AW374" i="1"/>
  <c r="AX374" i="1"/>
  <c r="AY374" i="1"/>
  <c r="AZ374" i="1"/>
  <c r="BA374" i="1"/>
  <c r="AV375" i="1"/>
  <c r="AW375" i="1"/>
  <c r="AX375" i="1"/>
  <c r="AY375" i="1"/>
  <c r="AZ375" i="1"/>
  <c r="BA375" i="1"/>
  <c r="AV376" i="1"/>
  <c r="AW376" i="1"/>
  <c r="AX376" i="1"/>
  <c r="AY376" i="1"/>
  <c r="AZ376" i="1"/>
  <c r="BA376" i="1"/>
  <c r="AV377" i="1"/>
  <c r="AW377" i="1"/>
  <c r="AX377" i="1"/>
  <c r="AY377" i="1"/>
  <c r="AZ377" i="1"/>
  <c r="BA377" i="1"/>
  <c r="AV378" i="1"/>
  <c r="AW378" i="1"/>
  <c r="AX378" i="1"/>
  <c r="AY378" i="1"/>
  <c r="AZ378" i="1"/>
  <c r="BA378" i="1"/>
  <c r="AV379" i="1"/>
  <c r="AW379" i="1"/>
  <c r="AX379" i="1"/>
  <c r="AY379" i="1"/>
  <c r="AZ379" i="1"/>
  <c r="BA379" i="1"/>
  <c r="AV380" i="1"/>
  <c r="AW380" i="1"/>
  <c r="AX380" i="1"/>
  <c r="AY380" i="1"/>
  <c r="AZ380" i="1"/>
  <c r="BA380" i="1"/>
  <c r="AV381" i="1"/>
  <c r="AW381" i="1"/>
  <c r="AX381" i="1"/>
  <c r="AY381" i="1"/>
  <c r="AZ381" i="1"/>
  <c r="BA381" i="1"/>
  <c r="AV382" i="1"/>
  <c r="AW382" i="1"/>
  <c r="AX382" i="1"/>
  <c r="AY382" i="1"/>
  <c r="AZ382" i="1"/>
  <c r="BA382" i="1"/>
  <c r="AV383" i="1"/>
  <c r="AW383" i="1"/>
  <c r="AX383" i="1"/>
  <c r="AY383" i="1"/>
  <c r="AZ383" i="1"/>
  <c r="BB383" i="1" s="1"/>
  <c r="BC383" i="1" s="1"/>
  <c r="BA383" i="1"/>
  <c r="AV384" i="1"/>
  <c r="AW384" i="1"/>
  <c r="AX384" i="1"/>
  <c r="AY384" i="1"/>
  <c r="AZ384" i="1"/>
  <c r="BA384" i="1"/>
  <c r="AV385" i="1"/>
  <c r="AW385" i="1"/>
  <c r="AX385" i="1"/>
  <c r="AY385" i="1"/>
  <c r="AZ385" i="1"/>
  <c r="BA385" i="1"/>
  <c r="AV386" i="1"/>
  <c r="AW386" i="1"/>
  <c r="AX386" i="1"/>
  <c r="AY386" i="1"/>
  <c r="AZ386" i="1"/>
  <c r="BA386" i="1"/>
  <c r="AV387" i="1"/>
  <c r="AW387" i="1"/>
  <c r="AX387" i="1"/>
  <c r="AY387" i="1"/>
  <c r="AZ387" i="1"/>
  <c r="BA387" i="1"/>
  <c r="AV388" i="1"/>
  <c r="AW388" i="1"/>
  <c r="AX388" i="1"/>
  <c r="AY388" i="1"/>
  <c r="AZ388" i="1"/>
  <c r="BA388" i="1"/>
  <c r="AV389" i="1"/>
  <c r="AW389" i="1"/>
  <c r="AX389" i="1"/>
  <c r="AY389" i="1"/>
  <c r="AZ389" i="1"/>
  <c r="BA389" i="1"/>
  <c r="AV390" i="1"/>
  <c r="AW390" i="1"/>
  <c r="AX390" i="1"/>
  <c r="AY390" i="1"/>
  <c r="AZ390" i="1"/>
  <c r="BA390" i="1"/>
  <c r="AV391" i="1"/>
  <c r="AW391" i="1"/>
  <c r="AX391" i="1"/>
  <c r="AY391" i="1"/>
  <c r="AZ391" i="1"/>
  <c r="BA391" i="1"/>
  <c r="AV392" i="1"/>
  <c r="AW392" i="1"/>
  <c r="AX392" i="1"/>
  <c r="AY392" i="1"/>
  <c r="AZ392" i="1"/>
  <c r="BA392" i="1"/>
  <c r="AV393" i="1"/>
  <c r="AW393" i="1"/>
  <c r="AX393" i="1"/>
  <c r="AY393" i="1"/>
  <c r="AZ393" i="1"/>
  <c r="BA393" i="1"/>
  <c r="AV394" i="1"/>
  <c r="AW394" i="1"/>
  <c r="AX394" i="1"/>
  <c r="AY394" i="1"/>
  <c r="AZ394" i="1"/>
  <c r="BA394" i="1"/>
  <c r="AV395" i="1"/>
  <c r="AW395" i="1"/>
  <c r="AX395" i="1"/>
  <c r="AY395" i="1"/>
  <c r="AZ395" i="1"/>
  <c r="BA395" i="1"/>
  <c r="AV396" i="1"/>
  <c r="AW396" i="1"/>
  <c r="AX396" i="1"/>
  <c r="AY396" i="1"/>
  <c r="AZ396" i="1"/>
  <c r="BA396" i="1"/>
  <c r="AV397" i="1"/>
  <c r="AW397" i="1"/>
  <c r="AX397" i="1"/>
  <c r="AY397" i="1"/>
  <c r="AZ397" i="1"/>
  <c r="BA397" i="1"/>
  <c r="AV398" i="1"/>
  <c r="AW398" i="1"/>
  <c r="AX398" i="1"/>
  <c r="AY398" i="1"/>
  <c r="AZ398" i="1"/>
  <c r="BA398" i="1"/>
  <c r="AV399" i="1"/>
  <c r="AW399" i="1"/>
  <c r="AX399" i="1"/>
  <c r="AY399" i="1"/>
  <c r="AZ399" i="1"/>
  <c r="BA399" i="1"/>
  <c r="AV400" i="1"/>
  <c r="AW400" i="1"/>
  <c r="AX400" i="1"/>
  <c r="AY400" i="1"/>
  <c r="AZ400" i="1"/>
  <c r="BA400" i="1"/>
  <c r="AV401" i="1"/>
  <c r="AW401" i="1"/>
  <c r="AX401" i="1"/>
  <c r="AY401" i="1"/>
  <c r="AZ401" i="1"/>
  <c r="BA401" i="1"/>
  <c r="AV402" i="1"/>
  <c r="AW402" i="1"/>
  <c r="AX402" i="1"/>
  <c r="AY402" i="1"/>
  <c r="AZ402" i="1"/>
  <c r="BA402" i="1"/>
  <c r="AV403" i="1"/>
  <c r="AW403" i="1"/>
  <c r="AX403" i="1"/>
  <c r="AY403" i="1"/>
  <c r="AZ403" i="1"/>
  <c r="BA403" i="1"/>
  <c r="AV404" i="1"/>
  <c r="AW404" i="1"/>
  <c r="BB404" i="1" s="1"/>
  <c r="BC404" i="1" s="1"/>
  <c r="BD404" i="1" s="1"/>
  <c r="AX404" i="1"/>
  <c r="AY404" i="1"/>
  <c r="AZ404" i="1"/>
  <c r="BA404" i="1"/>
  <c r="AV405" i="1"/>
  <c r="AW405" i="1"/>
  <c r="AX405" i="1"/>
  <c r="AY405" i="1"/>
  <c r="AZ405" i="1"/>
  <c r="BA405" i="1"/>
  <c r="BA2" i="1"/>
  <c r="AZ2" i="1"/>
  <c r="AY2" i="1"/>
  <c r="AX2" i="1"/>
  <c r="AW2" i="1"/>
  <c r="AV2" i="1"/>
  <c r="BB364" i="1" l="1"/>
  <c r="BC364" i="1" s="1"/>
  <c r="BD364" i="1" s="1"/>
  <c r="BB358" i="1"/>
  <c r="BC358" i="1" s="1"/>
  <c r="BD358" i="1" s="1"/>
  <c r="BB317" i="1"/>
  <c r="BC317" i="1" s="1"/>
  <c r="BD317" i="1" s="1"/>
  <c r="BB293" i="1"/>
  <c r="BC293" i="1" s="1"/>
  <c r="BD293" i="1" s="1"/>
  <c r="BB292" i="1"/>
  <c r="BC292" i="1" s="1"/>
  <c r="BD292" i="1" s="1"/>
  <c r="BB232" i="1"/>
  <c r="BC232" i="1" s="1"/>
  <c r="BD232" i="1" s="1"/>
  <c r="BB169" i="1"/>
  <c r="BC169" i="1" s="1"/>
  <c r="BD169" i="1" s="1"/>
  <c r="BB162" i="1"/>
  <c r="BC162" i="1" s="1"/>
  <c r="BD162" i="1" s="1"/>
  <c r="BB154" i="1"/>
  <c r="BC154" i="1" s="1"/>
  <c r="BD154" i="1" s="1"/>
  <c r="BB88" i="1"/>
  <c r="BC88" i="1" s="1"/>
  <c r="BD88" i="1" s="1"/>
  <c r="BB60" i="1"/>
  <c r="BC60" i="1" s="1"/>
  <c r="BD60" i="1" s="1"/>
  <c r="BB19" i="1"/>
  <c r="BC19" i="1" s="1"/>
  <c r="BD19" i="1" s="1"/>
  <c r="BB12" i="1"/>
  <c r="BC12" i="1" s="1"/>
  <c r="BD12" i="1" s="1"/>
  <c r="BB11" i="1"/>
  <c r="BC11" i="1" s="1"/>
  <c r="BD11" i="1" s="1"/>
  <c r="BB219" i="1"/>
  <c r="BC219" i="1" s="1"/>
  <c r="BD219" i="1" s="1"/>
  <c r="BB2" i="1"/>
  <c r="BC2" i="1" s="1"/>
  <c r="BD2" i="1" s="1"/>
  <c r="BB394" i="1"/>
  <c r="BC394" i="1" s="1"/>
  <c r="BD394" i="1" s="1"/>
  <c r="BB374" i="1"/>
  <c r="BC374" i="1" s="1"/>
  <c r="BD374" i="1" s="1"/>
  <c r="BB366" i="1"/>
  <c r="BC366" i="1" s="1"/>
  <c r="BD366" i="1" s="1"/>
  <c r="BB342" i="1"/>
  <c r="BC342" i="1" s="1"/>
  <c r="BD342" i="1" s="1"/>
  <c r="BB326" i="1"/>
  <c r="BC326" i="1" s="1"/>
  <c r="BD326" i="1" s="1"/>
  <c r="BB269" i="1"/>
  <c r="BC269" i="1" s="1"/>
  <c r="BB233" i="1"/>
  <c r="BC233" i="1" s="1"/>
  <c r="BD233" i="1" s="1"/>
  <c r="BB204" i="1"/>
  <c r="BC204" i="1" s="1"/>
  <c r="BD204" i="1" s="1"/>
  <c r="BB196" i="1"/>
  <c r="BC196" i="1" s="1"/>
  <c r="BD196" i="1" s="1"/>
  <c r="BB187" i="1"/>
  <c r="BC187" i="1" s="1"/>
  <c r="BD187" i="1" s="1"/>
  <c r="BB179" i="1"/>
  <c r="BC179" i="1" s="1"/>
  <c r="BD179" i="1" s="1"/>
  <c r="BB171" i="1"/>
  <c r="BC171" i="1" s="1"/>
  <c r="BD171" i="1" s="1"/>
  <c r="BB163" i="1"/>
  <c r="BC163" i="1" s="1"/>
  <c r="BD163" i="1" s="1"/>
  <c r="BB122" i="1"/>
  <c r="BC122" i="1" s="1"/>
  <c r="BD122" i="1" s="1"/>
  <c r="BB305" i="1"/>
  <c r="BC305" i="1" s="1"/>
  <c r="BD305" i="1" s="1"/>
  <c r="BB211" i="1"/>
  <c r="BC211" i="1" s="1"/>
  <c r="BD211" i="1" s="1"/>
  <c r="BB35" i="1"/>
  <c r="BC35" i="1" s="1"/>
  <c r="BD35" i="1" s="1"/>
  <c r="BD383" i="1"/>
  <c r="BB260" i="1"/>
  <c r="BC260" i="1" s="1"/>
  <c r="BD260" i="1" s="1"/>
  <c r="BD213" i="1"/>
  <c r="BD180" i="1"/>
  <c r="BB148" i="1"/>
  <c r="BC148" i="1" s="1"/>
  <c r="BD148" i="1" s="1"/>
  <c r="BB105" i="1"/>
  <c r="BC105" i="1" s="1"/>
  <c r="BD105" i="1" s="1"/>
  <c r="BD37" i="1"/>
  <c r="BB120" i="1"/>
  <c r="BC120" i="1" s="1"/>
  <c r="BD120" i="1" s="1"/>
  <c r="BB39" i="1"/>
  <c r="BC39" i="1" s="1"/>
  <c r="BB27" i="1"/>
  <c r="BC27" i="1" s="1"/>
  <c r="BD27" i="1" s="1"/>
  <c r="BB387" i="1"/>
  <c r="BC387" i="1" s="1"/>
  <c r="BD387" i="1" s="1"/>
  <c r="BB375" i="1"/>
  <c r="BC375" i="1" s="1"/>
  <c r="BD375" i="1" s="1"/>
  <c r="BD367" i="1"/>
  <c r="BD351" i="1"/>
  <c r="BB343" i="1"/>
  <c r="BC343" i="1" s="1"/>
  <c r="BD343" i="1" s="1"/>
  <c r="BB327" i="1"/>
  <c r="BC327" i="1" s="1"/>
  <c r="BD327" i="1" s="1"/>
  <c r="BB295" i="1"/>
  <c r="BC295" i="1" s="1"/>
  <c r="BD295" i="1" s="1"/>
  <c r="BB278" i="1"/>
  <c r="BC278" i="1" s="1"/>
  <c r="BD278" i="1" s="1"/>
  <c r="BB274" i="1"/>
  <c r="BC274" i="1" s="1"/>
  <c r="BB246" i="1"/>
  <c r="BC246" i="1" s="1"/>
  <c r="BD246" i="1" s="1"/>
  <c r="BB201" i="1"/>
  <c r="BC201" i="1" s="1"/>
  <c r="BB143" i="1"/>
  <c r="BC143" i="1" s="1"/>
  <c r="BB139" i="1"/>
  <c r="BC139" i="1" s="1"/>
  <c r="BD139" i="1" s="1"/>
  <c r="BB132" i="1"/>
  <c r="BC132" i="1" s="1"/>
  <c r="BD132" i="1" s="1"/>
  <c r="BB131" i="1"/>
  <c r="BC131" i="1" s="1"/>
  <c r="BD131" i="1" s="1"/>
  <c r="BB123" i="1"/>
  <c r="BC123" i="1" s="1"/>
  <c r="BD123" i="1" s="1"/>
  <c r="BB264" i="1"/>
  <c r="BC264" i="1" s="1"/>
  <c r="BD264" i="1" s="1"/>
  <c r="BB170" i="1"/>
  <c r="BC170" i="1" s="1"/>
  <c r="BD170" i="1" s="1"/>
  <c r="BB396" i="1"/>
  <c r="BC396" i="1" s="1"/>
  <c r="BD396" i="1" s="1"/>
  <c r="BB304" i="1"/>
  <c r="BC304" i="1" s="1"/>
  <c r="BD304" i="1" s="1"/>
  <c r="BB303" i="1"/>
  <c r="BC303" i="1" s="1"/>
  <c r="BD303" i="1" s="1"/>
  <c r="BB250" i="1"/>
  <c r="BC250" i="1" s="1"/>
  <c r="BB230" i="1"/>
  <c r="BC230" i="1" s="1"/>
  <c r="BB156" i="1"/>
  <c r="BC156" i="1" s="1"/>
  <c r="BD156" i="1" s="1"/>
  <c r="BB107" i="1"/>
  <c r="BC107" i="1" s="1"/>
  <c r="BD107" i="1" s="1"/>
  <c r="BB99" i="1"/>
  <c r="BC99" i="1" s="1"/>
  <c r="BD99" i="1" s="1"/>
  <c r="BB91" i="1"/>
  <c r="BC91" i="1" s="1"/>
  <c r="BD91" i="1" s="1"/>
  <c r="BB66" i="1"/>
  <c r="BC66" i="1" s="1"/>
  <c r="BD66" i="1" s="1"/>
  <c r="BB58" i="1"/>
  <c r="BC58" i="1" s="1"/>
  <c r="BD58" i="1" s="1"/>
  <c r="BB50" i="1"/>
  <c r="BC50" i="1" s="1"/>
  <c r="BD50" i="1" s="1"/>
  <c r="BB178" i="1"/>
  <c r="BC178" i="1" s="1"/>
  <c r="BD178" i="1" s="1"/>
  <c r="BB400" i="1"/>
  <c r="BC400" i="1" s="1"/>
  <c r="BD400" i="1" s="1"/>
  <c r="BB397" i="1"/>
  <c r="BC397" i="1" s="1"/>
  <c r="BD397" i="1" s="1"/>
  <c r="BB388" i="1"/>
  <c r="BC388" i="1" s="1"/>
  <c r="BD388" i="1" s="1"/>
  <c r="BB376" i="1"/>
  <c r="BC376" i="1" s="1"/>
  <c r="BD376" i="1" s="1"/>
  <c r="BB359" i="1"/>
  <c r="BC359" i="1" s="1"/>
  <c r="BD359" i="1" s="1"/>
  <c r="BD335" i="1"/>
  <c r="BB324" i="1"/>
  <c r="BC324" i="1" s="1"/>
  <c r="BD324" i="1" s="1"/>
  <c r="BB279" i="1"/>
  <c r="BC279" i="1" s="1"/>
  <c r="BD279" i="1" s="1"/>
  <c r="BB271" i="1"/>
  <c r="BC271" i="1" s="1"/>
  <c r="BD271" i="1" s="1"/>
  <c r="BB247" i="1"/>
  <c r="BC247" i="1" s="1"/>
  <c r="BD247" i="1" s="1"/>
  <c r="BB239" i="1"/>
  <c r="BC239" i="1" s="1"/>
  <c r="BD239" i="1" s="1"/>
  <c r="BB218" i="1"/>
  <c r="BC218" i="1" s="1"/>
  <c r="BD218" i="1" s="1"/>
  <c r="BB210" i="1"/>
  <c r="BC210" i="1" s="1"/>
  <c r="BD210" i="1" s="1"/>
  <c r="BB209" i="1"/>
  <c r="BC209" i="1" s="1"/>
  <c r="BD209" i="1" s="1"/>
  <c r="BB206" i="1"/>
  <c r="BC206" i="1" s="1"/>
  <c r="BB140" i="1"/>
  <c r="BC140" i="1" s="1"/>
  <c r="BD140" i="1" s="1"/>
  <c r="BB75" i="1"/>
  <c r="BC75" i="1" s="1"/>
  <c r="BD75" i="1" s="1"/>
  <c r="BB71" i="1"/>
  <c r="BC71" i="1" s="1"/>
  <c r="BD71" i="1" s="1"/>
  <c r="BB26" i="1"/>
  <c r="BC26" i="1" s="1"/>
  <c r="BD26" i="1" s="1"/>
  <c r="BD274" i="1"/>
  <c r="BD269" i="1"/>
  <c r="BD250" i="1"/>
  <c r="BD235" i="1"/>
  <c r="BD230" i="1"/>
  <c r="BB212" i="1"/>
  <c r="BC212" i="1" s="1"/>
  <c r="BD212" i="1" s="1"/>
  <c r="BD206" i="1"/>
  <c r="BD201" i="1"/>
  <c r="BB188" i="1"/>
  <c r="BC188" i="1" s="1"/>
  <c r="BD188" i="1" s="1"/>
  <c r="BD143" i="1"/>
  <c r="BB128" i="1"/>
  <c r="BC128" i="1" s="1"/>
  <c r="BD128" i="1" s="1"/>
  <c r="BB124" i="1"/>
  <c r="BC124" i="1" s="1"/>
  <c r="BD124" i="1" s="1"/>
  <c r="BB108" i="1"/>
  <c r="BC108" i="1" s="1"/>
  <c r="BD108" i="1" s="1"/>
  <c r="BB74" i="1"/>
  <c r="BC74" i="1" s="1"/>
  <c r="BD74" i="1" s="1"/>
  <c r="BD39" i="1"/>
  <c r="BB386" i="1"/>
  <c r="BC386" i="1" s="1"/>
  <c r="BD386" i="1" s="1"/>
  <c r="BB385" i="1"/>
  <c r="BC385" i="1" s="1"/>
  <c r="BD385" i="1" s="1"/>
  <c r="BB368" i="1"/>
  <c r="BC368" i="1" s="1"/>
  <c r="BD368" i="1" s="1"/>
  <c r="BB344" i="1"/>
  <c r="BC344" i="1" s="1"/>
  <c r="BD344" i="1" s="1"/>
  <c r="BB329" i="1"/>
  <c r="BC329" i="1" s="1"/>
  <c r="BD329" i="1" s="1"/>
  <c r="BB320" i="1"/>
  <c r="BC320" i="1" s="1"/>
  <c r="BD320" i="1" s="1"/>
  <c r="BB318" i="1"/>
  <c r="BC318" i="1" s="1"/>
  <c r="BD318" i="1" s="1"/>
  <c r="BB281" i="1"/>
  <c r="BC281" i="1" s="1"/>
  <c r="BD281" i="1" s="1"/>
  <c r="BB270" i="1"/>
  <c r="BC270" i="1" s="1"/>
  <c r="BD270" i="1" s="1"/>
  <c r="BB241" i="1"/>
  <c r="BC241" i="1" s="1"/>
  <c r="BD241" i="1" s="1"/>
  <c r="BB225" i="1"/>
  <c r="BC225" i="1" s="1"/>
  <c r="BD225" i="1" s="1"/>
  <c r="BB184" i="1"/>
  <c r="BC184" i="1" s="1"/>
  <c r="BD184" i="1" s="1"/>
  <c r="BB183" i="1"/>
  <c r="BC183" i="1" s="1"/>
  <c r="BD183" i="1" s="1"/>
  <c r="BB173" i="1"/>
  <c r="BC173" i="1" s="1"/>
  <c r="BD173" i="1" s="1"/>
  <c r="BB160" i="1"/>
  <c r="BC160" i="1" s="1"/>
  <c r="BD160" i="1" s="1"/>
  <c r="BB153" i="1"/>
  <c r="BC153" i="1" s="1"/>
  <c r="BD153" i="1" s="1"/>
  <c r="BB150" i="1"/>
  <c r="BC150" i="1" s="1"/>
  <c r="BD150" i="1" s="1"/>
  <c r="BB138" i="1"/>
  <c r="BC138" i="1" s="1"/>
  <c r="BD138" i="1" s="1"/>
  <c r="BB134" i="1"/>
  <c r="BC134" i="1" s="1"/>
  <c r="BD134" i="1" s="1"/>
  <c r="BB104" i="1"/>
  <c r="BC104" i="1" s="1"/>
  <c r="BD104" i="1" s="1"/>
  <c r="BB101" i="1"/>
  <c r="BC101" i="1" s="1"/>
  <c r="BD101" i="1" s="1"/>
  <c r="BB92" i="1"/>
  <c r="BC92" i="1" s="1"/>
  <c r="BD92" i="1" s="1"/>
  <c r="BB76" i="1"/>
  <c r="BC76" i="1" s="1"/>
  <c r="BD76" i="1" s="1"/>
  <c r="BB70" i="1"/>
  <c r="BC70" i="1" s="1"/>
  <c r="BD70" i="1" s="1"/>
  <c r="BB65" i="1"/>
  <c r="BC65" i="1" s="1"/>
  <c r="BD65" i="1" s="1"/>
  <c r="BB52" i="1"/>
  <c r="BC52" i="1" s="1"/>
  <c r="BD52" i="1" s="1"/>
  <c r="BB34" i="1"/>
  <c r="BC34" i="1" s="1"/>
  <c r="BD34" i="1" s="1"/>
  <c r="BB30" i="1"/>
  <c r="BC30" i="1" s="1"/>
  <c r="BD30" i="1" s="1"/>
  <c r="BB7" i="1"/>
  <c r="BC7" i="1" s="1"/>
  <c r="BD7" i="1" s="1"/>
  <c r="BB403" i="1"/>
  <c r="BC403" i="1" s="1"/>
  <c r="BD403" i="1" s="1"/>
  <c r="BB399" i="1"/>
  <c r="BC399" i="1" s="1"/>
  <c r="BD399" i="1" s="1"/>
  <c r="BB405" i="1"/>
  <c r="BC405" i="1" s="1"/>
  <c r="BD405" i="1" s="1"/>
  <c r="BB395" i="1"/>
  <c r="BC395" i="1" s="1"/>
  <c r="BD395" i="1" s="1"/>
  <c r="BB391" i="1"/>
  <c r="BC391" i="1" s="1"/>
  <c r="BD391" i="1" s="1"/>
  <c r="BB382" i="1"/>
  <c r="BC382" i="1" s="1"/>
  <c r="BD382" i="1" s="1"/>
  <c r="BB365" i="1"/>
  <c r="BC365" i="1" s="1"/>
  <c r="BD365" i="1" s="1"/>
  <c r="BB353" i="1"/>
  <c r="BC353" i="1" s="1"/>
  <c r="BD353" i="1" s="1"/>
  <c r="BB341" i="1"/>
  <c r="BC341" i="1" s="1"/>
  <c r="BD341" i="1" s="1"/>
  <c r="BB338" i="1"/>
  <c r="BC338" i="1" s="1"/>
  <c r="BD338" i="1" s="1"/>
  <c r="BB314" i="1"/>
  <c r="BC314" i="1" s="1"/>
  <c r="BD314" i="1" s="1"/>
  <c r="BB299" i="1"/>
  <c r="BC299" i="1" s="1"/>
  <c r="BD299" i="1" s="1"/>
  <c r="BB294" i="1"/>
  <c r="BC294" i="1" s="1"/>
  <c r="BD294" i="1" s="1"/>
  <c r="BB284" i="1"/>
  <c r="BC284" i="1" s="1"/>
  <c r="BD284" i="1" s="1"/>
  <c r="BB272" i="1"/>
  <c r="BC272" i="1" s="1"/>
  <c r="BD272" i="1" s="1"/>
  <c r="BB248" i="1"/>
  <c r="BC248" i="1" s="1"/>
  <c r="BD248" i="1" s="1"/>
  <c r="BB228" i="1"/>
  <c r="BC228" i="1" s="1"/>
  <c r="BD228" i="1" s="1"/>
  <c r="BB207" i="1"/>
  <c r="BC207" i="1" s="1"/>
  <c r="BD207" i="1" s="1"/>
  <c r="BB202" i="1"/>
  <c r="BC202" i="1" s="1"/>
  <c r="BD202" i="1" s="1"/>
  <c r="BB176" i="1"/>
  <c r="BC176" i="1" s="1"/>
  <c r="BD176" i="1" s="1"/>
  <c r="BB164" i="1"/>
  <c r="BC164" i="1" s="1"/>
  <c r="BD164" i="1" s="1"/>
  <c r="BB121" i="1"/>
  <c r="BC121" i="1" s="1"/>
  <c r="BD121" i="1" s="1"/>
  <c r="BB86" i="1"/>
  <c r="BC86" i="1" s="1"/>
  <c r="BD86" i="1" s="1"/>
  <c r="BB49" i="1"/>
  <c r="BC49" i="1" s="1"/>
  <c r="BD49" i="1" s="1"/>
  <c r="BB46" i="1"/>
  <c r="BC46" i="1" s="1"/>
  <c r="BD46" i="1" s="1"/>
  <c r="BD28" i="1"/>
  <c r="BB13" i="1"/>
  <c r="BC13" i="1" s="1"/>
  <c r="BD13" i="1" s="1"/>
  <c r="BB392" i="1"/>
  <c r="BC392" i="1" s="1"/>
  <c r="BD392" i="1" s="1"/>
  <c r="BB389" i="1"/>
  <c r="BC389" i="1" s="1"/>
  <c r="BD389" i="1" s="1"/>
  <c r="BB369" i="1"/>
  <c r="BC369" i="1" s="1"/>
  <c r="BD369" i="1" s="1"/>
  <c r="BB360" i="1"/>
  <c r="BC360" i="1" s="1"/>
  <c r="BD360" i="1" s="1"/>
  <c r="BB336" i="1"/>
  <c r="BC336" i="1" s="1"/>
  <c r="BD336" i="1" s="1"/>
  <c r="BB334" i="1"/>
  <c r="BC334" i="1" s="1"/>
  <c r="BD334" i="1" s="1"/>
  <c r="BB330" i="1"/>
  <c r="BC330" i="1" s="1"/>
  <c r="BD330" i="1" s="1"/>
  <c r="BB312" i="1"/>
  <c r="BC312" i="1" s="1"/>
  <c r="BD312" i="1" s="1"/>
  <c r="BB288" i="1"/>
  <c r="BC288" i="1" s="1"/>
  <c r="BD288" i="1" s="1"/>
  <c r="BB286" i="1"/>
  <c r="BC286" i="1" s="1"/>
  <c r="BD286" i="1" s="1"/>
  <c r="BB282" i="1"/>
  <c r="BC282" i="1" s="1"/>
  <c r="BD282" i="1" s="1"/>
  <c r="BB267" i="1"/>
  <c r="BC267" i="1" s="1"/>
  <c r="BD267" i="1" s="1"/>
  <c r="BB262" i="1"/>
  <c r="BC262" i="1" s="1"/>
  <c r="BD262" i="1" s="1"/>
  <c r="BB242" i="1"/>
  <c r="BC242" i="1" s="1"/>
  <c r="BD242" i="1" s="1"/>
  <c r="BB237" i="1"/>
  <c r="BC237" i="1" s="1"/>
  <c r="BD237" i="1" s="1"/>
  <c r="BB229" i="1"/>
  <c r="BC229" i="1" s="1"/>
  <c r="BD229" i="1" s="1"/>
  <c r="BB208" i="1"/>
  <c r="BC208" i="1" s="1"/>
  <c r="BD208" i="1" s="1"/>
  <c r="BB199" i="1"/>
  <c r="BC199" i="1" s="1"/>
  <c r="BD199" i="1" s="1"/>
  <c r="BB177" i="1"/>
  <c r="BC177" i="1" s="1"/>
  <c r="BD177" i="1" s="1"/>
  <c r="BB174" i="1"/>
  <c r="BC174" i="1" s="1"/>
  <c r="BD174" i="1" s="1"/>
  <c r="BB145" i="1"/>
  <c r="BC145" i="1" s="1"/>
  <c r="BD145" i="1" s="1"/>
  <c r="BB129" i="1"/>
  <c r="BC129" i="1" s="1"/>
  <c r="BD129" i="1" s="1"/>
  <c r="BB116" i="1"/>
  <c r="BC116" i="1" s="1"/>
  <c r="BD116" i="1" s="1"/>
  <c r="BB113" i="1"/>
  <c r="BC113" i="1" s="1"/>
  <c r="BD113" i="1" s="1"/>
  <c r="BB84" i="1"/>
  <c r="BC84" i="1" s="1"/>
  <c r="BD84" i="1" s="1"/>
  <c r="BB77" i="1"/>
  <c r="BC77" i="1" s="1"/>
  <c r="BD77" i="1" s="1"/>
  <c r="BB44" i="1"/>
  <c r="BC44" i="1" s="1"/>
  <c r="BD44" i="1" s="1"/>
  <c r="BB40" i="1"/>
  <c r="BC40" i="1" s="1"/>
  <c r="BD40" i="1" s="1"/>
  <c r="BB25" i="1"/>
  <c r="BC25" i="1" s="1"/>
  <c r="BB22" i="1"/>
  <c r="BC22" i="1" s="1"/>
  <c r="BD22" i="1" s="1"/>
  <c r="BB16" i="1"/>
  <c r="BC16" i="1" s="1"/>
  <c r="BD16" i="1" s="1"/>
  <c r="BB5" i="1"/>
  <c r="BC5" i="1" s="1"/>
  <c r="BD5" i="1" s="1"/>
  <c r="BB384" i="1"/>
  <c r="BC384" i="1" s="1"/>
  <c r="BD384" i="1" s="1"/>
  <c r="BB357" i="1"/>
  <c r="BC357" i="1" s="1"/>
  <c r="BD357" i="1" s="1"/>
  <c r="BB354" i="1"/>
  <c r="BC354" i="1" s="1"/>
  <c r="BD354" i="1" s="1"/>
  <c r="BB350" i="1"/>
  <c r="BC350" i="1" s="1"/>
  <c r="BD350" i="1" s="1"/>
  <c r="BB325" i="1"/>
  <c r="BC325" i="1" s="1"/>
  <c r="BD325" i="1" s="1"/>
  <c r="BB297" i="1"/>
  <c r="BC297" i="1" s="1"/>
  <c r="BD297" i="1" s="1"/>
  <c r="BB273" i="1"/>
  <c r="BC273" i="1" s="1"/>
  <c r="BD273" i="1" s="1"/>
  <c r="BB249" i="1"/>
  <c r="BC249" i="1" s="1"/>
  <c r="BD249" i="1" s="1"/>
  <c r="BB238" i="1"/>
  <c r="BC238" i="1" s="1"/>
  <c r="BD238" i="1" s="1"/>
  <c r="BB186" i="1"/>
  <c r="BC186" i="1" s="1"/>
  <c r="BD186" i="1" s="1"/>
  <c r="BB161" i="1"/>
  <c r="BC161" i="1" s="1"/>
  <c r="BD161" i="1" s="1"/>
  <c r="BB158" i="1"/>
  <c r="BC158" i="1" s="1"/>
  <c r="BD158" i="1" s="1"/>
  <c r="BB136" i="1"/>
  <c r="BC136" i="1" s="1"/>
  <c r="BD136" i="1" s="1"/>
  <c r="BB130" i="1"/>
  <c r="BC130" i="1" s="1"/>
  <c r="BD130" i="1" s="1"/>
  <c r="BB103" i="1"/>
  <c r="BC103" i="1" s="1"/>
  <c r="BD103" i="1" s="1"/>
  <c r="BB81" i="1"/>
  <c r="BC81" i="1" s="1"/>
  <c r="BD81" i="1" s="1"/>
  <c r="BB80" i="1"/>
  <c r="BC80" i="1" s="1"/>
  <c r="BD80" i="1" s="1"/>
  <c r="BB73" i="1"/>
  <c r="BC73" i="1" s="1"/>
  <c r="BD73" i="1" s="1"/>
  <c r="BB63" i="1"/>
  <c r="BC63" i="1" s="1"/>
  <c r="BD63" i="1" s="1"/>
  <c r="BB42" i="1"/>
  <c r="BC42" i="1" s="1"/>
  <c r="BD42" i="1" s="1"/>
  <c r="BD25" i="1"/>
  <c r="BB393" i="1"/>
  <c r="BC393" i="1" s="1"/>
  <c r="BD393" i="1" s="1"/>
  <c r="BB379" i="1"/>
  <c r="BC379" i="1" s="1"/>
  <c r="BD379" i="1" s="1"/>
  <c r="BB310" i="1"/>
  <c r="BC310" i="1" s="1"/>
  <c r="BD310" i="1" s="1"/>
  <c r="BB306" i="1"/>
  <c r="BC306" i="1" s="1"/>
  <c r="BD306" i="1" s="1"/>
  <c r="BB301" i="1"/>
  <c r="BC301" i="1" s="1"/>
  <c r="BD301" i="1" s="1"/>
  <c r="BB280" i="1"/>
  <c r="BC280" i="1" s="1"/>
  <c r="BD280" i="1" s="1"/>
  <c r="BB254" i="1"/>
  <c r="BC254" i="1" s="1"/>
  <c r="BD254" i="1" s="1"/>
  <c r="BB253" i="1"/>
  <c r="BC253" i="1" s="1"/>
  <c r="BD253" i="1" s="1"/>
  <c r="BB252" i="1"/>
  <c r="BC252" i="1" s="1"/>
  <c r="BD252" i="1" s="1"/>
  <c r="BB240" i="1"/>
  <c r="BC240" i="1" s="1"/>
  <c r="BD240" i="1" s="1"/>
  <c r="BB217" i="1"/>
  <c r="BC217" i="1" s="1"/>
  <c r="BD217" i="1" s="1"/>
  <c r="BB214" i="1"/>
  <c r="BC214" i="1" s="1"/>
  <c r="BD214" i="1" s="1"/>
  <c r="BB190" i="1"/>
  <c r="BC190" i="1" s="1"/>
  <c r="BD190" i="1" s="1"/>
  <c r="BB172" i="1"/>
  <c r="BC172" i="1" s="1"/>
  <c r="BD172" i="1" s="1"/>
  <c r="BB168" i="1"/>
  <c r="BC168" i="1" s="1"/>
  <c r="BD168" i="1" s="1"/>
  <c r="BB149" i="1"/>
  <c r="BC149" i="1" s="1"/>
  <c r="BD149" i="1" s="1"/>
  <c r="BB126" i="1"/>
  <c r="BC126" i="1" s="1"/>
  <c r="BD126" i="1" s="1"/>
  <c r="BB114" i="1"/>
  <c r="BC114" i="1" s="1"/>
  <c r="BD114" i="1" s="1"/>
  <c r="BB110" i="1"/>
  <c r="BC110" i="1" s="1"/>
  <c r="BD110" i="1" s="1"/>
  <c r="BB82" i="1"/>
  <c r="BC82" i="1" s="1"/>
  <c r="BD82" i="1" s="1"/>
  <c r="BB69" i="1"/>
  <c r="BC69" i="1" s="1"/>
  <c r="BD69" i="1" s="1"/>
  <c r="BB48" i="1"/>
  <c r="BC48" i="1" s="1"/>
  <c r="BD48" i="1" s="1"/>
  <c r="BB41" i="1"/>
  <c r="BC41" i="1" s="1"/>
  <c r="BD41" i="1" s="1"/>
  <c r="BB38" i="1"/>
  <c r="BC38" i="1" s="1"/>
  <c r="BD38" i="1" s="1"/>
  <c r="BB29" i="1"/>
  <c r="BC29" i="1" s="1"/>
  <c r="BD29" i="1" s="1"/>
  <c r="BB20" i="1"/>
  <c r="BC20" i="1" s="1"/>
  <c r="BD20" i="1" s="1"/>
  <c r="BB18" i="1"/>
  <c r="BC18" i="1" s="1"/>
  <c r="BD18" i="1" s="1"/>
  <c r="BB14" i="1"/>
  <c r="BC14" i="1" s="1"/>
  <c r="BD14" i="1" s="1"/>
  <c r="BB381" i="1"/>
  <c r="BC381" i="1" s="1"/>
  <c r="BD381" i="1" s="1"/>
  <c r="BB398" i="1"/>
  <c r="BC398" i="1" s="1"/>
  <c r="BD398" i="1" s="1"/>
  <c r="BB328" i="1"/>
  <c r="BC328" i="1" s="1"/>
  <c r="BD328" i="1" s="1"/>
  <c r="BB402" i="1"/>
  <c r="BC402" i="1" s="1"/>
  <c r="BD402" i="1" s="1"/>
  <c r="BB401" i="1"/>
  <c r="BC401" i="1" s="1"/>
  <c r="BD401" i="1" s="1"/>
  <c r="BB390" i="1"/>
  <c r="BC390" i="1" s="1"/>
  <c r="BD390" i="1" s="1"/>
  <c r="BB370" i="1"/>
  <c r="BC370" i="1" s="1"/>
  <c r="BD370" i="1" s="1"/>
  <c r="BB352" i="1"/>
  <c r="BC352" i="1" s="1"/>
  <c r="BD352" i="1" s="1"/>
  <c r="BB349" i="1"/>
  <c r="BC349" i="1" s="1"/>
  <c r="BD349" i="1" s="1"/>
  <c r="BB346" i="1"/>
  <c r="BC346" i="1" s="1"/>
  <c r="BD346" i="1" s="1"/>
  <c r="BB313" i="1"/>
  <c r="BC313" i="1" s="1"/>
  <c r="BD313" i="1" s="1"/>
  <c r="BB302" i="1"/>
  <c r="BC302" i="1" s="1"/>
  <c r="BD302" i="1" s="1"/>
  <c r="BB265" i="1"/>
  <c r="BC265" i="1" s="1"/>
  <c r="BD265" i="1" s="1"/>
  <c r="BB256" i="1"/>
  <c r="BC256" i="1" s="1"/>
  <c r="BD256" i="1" s="1"/>
  <c r="BB226" i="1"/>
  <c r="BC226" i="1" s="1"/>
  <c r="BD226" i="1" s="1"/>
  <c r="BB185" i="1"/>
  <c r="BC185" i="1" s="1"/>
  <c r="BD185" i="1" s="1"/>
  <c r="BB159" i="1"/>
  <c r="BC159" i="1" s="1"/>
  <c r="BD159" i="1" s="1"/>
  <c r="BB97" i="1"/>
  <c r="BC97" i="1" s="1"/>
  <c r="BD97" i="1" s="1"/>
  <c r="BB94" i="1"/>
  <c r="BC94" i="1" s="1"/>
  <c r="BD94" i="1" s="1"/>
  <c r="BB78" i="1"/>
  <c r="BC78" i="1" s="1"/>
  <c r="BD78" i="1" s="1"/>
  <c r="BB57" i="1"/>
  <c r="BC57" i="1" s="1"/>
  <c r="BD57" i="1" s="1"/>
  <c r="BB54" i="1"/>
  <c r="BC54" i="1" s="1"/>
  <c r="BD54" i="1" s="1"/>
  <c r="BB10" i="1"/>
  <c r="BC10" i="1" s="1"/>
  <c r="BD10" i="1" s="1"/>
  <c r="BB6" i="1"/>
  <c r="BC6" i="1" s="1"/>
  <c r="BD6" i="1" s="1"/>
  <c r="BB378" i="1"/>
  <c r="BC378" i="1" s="1"/>
  <c r="BD378" i="1" s="1"/>
  <c r="BB363" i="1"/>
  <c r="BC363" i="1" s="1"/>
  <c r="BD363" i="1" s="1"/>
  <c r="BB356" i="1"/>
  <c r="BC356" i="1" s="1"/>
  <c r="BD356" i="1" s="1"/>
  <c r="BB345" i="1"/>
  <c r="BC345" i="1" s="1"/>
  <c r="BD345" i="1" s="1"/>
  <c r="BB323" i="1"/>
  <c r="BC323" i="1" s="1"/>
  <c r="BD323" i="1" s="1"/>
  <c r="BB316" i="1"/>
  <c r="BC316" i="1" s="1"/>
  <c r="BD316" i="1" s="1"/>
  <c r="BB308" i="1"/>
  <c r="BC308" i="1" s="1"/>
  <c r="BD308" i="1" s="1"/>
  <c r="BB298" i="1"/>
  <c r="BC298" i="1" s="1"/>
  <c r="BD298" i="1" s="1"/>
  <c r="BB291" i="1"/>
  <c r="BC291" i="1" s="1"/>
  <c r="BD291" i="1" s="1"/>
  <c r="BB285" i="1"/>
  <c r="BC285" i="1" s="1"/>
  <c r="BD285" i="1" s="1"/>
  <c r="BB276" i="1"/>
  <c r="BC276" i="1" s="1"/>
  <c r="BD276" i="1" s="1"/>
  <c r="BB266" i="1"/>
  <c r="BC266" i="1" s="1"/>
  <c r="BD266" i="1" s="1"/>
  <c r="BB259" i="1"/>
  <c r="BC259" i="1" s="1"/>
  <c r="BD259" i="1" s="1"/>
  <c r="BB245" i="1"/>
  <c r="BC245" i="1" s="1"/>
  <c r="BD245" i="1" s="1"/>
  <c r="BB244" i="1"/>
  <c r="BC244" i="1" s="1"/>
  <c r="BD244" i="1" s="1"/>
  <c r="BB234" i="1"/>
  <c r="BC234" i="1" s="1"/>
  <c r="BD234" i="1" s="1"/>
  <c r="BB215" i="1"/>
  <c r="BC215" i="1" s="1"/>
  <c r="BD215" i="1" s="1"/>
  <c r="BB371" i="1"/>
  <c r="BC371" i="1" s="1"/>
  <c r="BD371" i="1" s="1"/>
  <c r="BB331" i="1"/>
  <c r="BC331" i="1" s="1"/>
  <c r="BD331" i="1" s="1"/>
  <c r="BB175" i="1"/>
  <c r="BC175" i="1" s="1"/>
  <c r="BD175" i="1" s="1"/>
  <c r="BB112" i="1"/>
  <c r="BC112" i="1" s="1"/>
  <c r="BD112" i="1" s="1"/>
  <c r="BB109" i="1"/>
  <c r="BC109" i="1" s="1"/>
  <c r="BD109" i="1" s="1"/>
  <c r="BB21" i="1"/>
  <c r="BC21" i="1" s="1"/>
  <c r="BD21" i="1" s="1"/>
  <c r="BB372" i="1"/>
  <c r="BC372" i="1" s="1"/>
  <c r="BD372" i="1" s="1"/>
  <c r="BB361" i="1"/>
  <c r="BC361" i="1" s="1"/>
  <c r="BD361" i="1" s="1"/>
  <c r="BB339" i="1"/>
  <c r="BC339" i="1" s="1"/>
  <c r="BD339" i="1" s="1"/>
  <c r="BB332" i="1"/>
  <c r="BC332" i="1" s="1"/>
  <c r="BD332" i="1" s="1"/>
  <c r="BB289" i="1"/>
  <c r="BC289" i="1" s="1"/>
  <c r="BD289" i="1" s="1"/>
  <c r="BB257" i="1"/>
  <c r="BC257" i="1" s="1"/>
  <c r="BD257" i="1" s="1"/>
  <c r="BB152" i="1"/>
  <c r="BC152" i="1" s="1"/>
  <c r="BD152" i="1" s="1"/>
  <c r="BB347" i="1"/>
  <c r="BC347" i="1" s="1"/>
  <c r="BD347" i="1" s="1"/>
  <c r="BB321" i="1"/>
  <c r="BC321" i="1" s="1"/>
  <c r="BD321" i="1" s="1"/>
  <c r="BB307" i="1"/>
  <c r="BC307" i="1" s="1"/>
  <c r="BD307" i="1" s="1"/>
  <c r="BB275" i="1"/>
  <c r="BC275" i="1" s="1"/>
  <c r="BD275" i="1" s="1"/>
  <c r="BB243" i="1"/>
  <c r="BC243" i="1" s="1"/>
  <c r="BD243" i="1" s="1"/>
  <c r="BB127" i="1"/>
  <c r="BC127" i="1" s="1"/>
  <c r="BD127" i="1" s="1"/>
  <c r="BB377" i="1"/>
  <c r="BC377" i="1" s="1"/>
  <c r="BD377" i="1" s="1"/>
  <c r="BB373" i="1"/>
  <c r="BC373" i="1" s="1"/>
  <c r="BD373" i="1" s="1"/>
  <c r="BB340" i="1"/>
  <c r="BC340" i="1" s="1"/>
  <c r="BD340" i="1" s="1"/>
  <c r="BB333" i="1"/>
  <c r="BC333" i="1" s="1"/>
  <c r="BD333" i="1" s="1"/>
  <c r="BB380" i="1"/>
  <c r="BC380" i="1" s="1"/>
  <c r="BD380" i="1" s="1"/>
  <c r="BB362" i="1"/>
  <c r="BC362" i="1" s="1"/>
  <c r="BD362" i="1" s="1"/>
  <c r="BB355" i="1"/>
  <c r="BC355" i="1" s="1"/>
  <c r="BD355" i="1" s="1"/>
  <c r="BB348" i="1"/>
  <c r="BC348" i="1" s="1"/>
  <c r="BD348" i="1" s="1"/>
  <c r="BB337" i="1"/>
  <c r="BC337" i="1" s="1"/>
  <c r="BD337" i="1" s="1"/>
  <c r="BB322" i="1"/>
  <c r="BC322" i="1" s="1"/>
  <c r="BD322" i="1" s="1"/>
  <c r="BB315" i="1"/>
  <c r="BC315" i="1" s="1"/>
  <c r="BD315" i="1" s="1"/>
  <c r="BB309" i="1"/>
  <c r="BC309" i="1" s="1"/>
  <c r="BD309" i="1" s="1"/>
  <c r="BB300" i="1"/>
  <c r="BC300" i="1" s="1"/>
  <c r="BD300" i="1" s="1"/>
  <c r="BB290" i="1"/>
  <c r="BC290" i="1" s="1"/>
  <c r="BD290" i="1" s="1"/>
  <c r="BB283" i="1"/>
  <c r="BC283" i="1" s="1"/>
  <c r="BD283" i="1" s="1"/>
  <c r="BB277" i="1"/>
  <c r="BC277" i="1" s="1"/>
  <c r="BD277" i="1" s="1"/>
  <c r="BB268" i="1"/>
  <c r="BC268" i="1" s="1"/>
  <c r="BD268" i="1" s="1"/>
  <c r="BB258" i="1"/>
  <c r="BC258" i="1" s="1"/>
  <c r="BD258" i="1" s="1"/>
  <c r="BB251" i="1"/>
  <c r="BC251" i="1" s="1"/>
  <c r="BD251" i="1" s="1"/>
  <c r="BB236" i="1"/>
  <c r="BC236" i="1" s="1"/>
  <c r="BD236" i="1" s="1"/>
  <c r="BB205" i="1"/>
  <c r="BC205" i="1" s="1"/>
  <c r="BD205" i="1" s="1"/>
  <c r="BB157" i="1"/>
  <c r="BC157" i="1" s="1"/>
  <c r="BD157" i="1" s="1"/>
  <c r="BB79" i="1"/>
  <c r="BC79" i="1" s="1"/>
  <c r="BD79" i="1" s="1"/>
  <c r="BD9" i="1"/>
  <c r="BB216" i="1"/>
  <c r="BC216" i="1" s="1"/>
  <c r="BD216" i="1" s="1"/>
  <c r="BB198" i="1"/>
  <c r="BC198" i="1" s="1"/>
  <c r="BD198" i="1" s="1"/>
  <c r="BB165" i="1"/>
  <c r="BC165" i="1" s="1"/>
  <c r="BD165" i="1" s="1"/>
  <c r="BB142" i="1"/>
  <c r="BC142" i="1" s="1"/>
  <c r="BD142" i="1" s="1"/>
  <c r="BB135" i="1"/>
  <c r="BC135" i="1" s="1"/>
  <c r="BD135" i="1" s="1"/>
  <c r="BB117" i="1"/>
  <c r="BC117" i="1" s="1"/>
  <c r="BD117" i="1" s="1"/>
  <c r="BB102" i="1"/>
  <c r="BC102" i="1" s="1"/>
  <c r="BD102" i="1" s="1"/>
  <c r="BB87" i="1"/>
  <c r="BC87" i="1" s="1"/>
  <c r="BD87" i="1" s="1"/>
  <c r="BB72" i="1"/>
  <c r="BC72" i="1" s="1"/>
  <c r="BD72" i="1" s="1"/>
  <c r="BB62" i="1"/>
  <c r="BC62" i="1" s="1"/>
  <c r="BD62" i="1" s="1"/>
  <c r="BB47" i="1"/>
  <c r="BC47" i="1" s="1"/>
  <c r="BD47" i="1" s="1"/>
  <c r="BB33" i="1"/>
  <c r="BC33" i="1" s="1"/>
  <c r="BD33" i="1" s="1"/>
  <c r="BB32" i="1"/>
  <c r="BC32" i="1" s="1"/>
  <c r="BD32" i="1" s="1"/>
  <c r="BB191" i="1"/>
  <c r="BC191" i="1" s="1"/>
  <c r="BD191" i="1" s="1"/>
  <c r="BB95" i="1"/>
  <c r="BC95" i="1" s="1"/>
  <c r="BD95" i="1" s="1"/>
  <c r="BB55" i="1"/>
  <c r="BC55" i="1" s="1"/>
  <c r="BD55" i="1" s="1"/>
  <c r="BB15" i="1"/>
  <c r="BC15" i="1" s="1"/>
  <c r="BD15" i="1" s="1"/>
  <c r="BB8" i="1"/>
  <c r="BC8" i="1" s="1"/>
  <c r="BD8" i="1" s="1"/>
  <c r="BB224" i="1"/>
  <c r="BC224" i="1" s="1"/>
  <c r="BD224" i="1" s="1"/>
  <c r="BB221" i="1"/>
  <c r="BC221" i="1" s="1"/>
  <c r="BD221" i="1" s="1"/>
  <c r="BB181" i="1"/>
  <c r="BC181" i="1" s="1"/>
  <c r="BD181" i="1" s="1"/>
  <c r="BB166" i="1"/>
  <c r="BC166" i="1" s="1"/>
  <c r="BD166" i="1" s="1"/>
  <c r="BB151" i="1"/>
  <c r="BC151" i="1" s="1"/>
  <c r="BD151" i="1" s="1"/>
  <c r="BB133" i="1"/>
  <c r="BC133" i="1" s="1"/>
  <c r="BD133" i="1" s="1"/>
  <c r="BB118" i="1"/>
  <c r="BC118" i="1" s="1"/>
  <c r="BD118" i="1" s="1"/>
  <c r="BB111" i="1"/>
  <c r="BC111" i="1" s="1"/>
  <c r="BD111" i="1" s="1"/>
  <c r="BB85" i="1"/>
  <c r="BC85" i="1" s="1"/>
  <c r="BD85" i="1" s="1"/>
  <c r="BB45" i="1"/>
  <c r="BC45" i="1" s="1"/>
  <c r="BD45" i="1" s="1"/>
  <c r="BB23" i="1"/>
  <c r="BC23" i="1" s="1"/>
  <c r="BD23" i="1" s="1"/>
  <c r="BB200" i="1"/>
  <c r="BC200" i="1" s="1"/>
  <c r="BD200" i="1" s="1"/>
  <c r="BB144" i="1"/>
  <c r="BC144" i="1" s="1"/>
  <c r="BD144" i="1" s="1"/>
  <c r="BB137" i="1"/>
  <c r="BC137" i="1" s="1"/>
  <c r="BD137" i="1" s="1"/>
  <c r="BB89" i="1"/>
  <c r="BC89" i="1" s="1"/>
  <c r="BD89" i="1" s="1"/>
  <c r="BB64" i="1"/>
  <c r="BC64" i="1" s="1"/>
  <c r="BD64" i="1" s="1"/>
  <c r="BB31" i="1"/>
  <c r="BC31" i="1" s="1"/>
  <c r="BD31" i="1" s="1"/>
  <c r="BB222" i="1"/>
  <c r="BC222" i="1" s="1"/>
  <c r="BD222" i="1" s="1"/>
  <c r="BB197" i="1"/>
  <c r="BC197" i="1" s="1"/>
  <c r="BD197" i="1" s="1"/>
  <c r="BB193" i="1"/>
  <c r="BC193" i="1" s="1"/>
  <c r="BD193" i="1" s="1"/>
  <c r="BB192" i="1"/>
  <c r="BC192" i="1" s="1"/>
  <c r="BD192" i="1" s="1"/>
  <c r="BB189" i="1"/>
  <c r="BC189" i="1" s="1"/>
  <c r="BD189" i="1" s="1"/>
  <c r="BB182" i="1"/>
  <c r="BC182" i="1" s="1"/>
  <c r="BD182" i="1" s="1"/>
  <c r="BB167" i="1"/>
  <c r="BC167" i="1" s="1"/>
  <c r="BD167" i="1" s="1"/>
  <c r="BB141" i="1"/>
  <c r="BC141" i="1" s="1"/>
  <c r="BD141" i="1" s="1"/>
  <c r="BB119" i="1"/>
  <c r="BC119" i="1" s="1"/>
  <c r="BD119" i="1" s="1"/>
  <c r="BB96" i="1"/>
  <c r="BC96" i="1" s="1"/>
  <c r="BD96" i="1" s="1"/>
  <c r="BB93" i="1"/>
  <c r="BC93" i="1" s="1"/>
  <c r="BD93" i="1" s="1"/>
  <c r="BB61" i="1"/>
  <c r="BC61" i="1" s="1"/>
  <c r="BD61" i="1" s="1"/>
  <c r="BB56" i="1"/>
  <c r="BC56" i="1" s="1"/>
  <c r="BD56" i="1" s="1"/>
  <c r="BB53" i="1"/>
  <c r="BC53" i="1" s="1"/>
  <c r="BD53" i="1" s="1"/>
  <c r="BB24" i="1"/>
  <c r="BC24" i="1" s="1"/>
  <c r="BD24" i="1" s="1"/>
  <c r="BB17" i="1"/>
  <c r="BC17" i="1" s="1"/>
  <c r="BD17" i="1" s="1"/>
  <c r="R108" i="1"/>
  <c r="R222" i="1"/>
  <c r="R121" i="1"/>
  <c r="R120" i="1"/>
  <c r="R127" i="1"/>
  <c r="R229" i="1"/>
  <c r="R227" i="1"/>
  <c r="R11" i="1"/>
  <c r="R234" i="1"/>
  <c r="R259" i="1"/>
  <c r="R233" i="1"/>
  <c r="R236" i="1"/>
  <c r="R139" i="1"/>
  <c r="R230" i="1"/>
  <c r="R231" i="1"/>
  <c r="R189" i="1"/>
  <c r="R9" i="1"/>
  <c r="R235" i="1"/>
  <c r="R333" i="1"/>
  <c r="R221" i="1"/>
  <c r="R8" i="1"/>
  <c r="R220" i="1"/>
  <c r="R7" i="1"/>
  <c r="R10" i="1"/>
  <c r="R118" i="1"/>
  <c r="R241" i="1"/>
  <c r="R224" i="1"/>
  <c r="R133" i="1"/>
  <c r="R113" i="1"/>
  <c r="R310" i="1"/>
  <c r="R274" i="1"/>
  <c r="R223" i="1"/>
  <c r="R316" i="1"/>
  <c r="R299" i="1"/>
  <c r="R275" i="1"/>
  <c r="R250" i="1"/>
  <c r="R254" i="1"/>
  <c r="R313" i="1"/>
  <c r="R237" i="1"/>
  <c r="R134" i="1"/>
  <c r="R140" i="1"/>
  <c r="R238" i="1"/>
  <c r="N82" i="1"/>
  <c r="R82" i="1" s="1"/>
  <c r="N125" i="1"/>
  <c r="R125" i="1" s="1"/>
  <c r="N54" i="1"/>
  <c r="R54" i="1" s="1"/>
  <c r="N40" i="1"/>
  <c r="R40" i="1" s="1"/>
  <c r="N19" i="1"/>
  <c r="R19" i="1" s="1"/>
  <c r="N193" i="1"/>
  <c r="R193" i="1" s="1"/>
  <c r="N39" i="1"/>
  <c r="R39" i="1" s="1"/>
  <c r="N49" i="1"/>
  <c r="R49" i="1" s="1"/>
  <c r="N48" i="1"/>
  <c r="R48" i="1" s="1"/>
  <c r="N46" i="1"/>
  <c r="R46" i="1" s="1"/>
  <c r="N53" i="1"/>
  <c r="R53" i="1" s="1"/>
  <c r="N50" i="1"/>
  <c r="R50" i="1" s="1"/>
  <c r="N150" i="1"/>
  <c r="R150" i="1" s="1"/>
  <c r="N261" i="1"/>
  <c r="R261" i="1" s="1"/>
  <c r="N60" i="1"/>
  <c r="R60" i="1" s="1"/>
  <c r="N68" i="1"/>
  <c r="R68" i="1" s="1"/>
  <c r="N52" i="1"/>
  <c r="R52" i="1" s="1"/>
  <c r="N270" i="1"/>
  <c r="R270" i="1" s="1"/>
  <c r="N93" i="1"/>
  <c r="R93" i="1" s="1"/>
  <c r="N267" i="1"/>
  <c r="R267" i="1" s="1"/>
  <c r="N25" i="1"/>
  <c r="R25" i="1" s="1"/>
  <c r="N55" i="1"/>
  <c r="R55" i="1" s="1"/>
  <c r="N57" i="1"/>
  <c r="R57" i="1" s="1"/>
  <c r="N196" i="1"/>
  <c r="R196" i="1" s="1"/>
  <c r="N166" i="1"/>
  <c r="R166" i="1" s="1"/>
  <c r="N194" i="1"/>
  <c r="R194" i="1" s="1"/>
  <c r="N98" i="1"/>
  <c r="R98" i="1" s="1"/>
  <c r="N351" i="1"/>
  <c r="R351" i="1" s="1"/>
  <c r="N45" i="1"/>
  <c r="R45" i="1" s="1"/>
  <c r="N70" i="1"/>
  <c r="R70" i="1" s="1"/>
  <c r="N348" i="1"/>
  <c r="R348" i="1" s="1"/>
  <c r="N180" i="1"/>
  <c r="R180" i="1" s="1"/>
  <c r="N350" i="1"/>
  <c r="R350" i="1" s="1"/>
  <c r="N349" i="1"/>
  <c r="R349" i="1" s="1"/>
  <c r="N128" i="1"/>
  <c r="R128" i="1" s="1"/>
  <c r="N165" i="1"/>
  <c r="R165" i="1" s="1"/>
  <c r="N185" i="1"/>
  <c r="R185" i="1" s="1"/>
  <c r="N405" i="1"/>
  <c r="R405" i="1" s="1"/>
  <c r="N129" i="1"/>
  <c r="R129" i="1" s="1"/>
  <c r="N164" i="1"/>
  <c r="R164" i="1" s="1"/>
  <c r="N130" i="1"/>
  <c r="R130" i="1" s="1"/>
  <c r="N337" i="1"/>
  <c r="R337" i="1" s="1"/>
  <c r="N335" i="1"/>
  <c r="R335" i="1" s="1"/>
  <c r="N72" i="1"/>
  <c r="R72" i="1" s="1"/>
  <c r="N336" i="1"/>
  <c r="R336" i="1" s="1"/>
  <c r="N99" i="1"/>
  <c r="R99" i="1" s="1"/>
  <c r="N126" i="1"/>
  <c r="R126" i="1" s="1"/>
  <c r="N238" i="1"/>
  <c r="N95" i="1"/>
  <c r="R95" i="1" s="1"/>
  <c r="N242" i="1"/>
  <c r="R242" i="1" s="1"/>
  <c r="N355" i="1"/>
  <c r="R355" i="1" s="1"/>
  <c r="N97" i="1"/>
  <c r="R97" i="1" s="1"/>
  <c r="N22" i="1"/>
  <c r="R22" i="1" s="1"/>
  <c r="N107" i="1"/>
  <c r="R107" i="1" s="1"/>
  <c r="N340" i="1"/>
  <c r="R340" i="1" s="1"/>
  <c r="N189" i="1"/>
  <c r="N334" i="1"/>
  <c r="R334" i="1" s="1"/>
  <c r="N131" i="1"/>
  <c r="R131" i="1" s="1"/>
  <c r="N248" i="1"/>
  <c r="R248" i="1" s="1"/>
  <c r="N111" i="1"/>
  <c r="R111" i="1" s="1"/>
  <c r="N331" i="1"/>
  <c r="R331" i="1" s="1"/>
  <c r="N78" i="1"/>
  <c r="R78" i="1" s="1"/>
  <c r="N101" i="1"/>
  <c r="R101" i="1" s="1"/>
  <c r="N62" i="1"/>
  <c r="R62" i="1" s="1"/>
  <c r="N257" i="1"/>
  <c r="R257" i="1" s="1"/>
  <c r="N328" i="1"/>
  <c r="R328" i="1" s="1"/>
  <c r="N112" i="1"/>
  <c r="R112" i="1" s="1"/>
  <c r="N64" i="1"/>
  <c r="R64" i="1" s="1"/>
  <c r="N175" i="1"/>
  <c r="R175" i="1" s="1"/>
  <c r="N397" i="1"/>
  <c r="R397" i="1" s="1"/>
  <c r="N17" i="1"/>
  <c r="R17" i="1" s="1"/>
  <c r="N361" i="1"/>
  <c r="R361" i="1" s="1"/>
  <c r="N117" i="1"/>
  <c r="R117" i="1" s="1"/>
  <c r="N114" i="1"/>
  <c r="R114" i="1" s="1"/>
  <c r="N356" i="1"/>
  <c r="R356" i="1" s="1"/>
  <c r="N115" i="1"/>
  <c r="R115" i="1" s="1"/>
  <c r="N330" i="1"/>
  <c r="R330" i="1" s="1"/>
  <c r="N247" i="1"/>
  <c r="R247" i="1" s="1"/>
  <c r="N249" i="1"/>
  <c r="R249" i="1" s="1"/>
  <c r="N120" i="1"/>
  <c r="N116" i="1"/>
  <c r="R116" i="1" s="1"/>
  <c r="N18" i="1"/>
  <c r="R18" i="1" s="1"/>
  <c r="N322" i="1"/>
  <c r="R322" i="1" s="1"/>
  <c r="N380" i="1"/>
  <c r="R380" i="1" s="1"/>
  <c r="N119" i="1"/>
  <c r="R119" i="1" s="1"/>
  <c r="N71" i="1"/>
  <c r="R71" i="1" s="1"/>
  <c r="N374" i="1"/>
  <c r="R374" i="1" s="1"/>
  <c r="N121" i="1"/>
  <c r="N362" i="1"/>
  <c r="R362" i="1" s="1"/>
  <c r="N332" i="1"/>
  <c r="R332" i="1" s="1"/>
  <c r="N197" i="1"/>
  <c r="R197" i="1" s="1"/>
  <c r="N363" i="1"/>
  <c r="R363" i="1" s="1"/>
  <c r="N192" i="1"/>
  <c r="R192" i="1" s="1"/>
  <c r="N176" i="1"/>
  <c r="R176" i="1" s="1"/>
  <c r="N102" i="1"/>
  <c r="R102" i="1" s="1"/>
  <c r="N347" i="1"/>
  <c r="R347" i="1" s="1"/>
  <c r="N20" i="1"/>
  <c r="R20" i="1" s="1"/>
  <c r="N160" i="1"/>
  <c r="R160" i="1" s="1"/>
  <c r="N178" i="1"/>
  <c r="R178" i="1" s="1"/>
  <c r="N400" i="1"/>
  <c r="R400" i="1" s="1"/>
  <c r="N358" i="1"/>
  <c r="R358" i="1" s="1"/>
  <c r="N365" i="1"/>
  <c r="R365" i="1" s="1"/>
  <c r="N342" i="1"/>
  <c r="R342" i="1" s="1"/>
  <c r="N388" i="1"/>
  <c r="R388" i="1" s="1"/>
  <c r="N190" i="1"/>
  <c r="R190" i="1" s="1"/>
  <c r="N67" i="1"/>
  <c r="R67" i="1" s="1"/>
  <c r="N377" i="1"/>
  <c r="R377" i="1" s="1"/>
  <c r="N391" i="1"/>
  <c r="R391" i="1" s="1"/>
  <c r="N369" i="1"/>
  <c r="R369" i="1" s="1"/>
  <c r="N383" i="1"/>
  <c r="R383" i="1" s="1"/>
  <c r="N58" i="1"/>
  <c r="R58" i="1" s="1"/>
  <c r="N396" i="1"/>
  <c r="R396" i="1" s="1"/>
  <c r="N398" i="1"/>
  <c r="R398" i="1" s="1"/>
  <c r="N179" i="1"/>
  <c r="R179" i="1" s="1"/>
  <c r="N384" i="1"/>
  <c r="R384" i="1" s="1"/>
  <c r="N69" i="1"/>
  <c r="R69" i="1" s="1"/>
  <c r="N403" i="1"/>
  <c r="R403" i="1" s="1"/>
  <c r="N346" i="1"/>
  <c r="R346" i="1" s="1"/>
  <c r="N110" i="1"/>
  <c r="R110" i="1" s="1"/>
  <c r="N188" i="1"/>
  <c r="R188" i="1" s="1"/>
  <c r="N74" i="1"/>
  <c r="R74" i="1" s="1"/>
  <c r="N44" i="1"/>
  <c r="R44" i="1" s="1"/>
  <c r="N359" i="1"/>
  <c r="R359" i="1" s="1"/>
  <c r="N360" i="1"/>
  <c r="R360" i="1" s="1"/>
  <c r="N371" i="1"/>
  <c r="R371" i="1" s="1"/>
  <c r="N373" i="1"/>
  <c r="R373" i="1" s="1"/>
  <c r="N195" i="1"/>
  <c r="R195" i="1" s="1"/>
  <c r="N63" i="1"/>
  <c r="R63" i="1" s="1"/>
  <c r="N105" i="1"/>
  <c r="R105" i="1" s="1"/>
  <c r="N161" i="1"/>
  <c r="R161" i="1" s="1"/>
  <c r="N386" i="1"/>
  <c r="R386" i="1" s="1"/>
  <c r="N345" i="1"/>
  <c r="R345" i="1" s="1"/>
  <c r="N187" i="1"/>
  <c r="R187" i="1" s="1"/>
  <c r="N106" i="1"/>
  <c r="R106" i="1" s="1"/>
  <c r="N171" i="1"/>
  <c r="R171" i="1" s="1"/>
  <c r="N341" i="1"/>
  <c r="R341" i="1" s="1"/>
  <c r="N344" i="1"/>
  <c r="R344" i="1" s="1"/>
  <c r="N390" i="1"/>
  <c r="R390" i="1" s="1"/>
  <c r="N191" i="1"/>
  <c r="R191" i="1" s="1"/>
  <c r="N66" i="1"/>
  <c r="R66" i="1" s="1"/>
  <c r="N378" i="1"/>
  <c r="R378" i="1" s="1"/>
  <c r="N339" i="1"/>
  <c r="R339" i="1" s="1"/>
  <c r="N144" i="1"/>
  <c r="R144" i="1" s="1"/>
  <c r="N77" i="1"/>
  <c r="R77" i="1" s="1"/>
  <c r="N183" i="1"/>
  <c r="R183" i="1" s="1"/>
  <c r="N343" i="1"/>
  <c r="R343" i="1" s="1"/>
  <c r="N132" i="1"/>
  <c r="R132" i="1" s="1"/>
  <c r="N395" i="1"/>
  <c r="R395" i="1" s="1"/>
  <c r="N379" i="1"/>
  <c r="R379" i="1" s="1"/>
  <c r="N338" i="1"/>
  <c r="R338" i="1" s="1"/>
  <c r="N184" i="1"/>
  <c r="R184" i="1" s="1"/>
  <c r="N149" i="1"/>
  <c r="R149" i="1" s="1"/>
  <c r="N92" i="1"/>
  <c r="R92" i="1" s="1"/>
  <c r="N151" i="1"/>
  <c r="R151" i="1" s="1"/>
  <c r="N65" i="1"/>
  <c r="R65" i="1" s="1"/>
  <c r="N401" i="1"/>
  <c r="R401" i="1" s="1"/>
  <c r="N168" i="1"/>
  <c r="R168" i="1" s="1"/>
  <c r="N392" i="1"/>
  <c r="R392" i="1" s="1"/>
  <c r="N225" i="1"/>
  <c r="R225" i="1" s="1"/>
  <c r="N316" i="1"/>
  <c r="N402" i="1"/>
  <c r="R402" i="1" s="1"/>
  <c r="N389" i="1"/>
  <c r="R389" i="1" s="1"/>
  <c r="N21" i="1"/>
  <c r="R21" i="1" s="1"/>
  <c r="N327" i="1"/>
  <c r="R327" i="1" s="1"/>
  <c r="N264" i="1"/>
  <c r="R264" i="1" s="1"/>
  <c r="N382" i="1"/>
  <c r="R382" i="1" s="1"/>
  <c r="N323" i="1"/>
  <c r="R323" i="1" s="1"/>
  <c r="N324" i="1"/>
  <c r="R324" i="1" s="1"/>
  <c r="N385" i="1"/>
  <c r="R385" i="1" s="1"/>
  <c r="N381" i="1"/>
  <c r="R381" i="1" s="1"/>
  <c r="N292" i="1"/>
  <c r="R292" i="1" s="1"/>
  <c r="N96" i="1"/>
  <c r="R96" i="1" s="1"/>
  <c r="N109" i="1"/>
  <c r="R109" i="1" s="1"/>
  <c r="N243" i="1"/>
  <c r="R243" i="1" s="1"/>
  <c r="N23" i="1"/>
  <c r="R23" i="1" s="1"/>
  <c r="N137" i="1"/>
  <c r="R137" i="1" s="1"/>
  <c r="N305" i="1"/>
  <c r="R305" i="1" s="1"/>
  <c r="N177" i="1"/>
  <c r="R177" i="1" s="1"/>
  <c r="N329" i="1"/>
  <c r="R329" i="1" s="1"/>
  <c r="N372" i="1"/>
  <c r="R372" i="1" s="1"/>
  <c r="N6" i="1"/>
  <c r="R6" i="1" s="1"/>
  <c r="N75" i="1"/>
  <c r="R75" i="1" s="1"/>
  <c r="N399" i="1"/>
  <c r="R399" i="1" s="1"/>
  <c r="N313" i="1"/>
  <c r="N228" i="1"/>
  <c r="R228" i="1" s="1"/>
  <c r="N51" i="1"/>
  <c r="R51" i="1" s="1"/>
  <c r="N172" i="1"/>
  <c r="R172" i="1" s="1"/>
  <c r="N143" i="1"/>
  <c r="R143" i="1" s="1"/>
  <c r="N302" i="1"/>
  <c r="R302" i="1" s="1"/>
  <c r="N260" i="1"/>
  <c r="R260" i="1" s="1"/>
  <c r="N304" i="1"/>
  <c r="R304" i="1" s="1"/>
  <c r="N287" i="1"/>
  <c r="R287" i="1" s="1"/>
  <c r="N375" i="1"/>
  <c r="R375" i="1" s="1"/>
  <c r="N245" i="1"/>
  <c r="R245" i="1" s="1"/>
  <c r="N246" i="1"/>
  <c r="R246" i="1" s="1"/>
  <c r="N43" i="1"/>
  <c r="R43" i="1" s="1"/>
  <c r="N306" i="1"/>
  <c r="R306" i="1" s="1"/>
  <c r="N309" i="1"/>
  <c r="R309" i="1" s="1"/>
  <c r="N173" i="1"/>
  <c r="R173" i="1" s="1"/>
  <c r="N393" i="1"/>
  <c r="R393" i="1" s="1"/>
  <c r="N307" i="1"/>
  <c r="R307" i="1" s="1"/>
  <c r="N265" i="1"/>
  <c r="R265" i="1" s="1"/>
  <c r="N404" i="1"/>
  <c r="R404" i="1" s="1"/>
  <c r="N200" i="1"/>
  <c r="R200" i="1" s="1"/>
  <c r="N297" i="1"/>
  <c r="R297" i="1" s="1"/>
  <c r="N298" i="1"/>
  <c r="R298" i="1" s="1"/>
  <c r="N135" i="1"/>
  <c r="R135" i="1" s="1"/>
  <c r="N310" i="1"/>
  <c r="N198" i="1"/>
  <c r="R198" i="1" s="1"/>
  <c r="N321" i="1"/>
  <c r="R321" i="1" s="1"/>
  <c r="N100" i="1"/>
  <c r="R100" i="1" s="1"/>
  <c r="N289" i="1"/>
  <c r="R289" i="1" s="1"/>
  <c r="N146" i="1"/>
  <c r="R146" i="1" s="1"/>
  <c r="N162" i="1"/>
  <c r="R162" i="1" s="1"/>
  <c r="N286" i="1"/>
  <c r="R286" i="1" s="1"/>
  <c r="N394" i="1"/>
  <c r="R394" i="1" s="1"/>
  <c r="N285" i="1"/>
  <c r="R285" i="1" s="1"/>
  <c r="N312" i="1"/>
  <c r="R312" i="1" s="1"/>
  <c r="N163" i="1"/>
  <c r="R163" i="1" s="1"/>
  <c r="N291" i="1"/>
  <c r="R291" i="1" s="1"/>
  <c r="N325" i="1"/>
  <c r="R325" i="1" s="1"/>
  <c r="N269" i="1"/>
  <c r="R269" i="1" s="1"/>
  <c r="N280" i="1"/>
  <c r="R280" i="1" s="1"/>
  <c r="N301" i="1"/>
  <c r="R301" i="1" s="1"/>
  <c r="N271" i="1"/>
  <c r="R271" i="1" s="1"/>
  <c r="N326" i="1"/>
  <c r="R326" i="1" s="1"/>
  <c r="N239" i="1"/>
  <c r="R239" i="1" s="1"/>
  <c r="N278" i="1"/>
  <c r="R278" i="1" s="1"/>
  <c r="N279" i="1"/>
  <c r="R279" i="1" s="1"/>
  <c r="N295" i="1"/>
  <c r="R295" i="1" s="1"/>
  <c r="N258" i="1"/>
  <c r="R258" i="1" s="1"/>
  <c r="N42" i="1"/>
  <c r="R42" i="1" s="1"/>
  <c r="N56" i="1"/>
  <c r="R56" i="1" s="1"/>
  <c r="N262" i="1"/>
  <c r="R262" i="1" s="1"/>
  <c r="N181" i="1"/>
  <c r="R181" i="1" s="1"/>
  <c r="N370" i="1"/>
  <c r="R370" i="1" s="1"/>
  <c r="N240" i="1"/>
  <c r="R240" i="1" s="1"/>
  <c r="N315" i="1"/>
  <c r="R315" i="1" s="1"/>
  <c r="N136" i="1"/>
  <c r="R136" i="1" s="1"/>
  <c r="N241" i="1"/>
  <c r="N303" i="1"/>
  <c r="R303" i="1" s="1"/>
  <c r="N73" i="1"/>
  <c r="R73" i="1" s="1"/>
  <c r="N276" i="1"/>
  <c r="R276" i="1" s="1"/>
  <c r="N311" i="1"/>
  <c r="R311" i="1" s="1"/>
  <c r="N290" i="1"/>
  <c r="R290" i="1" s="1"/>
  <c r="N294" i="1"/>
  <c r="R294" i="1" s="1"/>
  <c r="N282" i="1"/>
  <c r="R282" i="1" s="1"/>
  <c r="N299" i="1"/>
  <c r="N376" i="1"/>
  <c r="R376" i="1" s="1"/>
  <c r="N284" i="1"/>
  <c r="R284" i="1" s="1"/>
  <c r="N320" i="1"/>
  <c r="R320" i="1" s="1"/>
  <c r="N283" i="1"/>
  <c r="R283" i="1" s="1"/>
  <c r="N80" i="1"/>
  <c r="R80" i="1" s="1"/>
  <c r="N281" i="1"/>
  <c r="R281" i="1" s="1"/>
  <c r="N147" i="1"/>
  <c r="R147" i="1" s="1"/>
  <c r="N226" i="1"/>
  <c r="R226" i="1" s="1"/>
  <c r="N300" i="1"/>
  <c r="R300" i="1" s="1"/>
  <c r="N353" i="1"/>
  <c r="R353" i="1" s="1"/>
  <c r="N314" i="1"/>
  <c r="R314" i="1" s="1"/>
  <c r="N170" i="1"/>
  <c r="R170" i="1" s="1"/>
  <c r="N141" i="1"/>
  <c r="R141" i="1" s="1"/>
  <c r="N277" i="1"/>
  <c r="R277" i="1" s="1"/>
  <c r="N59" i="1"/>
  <c r="R59" i="1" s="1"/>
  <c r="N138" i="1"/>
  <c r="R138" i="1" s="1"/>
  <c r="N308" i="1"/>
  <c r="R308" i="1" s="1"/>
  <c r="N266" i="1"/>
  <c r="R266" i="1" s="1"/>
  <c r="N268" i="1"/>
  <c r="R268" i="1" s="1"/>
  <c r="N387" i="1"/>
  <c r="R387" i="1" s="1"/>
  <c r="N288" i="1"/>
  <c r="R288" i="1" s="1"/>
  <c r="N103" i="1"/>
  <c r="R103" i="1" s="1"/>
  <c r="N293" i="1"/>
  <c r="R293" i="1" s="1"/>
  <c r="N275" i="1"/>
  <c r="N244" i="1"/>
  <c r="R244" i="1" s="1"/>
  <c r="N296" i="1"/>
  <c r="R296" i="1" s="1"/>
  <c r="N251" i="1"/>
  <c r="R251" i="1" s="1"/>
  <c r="N272" i="1"/>
  <c r="R272" i="1" s="1"/>
  <c r="N24" i="1"/>
  <c r="R24" i="1" s="1"/>
  <c r="N318" i="1"/>
  <c r="R318" i="1" s="1"/>
  <c r="N256" i="1"/>
  <c r="R256" i="1" s="1"/>
  <c r="N263" i="1"/>
  <c r="R263" i="1" s="1"/>
  <c r="N169" i="1"/>
  <c r="R169" i="1" s="1"/>
  <c r="N317" i="1"/>
  <c r="R317" i="1" s="1"/>
  <c r="N253" i="1"/>
  <c r="R253" i="1" s="1"/>
  <c r="N252" i="1"/>
  <c r="R252" i="1" s="1"/>
  <c r="N319" i="1"/>
  <c r="R319" i="1" s="1"/>
  <c r="N255" i="1"/>
  <c r="R255" i="1" s="1"/>
  <c r="N182" i="1"/>
  <c r="R182" i="1" s="1"/>
  <c r="N174" i="1"/>
  <c r="R174" i="1" s="1"/>
  <c r="N142" i="1"/>
  <c r="R142" i="1" s="1"/>
  <c r="N145" i="1"/>
  <c r="R145" i="1" s="1"/>
  <c r="N273" i="1"/>
  <c r="R273" i="1" s="1"/>
  <c r="N61" i="1"/>
  <c r="R61" i="1" s="1"/>
  <c r="N366" i="1"/>
  <c r="R366" i="1" s="1"/>
  <c r="N367" i="1"/>
  <c r="R367" i="1" s="1"/>
  <c r="N41" i="1"/>
  <c r="R41" i="1" s="1"/>
  <c r="N368" i="1"/>
  <c r="R368" i="1" s="1"/>
  <c r="N354" i="1"/>
  <c r="R354" i="1" s="1"/>
  <c r="N232" i="1"/>
  <c r="R232" i="1" s="1"/>
  <c r="N357" i="1"/>
  <c r="R357" i="1" s="1"/>
  <c r="N364" i="1"/>
  <c r="R364" i="1" s="1"/>
  <c r="N352" i="1"/>
  <c r="R352" i="1" s="1"/>
  <c r="N2" i="1"/>
  <c r="R2" i="1" s="1"/>
  <c r="N5" i="1"/>
  <c r="R5" i="1" s="1"/>
  <c r="N3" i="1"/>
  <c r="R3" i="1" s="1"/>
  <c r="N4" i="1"/>
  <c r="R4" i="1" s="1"/>
  <c r="N124" i="1"/>
  <c r="R124" i="1" s="1"/>
  <c r="N122" i="1"/>
  <c r="R122" i="1" s="1"/>
  <c r="N91" i="1"/>
  <c r="R91" i="1" s="1"/>
  <c r="N81" i="1"/>
  <c r="R81" i="1" s="1"/>
  <c r="N123" i="1"/>
  <c r="R123" i="1" s="1"/>
  <c r="N148" i="1"/>
  <c r="R148" i="1" s="1"/>
  <c r="N199" i="1"/>
  <c r="R199" i="1" s="1"/>
  <c r="N47" i="1"/>
  <c r="R47" i="1" s="1"/>
  <c r="N83" i="1"/>
  <c r="R83" i="1" s="1"/>
  <c r="N167" i="1"/>
  <c r="R167" i="1" s="1"/>
  <c r="N76" i="1"/>
  <c r="R76" i="1" s="1"/>
  <c r="N94" i="1"/>
  <c r="R94" i="1" s="1"/>
  <c r="N79" i="1"/>
  <c r="R79" i="1" s="1"/>
  <c r="N90" i="1"/>
  <c r="R90" i="1" s="1"/>
  <c r="N16" i="1"/>
  <c r="R16" i="1" s="1"/>
</calcChain>
</file>

<file path=xl/sharedStrings.xml><?xml version="1.0" encoding="utf-8"?>
<sst xmlns="http://schemas.openxmlformats.org/spreadsheetml/2006/main" count="2572" uniqueCount="663">
  <si>
    <t>Year</t>
  </si>
  <si>
    <t>CITATION</t>
  </si>
  <si>
    <t>SAMPLE NAME</t>
  </si>
  <si>
    <t>LOCATION</t>
  </si>
  <si>
    <t>Group</t>
  </si>
  <si>
    <t>LATITUDE (MIN.)</t>
  </si>
  <si>
    <t>LONGITUDE (MIN.)</t>
  </si>
  <si>
    <t>GEOLOGICAL AGE</t>
  </si>
  <si>
    <t>SIO2(WT%)</t>
  </si>
  <si>
    <t>TIO2(WT%)</t>
  </si>
  <si>
    <t>AL2O3(WT%)</t>
  </si>
  <si>
    <t>FE2O3T(WT%)</t>
  </si>
  <si>
    <t>FEOT(WT%)</t>
  </si>
  <si>
    <t>FEO(WT%)</t>
  </si>
  <si>
    <t>CAO(WT%)</t>
  </si>
  <si>
    <t>MGO(WT%)</t>
  </si>
  <si>
    <t>K2O(WT%)</t>
  </si>
  <si>
    <t>NA2O(WT%)</t>
  </si>
  <si>
    <t>P2O5(WT%)</t>
  </si>
  <si>
    <t>Sr</t>
  </si>
  <si>
    <t>Y(PPM)</t>
  </si>
  <si>
    <t>Sr/Y</t>
  </si>
  <si>
    <t>ZR(PPM)</t>
  </si>
  <si>
    <t>La/Yb</t>
  </si>
  <si>
    <t>LA(PPM)</t>
  </si>
  <si>
    <t>CE(PPM)</t>
  </si>
  <si>
    <t>PR(PPM)</t>
  </si>
  <si>
    <t>ND(PPM)</t>
  </si>
  <si>
    <t>SM(PPM)</t>
  </si>
  <si>
    <t>EU(PPM)</t>
  </si>
  <si>
    <t>GD(PPM)</t>
  </si>
  <si>
    <t>TB(PPM)</t>
  </si>
  <si>
    <t>DY(PPM)</t>
  </si>
  <si>
    <t>HO(PPM)</t>
  </si>
  <si>
    <t>ER(PPM)</t>
  </si>
  <si>
    <t>TM(PPM)</t>
  </si>
  <si>
    <t>YB(PPM)</t>
  </si>
  <si>
    <t>LU(PPM)</t>
  </si>
  <si>
    <t>l0</t>
  </si>
  <si>
    <t>l1</t>
  </si>
  <si>
    <t>l2</t>
  </si>
  <si>
    <t>l3</t>
  </si>
  <si>
    <t>l4</t>
  </si>
  <si>
    <t>s(ln[REE])=0.05</t>
  </si>
  <si>
    <t xml:space="preserve"> [15743] HIDALGO P. J. (2011)</t>
  </si>
  <si>
    <t>CENTRAL AMERICAN VOLCANIC ARC / CENTRAL AMERICAN VOLCANIC ARC-SOUTHEASTERN SEGMENT / PANAMA / EL VALLE / EL HATO UNIT</t>
  </si>
  <si>
    <t>Central American</t>
  </si>
  <si>
    <t>QUATERNARY</t>
  </si>
  <si>
    <t xml:space="preserve"> [11924] CHUNG SUN-LIN (2003)</t>
  </si>
  <si>
    <t>CENTRAL ASIAN FOLDBELT - CENOZOIC/QUATERNARY / CHINA - CENOZOIC/QUATERNARY / TIBET</t>
  </si>
  <si>
    <t>Central Asian</t>
  </si>
  <si>
    <t>NEOGENE</t>
  </si>
  <si>
    <t>PLIOCENE</t>
  </si>
  <si>
    <t xml:space="preserve"> [14883] GAO YONGFENG (2003)</t>
  </si>
  <si>
    <t>MIOCENE</t>
  </si>
  <si>
    <t xml:space="preserve"> [19488] GONZALEZ-PARTIDA E. (2003)</t>
  </si>
  <si>
    <t>MEXICO-GUERRERO</t>
  </si>
  <si>
    <t>PALEOCENE</t>
  </si>
  <si>
    <t xml:space="preserve"> [18727] HIDALGO P. J. (2014)</t>
  </si>
  <si>
    <t>CENTRAL AMERICAN VOLCANIC ARC / CENTRAL AMERICAN VOLCANIC ARC-SOUTHEASTERN SEGMENT / PANAMA / EL BARU / VOLCAN UNIT</t>
  </si>
  <si>
    <t>CENTRAL ASIAN FOLDBELT - CENOZOIC/QUATERNARY / CHINA - CENOZOIC/QUATERNARY / TIBET / NANMU</t>
  </si>
  <si>
    <t xml:space="preserve"> [13668] YAMAMOTO T. (2009)</t>
  </si>
  <si>
    <t>HONSHU ARC / NORTHEASTERN HONSHU ARC / HONSHU / RYOZEN FORMATION</t>
  </si>
  <si>
    <t>Honshu Arc</t>
  </si>
  <si>
    <t xml:space="preserve"> [23535] YAMAMOTO T.(2019)  [GeoReM [12135] ]</t>
  </si>
  <si>
    <t>CENOZOIC</t>
  </si>
  <si>
    <t xml:space="preserve"> [3941] SAJONA F. G. (1996)</t>
  </si>
  <si>
    <t>LUZON ARC / LUZON ARC / MINDANAO</t>
  </si>
  <si>
    <t>Luzon Arc</t>
  </si>
  <si>
    <t>NEW ZEALAND / SOUTH ISLAND / SOLANDER (HAUTERE) ISLAND</t>
  </si>
  <si>
    <t>New Zealand</t>
  </si>
  <si>
    <t>PLEISTOCENE</t>
  </si>
  <si>
    <t xml:space="preserve"> [14915] GAZEL E. (2011)</t>
  </si>
  <si>
    <t>CENTRAL AMERICAN VOLCANIC ARC / CENTRAL AMERICAN VOLCANIC ARC-SOUTHEASTERN SEGMENT / COSTA RICA</t>
  </si>
  <si>
    <t xml:space="preserve"> [4687] BEATE B.(2001)  [GeoReM [298] ]</t>
  </si>
  <si>
    <t>ANDEAN ARC / NORTHERN ANDEAN VOLCANIC ZONE / ECUADOR / QUIMSACOCHA</t>
  </si>
  <si>
    <t>Andean Arc</t>
  </si>
  <si>
    <t>Miocene–Pliocene</t>
  </si>
  <si>
    <t xml:space="preserve"> [4096] SAJONA F. G. (1997)</t>
  </si>
  <si>
    <t xml:space="preserve"> [10965] PROUTEAU G. (1996)</t>
  </si>
  <si>
    <t>LUZON ARC / LUZON ARC / BORNEO / MASUPA RIA VOLCANIC CENTER</t>
  </si>
  <si>
    <t xml:space="preserve"> [23270] AZIZI H. (2019)</t>
  </si>
  <si>
    <t>ANATOLIA-IRAN BELT - CENOZOIC/QUATERNARY / IRAN / SANANDAJ-SIRJAN ARC / SAQQEZ-TAKAB GRANITOIDS</t>
  </si>
  <si>
    <t>Anatolia-Iran Belt</t>
  </si>
  <si>
    <t xml:space="preserve"> [7987] KAY S. M. (1993)</t>
  </si>
  <si>
    <t>samp. RB7</t>
  </si>
  <si>
    <t>ANDEAN ARC / SOUTHERN ANDEAN VOLCANIC ZONE / ARGENTINA / CERRO PAMPA</t>
  </si>
  <si>
    <t>samp. MZ-13</t>
  </si>
  <si>
    <t>samp. NB1510071C</t>
  </si>
  <si>
    <t>samp. BV24100729C</t>
  </si>
  <si>
    <t xml:space="preserve"> [10364] GUO ZHENGFU(2007)  [GeoReM [3066] ]</t>
  </si>
  <si>
    <t>samp. ZFG17</t>
  </si>
  <si>
    <t>CENTRAL ASIAN FOLDBELT - CENOZOIC/QUATERNARY / CHINA - CENOZOIC/QUATERNARY / TIBET / MAJIANG</t>
  </si>
  <si>
    <t>samp. MZ-6</t>
  </si>
  <si>
    <t>samp. BV24100730C</t>
  </si>
  <si>
    <t>samp. QC-142</t>
  </si>
  <si>
    <t>samp. WBV22100725CH</t>
  </si>
  <si>
    <t>samp. VB10110761D</t>
  </si>
  <si>
    <t xml:space="preserve"> [11115] AGUILLON-ROBLES A. (2001)</t>
  </si>
  <si>
    <t>samp. 99-120</t>
  </si>
  <si>
    <t>MEXICAN VOLCANIC BELTS / BAJA CALIFORNIA / SOUTHERN BAJA CALIFORNIA / SANTA CLARA VOLCANIC FIELD</t>
  </si>
  <si>
    <t>samp. GT-05-30-06-2B</t>
  </si>
  <si>
    <t>samp. RH-06-02-06-1A</t>
  </si>
  <si>
    <t>samp. RM-05-29-06-1B</t>
  </si>
  <si>
    <t>samp. VB10110761B</t>
  </si>
  <si>
    <t>samp. PH2610077A7IM</t>
  </si>
  <si>
    <t>CENTRAL AMERICAN VOLCANIC ARC / CENTRAL AMERICAN VOLCANIC ARC-SOUTHEASTERN SEGMENT / PANAMA / EL BARU / AGUACATE UNIT</t>
  </si>
  <si>
    <t>samp. NB1510071F</t>
  </si>
  <si>
    <t>samp. BV24100731A</t>
  </si>
  <si>
    <t>samp. BV24100729D</t>
  </si>
  <si>
    <t>samp. NB1510072H</t>
  </si>
  <si>
    <t xml:space="preserve"> [11974] LI CHAOWEN (2007)</t>
  </si>
  <si>
    <t>samp. 20YJ-133</t>
  </si>
  <si>
    <t>CENTRAL ASIAN FOLDBELT - CENOZOIC/QUATERNARY / CHINA - CENOZOIC/QUATERNARY / JILIN PROVINCE</t>
  </si>
  <si>
    <t>EOCENE</t>
  </si>
  <si>
    <t xml:space="preserve"> [9146] MACPHERSON C. G. (2006)</t>
  </si>
  <si>
    <t>samp. 357444</t>
  </si>
  <si>
    <t>samp. BV24100730BH</t>
  </si>
  <si>
    <t xml:space="preserve"> [9960] PALLARES C. (2007)</t>
  </si>
  <si>
    <t>samp. BC05-29A</t>
  </si>
  <si>
    <t>MEXICAN BASIN AND RANGE / WESTERN MEXICAN BASIN AND RANGE (GULF EXTENSIONAL  / BAJA CALIFORNIA / JARAGUAY VOLCANIC FIELD</t>
  </si>
  <si>
    <t>Mexican Basin</t>
  </si>
  <si>
    <t>samp. GUO62</t>
  </si>
  <si>
    <t>CENTRAL ASIAN FOLDBELT - CENOZOIC/QUATERNARY / CHINA - CENOZOIC/QUATERNARY / TIBET / GEGAR</t>
  </si>
  <si>
    <t>samp. BO301007-43</t>
  </si>
  <si>
    <t>CENTRAL AMERICAN VOLCANIC ARC / CENTRAL AMERICAN VOLCANIC ARC-SOUTHEASTERN SEGMENT / PANAMA / EL BARU / CUESTA UNIT</t>
  </si>
  <si>
    <t>samp. P90-20</t>
  </si>
  <si>
    <t>samp. PH2610077BHS</t>
  </si>
  <si>
    <t>samp. QC-141</t>
  </si>
  <si>
    <t>samp. TG-1</t>
  </si>
  <si>
    <t>samp. PH2610077C7HX</t>
  </si>
  <si>
    <t xml:space="preserve"> [18473] KIMURA J.-I.(2014)  [GeoReM [8127] ]</t>
  </si>
  <si>
    <t>samp. K5090802</t>
  </si>
  <si>
    <t>HONSHU ARC / SOUTHWESTERN HONSHU ARC / HONSHU / DAISEN</t>
  </si>
  <si>
    <t>samp. NB1510074A</t>
  </si>
  <si>
    <t>CENTRAL AMERICAN VOLCANIC ARC / CENTRAL AMERICAN VOLCANIC ARC-SOUTHEASTERN SEGMENT / PANAMA / EL BARU / BAMBITO UNIT</t>
  </si>
  <si>
    <t>samp. R303</t>
  </si>
  <si>
    <t>samp. NB2310071i</t>
  </si>
  <si>
    <t>samp. WBV22100725B</t>
  </si>
  <si>
    <t>samp. GT-05-30-06-4B</t>
  </si>
  <si>
    <t>samp. VB10110761EH</t>
  </si>
  <si>
    <t>samp. BV24100731B</t>
  </si>
  <si>
    <t>samp. NB15100701K</t>
  </si>
  <si>
    <t>samp. CP17100714A</t>
  </si>
  <si>
    <t>samp. BO30100741B</t>
  </si>
  <si>
    <t>samp. WVB22100723B</t>
  </si>
  <si>
    <t>samp. NB1510074E</t>
  </si>
  <si>
    <t>samp. PH2610077HM</t>
  </si>
  <si>
    <t xml:space="preserve"> [17304] NAKAMURA H. (2013)</t>
  </si>
  <si>
    <t>samp. 131</t>
  </si>
  <si>
    <t>HONSHU ARC / CENTRAL HONSHU ARC / HONSHU / DAINICHIYAMA</t>
  </si>
  <si>
    <t>samp. WVB22100721</t>
  </si>
  <si>
    <t>samp. WVB22100722</t>
  </si>
  <si>
    <t>samp. TA-040107-4</t>
  </si>
  <si>
    <t>samp. 125</t>
  </si>
  <si>
    <t>HONSHU ARC / CENTRAL HONSHU ARC / HONSHU / HAKUSAN</t>
  </si>
  <si>
    <t>samp. NB15100704B</t>
  </si>
  <si>
    <t>samp. BV10110756A</t>
  </si>
  <si>
    <t>samp. NB2310071C</t>
  </si>
  <si>
    <t xml:space="preserve"> [19747] IMAOKA T. (2011)</t>
  </si>
  <si>
    <t>samp. 121403</t>
  </si>
  <si>
    <t>HONSHU ARC / SOUTHWESTERN HONSHU ARC / HONSHU</t>
  </si>
  <si>
    <t>samp. QC-143</t>
  </si>
  <si>
    <t>samp. QC-100</t>
  </si>
  <si>
    <t>samp. NB15100701B</t>
  </si>
  <si>
    <t>samp. RB5</t>
  </si>
  <si>
    <t>samp. TG-9</t>
  </si>
  <si>
    <t>samp. NB1510073B</t>
  </si>
  <si>
    <t>samp. NB1510073E</t>
  </si>
  <si>
    <t xml:space="preserve"> [17183] FOLEY F. V.(2013)  [GeoReM [7461] ]</t>
  </si>
  <si>
    <t>samp. P79819</t>
  </si>
  <si>
    <t>samp. ET026D</t>
  </si>
  <si>
    <t>samp. NB2210071G</t>
  </si>
  <si>
    <t>samp. TG-11</t>
  </si>
  <si>
    <t>samp. VB10110757A</t>
  </si>
  <si>
    <t>samp. MZ-19</t>
  </si>
  <si>
    <t>samp. NB2310071B</t>
  </si>
  <si>
    <t xml:space="preserve"> [15552] CHASHCHIN A. A. (2011)</t>
  </si>
  <si>
    <t>samp. MH08/2-2</t>
  </si>
  <si>
    <t>SIKHOTE-ALIN-SAKHALIN ARC / SIKHOTE ALIN ARC / SIKHOTE-ALIN BELT - CENOZOIC</t>
  </si>
  <si>
    <t>Sikhote-Alin-Sakhalin Arc</t>
  </si>
  <si>
    <t>samp. 142</t>
  </si>
  <si>
    <t>HONSHU ARC / CENTRAL HONSHU ARC / HONSHU / DAINICHIGATAKE</t>
  </si>
  <si>
    <t>samp. NB15100701N</t>
  </si>
  <si>
    <t>samp. NB15100701A</t>
  </si>
  <si>
    <t>samp. TA-2</t>
  </si>
  <si>
    <t>HONSHU ARC / SOUTHWESTERN HONSHU ARC / HONSHU / AONOYAMA/AONO-YAMA</t>
  </si>
  <si>
    <t>samp. SK-033</t>
  </si>
  <si>
    <t>samp. PH2610077C7GX</t>
  </si>
  <si>
    <t>samp. DZL-01</t>
  </si>
  <si>
    <t>samp. NB2310071F</t>
  </si>
  <si>
    <t>samp. NB1510073F</t>
  </si>
  <si>
    <t>samp. NB15100701M</t>
  </si>
  <si>
    <t>samp. CP17100714B</t>
  </si>
  <si>
    <t>samp. G016</t>
  </si>
  <si>
    <t>samp. G09</t>
  </si>
  <si>
    <t>CENTRAL ASIAN FOLDBELT - CENOZOIC/QUATERNARY / CHINA - CENOZOIC/QUATERNARY / TIBET / WUYU</t>
  </si>
  <si>
    <t>samp. PH93-30</t>
  </si>
  <si>
    <t>samp. 99-122</t>
  </si>
  <si>
    <t>samp. NB231007-1LH</t>
  </si>
  <si>
    <t>samp. QC-153</t>
  </si>
  <si>
    <t>samp. R305</t>
  </si>
  <si>
    <t xml:space="preserve"> [11774] MOTOKI A. (2006)</t>
  </si>
  <si>
    <t>samp. 01228-31</t>
  </si>
  <si>
    <t>ANDEAN ARC / AUSTRAL VOLCANIC ZONE / CHILE / LAUTARO</t>
  </si>
  <si>
    <t>samp. 52602</t>
  </si>
  <si>
    <t>samp. ZF09</t>
  </si>
  <si>
    <t>CENTRAL ASIAN FOLDBELT - CENOZOIC/QUATERNARY / CHINA - CENOZOIC/QUATERNARY / TIBET / SHIQUANHE</t>
  </si>
  <si>
    <t>samp. P79778</t>
  </si>
  <si>
    <t>samp. CP171107-10A</t>
  </si>
  <si>
    <t>samp. CP17100714F</t>
  </si>
  <si>
    <t>samp. MZ-16</t>
  </si>
  <si>
    <t>samp. G006</t>
  </si>
  <si>
    <t>samp. MZ-1</t>
  </si>
  <si>
    <t>samp. 357438</t>
  </si>
  <si>
    <t>samp. 1307</t>
  </si>
  <si>
    <t>samp. QC-109</t>
  </si>
  <si>
    <t>samp. MZ-12</t>
  </si>
  <si>
    <t>samp. T065C</t>
  </si>
  <si>
    <t>samp. NB1510073D</t>
  </si>
  <si>
    <t>samp. NB15100701H</t>
  </si>
  <si>
    <t>samp. PH2610077BHX</t>
  </si>
  <si>
    <t>samp. NB1510072GH</t>
  </si>
  <si>
    <t>samp. R301</t>
  </si>
  <si>
    <t xml:space="preserve"> [11116] BENOIT M. (2002)</t>
  </si>
  <si>
    <t>samp. BC00-30</t>
  </si>
  <si>
    <t>MEXICAN VOLCANIC BELTS / BAJA CALIFORNIA / SOUTHERN BAJA CALIFORNIA</t>
  </si>
  <si>
    <t>samp. 357423</t>
  </si>
  <si>
    <t>samp. RB8</t>
  </si>
  <si>
    <t>samp. MZ-11</t>
  </si>
  <si>
    <t xml:space="preserve"> [12247] WANG QIANG(2008)  [GeoReM [4035] ]</t>
  </si>
  <si>
    <t>samp. 9013-1</t>
  </si>
  <si>
    <t>CENTRAL ASIAN FOLDBELT - CENOZOIC/QUATERNARY / CHINA - CENOZOIC/QUATERNARY / TIBET / DUOGECUOREN ADAKITES</t>
  </si>
  <si>
    <t>samp. NB1510072EH</t>
  </si>
  <si>
    <t>samp. NB15100702IH</t>
  </si>
  <si>
    <t>samp. NB1510072A</t>
  </si>
  <si>
    <t>samp. ET025B</t>
  </si>
  <si>
    <t>samp. P79877B</t>
  </si>
  <si>
    <t>samp. 5144-1</t>
  </si>
  <si>
    <t xml:space="preserve"> [5372] STERN C. R. (1996)</t>
  </si>
  <si>
    <t>samp. MB-21P</t>
  </si>
  <si>
    <t>ANDEAN ARC / AUSTRAL VOLCANIC ZONE / CHILE / MOUNT BURNEY</t>
  </si>
  <si>
    <t>HOLOCENE</t>
  </si>
  <si>
    <t>samp. TG-10</t>
  </si>
  <si>
    <t>samp. BM30100744B</t>
  </si>
  <si>
    <t>samp. DS-3</t>
  </si>
  <si>
    <t>samp. MZ-5</t>
  </si>
  <si>
    <t>samp. TG-2</t>
  </si>
  <si>
    <t>samp. CP26100738B</t>
  </si>
  <si>
    <t>samp. BO301007-41B</t>
  </si>
  <si>
    <t>samp. G019</t>
  </si>
  <si>
    <t>samp. 05YJ-73</t>
  </si>
  <si>
    <t>samp. 5-1^</t>
  </si>
  <si>
    <t>samp. NB2310071E</t>
  </si>
  <si>
    <t>samp. DS-2</t>
  </si>
  <si>
    <t>samp. KL143C</t>
  </si>
  <si>
    <t>samp. NB1510074C</t>
  </si>
  <si>
    <t>samp. (ID:195)</t>
  </si>
  <si>
    <t>samp. GUO37</t>
  </si>
  <si>
    <t>CENTRAL ASIAN FOLDBELT - CENOZOIC/QUATERNARY / CHINA - CENOZOIC/QUATERNARY / TIBET / XIGAZE</t>
  </si>
  <si>
    <t>samp. BL3</t>
  </si>
  <si>
    <t>samp. TG-7</t>
  </si>
  <si>
    <t>samp. CP17100714G</t>
  </si>
  <si>
    <t>samp. ET026C</t>
  </si>
  <si>
    <t>samp. BM30100744A</t>
  </si>
  <si>
    <t>samp. MZ-7</t>
  </si>
  <si>
    <t>samp. 99-119</t>
  </si>
  <si>
    <t>samp. ET025E</t>
  </si>
  <si>
    <t>samp. 3118</t>
  </si>
  <si>
    <t>samp. M65AKH</t>
  </si>
  <si>
    <t>CENTRAL AMERICAN VOLCANIC ARC / CENTRAL AMERICAN VOLCANIC ARC-SOUTHEASTERN SEGMENT / PANAMA / CHIRIQUI</t>
  </si>
  <si>
    <t>samp. P79818</t>
  </si>
  <si>
    <t>samp. P79815</t>
  </si>
  <si>
    <t>samp. P79877A</t>
  </si>
  <si>
    <t>samp. 01228-32</t>
  </si>
  <si>
    <t>samp. NB1510072E</t>
  </si>
  <si>
    <t>samp. PH261007-7GX</t>
  </si>
  <si>
    <t>samp. BC00-28</t>
  </si>
  <si>
    <t>samp. 246</t>
  </si>
  <si>
    <t>samp. NB1510072D</t>
  </si>
  <si>
    <t>samp. LQS-7</t>
  </si>
  <si>
    <t>samp. GUO51</t>
  </si>
  <si>
    <t>samp. P79783</t>
  </si>
  <si>
    <t>samp. MI-1</t>
  </si>
  <si>
    <t>samp. BV241007RIM3</t>
  </si>
  <si>
    <t>samp. 9020-6</t>
  </si>
  <si>
    <t>samp. NB1510072JH</t>
  </si>
  <si>
    <t>samp. DS99-1</t>
  </si>
  <si>
    <t>samp. NB1510072FH</t>
  </si>
  <si>
    <t>samp. DS-5</t>
  </si>
  <si>
    <t>samp. 9020-2</t>
  </si>
  <si>
    <t>samp. NB15100701D</t>
  </si>
  <si>
    <t xml:space="preserve"> [12084] DANYUSHEVSKY L. V. (2008)</t>
  </si>
  <si>
    <t>samp. ST31</t>
  </si>
  <si>
    <t>TONGA ARC / FIJI ISLANDS / KA(N)DAVU ISLAND GROUP</t>
  </si>
  <si>
    <t>Tonga Arc</t>
  </si>
  <si>
    <t>samp. NB0308100Aj</t>
  </si>
  <si>
    <t xml:space="preserve"> [3520] SAJONA F. G. (2000)</t>
  </si>
  <si>
    <t>samp. B42</t>
  </si>
  <si>
    <t>LUZON ARC / LUZON ARC / BATAN / IRAYA</t>
  </si>
  <si>
    <t>samp. P79820</t>
  </si>
  <si>
    <t>samp. 2-2</t>
  </si>
  <si>
    <t>samp. CP1710079A</t>
  </si>
  <si>
    <t>samp. 04WQT-7</t>
  </si>
  <si>
    <t>samp. NMY-04</t>
  </si>
  <si>
    <t>samp. NT-03</t>
  </si>
  <si>
    <t>samp. P79845</t>
  </si>
  <si>
    <t>samp. 8-1</t>
  </si>
  <si>
    <t>samp. QC-154</t>
  </si>
  <si>
    <t>samp. PH2610077B7IM</t>
  </si>
  <si>
    <t>samp. NTY-05</t>
  </si>
  <si>
    <t>samp. TG-3</t>
  </si>
  <si>
    <t>samp. ET023</t>
  </si>
  <si>
    <t>samp. 5079-6-1</t>
  </si>
  <si>
    <t>samp. NB1510073A</t>
  </si>
  <si>
    <t>samp. TC-8</t>
  </si>
  <si>
    <t>samp. HZ00-20</t>
  </si>
  <si>
    <t>samp. P79777</t>
  </si>
  <si>
    <t>samp. P79791</t>
  </si>
  <si>
    <t>samp. NTY-01</t>
  </si>
  <si>
    <t>samp. 131-DAI</t>
  </si>
  <si>
    <t>samp. MZ-9</t>
  </si>
  <si>
    <t>samp. 302</t>
  </si>
  <si>
    <t>samp. 122</t>
  </si>
  <si>
    <t>samp. P79843</t>
  </si>
  <si>
    <t>samp. P79821</t>
  </si>
  <si>
    <t>samp. NMY-02</t>
  </si>
  <si>
    <t>samp. 6-2</t>
  </si>
  <si>
    <t>samp. NB03081001A</t>
  </si>
  <si>
    <t>samp. P79781</t>
  </si>
  <si>
    <t>samp. DS-15</t>
  </si>
  <si>
    <t>samp. 8540</t>
  </si>
  <si>
    <t>samp. AV57</t>
  </si>
  <si>
    <t>samp. MZ-14</t>
  </si>
  <si>
    <t>samp. NTY-04</t>
  </si>
  <si>
    <t>samp. TG-8</t>
  </si>
  <si>
    <t>samp. NMY-07</t>
  </si>
  <si>
    <t>samp. 255</t>
  </si>
  <si>
    <t>HONSHU ARC / CENTRAL HONSHU ARC / HONSHU / BISHAMONDAKE</t>
  </si>
  <si>
    <t>samp. PH92-105</t>
  </si>
  <si>
    <t xml:space="preserve"> [15010] TOKUNAGA S. (2010)</t>
  </si>
  <si>
    <t>samp. K1</t>
  </si>
  <si>
    <t>samp. ST27</t>
  </si>
  <si>
    <t>samp. PH2610077A7GX</t>
  </si>
  <si>
    <t>samp. NT-31</t>
  </si>
  <si>
    <t>samp. NB03081001C</t>
  </si>
  <si>
    <t>samp. MZ-8</t>
  </si>
  <si>
    <t>samp. TG-12</t>
  </si>
  <si>
    <t>samp. 04WQT-4</t>
  </si>
  <si>
    <t>samp. 303</t>
  </si>
  <si>
    <t>samp. NB1510073C</t>
  </si>
  <si>
    <t>samp. 253</t>
  </si>
  <si>
    <t>samp. QC-246</t>
  </si>
  <si>
    <t>samp. 99-113</t>
  </si>
  <si>
    <t>samp. PH92-15</t>
  </si>
  <si>
    <t>samp. LQS-12</t>
  </si>
  <si>
    <t>samp. 134</t>
  </si>
  <si>
    <t>samp. 99-110</t>
  </si>
  <si>
    <t>samp. R304</t>
  </si>
  <si>
    <t>samp. JM-21</t>
  </si>
  <si>
    <t>samp. 033002-1</t>
  </si>
  <si>
    <t xml:space="preserve">samp. NAW12 </t>
  </si>
  <si>
    <t>HONSHU ARC / SOUTHWESTERN HONSHU ARC / HONSHU / DAISEN / NAWA UNIT</t>
  </si>
  <si>
    <t>samp. QC-205</t>
  </si>
  <si>
    <t>samp. JM-7</t>
  </si>
  <si>
    <t>samp. QC-146</t>
  </si>
  <si>
    <t>samp. (ID:26)</t>
  </si>
  <si>
    <t>HONSHU ARC / CENTRAL HONSHU ARC / HONSHU / KYOGA-TAKE/KYOGATAKE</t>
  </si>
  <si>
    <t>samp. JMY-07</t>
  </si>
  <si>
    <t>samp. 04WQT-8</t>
  </si>
  <si>
    <t>samp. QC-145</t>
  </si>
  <si>
    <t>samp. 5141</t>
  </si>
  <si>
    <t>samp. D2390</t>
  </si>
  <si>
    <t>samp. NB15100702B</t>
  </si>
  <si>
    <t>samp. SE-1</t>
  </si>
  <si>
    <t>samp. M55KH</t>
  </si>
  <si>
    <t>CENTRAL AMERICAN VOLCANIC ARC / CENTRAL AMERICAN VOLCANIC ARC-SOUTHEASTERN SEGMENT / PANAMA / BARVA</t>
  </si>
  <si>
    <t xml:space="preserve"> [11653] FALLOON T. J. (2008)</t>
  </si>
  <si>
    <t>samp. 4-14</t>
  </si>
  <si>
    <t>TONGA ARC / TONGA TRENCH</t>
  </si>
  <si>
    <t>samp. NMY-05</t>
  </si>
  <si>
    <t>samp. 294</t>
  </si>
  <si>
    <t>HONSHU ARC / CENTRAL HONSHU ARC / HONSHU / EBOSHIWASHIGATAKE/EBOSHI-WASHIGATAKE</t>
  </si>
  <si>
    <t>samp. PH2610077A7GM</t>
  </si>
  <si>
    <t>samp. 7509-1</t>
  </si>
  <si>
    <t>samp. PH1610078D</t>
  </si>
  <si>
    <t xml:space="preserve">samp. SAS09 </t>
  </si>
  <si>
    <t>HONSHU ARC / SOUTHWESTERN HONSHU ARC / HONSHU / DAISEN / SASAGANARU UNIT</t>
  </si>
  <si>
    <t>samp. PH1610078C</t>
  </si>
  <si>
    <t>samp. 7509-3</t>
  </si>
  <si>
    <t>samp. T081</t>
  </si>
  <si>
    <t>samp. BV241007RIM</t>
  </si>
  <si>
    <t>samp. BV241007RIM2</t>
  </si>
  <si>
    <t>samp. 2388</t>
  </si>
  <si>
    <t>samp. 4567</t>
  </si>
  <si>
    <t>samp. GUO48</t>
  </si>
  <si>
    <t>samp. 9020-3</t>
  </si>
  <si>
    <t>samp. BLA1</t>
  </si>
  <si>
    <t>samp. 01228-33</t>
  </si>
  <si>
    <t>samp. MB-9</t>
  </si>
  <si>
    <t>samp. 5079-5-1</t>
  </si>
  <si>
    <t>samp. PH2610077D7GX</t>
  </si>
  <si>
    <t>samp. 5132-4</t>
  </si>
  <si>
    <t>samp. WVB22100726A</t>
  </si>
  <si>
    <t>samp. DS-4</t>
  </si>
  <si>
    <t>samp. MH08/2-4</t>
  </si>
  <si>
    <t>samp. BM30100745B</t>
  </si>
  <si>
    <t>samp. BM30100745C</t>
  </si>
  <si>
    <t>samp. TC-5D</t>
  </si>
  <si>
    <t>samp. 168</t>
  </si>
  <si>
    <t>samp. TG-13</t>
  </si>
  <si>
    <t>samp. T041D</t>
  </si>
  <si>
    <t>samp. 357432</t>
  </si>
  <si>
    <t>samp. NT-05</t>
  </si>
  <si>
    <t>samp. MZ-17</t>
  </si>
  <si>
    <t>samp. 5131-2-1</t>
  </si>
  <si>
    <t>samp. 7-1</t>
  </si>
  <si>
    <t>samp. MAK05</t>
  </si>
  <si>
    <t>HONSHU ARC / SOUTHWESTERN HONSHU ARC / HONSHU / DAISEN / MAKIBARA UNIT</t>
  </si>
  <si>
    <t>samp. NT-10</t>
  </si>
  <si>
    <t>samp. 5130-1</t>
  </si>
  <si>
    <t>samp. AMI05</t>
  </si>
  <si>
    <t>HONSHU ARC / SOUTHWESTERN HONSHU ARC / HONSHU / DAISEN / AMIDAGAWA UNIT</t>
  </si>
  <si>
    <t>samp. PH2610077E</t>
  </si>
  <si>
    <t>samp. NB151007-01J</t>
  </si>
  <si>
    <t>samp. 5137-1</t>
  </si>
  <si>
    <t>samp. SAS06</t>
  </si>
  <si>
    <t>samp. NAW11</t>
  </si>
  <si>
    <t>samp. NT-07</t>
  </si>
  <si>
    <t>samp. QC-212</t>
  </si>
  <si>
    <t>samp. 113-2-12</t>
  </si>
  <si>
    <t>samp. M44KH</t>
  </si>
  <si>
    <t>samp. M63AKH</t>
  </si>
  <si>
    <t>CENTRAL AMERICAN VOLCANIC ARC / CENTRAL AMERICAN VOLCANIC ARC-SOUTHEASTERN SEGMENT / PANAMA</t>
  </si>
  <si>
    <t>samp. LT-5-31-06-1</t>
  </si>
  <si>
    <t>samp. NB231007-1K</t>
  </si>
  <si>
    <t>samp. DS99-2</t>
  </si>
  <si>
    <t>samp. BM30100745A</t>
  </si>
  <si>
    <t>samp. NAW04</t>
  </si>
  <si>
    <t>samp. 3114</t>
  </si>
  <si>
    <t>samp. TG-6</t>
  </si>
  <si>
    <t>samp. 137</t>
  </si>
  <si>
    <t>samp. NOD05</t>
  </si>
  <si>
    <t>HONSHU ARC / SOUTHWESTERN HONSHU ARC / HONSHU / DAISEN / NODAGASEN UNIT</t>
  </si>
  <si>
    <t xml:space="preserve">samp. NAW13 </t>
  </si>
  <si>
    <t>samp. QC-140</t>
  </si>
  <si>
    <t>samp. M66AKH</t>
  </si>
  <si>
    <t>samp. 95</t>
  </si>
  <si>
    <t>samp. PH1610078B</t>
  </si>
  <si>
    <t>samp. SAS03</t>
  </si>
  <si>
    <t>samp. MAK01</t>
  </si>
  <si>
    <t>samp. 91</t>
  </si>
  <si>
    <t>samp. NB231007-01H</t>
  </si>
  <si>
    <t>samp. 7509-4</t>
  </si>
  <si>
    <t>samp. HOJ01</t>
  </si>
  <si>
    <t>HONSHU ARC / SOUTHWESTERN HONSHU ARC / HONSHU / DAISEN / DAISEN OLD-STAGE UNIT</t>
  </si>
  <si>
    <t>samp. VAW03</t>
  </si>
  <si>
    <t xml:space="preserve">samp. MKB07 </t>
  </si>
  <si>
    <t>samp. SAS07</t>
  </si>
  <si>
    <t xml:space="preserve"> [2212] KAY R. W. (1978)</t>
  </si>
  <si>
    <t>samp. ADK-53</t>
  </si>
  <si>
    <t>ALEUTIAN ARC / CENTRAL ALEUTIAN ARC / ADAK / MOUNT MOFFETT</t>
  </si>
  <si>
    <t>Aleutian Arc</t>
  </si>
  <si>
    <t>samp. 357440</t>
  </si>
  <si>
    <t>samp. WVB22100726b</t>
  </si>
  <si>
    <t>samp. NB03081001F</t>
  </si>
  <si>
    <t>samp. WBV22100724</t>
  </si>
  <si>
    <t>samp. NB151007-1L</t>
  </si>
  <si>
    <t>samp. M53KH</t>
  </si>
  <si>
    <t xml:space="preserve">samp. NAW09 </t>
  </si>
  <si>
    <t>HONSHU ARC / SOUTHWESTERN HONSHU ARC / HONSHU / DAISEN / BORYO UNIT</t>
  </si>
  <si>
    <t>samp. MB-7</t>
  </si>
  <si>
    <t xml:space="preserve">samp. NAW08 </t>
  </si>
  <si>
    <t>samp. AV48</t>
  </si>
  <si>
    <t>samp. TC-5A</t>
  </si>
  <si>
    <t>samp. JMY-04</t>
  </si>
  <si>
    <t>samp. NT-12</t>
  </si>
  <si>
    <t>samp. AMI01</t>
  </si>
  <si>
    <t>samp. NOD04</t>
  </si>
  <si>
    <t>samp. PH161007-7D</t>
  </si>
  <si>
    <t xml:space="preserve">samp. MAS09 </t>
  </si>
  <si>
    <t>HONSHU ARC / SOUTHWESTERN HONSHU ARC / HONSHU / DAISEN / MASUMIZUHARA UNIT</t>
  </si>
  <si>
    <t>samp. 04WQT-2</t>
  </si>
  <si>
    <t>samp. 04WQT-1</t>
  </si>
  <si>
    <t>samp. TC-7</t>
  </si>
  <si>
    <t>samp. BO30100741E</t>
  </si>
  <si>
    <t>samp. 5132-6</t>
  </si>
  <si>
    <t>samp. PH161007-7A</t>
  </si>
  <si>
    <t>samp. NMY-01</t>
  </si>
  <si>
    <t>samp. PH161007-7C</t>
  </si>
  <si>
    <t>samp. NAW05</t>
  </si>
  <si>
    <t>samp. AV90</t>
  </si>
  <si>
    <t>samp. NAW06</t>
  </si>
  <si>
    <t>samp. BO30100741C</t>
  </si>
  <si>
    <t>samp. AV54</t>
  </si>
  <si>
    <t>samp. SAN02</t>
  </si>
  <si>
    <t>HONSHU ARC / SOUTHWESTERN HONSHU ARC / HONSHU / DAISEN / SANKOHOH LAVA DOME</t>
  </si>
  <si>
    <t>samp. BV101107-57A</t>
  </si>
  <si>
    <t>samp. 04WQT-5</t>
  </si>
  <si>
    <t>samp. NB03081001D</t>
  </si>
  <si>
    <t>samp. M57AKH</t>
  </si>
  <si>
    <t>CENTRAL AMERICAN VOLCANIC ARC / CENTRAL AMERICAN VOLCANIC ARC-SOUTHEASTERN SEGMENT / PANAMA / TIZINGAL VOLCANIC COMPLEX</t>
  </si>
  <si>
    <t>samp. PH161007-8A</t>
  </si>
  <si>
    <t>samp. 5130-5</t>
  </si>
  <si>
    <t xml:space="preserve">samp. NAW07 </t>
  </si>
  <si>
    <t>samp. 5130-4</t>
  </si>
  <si>
    <t>samp. MH08/2-1</t>
  </si>
  <si>
    <t xml:space="preserve"> [10660] CASTILLO P. R.(2007)  [GeoReM [3059] ]</t>
  </si>
  <si>
    <t>samp. PH93-18</t>
  </si>
  <si>
    <t>samp. MIS03</t>
  </si>
  <si>
    <t>HONSHU ARC / SOUTHWESTERN HONSHU ARC / HONSHU / DAISEN / MISEN LAVA DOME</t>
  </si>
  <si>
    <t xml:space="preserve">samp. NOD01 </t>
  </si>
  <si>
    <t>samp. MIS01</t>
  </si>
  <si>
    <t>samp. BV101107-60B</t>
  </si>
  <si>
    <t xml:space="preserve">samp. MAS08 </t>
  </si>
  <si>
    <t xml:space="preserve">samp. MAS10 </t>
  </si>
  <si>
    <t xml:space="preserve">samp. MKB06 </t>
  </si>
  <si>
    <t xml:space="preserve">samp. SAS010 </t>
  </si>
  <si>
    <t xml:space="preserve">samp. MIS07 </t>
  </si>
  <si>
    <t>samp. 5132-5</t>
  </si>
  <si>
    <t>samp. MAS02</t>
  </si>
  <si>
    <t>samp. TC-3</t>
  </si>
  <si>
    <t>samp. TC-6A</t>
  </si>
  <si>
    <t>samp. MAS04</t>
  </si>
  <si>
    <t>samp. TC-6B</t>
  </si>
  <si>
    <t>samp. NB231007-1M</t>
  </si>
  <si>
    <t>samp. PH261007-7J</t>
  </si>
  <si>
    <t>samp. AMI02</t>
  </si>
  <si>
    <t>samp. MAK04</t>
  </si>
  <si>
    <t>samp. MB-1</t>
  </si>
  <si>
    <t>samp. NB03081001E</t>
  </si>
  <si>
    <t>samp. MAS05</t>
  </si>
  <si>
    <t>samp. M3</t>
  </si>
  <si>
    <t>samp. NB151007-1F</t>
  </si>
  <si>
    <t>samp. MAS03</t>
  </si>
  <si>
    <t>samp. 357433</t>
  </si>
  <si>
    <t>samp. SAS05</t>
  </si>
  <si>
    <t>samp. 94-1</t>
  </si>
  <si>
    <t>samp. NB03081001B</t>
  </si>
  <si>
    <t>samp. M1</t>
  </si>
  <si>
    <t xml:space="preserve">samp. MIS06 </t>
  </si>
  <si>
    <t>samp. 04WQT-3</t>
  </si>
  <si>
    <t xml:space="preserve">samp. NAW10 </t>
  </si>
  <si>
    <t>samp. 04WQT-6</t>
  </si>
  <si>
    <t xml:space="preserve">samp. MAS07 </t>
  </si>
  <si>
    <t>samp. WVB22100726C</t>
  </si>
  <si>
    <t>samp. K4</t>
  </si>
  <si>
    <t>samp. NB03081001G</t>
  </si>
  <si>
    <t>samp. K5</t>
  </si>
  <si>
    <t>samp. SAS01</t>
  </si>
  <si>
    <t>samp. K7</t>
  </si>
  <si>
    <t>samp. M2</t>
  </si>
  <si>
    <t>samp. AO-3</t>
  </si>
  <si>
    <t>samp. M4</t>
  </si>
  <si>
    <t>samp. MB-14</t>
  </si>
  <si>
    <t>samp. BG1</t>
  </si>
  <si>
    <t>samp. BR1</t>
  </si>
  <si>
    <t>Download from GEOROC - Geochemical Database</t>
  </si>
  <si>
    <t>Date of Query: Thursday</t>
  </si>
  <si>
    <t>Please note: There is a List of your Query Criteria at the End of this Sheet.</t>
  </si>
  <si>
    <t>References:</t>
  </si>
  <si>
    <t>[2212] KAY R. W.:   ALEUTIAN MAGNESIAN ANDESITES: MELTS FROM SUBDUCTED PACIFIC OCEAN CRUST |  J. VOLCANOL. GEOTHERM. RES. 4    [1978]  117-132  | doi: 10.1016/0377-0273(78)90032-X</t>
  </si>
  <si>
    <t>[2484] KEPEZHINSKAS P. K., DEFANT M. J., DRUMMOND M. S.:   PROGRESSIVE ENRICHMENT OF ISLAND ARC MANTLE BY MELT-PERIDOTITE INTERACTION INFERRED FROM KAMCHATKA XENOLITHS |  GEOCHIM. COSMOCHIM. ACTA 60    [1997]  1217-1229  | doi: 10.1016/0016-7037(96)00001-4</t>
  </si>
  <si>
    <t>[3520] SAJONA F. G., MAURY R. C., PROUTEAU G., COTTEN J., SCHIANO P., BELLON H., FONTAINE L.:   SLAB MELT AS METASOMATIC AGENT IN ISLAND ARC MAGMA MANTLE SOURCES, NEGROS AND BATAN (PHILIPPINES) |  THE ISLAND ARC 9    [2000]  472-486  | doi: 10.1111/j.1440-1738.2000.00295.x</t>
  </si>
  <si>
    <t>[3521] PROUTEAU G., MAURY R. C., SAJONA F. G., COTTEN J., JORON J.-L.:   BEHAVIOR OF NIOBIUM, TANTALUM AND OTHER HIGH FIELD STRENGTH ELEMENTS IN ADAKITES AND RELATED LAVAS FROM THE PHILIPPINES |  THE ISLAND ARC 9    [2000]  487-498  | doi: 10.1111/j.1440-1738.2000.00296.x</t>
  </si>
  <si>
    <t>[3941] SAJONA F. G., MAURY R. C., BELLON H., COTTEN J., DEFANT M. J.:   HIGH FIELD STRENGTH ELEMENT ENRICHMENT OF PLIOCENE-PLEISTOCENE ISLAND ARC BASALTS, ZAMBOANGA PENINSULA, WESTERN MINDANAO (PHILIPPINES) |  J. PETROL. 37    [1996]  693-726  | doi: 10.1093/petrology/37.3.693</t>
  </si>
  <si>
    <t>[4096] SAJONA F. G., BELLON H., MAURY R. C., PUBELLIER M., QUEBRAL R. D., COTTEN J., BAYON F. E., PAGADO E., PAMATIAN P.:   TERTIARY AND QUATERNARY MAGMATISM IN MINDANAO AND LEYTE (PHILIPPINES): GEOCHRONOLOGY, GEOCHEMISTRY AND TECTONIC SETTING |  J. ASIAN EARTH SCI. 15    [1997]  121-153  | doi: 10.1016/S0743-9547(97)00002-0</t>
  </si>
  <si>
    <t>[4687] BEATE B., MONZIER M., SPIKINGS R. A., COTTEN J., SILVA J., BOURDON E., EISSEN J.-P.:   MIO-PLIOCENE ADAKITE GENERATION RELATED TO FLAT SUBDUCTION IN SOUTHERN ECUADOR: THE QUIMSACOCHA VOLCANIC CENTER |  EARTH PLANET. SCI. LETT. 192    [2001]  561-570  | GeoReM-id: 298 | doi: 10.1016/S0012-821X(01)00466-6</t>
  </si>
  <si>
    <t>[4936] SIGMARSSON O., CHMELEFF J., MORRIS J. D., LOPEZ-ESCOBAR L.:   ORIGIN OF 226RA-230TH DISEQUILIBRIA IN ARC LAVAS FROM SOUTHERN CHILE AND IMPLICATIONS FOR MAGMA TRANSFER TIME |  EARTH PLANET. SCI. LETT. 196    [2002]  189-196  | doi: 10.1016/S0012-821X(01)00611-2</t>
  </si>
  <si>
    <t>[5369] SIGMARSSON O., MARTIN H., KNOWLES J.:   MELTING OF A SUBDUCTING OCEANIC CRUST FROM U-TH DISEQUILIBRIA IN AUSTRAL ANDEAN LAVAS |  NATURE 394    [1998]  566-569  | doi: 10.1038/29052</t>
  </si>
  <si>
    <t>[5372] STERN C. R., KILIAN R.:   ROLE OF THE SUBDUCTED SLAB, MANTLE WEDGE AND CONTINENTAL CRUST IN THE GENERATION OF ADAKITES FROM THE ANDEAN AUSTRAL VOLCANIC ZONE |  CONTRIB. MINERAL. PETROL. 123    [1996]  263-281  | doi: 10.1007/s004100050155</t>
  </si>
  <si>
    <t>[5575] POLAT A., KERRICH R.:   ARCHEAN GREENSTONE BELT MAGMATISM AND THE CONTINENTAL GROWTH-MANTLE EVOLUTION CONNECTION: CONSTRAINTS FROM TH-U-NB-LREE SYSTEMATICS OF THE 2.7 GA WAWA SUBPROVINCE, SUPERIOR PROVINCE, CANADA |  EARTH PLANET. SCI. LETT. 175    [2000]  41-54  | doi: 10.1016/S0012-821X(99)00283-6</t>
  </si>
  <si>
    <t>[5582] POLAT A., KERRICH R.:   MAGNESIAN ANDESITES, NB-ENRICHED BASALT-ANDESITES, AND ADAKITES FROM LATE-ARCHEAN 2.7 GA WAWA GREENSTONE BELT, SUPERIOR PROVINCE, CANADA: IMPLICATIONS FOR LATE ARCHEAN SUBDUCTION ZONE PETROGENETIC PROCESSES |  CONTRIB. MINERAL. PETROL. 141    [2001]  36-52  | doi: 10.1007/s004100000223</t>
  </si>
  <si>
    <t>[5584] POLAT A., KERRICH R.:   ND-ISOTOPE SYSTEMATICS OF ~2.7 GA ADAKITES, MAGNESIAN ANDESITES, AND ARC BASALTS, SUPERIOR PROVINCE: EVIDENCE FOR SHALLOW CRUSTAL RECYCLING AT ARCHEAN SUBDUCTION ZONES |  EARTH PLANET. SCI. LETT. 202    [2002]  345-360  | doi: 10.1016/S0012-821X(02)00806-3</t>
  </si>
  <si>
    <t>[5736] TOMASCAK P. B., RYAN J. G., DEFANT M. J.:   LITHIUM ISOTOPE EVIDENCE FOR LIGHT ELEMENT DECOUPLING IN THE PANAMA SUBARC MANTLE |  GEOLOGY 28    [2000]  507-510  | doi: 10.1130/0091-7613(2000)28&lt;507:LIEFLE&gt;2.0.CO;2</t>
  </si>
  <si>
    <t>[6954] PUCHTEL I. S., HOFMANN A. W., AMELIN YU. V., GARBE-SCHÖNBERG D., SAMSONOV A. V., SHCHIPANSKY A. A.:   COMBINED MANTLE PLUME-ISLAND ARC MODEL FOR THE FORMATION OF THE 2.9 GA SUMOZERO-KENOZERO GREENSTONE BELT, SE BALTIC SHIELD: ISOTOPE AND TRACE ELEMENT CONSTRAINTS |  GEOCHIM. COSMOCHIM. ACTA 63    [1999]  3579-3595  | doi: 10.1016/S0016-7037(99)00111-8</t>
  </si>
  <si>
    <t>[7189] POLAT A., MÜNKER C.:   HF-ND ISOTOPE EVIDENCE FOR CONTEMPORANEOUS SUBDUCTION PROCESSES IN THE SOURCE OF LATE ARCHEAN ARC LAVAS FROM THE SUPERIOR PROVINCE, CANADA |  CHEM. GEOL. 213    [2004]  403-429  | doi: 10.1016/j.chemgeo.2004.08.016</t>
  </si>
  <si>
    <t>[7862] BINDEMAN I. N., EILER J. M., YOGODZINSKI G. M., TATSUMI Y., STERN C. R., GROVE T. L., PORTNYAGIN M. V., HOERNLE K. A., DANYUSHEVSKY L. V.:   OXYGEN ISOTOPE EVIDENCE FOR SLAB MELTING IN MODERN AND ANCIENT SUBDUCTION ZONES |  EARTH PLANET. SCI. LETT. 235    [2005]  480-496  | doi: 10.1016/j.epsl.2005.04.014</t>
  </si>
  <si>
    <t>[7987] KAY S. M., RAMOS V. A., MARQUEZ M.:   EVIDENCE IN CERRO PAMPA VOLCANIC ROCKS FOR SLAB-MELTING PRIOR TO RIDGE-TRENCH COLLISION IN SOUTHERN SOUTH AMERICA |  J. GEOL. 101    [1993]  703-714  | doi: 10.1086/648269</t>
  </si>
  <si>
    <t>[7993] REAY A., PARKINSON D. L.:   ADAKITES FROM SOLANDER ISLAND, NEW ZEALAND |  NEW ZEALAND J. GEOL. GEOPHYS. 40    [1997]  121-126  | doi: 10.1080/00288306.1997.9514746</t>
  </si>
  <si>
    <t>[9091] GUO FENG, FAN WEI-MING, LI CHAOWEN:   GEOCHEMISTRY OF LATE MESOZOIC ADAKITES FROM THE SULU BELT, EASTERN CHINA: MAGMA GENESIS AND IMPLICATIONS FOR CRUSTAL RECYCLING BENEATH COLLISIONAL OROGENS |  GEOL. MAG. 143    [2006]  1-13  | doi: 10.1017/S0016756805001214</t>
  </si>
  <si>
    <t>[9146] MACPHERSON C. G., DREHER S. T., THIRLWALL M. F.:   ADAKITES WITHOUT SLAB MELTING: HIGH PRESSURE DIFFERENTIATION OF ISLAND ARC MAGMA, MINDANAO, THE PHILIPPINES |  EARTH PLANET. SCI. LETT. 243    [2006]  581-593  | doi: 10.1016/j.epsl.2005.12.034</t>
  </si>
  <si>
    <t>[9441] NAQVI S. M., KHAN R. M. K., MANIKYAMBA C., RAM MOHAN M., KHANNA T. C.:   GEOCHEMISTRY OF THE NEO-ARCHAEAN HIGH-MG BASALTS, BONINITES AND ADAKITES FROM THE KUSHTAGI-HUNGUND GREENSTONE BELT OF THE EASTERN DHARWAR CRATON (EDC); IMPLICATIONS FOR THE TECTONIC SETTING |  J. ASIAN EARTH SCI. 27    [2006]  25-44  | GeoReM-id: 1538 | doi: 10.1016/j.jseaes.2005.01.006</t>
  </si>
  <si>
    <t>[9836] WANG QIAN, WYMAN D. A., ZHAO ZHEN-HUA, XU JI-FENG, BAI ZHENGHUA, XIONG XIAO-LIN, DAI T.-M., LI CHAO-FENG, CHU ZHUYIN:   PETROGENESIS OF CARBONIFEROUS ADAKITES AND NB-ENRICHED ARC BASALTS IN THE ALATAW AREA, NORTHERN TIANSHAN RANGE (WESTERN CHINA): IMPLICATIONS FOR PHANEROZOIC CRUSTAL GROWTH IN THE CENTRAL ASIA OROGENIC BELT |  CHEM. GEOL. 236    [2007]  42-64  | GeoReM-id: 2847 | doi: 10.1016/j.chemgeo.2006.08.013</t>
  </si>
  <si>
    <t>[9839] NIU HE-CAI, SATO H., ZHANG HAIXIANG, ITO J., YU XUE-YUAN, NAGAO TAKASHI, TERADA K., ZHANG QI:   JUXTAPOSITION OF ADAKITE, BONINITE, HIGH-TIO2 AND LOW-TIO2 BASALTS IN THE DEVONIAN SOUTHERN ALTAY, XINJIANG, NW CHINA |  J. ASIAN EARTH SCI. 28    [2006]  439-456  | doi: 10.1016/j.jseaes.2005.11.010</t>
  </si>
  <si>
    <t>[9960] PALLARES C., MAURY R. C., BELLON H., ROYER J.-Y., CALMUS T., AGUILLON-ROBLES A., COTTEN J., BENOIT M., MICHAUD F., BOURGOIS J.:   SLAB-TEARING FOLLOWING RIDGE-TRENCH COLLISION: EVIDENCE FROM MIOCENE VOLCANISM IN BAJA CALIFORNIA, MÉXICO |  J. VOLCANOL. GEOTHERM. RES. 161    [2007]  95-117  | doi: 10.1016/j.jvolgeores.2006.11.002</t>
  </si>
  <si>
    <t>[10270] UJIKE O., GOODWIN A. M., SHIBATA T.:   GEOCHEMISTRY AND ORIGIN OF ARCHEAN VOLCANIC ROCKS FROM THE UPPER KEEWATIN ASSEMBLAGE (CA. 2.7 GA), LAKE OF THE WOODS GREENSTONE BELT, WESTERN WABIGOON SUBPROVINCE, SUPERIOR PROVINCE, CANADA |  THE ISLAND ARC 16    [2007]  191-208  | doi: 10.1111/j.1440-1738.2007.00566.x</t>
  </si>
  <si>
    <t>[10364] GUO ZHENGFU, WILSON M., LIU JIAQI:   POST-COLLISIONAL ADAKITES IN SOUTH TIBET: PRODUCTS OF PARTIAL MELTING OF SUBDUCTION-MODIFIED LOWER CRUST |  LITHOS 96    [2007]  205-224  | GeoReM-id: 3066 | doi: 10.1016/j.lithos.2006.09.011</t>
  </si>
  <si>
    <t>[10558] NAQVI S. M., RANA PRATHAP J. G.:   GEOCHEMISTRY OF ADAKITES FROM NEOARCHAEAN ACTIVE CONTINENTAL MARGIN OF SHIMOGA SCHIST BELT, WESTERN DHARWAR CRATON, INDIA: IMPLICATIONS FOR THE GENESIS OF TTG |  PREC. RESEARCH 156    [2007]  32-54  | doi: 10.1016/j.precamres.2007.03.003</t>
  </si>
  <si>
    <t>[10660] CASTILLO P. R., RIGBY S. J., SOLIDUM R. U.:   ORIGIN OF HIGH FIELD STRENGTH ELEMENT ENRICHMENT IN VOLCANIC ARCS: GEOCHEMICAL EVIDENCE FROM THE SULU ARC, SOUTHERN PHILIPPINES |  LITHOS 97    [2007]  271-288  | GeoReM-id: 3059 | doi: 10.1016/j.lithos.2006.12.012</t>
  </si>
  <si>
    <t xml:space="preserve">[10965] PROUTEAU G., MAURY R. C., RANGIN C., SUPARKA E., BELLON H., PUBELLIER M., COTTEN J.:   MIOCENE ADAKITES FROM NORTHWEST BORNEO AND THEIR RELATION TO THE SUBDUCTION OF THE PROTO SOUTH CHINA SEA |  COMPT. REND. ACAD. SCI. PARIS SER. 2A 323    [1996]  925-932 </t>
  </si>
  <si>
    <t>[11115] AGUILLON-ROBLES A., CALMUS T., BENOIT M., BELLON H., MAURY R. C., COTTEN J., BOURGOIS J., MICHAUD F.:   LATE MIOCENE ADAKITES AND NB-ENRICHED BASALTS FROM VIZCAINO PENINSULA, MEXICO: INDICATORS OF EAST PACIFIC RISE SUBDUCTION BELOW SOUTHERN CALIFORNIA? |  GEOLOGY 29    [2001]  531-534  | doi: 10.1130/0091-7613(2001)029&lt;0531:LMAANE&gt;2.0.CO;2</t>
  </si>
  <si>
    <t>[11116] BENOIT M., AGUILLON-ROBLES A., CALMUS T., MAURY R. C., BELLON H., COTTEN J., BOURGOIS J., MICHAUD F.:   GEOCHEMICAL DIVERSITY OF LATE MIOCENE VOLCANISM IN SOUTHERN BAJA CALIFORNIA, MEXICO: IMPLICATIONS OF MANTLE AND CRUSTAL SOURCES DURING THE OPENING OF AN ASTHENOSPHERIC WINDOW |  J. GEOL. 110    [2002]  627-648  | doi: 10.1086/342735</t>
  </si>
  <si>
    <t>[11617] WANG QIAN, WYMAN D. A., XU JI-FENG, WAN YUSHENG, LI CHAO-FENG, ZI FENG, JIANG ZIQI, CHU ZHUYIN, ZHAO ZHEN-HUA, DONG YANHUI:   TRIASSIC NB-ENRICHED BASALTS, MAGNESIAN ANDESITES, AND ADAKITES OF THE QIANGTANG TERRANE (CENTRAL TIBET): EVIDENCE FOR METASOMATISM BY SLAB-DERIVED MELTS IN THE MANTLE WEDGE |  CONTRIB. MINERAL. PETROL. 155    [2008]  473-490  | GeoReM-id: 4326 | doi: 10.1007/s00410-007-0253-1</t>
  </si>
  <si>
    <t>[11653] FALLOON T. J., DANYUSHEVSKY L. V., CRAWFORD A. J., MEFFRE S. J., WOODHEAD J. D., BLOOMER S. H.:   BONINITES AND ADAKITES FROM THE NORTHERN TERMINATION OF THE TONGA TRENCH: IMPLICATIONS FOR ADAKITE PETROGENESIS |  J. PETROL. 49    [2008]  697-715  | doi: 10.1093/petrology/egm080</t>
  </si>
  <si>
    <t>[11752] ISHIWATARI A., YANAGIDA Y., LI YI-BING, ISHII T., HARAGUCHI S., KOIZUMI K., ICHIYAMA Y., UMEKA M.:   DREDGE PETROLOGY OF THE BONINITE- AND ADAKITE-BEARING HAHAJIMA SEAMOUNT OF THE OGASAWARA (BONIN) FOREARC: AN OPHIOLITE OR A SERPENTINITE SEAMOUNT? |  THE ISLAND ARC 15    [2006]  102-118  | doi: 10.1111/j.1440-1738.2006.00512.x</t>
  </si>
  <si>
    <t>[11774] MOTOKI A., ORIHASHI Y., NARANJO J. A., HIRATA D., SKVARCA P., ANMA R.:   GEOLOGIC RECONNAISSANCE OF LAUTARO VOLCANO, CHILEAN PATAGONIA |  REV. GEOL. CHILE 33    [2006]  177-187  | doi: 10.4067/S0716-02082006000100008</t>
  </si>
  <si>
    <t>[11870] ZHAO ZHEN-HUA, XIONG XIAO-LIN, WANG QIAN, WYMAN D. A., BAO ZHIWEI, BAI ZHENGHUA, QIAO Y. L.:   UNDERPLATING-RELATED ADAKITES IN XINJIANG, TIANSHAN, CHINA |  LITHOS 102    [2008]  374-391  | GeoReM-id: 4173 | doi: 10.1016/j.lithos.2007.06.008</t>
  </si>
  <si>
    <t>[11924] CHUNG SUN-LIN, LIU DUNYI, JI JIANQING, CHU MEI-FEI, LEE HAO-YANG, WEN DA-JEN, LO CHING-HUA, LEE TUNG-YI, QIAN QING, ZHANG QI:   ADAKITES FROM CONTINENTAL COLLISION ZONES: MELTING OF THICKENED LOWER CRUST BENEATH SOUTHERN TIBET |  GEOLOGY 31    [2003]  1021-1024  | doi: 10.1130/G19796.1</t>
  </si>
  <si>
    <t>[11926] GAO SHAN, RUDNICK R. L., YUAN HONG-LING, LIU XIAO-MING, LIU YONG-SHENG, XU WEN-LIANG, LING WEN-LI, AYERS J., WANG XUAN-CE, WANG QING-HAI:   RECYCLING LOWER CONTINENTAL CRUST IN THE NORTH CHINA CRATON |  NATURE 432    [2004]  892-897  | GeoReM-id: 841 | doi: 10.1038/nature03162</t>
  </si>
  <si>
    <t xml:space="preserve">[11935] XIONG XIAO-LIN, ZHAO ZHEN-HUA, BAI ZHENGHUA, MEI HOUJUN, XU JI-FENG, WANG QIANG:   ORIGIN OF AWULALE ADAKITIC SODIUM-RICH ROCKS IN WESTERN TIANSHAN: CONSTRAINTS FOR ND AND SR ISOTOPIC COMPOSITIONS |  ACTA PETROL. SINICA (YANSHI-XUEBAO) 17    [2001]  514-522 </t>
  </si>
  <si>
    <t>[11959] ZHANG HAIXIANG, NIU HE-CAI, SATO H., YU XUE-YUAN, SHAN QIANG, ZHANG BOYOU, ITO J., NAGAO TAKASHI:   LATE PALEOZOIC ADAKITES AND NB-ENRICHED BASALTS FROM NORTHERN XINJIANG, NORTHWEST CHINA: EVIDENCE FOR THE SOUTHWARD SUBDUCTION OF THE PALEO-ASIAN OCEANIC PLATE |  THE ISLAND ARC 14    [2005]  55-68  | doi: 10.1111/j.1440-1738.2004.00457.x</t>
  </si>
  <si>
    <t>[11974] LI CHAOWEN, GUO FENG, FAN WEI-MING, GAO XIAOFENG:   AR-AR GEOCHRONOLOGY OF LATE MESOZOIC VOLCANIC ROCKS FROM THE YANJI AREA, NE CHINA AND TECTONIC IMPLICATIONS |  SCI. CHINA SER. D EARTH SCI. 50    [2007]  505-518  | doi: 10.1007/s11430-007-2046-9</t>
  </si>
  <si>
    <t xml:space="preserve">[12042] GAO XIAOFENG, GUO FENG, FAN WEI-MING, LI CHAOWEN, LI XIAOYONG:   ORIGIN OF LATE MESOZOIC INTERMEDIATE-FELSIC VOLCANIC ROCKS FROM THE NORTHERN DA HINGGAN MOUNTAINS, NE CHINA |  ACTA PETROL. SINICA (YANSHI-XUEBAO) 21    [2005]  737-748 </t>
  </si>
  <si>
    <t>[12084] DANYUSHEVSKY L. V., FALLOON T. J., CRAWFORD A. J., TETROEVA S. A., LESLIE R. L., VERBEETEN A. C.:   HIGH-MG ADAKITES FROM KADAVU ISLAND GROUP, FIJI, SOUTHWEST PACIFIC: EVIDENCE FOR THE MANTLE ORIGIN OF ADAKITE PARENTAL MELTS |  GEOLOGY 36    [2008]  499-502  | doi: 10.1130/G24349A.1</t>
  </si>
  <si>
    <t>[12247] WANG QIANG, WYMAN D. A., XU JI-FENG, DONG YANHUI, VASCONCELOS P. M. P., PEARSON N. J., WAN YUSHENG, DONG HAN, LI CHAO-FENG, YU YUANSHAN, ZHU TONGXING, FENG XINTAO, ZHANG QIYUE, ZI FENG, CHU ZHUYIN:   EOCENE MELTING OF SUBDUCTING CONTINENTAL CRUST AND EARLY UPLIFTING OF CENTRAL TIBET: EVIDENCE FROM CENTRAL-WESTERN QIANGTANG HIGH-K CALC-ALKALINE ANDESITES, DACITES AND RHYOLITES |  EARTH PLANET. SCI. LETT. 272    [2008]  158-171  | GeoReM-id: 4035 | doi: 10.1016/j.epsl.2008.04.034</t>
  </si>
  <si>
    <t xml:space="preserve">[12271] NAQVI S. M., SARMA D. S., SAWKAR R. H., MOHAN M. R., PRATHAP J. G. RANA:   ROLE OF ADAKITIC MAGMATISM AND SUBDUCTION IN GOLD ENVIRONMENT OF DHARWAR NEOARCHAEAN GREENSTONE BELTS, INDIA |  J. GEOL. SOC. INDIA 71    [2008]  875-888 </t>
  </si>
  <si>
    <t>[12593] PALLARES C., BELLON H., BENOIT M., MAURY R. C., AGUILLON-ROBLES A., CALMUS T., COTTEN J.:   TEMPORAL GEOCHEMICAL EVOLUTION OF NEOGENE VOLCANISM IN NORTHERN BAJA CALIFORNIA (27°-30° N): 
INSIGHTS ON THE ORIGIN OF POST-SUBDUCTION MAGNESIAN ANDESITES |  LITHOS 105    [2008]  162-180  | doi: 10.1016/j.lithos.2008.03.004</t>
  </si>
  <si>
    <t>[12642] MANIKYAMBA C., KERRICH R., KHANNA T. C., KRISHNA A. K., SATYANARAYANAN M.:   GEOCHEMICAL SYSTEMATICS OF KOMATIITE-THOLEIITE AND ADAKITIC-ARC BASALT ASSOCIATIONS: THE ROLE OF A MANTLE PLUME AND CONVERGENT MARGIN IN FORMATION OF THE SANDUR SUPERTERRANE, DHARWAR CRATON, INDIA |  LITHOS 106    [2008]  155-172  | GeoReM-id: 4211 | doi: 10.1016/j.lithos.2008.07.003</t>
  </si>
  <si>
    <t>[12813] AITCHISON J. C., ALI J. R., CHAN ANGEL, DAVIS AILEEN. M., LO CHING-HUA:   TECTONIC IMPLICATIONS OF FELSIC TUFFS WITHIN THE LOWER MIOCENE GANGRINBOCHE CONGLOMERATES, SOUTHERN TIBET |  J. ASIAN EARTH SCI. 34    [2008]  287-297  | doi: 10.1016/j.jseaes.2008.05.008</t>
  </si>
  <si>
    <t>[13224] MANIKYAMBA C., KERRICH R., KHANNA T. C., SATYANARAYANAN M., KRISHNA A. K.:   ENRICHED AND DEPLETED ARC BASALTS, WITH MG-ANDESITES AND ADAKITES: A POTENTIAL PAIRED ARC-BACK-ARC OF THE 2.6 GA HUTTI GREENSTONE TERRANE, INDIA |  GEOCHIM. COSMOCHIM. ACTA 73    [2009]  1711-1736  | doi: 10.1016/j.gca.2008.12.020</t>
  </si>
  <si>
    <t>[13427] WYMAN D. A., KERRICH R., POLAT A.:   ASSEMBLY OF ARCHEAN CRATONIC MANTLE LITHOSPHERE AND CRUST: PLUME-ARC INTERACTION IN THE ABITIBI-WAWA SUBDUCTION-ACCRETION COMPLEX |  PREC. RESEARCH 115    [2002]  37-62  | doi: 10.1016/S0301-9268(02)00005-0</t>
  </si>
  <si>
    <t xml:space="preserve">[13546] SVETOV S. A., HUHMA H., SVETOVA A. I., NAZAROVA T. N.:   THE OLDEST ADAKITES OF THE FENNOSCANDIAN SHIELD |  DOKL. EARTH SCI. 397A    [2004]  878-882 </t>
  </si>
  <si>
    <t>[13550] MANIKYAMBA C., KERRICH R., KHANNA T. C., SUBBA RAO D. V.:   GEOCHEMISTRY OF ADAKITES AND RHYOLITES FROM THE NEOARCHAEAN GADWAL GREENSTONE BELT, EASTERN DHARWAR CRATON, INDIA: IMPLICATIONS FOR SOURCES AND GEODYNAMIC SETTING |  CAN. J. EARTH SCI. 44    [2007]  1517-1535  | doi: 10.1139/E07-034</t>
  </si>
  <si>
    <t>[13668] YAMAMOTO T., HOANG N.:   SYNCHRONOUS JAPAN SEA OPENING MIOCENE FORE-ARC VOLCANISM IN THE ABUKUMA MOUNTAINS, NE JAPAN: AN ADVANCING HOT ASTHENOSPHERE FLOW VERSUS PACIFIC SLAB MELTING |  LITHOS 112    [2009]  575-590  | doi: 10.1016/j.lithos.2009.03.044</t>
  </si>
  <si>
    <t>[13816] BREITSPRECHER K., THORKELSON D. J., GROOME W. G., DOSTAL J.:   GEOCHEMICAL CONFORMATION OF THE KULA-FARALLON SLAB WINDOW BENEATH THE PACIFIC NORTHWEST IN EOCENE TIMES |  GEOLOGY 31    [2003]  351-354  | doi: 10.1130/0091-7613(2003)031&lt;0351:GCOTKF&gt;2.0.CO;2</t>
  </si>
  <si>
    <t>[14501] BONINI J. A., BALDWIN S. L.:   MESOZOIC METAMORPHIC AND MIDDLE TO LATE TERTIARY MAGMATIC EVENTS ON MAGDALENA AND SANTA MARGARITA ISLANDS, BAJA CALIFORNIA SUR, MEXICO: IMPLICATIONS FOR THE TECTONIC EVOLUTION OF THE BAJA CALIFORNIA CONTINENTAL BORDERLAND |  BULL. GEOL. SOC. AM. 110    [1998]  1094-1104  | doi: 10.1130/0016-7606(1998)110&lt;1094:MMAMTL&gt;2.3.CO;2</t>
  </si>
  <si>
    <t>[14883] GAO YONGFENG, HOU ZENGQIAN, WEI RUIHUA, ZHAO RONGSHENG:   POST-COLLISIONAL ADAKITIC PORPHYRIES IN TIBET: GEOCHEMICAL AND SR-ND-PB ISOTOPIC CONSTRAINTS ON PARTIAL MELTING OF OCEANIC LITHOSPHERE AND CRUST-MANTLE INTERACTION |  ACTA GEOL. SINICA (DIZHI-XUEBAO) 77    [2003]  194-203  | doi: 10.1111/j.1755-6724.2003.tb00562.x</t>
  </si>
  <si>
    <t>[14915] GAZEL E., HOERNLE K. A., CARR M. J., HERZBERG C. T., SAGINOR I., VAN DEN BOGAARD P., HAUFF F., FEIGENSON M. D., SWISHER C. C.; III:   PLUME-SUBDUCTION INTERACTION IN SOUTHERN CENTRAL AMERICA: MANTLE UPWELLING AND SLAB MELTING |  LITHOS 121    [2011]  117-134  | doi: 10.1016/j.lithos.2010.10.008</t>
  </si>
  <si>
    <t>[14930] GUO FENG, FAN WEI-MING, GAO XIAOFENG, LI CHAOWEN, MIAO LAICHENG, ZHAO LIANG, LI HONGXIA:   SR-ND-PB ISOTOPE MAPPING OF MESOZOIC IGNEOUS ROCKS IN NE CHINA: CONSTRAINTS ON TECTONIC FRAMEWORK AND PHANEROZOIC CRUSTAL GROWTH |  LITHOS 120    [2010]  563-578  | GeoReM-id: 5335 | doi: 10.1016/j.lithos.2010.09.020</t>
  </si>
  <si>
    <t>[15010] TOKUNAGA S., NAKAI S., ORIHASHI Y.:   TWO TYPES OF ADAKITES REVEALED BY 238U-230TH DISEQUILIBRIUM FROM DAISEN VOLCANO, SOUTHWESTERN JAPAN |  GEOCHEM. J. 44    [2010]  379-386  | doi: 10.2343/geochemj.1.0080</t>
  </si>
  <si>
    <t xml:space="preserve">[15050] KANG ZHI-QIANG, XU JI-FENG, CHEN JIAN-LIN, WANG BAO-DI:   GEOCHEMISTRY AND ORIGIN OF CRETACEOUS ADAKITES IN MAMUXIA FORMATION, SANGRI GROUP, SOUTH TIBET |  GEOCHIMICA (DIQIU-HUAXUE) 38    [2009]  334-344 </t>
  </si>
  <si>
    <t xml:space="preserve">[15338] PE-PIPER G., CHRISTOFIDES G., ELEFTHERIADES/ELEFTHERIADIS G.:   LEAD AND NEODYMIUM ISOTOPIC COMPOSITION OF TERTIARY IGNEOUS ROCKS OF NORTHERN GREECE AND THEIR REGIONAL SIGNIFICANCE |  ACTA VULCANOL. 10    [1998]  255-263 </t>
  </si>
  <si>
    <t>[15552] CHASHCHIN A. A., NECHAEV V. P., NECHAEVA E. V., BLOKHIN M. G.:   DISCOVERY OF EOCENE ADAKITES IN PRIMOR^E |  DOKL. EARTH SCI. 438    [2011]  744-749  | doi: 10.1134/S1028334X1106016X</t>
  </si>
  <si>
    <t>[15743] HIDALGO P. J., VOGEL T. A., ROONEY T. O., CURRIER R. M., LAYER P. W.:   ORIGIN OF SILICIC VOLCANISM IN THE PANAMANIAN ARC: EVIDENCE FOR A TWO-STAGE FRACTIONATION PROCESS AT EL VALLE VOLCANO |  CONTRIB. MINERAL. PETROL. 162    [2011]  1115-1138  | doi: 10.1007/s00410-011-0643-2</t>
  </si>
  <si>
    <t>[15752] DREHER S. T., MACPHERSON C. G., PEARSON D. G., DAVIDSON J. P.:   RE-OS ISOTOPE STUDIES OF MINDANAO ADAKITES: IMPLICATIONS FOR SOURCES OF METALS AND MELTS |  GEOLOGY 33    [2005]  957-960  | doi: 10.1130/G21755.1</t>
  </si>
  <si>
    <t>[15962] WANG YANG, CHENG SUHUA:   FIELD RELATION, GEOCHEMISTRY AND ORIGIN OF THE XINGLONGGOU VOLCANIC ROCKS IN BEIPIAO AREA, LIAONING PROVINCE (CHINA): REAPPRAISAL ON THE FOUNDERING OF LOWER CONTINENTAL CRUST OF NORTH CHINA CRATON |  J. ASIAN EARTH SCI. 47    [2012]  35-50  | doi: 10.1016/j.jseaes.2011.12.008</t>
  </si>
  <si>
    <t>[16285] MAO QIOGUI, XIAO WENJIAO, FANG TONGHUI, WANG JINGBIN, HAN CHUNMING, SUN MIN, YUAN CHAO:   LATE ORDOVICIAN TO EARLY DEVONIAN ADAKITES AND NB-ENRICHED BASALTS IN THE LIUYUAN AREA, BEISHAN, NW CHINA: IMPLICATIONS FOR EARLY PALEOZOIC SLAB-MELTING AND CRUSTAL GROWTH IN THE SOUTHERN ALTAIDS |  GONDWANA RES. 22    [2012]  534-553  | doi: 10.1016/j.gr.2011.06.006</t>
  </si>
  <si>
    <t xml:space="preserve">[16629] ZHANG YONGBEI, SUN SHIHUA, MAO QIAN:   MESOZOIC O-TYPE ADAKITIC VOLCANIC ROCKS AND ITS PETROGENESIS, PALEO-TECTONIC DYNAMIC AND MINERALIZATION SIGNIFICANCE OF THE EASTERN SIDE OF SOUTHERN DA HINGGAN, CHINA |  ACTA PETROL. SINICA (YANSHI-XUEBAO) 22    [2006]  2289-2304 </t>
  </si>
  <si>
    <t>[17183] FOLEY F. V., PEARSON N. J., RUSHMER T., TURNER SIMON P., ADAM J.:   MAGMATIC EVOLUTION AND MAGMA MIXING OF QUATERNARY ADAKITES AT SOLANDER AND LITTLE SOLANDER ISLANDS, NEW ZEALAND |  J. PETROL. 54    [2013]  703-744  | GeoReM-id: 7461 | doi: 10.1093/petrology/egs082</t>
  </si>
  <si>
    <t>[17304] NAKAMURA H., IWAMORI H.:   GENERATION OF ADAKITES IN A COLD SUBDUCTION ZONE DUE TO DOUBLE SUBDUCTING PLATES |  CONTRIB. MINERAL. PETROL. 165    [2013]  1107-1134  | doi: 10.1007/s00410-013-0850-0</t>
  </si>
  <si>
    <t>[18111] LIU XIUJIN, LIU WI:   SOURCE CHARACTERISTICS AND TECTONIC SETTING OF THE EARLY AND MIDDLE DEVONIAN VOLCANIC ROCKS IN THE NORTH JUNGGAR, NORTHWEST CHINA: INSIGHTS FROM ND-SR ISOTOPES AND GEOCHEMISTRY |  LITHOS 184-187    [2014]  27-41  | GeoReM-id: 7963 | doi: 10.1016/j.lithos.2013.10.015</t>
  </si>
  <si>
    <t>[18193] KHANNA T. C., BIZIMIS M., YOGODZINSKI G. M., MALLICK S.:   HAFNIUM-NEODYMIUM ISOTOPE SYSTEMATICS OF THE 2.7 GA GADWAL GREENSTONE TERRANE, EASTERN DHARWAR CRATON, INDIA: IMPLICATIONS FOR THE EVOLUTION OF THE ARCHEAN DEPLETED MANTLE |  GEOCHIM. COSMOCHIM. ACTA 127    [2014]  10-24  | GeoReM-id: 8143 | doi: 10.1016/J.GCA.2013.11.024</t>
  </si>
  <si>
    <t>[18473] KIMURA J.-I., GILL J. B., KUNIKIYO T., OSAKA I., SHIMOSHIOIRI Y., KATAKUSE M., KAKUBUCHI S., NAGAO TAKASHI, FURUYAMA K., KAMEI A., KAWABATA H., NAKAJIMA J., VAN KEKEN P. E., STERN R. J.:   DIVERSE MAGMATIC EFFECTS OF SUBDUCTING A HOT SLAB IN SW JAPAN: RESULTS FROM FORWARD MODELING |  GEOCHEMISTRY GEOPHYSICS GEOSYSTEMS 15    [2014]  691-739  | GeoReM-id: 8127 | doi: 10.1002/2013GC005132</t>
  </si>
  <si>
    <t>[18727] HIDALGO P. J., ROONEY T. O.:   PETROGENESIS OF A VOLUMINOUS QUATERNARY ADAKITIC VOLCANO: THE CASE OF BARU VOLCANO |  CONTRIB. MINERAL. PETROL. 168 (1011)   [2014]   | doi: 10.1007/S00410-014-1011-9</t>
  </si>
  <si>
    <t>[19258] KHANNA T. C., SAI V. V. S., BIZIMIS M., KRISHNA A. K.:   PETROGENESIS OF BASALT-HIGH-MG ANDESITE-ADAKITE IN THE NEOARCHEAN VELIGALLU GREENSTONE TERRANE: GEOCHEMICAL EVIDENCE FOR A RIFTED BACK-ARC CRUST IN THE EASTERN DHARWAR CRATON, INDIA |  PREC. RESEARCH 25    [2015]  260-277  | GeoReM-id: 8776 | doi: 10.1016/j.precamres.2015.01.004</t>
  </si>
  <si>
    <t>[19488] GONZALEZ-PARTIDA E., LEVRESSE G., CARRILLO-CHAVEZ A., CHEILLETZ A., GASQUET D., JONES D.:   PALEOCENE ADAKITE AU-FE BEARING ROCKS, MEZCALA, MEXICO: EVIDENCE FROM GEOCHEMICAL CHARACTERISTICS |  J. GEOCHEM. EXPLORATION 80    [2003]  25-40  | doi: 10.1016/S0375-6742(03)00180-8</t>
  </si>
  <si>
    <t>[19747] IMAOKA T., KIMINAMI K., NISHIDA K., TAKEMOTO M., IKAWA T., ITAYA T., KAGAMI H., IIZUMI S.:   K-AR AGE AND GEOCHEMISTRY OF THE SW JAPAN PALEOGENE CAULDRON CLUSTER: IMPLICATIONS FOR EOCENE-OLIGOCENE THERMO-TECTONIC REACTIVATION |  J. ASIAN EARTH SCI. 40    [2011]  509-533  | doi: 10.1016/j.jseaes.2010.10.002</t>
  </si>
  <si>
    <t>[20666] KHANNA T. C., SAI V. V. S., BIZIMIS M., KRISHNA A. K.:   PETROGENESIS OF ULTRAMAFICS IN THE NEOARCHEAN VELIGALLU GREENSTONE TERRANE, EASTERN DHARWAR CRATON, INDIA: CONSTRAINTS FROM BULK-ROCK GEOCHEMISTRY AND LU-HF ISOTOPES |  PREC. RESEARCH 285    [2016]  186-201  | GeoReM-id: 9616 | doi: 10.1016/j.precamres.2016.09.020</t>
  </si>
  <si>
    <t>[22090] LI XI-YAO, LI SANZHONG, SUO YAN-HUI, SOMERVILLE I. D., HUANG FENG, LIU XIN, WANG PENG-CHENG, HAN ZHI-XIN, JIN LI-JIE:   EARLY CRETACEOUS DIABASES, LAMPROPHYRES AND ANDESITES-DACITES IN WESTERN SHANDONG, NORTH CHINA CRATON: IMPLICATIONS FOR LOCAL DELAMINATION AND PALEO-PACIFIC SLAB ROLLBACK |  J. ASIAN EARTH SCI. 160    [2018]  426-444  | doi: 10.1016/j.jseaes.2017.08.005</t>
  </si>
  <si>
    <t>[23270] AZIZI H., STERN R. J., TOPUZ G., ASAHARA Y., MOGHADAM H. S.:   LATE PALEOCENE ADAKITIC GRANITOID FROM NW IRAN AND COMPARISON WITH ADAKITES IN THE NE TURKEY: ADAKITIC MELT GENERATION IN NORMAL CONTINENTAL CRUST |  LITHOS 346-347 (105151)   [2019]   | doi: 10.1016/j.lithos.2019.105151</t>
  </si>
  <si>
    <t>[23304] HASTIE A. R., FITTON J. G., MITCHELL S. F., NEILL I., NOWELL G. M., MILLAR I. L.:   CAN FRACTIONAL CRYSTALLIZATION, MIXING AND ASSIMILATION PROCESSES BE RESPONSIBLE FOR JAMAICAN-TYPE ADAKITES? IMPLICATIONS FOR GENERATING EOARCHAEAN CONTINENTAL CRUST |  J. PETROL. 56    [2015]  1251-1284  | doi: 10.1093/petrology/egv029</t>
  </si>
  <si>
    <t>[23500] YANG LIMING, SU LI, SONG SHUGUANG, ALLEN M. B., BI HENGZHE, FENG DI, LI WUFU, LI YAN-GUANG:   INTERACTION BETWEEN OCEANIC SLAB AND METASOMATIZED MANTLE WEDGE: CONSTRAINTS FROM SODIC LAVAS FROM THE QILIAN OROGEN, NW CHINA |  LITHOS 348-349 (105182)   [2019]   | GeoReM-id: 12137 | doi: 10.1016/j.lithos.2019.105182</t>
  </si>
  <si>
    <t>[23535] YAMAMOTO T., HOANG N.:   GEOCHEMICAL VARIATIONS OF THE QUATERNARY DAISEN ADAKITES, SOUTHWEST JAPAN, CONTROLLED BY MAGMA PRODUCTION RATE |  LITHOS 350-351 (105214)   [2019]   | GeoReM-id: 12135 | doi: 10.1016/j.lithos.2019.105214</t>
  </si>
  <si>
    <t>[25453] JI CHEN, YAN LI-LONG, LU LU, JIN XIN, HUANG QIANG-TAI, ZHANG KAI-JUN:   ANDUO LATE CRETACEOUS HIGH-K CALC-ALKALINE AND SHOSHONITIC VOLCANIC ROCKS IN CENTRAL TIBET, WESTERN CHINA: RELAMINATION OF THE SUBDUCTED MESO-TETHYAN OCEANIC PLATEAU |  LITHOS 400-401 (106345)   [2021]   | doi: 10.1016/j.lithos.2021.106345</t>
  </si>
  <si>
    <t>[25594] KHANNA T. C., SAI V. V. S., BIZIMIS M., KRISHNA A. K.:   PETROGENESIS OF BASALT-HIGH-MG ANDESITE-ADAKITE IN THE NEOARCHEAN VELIGALLU GREENSTONE TERRANE: GEOCHEMICAL EVIDENCE FOR A RIFTED BACK-ARC CRUST IN THE EASTERN DHARWAR CRATON, INDIA |  PREC. RESEARCH 258    [2015]  260-277  | doi: 10.1016/j.precamres.2015.01.004</t>
  </si>
  <si>
    <t>Criteria:</t>
  </si>
  <si>
    <t xml:space="preserve">QUERY - BY - PETROGRAPHY: -  - - - ROCK - NAME: - ... - ADAKITE... - - - SAMPLE - CRITERIA - (COMBINED - WITH - AND): - - - ROCK - NAME: - ADAKITE - - - ROCK - TYPE: - VOLCANIC - ROCK - - - TYPE - OF - MATERIAL: - VOLCANIC - GLASS - / - WHOLE - ROCK - </t>
  </si>
  <si>
    <t>Guerrero</t>
  </si>
  <si>
    <t>AGE</t>
  </si>
  <si>
    <t>Mexcan Volcanic Belt</t>
  </si>
  <si>
    <t>Mg#</t>
  </si>
  <si>
    <t>No.REE</t>
  </si>
  <si>
    <t>Zr</t>
  </si>
  <si>
    <t>Al</t>
  </si>
  <si>
    <t>Si</t>
  </si>
  <si>
    <t>Na</t>
  </si>
  <si>
    <t>K</t>
  </si>
  <si>
    <t>Ca</t>
  </si>
  <si>
    <t>(Na+K+2Ca)/(Al.Si)</t>
  </si>
  <si>
    <t>Ln DZr(zircon/mellt)</t>
  </si>
  <si>
    <t>Zircon fraction</t>
  </si>
  <si>
    <t>Gao, Y., et al., 2023, Garnet versus amphibole: Implications for magmatic differentiation and slab melting: Geology, https://doi.org/10.1130/G51637.1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</si>
</sst>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left" vertical="center"/>
    </xf>
    <xf numFmtId="2" fontId="0" fillId="0" borderId="0" xfId="0" applyNumberFormat="1" applyAlignment="1">
      <alignment horizontal="left" vertical="center"/>
    </xf>
    <xf numFmtId="165" fontId="0" fillId="0" borderId="0" xfId="0" applyNumberFormat="1" applyAlignment="1">
      <alignment horizontal="left" vertical="center"/>
    </xf>
    <xf numFmtId="0" fontId="18" fillId="0" borderId="0" xfId="0" applyFont="1" applyAlignment="1">
      <alignment horizontal="left" vertical="center"/>
    </xf>
    <xf numFmtId="164" fontId="18" fillId="0" borderId="0" xfId="0" applyNumberFormat="1" applyFont="1" applyAlignment="1">
      <alignment horizontal="left" vertical="center"/>
    </xf>
    <xf numFmtId="2" fontId="18" fillId="0" borderId="0" xfId="0" applyNumberFormat="1" applyFont="1" applyAlignment="1">
      <alignment horizontal="left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500"/>
  <sheetViews>
    <sheetView tabSelected="1" zoomScale="90" zoomScaleNormal="90" workbookViewId="0">
      <selection activeCell="AS9" sqref="AS9"/>
    </sheetView>
  </sheetViews>
  <sheetFormatPr defaultColWidth="9.109375" defaultRowHeight="14.4" x14ac:dyDescent="0.3"/>
  <cols>
    <col min="1" max="1" width="9.109375" style="1"/>
    <col min="2" max="2" width="25.33203125" style="1" customWidth="1"/>
    <col min="3" max="3" width="9.109375" style="1"/>
    <col min="4" max="4" width="28" style="1" customWidth="1"/>
    <col min="5" max="5" width="23.88671875" style="1" bestFit="1" customWidth="1"/>
    <col min="6" max="7" width="9.109375" style="1"/>
    <col min="8" max="8" width="17.6640625" style="1" bestFit="1" customWidth="1"/>
    <col min="9" max="9" width="13.6640625" style="1" customWidth="1"/>
    <col min="10" max="46" width="9.109375" style="1"/>
    <col min="47" max="47" width="14.33203125" style="1" customWidth="1"/>
    <col min="48" max="55" width="0" style="1" hidden="1" customWidth="1"/>
    <col min="56" max="56" width="16.33203125" style="1" customWidth="1"/>
    <col min="57" max="16384" width="9.109375" style="1"/>
  </cols>
  <sheetData>
    <row r="1" spans="1:5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649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651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652</v>
      </c>
      <c r="AU1" s="1" t="s">
        <v>43</v>
      </c>
      <c r="AV1" s="4" t="s">
        <v>653</v>
      </c>
      <c r="AW1" s="4" t="s">
        <v>654</v>
      </c>
      <c r="AX1" s="4" t="s">
        <v>655</v>
      </c>
      <c r="AY1" s="4" t="s">
        <v>656</v>
      </c>
      <c r="AZ1" s="4" t="s">
        <v>657</v>
      </c>
      <c r="BA1" s="4" t="s">
        <v>658</v>
      </c>
      <c r="BB1" s="4" t="s">
        <v>659</v>
      </c>
      <c r="BC1" s="4" t="s">
        <v>660</v>
      </c>
      <c r="BD1" s="4" t="s">
        <v>661</v>
      </c>
    </row>
    <row r="2" spans="1:56" x14ac:dyDescent="0.3">
      <c r="A2" s="1">
        <v>1978</v>
      </c>
      <c r="B2" s="1" t="s">
        <v>459</v>
      </c>
      <c r="C2" s="1" t="s">
        <v>460</v>
      </c>
      <c r="D2" s="1" t="s">
        <v>461</v>
      </c>
      <c r="E2" s="1" t="s">
        <v>462</v>
      </c>
      <c r="F2" s="1">
        <v>51.92</v>
      </c>
      <c r="G2" s="1">
        <v>-176.75</v>
      </c>
      <c r="H2" s="1" t="s">
        <v>54</v>
      </c>
      <c r="I2" s="1" t="s">
        <v>65</v>
      </c>
      <c r="J2" s="2">
        <v>55.5</v>
      </c>
      <c r="K2" s="2">
        <v>0.86</v>
      </c>
      <c r="L2" s="2">
        <v>15.5</v>
      </c>
      <c r="M2" s="2"/>
      <c r="N2" s="2">
        <f>O2+M2/1.11111</f>
        <v>1.98</v>
      </c>
      <c r="O2" s="2">
        <v>1.98</v>
      </c>
      <c r="P2" s="2">
        <v>9.51</v>
      </c>
      <c r="Q2" s="2">
        <v>5.58</v>
      </c>
      <c r="R2" s="2">
        <f t="shared" ref="R2:R11" si="0">Q2/(Q2+N2)</f>
        <v>0.73809523809523803</v>
      </c>
      <c r="S2" s="2">
        <v>1.47</v>
      </c>
      <c r="T2" s="2">
        <v>3.22</v>
      </c>
      <c r="U2" s="2">
        <v>0.32</v>
      </c>
      <c r="V2" s="2">
        <v>1783</v>
      </c>
      <c r="W2" s="2"/>
      <c r="X2" s="2"/>
      <c r="Y2" s="2">
        <v>54</v>
      </c>
      <c r="Z2" s="2">
        <v>30.38</v>
      </c>
      <c r="AA2" s="2">
        <v>28.8</v>
      </c>
      <c r="AB2" s="2">
        <v>64.2</v>
      </c>
      <c r="AC2" s="2"/>
      <c r="AD2" s="2">
        <v>33</v>
      </c>
      <c r="AE2" s="2">
        <v>5.7</v>
      </c>
      <c r="AF2" s="2">
        <v>1.82</v>
      </c>
      <c r="AG2" s="2"/>
      <c r="AH2" s="2"/>
      <c r="AI2" s="2">
        <v>2.4</v>
      </c>
      <c r="AJ2" s="2"/>
      <c r="AK2" s="2">
        <v>1.07</v>
      </c>
      <c r="AL2" s="2"/>
      <c r="AM2" s="2">
        <v>0.94799999999999995</v>
      </c>
      <c r="AN2" s="2">
        <v>0.13800000000000001</v>
      </c>
      <c r="AO2" s="1">
        <v>2.97</v>
      </c>
      <c r="AP2" s="1">
        <v>19.13</v>
      </c>
      <c r="AQ2" s="1">
        <v>-3</v>
      </c>
      <c r="AR2" s="1">
        <v>-1066</v>
      </c>
      <c r="AS2" s="1">
        <v>4938</v>
      </c>
      <c r="AT2" s="1">
        <v>8</v>
      </c>
      <c r="AU2" s="3">
        <v>0.39893445700000002</v>
      </c>
      <c r="AV2" s="6">
        <f>Y2</f>
        <v>54</v>
      </c>
      <c r="AW2" s="5">
        <f>2*L2/(26.98*2+16*3)</f>
        <v>0.30404080031384856</v>
      </c>
      <c r="AX2" s="5">
        <f>J2/(28.09+16*2)</f>
        <v>0.92361457813280079</v>
      </c>
      <c r="AY2" s="5">
        <f>2*T2/(22.99*2+16)</f>
        <v>0.10390448531784448</v>
      </c>
      <c r="AZ2" s="5">
        <f>2*S2/(29.1*2+16)</f>
        <v>3.962264150943396E-2</v>
      </c>
      <c r="BA2" s="5">
        <f>P2/(40.08+16)</f>
        <v>0.16957917261055636</v>
      </c>
      <c r="BB2" s="5">
        <f>(AY2+AZ2+2*BA2)/(AW2*AX2)</f>
        <v>1.7188642596738988</v>
      </c>
      <c r="BC2" s="5">
        <f>12900/(800+273.15)-0.85*(BB2-1)-3.8</f>
        <v>7.6096521425442036</v>
      </c>
      <c r="BD2" s="5">
        <f>(EXP(BC2)*AV2/(91.22*10^6))</f>
        <v>1.1943555352266534E-3</v>
      </c>
    </row>
    <row r="3" spans="1:56" x14ac:dyDescent="0.3">
      <c r="A3" s="1">
        <v>1993</v>
      </c>
      <c r="B3" s="1" t="s">
        <v>84</v>
      </c>
      <c r="C3" s="1" t="s">
        <v>228</v>
      </c>
      <c r="D3" s="1" t="s">
        <v>86</v>
      </c>
      <c r="E3" s="1" t="s">
        <v>76</v>
      </c>
      <c r="F3" s="1">
        <v>-47.9</v>
      </c>
      <c r="G3" s="1">
        <v>-71.3</v>
      </c>
      <c r="H3" s="1" t="s">
        <v>54</v>
      </c>
      <c r="I3" s="1" t="s">
        <v>65</v>
      </c>
      <c r="J3" s="2">
        <v>63.22</v>
      </c>
      <c r="K3" s="2">
        <v>0.84</v>
      </c>
      <c r="L3" s="2">
        <v>16.53</v>
      </c>
      <c r="M3" s="2"/>
      <c r="N3" s="2">
        <f>O3+M3/1.11111</f>
        <v>3.78</v>
      </c>
      <c r="O3" s="2">
        <v>3.78</v>
      </c>
      <c r="P3" s="2">
        <v>6.72</v>
      </c>
      <c r="Q3" s="2">
        <v>2.92</v>
      </c>
      <c r="R3" s="2">
        <f t="shared" si="0"/>
        <v>0.43582089552238812</v>
      </c>
      <c r="S3" s="2">
        <v>1.88</v>
      </c>
      <c r="T3" s="2">
        <v>4.3099999999999996</v>
      </c>
      <c r="U3" s="2"/>
      <c r="V3" s="2">
        <v>2294</v>
      </c>
      <c r="W3" s="2"/>
      <c r="X3" s="2"/>
      <c r="Y3" s="2"/>
      <c r="Z3" s="2">
        <v>33.42</v>
      </c>
      <c r="AA3" s="2">
        <v>40.1</v>
      </c>
      <c r="AB3" s="2">
        <v>97</v>
      </c>
      <c r="AC3" s="2"/>
      <c r="AD3" s="2">
        <v>51.5</v>
      </c>
      <c r="AE3" s="2">
        <v>7.55</v>
      </c>
      <c r="AF3" s="2">
        <v>1.93</v>
      </c>
      <c r="AG3" s="2"/>
      <c r="AH3" s="2">
        <v>0.63</v>
      </c>
      <c r="AI3" s="2"/>
      <c r="AJ3" s="2"/>
      <c r="AK3" s="2"/>
      <c r="AL3" s="2"/>
      <c r="AM3" s="2">
        <v>1.2</v>
      </c>
      <c r="AN3" s="2">
        <v>0.155</v>
      </c>
      <c r="AO3" s="1">
        <v>3.26</v>
      </c>
      <c r="AP3" s="1">
        <v>20.38</v>
      </c>
      <c r="AQ3" s="1">
        <v>-7.8</v>
      </c>
      <c r="AR3" s="1">
        <v>-1186</v>
      </c>
      <c r="AS3" s="1">
        <v>-1866</v>
      </c>
      <c r="AT3" s="1">
        <v>7</v>
      </c>
      <c r="AU3" s="3">
        <v>1.6018913450000001</v>
      </c>
      <c r="AV3" s="6">
        <f t="shared" ref="AV3:AV66" si="1">Y3</f>
        <v>0</v>
      </c>
      <c r="AW3" s="5">
        <f t="shared" ref="AW3:AW66" si="2">2*L3/(26.98*2+16*3)</f>
        <v>0.3242448018830914</v>
      </c>
      <c r="AX3" s="5">
        <f t="shared" ref="AX3:AX66" si="3">J3/(28.09+16*2)</f>
        <v>1.0520885338658679</v>
      </c>
      <c r="AY3" s="5">
        <f t="shared" ref="AY3:AY66" si="4">2*T3/(22.99*2+16)</f>
        <v>0.13907712165214584</v>
      </c>
      <c r="AZ3" s="5">
        <f t="shared" ref="AZ3:AZ66" si="5">2*S3/(29.1*2+16)</f>
        <v>5.0673854447439347E-2</v>
      </c>
      <c r="BA3" s="5">
        <f t="shared" ref="BA3:BA66" si="6">P3/(40.08+16)</f>
        <v>0.11982881597717546</v>
      </c>
      <c r="BB3" s="5">
        <f t="shared" ref="BB3:BB66" si="7">(AY3+AZ3+2*BA3)/(AW3*AX3)</f>
        <v>1.2587672532841296</v>
      </c>
      <c r="BC3" s="5">
        <f t="shared" ref="BC3:BC66" si="8">12900/(800+273.15)-0.85*(BB3-1)-3.8</f>
        <v>8.0007345979755087</v>
      </c>
      <c r="BD3" s="5">
        <f t="shared" ref="BD3:BD66" si="9">(EXP(BC3)*AV3/(91.22*10^6))</f>
        <v>0</v>
      </c>
    </row>
    <row r="4" spans="1:56" x14ac:dyDescent="0.3">
      <c r="A4" s="1">
        <v>1993</v>
      </c>
      <c r="B4" s="1" t="s">
        <v>84</v>
      </c>
      <c r="C4" s="1" t="s">
        <v>85</v>
      </c>
      <c r="D4" s="1" t="s">
        <v>86</v>
      </c>
      <c r="E4" s="1" t="s">
        <v>76</v>
      </c>
      <c r="F4" s="1">
        <v>-47.9</v>
      </c>
      <c r="G4" s="1">
        <v>-71.3</v>
      </c>
      <c r="H4" s="1" t="s">
        <v>54</v>
      </c>
      <c r="I4" s="1" t="s">
        <v>65</v>
      </c>
      <c r="J4" s="2">
        <v>67.88</v>
      </c>
      <c r="K4" s="2">
        <v>0.51</v>
      </c>
      <c r="L4" s="2">
        <v>16.260000000000002</v>
      </c>
      <c r="M4" s="2"/>
      <c r="N4" s="2">
        <f>O4+M4/1.11111</f>
        <v>2.35</v>
      </c>
      <c r="O4" s="2">
        <v>2.35</v>
      </c>
      <c r="P4" s="2">
        <v>4.5</v>
      </c>
      <c r="Q4" s="2">
        <v>2.48</v>
      </c>
      <c r="R4" s="2">
        <f t="shared" si="0"/>
        <v>0.51345755693581785</v>
      </c>
      <c r="S4" s="2">
        <v>1.7</v>
      </c>
      <c r="T4" s="2">
        <v>4.5599999999999996</v>
      </c>
      <c r="U4" s="2"/>
      <c r="V4" s="2">
        <v>1334</v>
      </c>
      <c r="W4" s="2"/>
      <c r="X4" s="2"/>
      <c r="Y4" s="2"/>
      <c r="Z4" s="2">
        <v>29.91</v>
      </c>
      <c r="AA4" s="2">
        <v>20.7</v>
      </c>
      <c r="AB4" s="2">
        <v>44.9</v>
      </c>
      <c r="AC4" s="2"/>
      <c r="AD4" s="2">
        <v>19.899999999999999</v>
      </c>
      <c r="AE4" s="2">
        <v>3.17</v>
      </c>
      <c r="AF4" s="2">
        <v>0.77</v>
      </c>
      <c r="AG4" s="2"/>
      <c r="AH4" s="2">
        <v>0.27</v>
      </c>
      <c r="AI4" s="2"/>
      <c r="AJ4" s="2"/>
      <c r="AK4" s="2"/>
      <c r="AL4" s="2"/>
      <c r="AM4" s="2">
        <v>0.69199999999999995</v>
      </c>
      <c r="AN4" s="2">
        <v>7.9000000000000001E-2</v>
      </c>
      <c r="AO4" s="1">
        <v>2.5099999999999998</v>
      </c>
      <c r="AP4" s="1">
        <v>19.34</v>
      </c>
      <c r="AQ4" s="1">
        <v>20.7</v>
      </c>
      <c r="AR4" s="1">
        <v>-885</v>
      </c>
      <c r="AS4" s="1">
        <v>-4505</v>
      </c>
      <c r="AT4" s="1">
        <v>7</v>
      </c>
      <c r="AU4" s="3">
        <v>4.84617889</v>
      </c>
      <c r="AV4" s="6">
        <f t="shared" si="1"/>
        <v>0</v>
      </c>
      <c r="AW4" s="5">
        <f t="shared" si="2"/>
        <v>0.31894860729697921</v>
      </c>
      <c r="AX4" s="5">
        <f t="shared" si="3"/>
        <v>1.129638875020802</v>
      </c>
      <c r="AY4" s="5">
        <f t="shared" si="4"/>
        <v>0.14714424007744434</v>
      </c>
      <c r="AZ4" s="5">
        <f t="shared" si="5"/>
        <v>4.5822102425876005E-2</v>
      </c>
      <c r="BA4" s="5">
        <f t="shared" si="6"/>
        <v>8.0242510699001429E-2</v>
      </c>
      <c r="BB4" s="5">
        <f t="shared" si="7"/>
        <v>0.98100071090762475</v>
      </c>
      <c r="BC4" s="5">
        <f t="shared" si="8"/>
        <v>8.236836158995537</v>
      </c>
      <c r="BD4" s="5">
        <f t="shared" si="9"/>
        <v>0</v>
      </c>
    </row>
    <row r="5" spans="1:56" x14ac:dyDescent="0.3">
      <c r="A5" s="1">
        <v>1993</v>
      </c>
      <c r="B5" s="1" t="s">
        <v>84</v>
      </c>
      <c r="C5" s="1" t="s">
        <v>165</v>
      </c>
      <c r="D5" s="1" t="s">
        <v>86</v>
      </c>
      <c r="E5" s="1" t="s">
        <v>76</v>
      </c>
      <c r="F5" s="1">
        <v>-47.9</v>
      </c>
      <c r="G5" s="1">
        <v>-71.3</v>
      </c>
      <c r="H5" s="1" t="s">
        <v>54</v>
      </c>
      <c r="I5" s="1" t="s">
        <v>65</v>
      </c>
      <c r="J5" s="2">
        <v>62.55</v>
      </c>
      <c r="K5" s="2">
        <v>0.62</v>
      </c>
      <c r="L5" s="2">
        <v>17.27</v>
      </c>
      <c r="M5" s="2"/>
      <c r="N5" s="2">
        <f>O5+M5/1.11111</f>
        <v>3.13</v>
      </c>
      <c r="O5" s="2">
        <v>3.13</v>
      </c>
      <c r="P5" s="2">
        <v>7.12</v>
      </c>
      <c r="Q5" s="2">
        <v>3.62</v>
      </c>
      <c r="R5" s="2">
        <f t="shared" si="0"/>
        <v>0.53629629629629627</v>
      </c>
      <c r="S5" s="2">
        <v>1.22</v>
      </c>
      <c r="T5" s="2">
        <v>4.66</v>
      </c>
      <c r="U5" s="2"/>
      <c r="V5" s="2">
        <v>1886</v>
      </c>
      <c r="W5" s="2"/>
      <c r="X5" s="2"/>
      <c r="Y5" s="2"/>
      <c r="Z5" s="2">
        <v>36.840000000000003</v>
      </c>
      <c r="AA5" s="2">
        <v>26.6</v>
      </c>
      <c r="AB5" s="2">
        <v>60.9</v>
      </c>
      <c r="AC5" s="2"/>
      <c r="AD5" s="2">
        <v>30.3</v>
      </c>
      <c r="AE5" s="2">
        <v>4.41</v>
      </c>
      <c r="AF5" s="2">
        <v>1.1599999999999999</v>
      </c>
      <c r="AG5" s="2"/>
      <c r="AH5" s="2">
        <v>0.34</v>
      </c>
      <c r="AI5" s="2"/>
      <c r="AJ5" s="2"/>
      <c r="AK5" s="2"/>
      <c r="AL5" s="2"/>
      <c r="AM5" s="2">
        <v>0.72199999999999998</v>
      </c>
      <c r="AN5" s="2">
        <v>9.4E-2</v>
      </c>
      <c r="AO5" s="1">
        <v>2.72</v>
      </c>
      <c r="AP5" s="1">
        <v>20.98</v>
      </c>
      <c r="AQ5" s="1">
        <v>7.6</v>
      </c>
      <c r="AR5" s="1">
        <v>-1284</v>
      </c>
      <c r="AS5" s="1">
        <v>-272</v>
      </c>
      <c r="AT5" s="1">
        <v>7</v>
      </c>
      <c r="AU5" s="3">
        <v>2.3136637900000001</v>
      </c>
      <c r="AV5" s="6">
        <f t="shared" si="1"/>
        <v>0</v>
      </c>
      <c r="AW5" s="5">
        <f t="shared" si="2"/>
        <v>0.33876029815613962</v>
      </c>
      <c r="AX5" s="5">
        <f t="shared" si="3"/>
        <v>1.0409385921118322</v>
      </c>
      <c r="AY5" s="5">
        <f t="shared" si="4"/>
        <v>0.15037108744756375</v>
      </c>
      <c r="AZ5" s="5">
        <f t="shared" si="5"/>
        <v>3.288409703504043E-2</v>
      </c>
      <c r="BA5" s="5">
        <f t="shared" si="6"/>
        <v>0.12696148359486448</v>
      </c>
      <c r="BB5" s="5">
        <f t="shared" si="7"/>
        <v>1.2397691723918709</v>
      </c>
      <c r="BC5" s="5">
        <f t="shared" si="8"/>
        <v>8.0168829667339274</v>
      </c>
      <c r="BD5" s="5">
        <f t="shared" si="9"/>
        <v>0</v>
      </c>
    </row>
    <row r="6" spans="1:56" x14ac:dyDescent="0.3">
      <c r="A6" s="1">
        <v>1996</v>
      </c>
      <c r="B6" s="1" t="s">
        <v>66</v>
      </c>
      <c r="C6" s="1" t="s">
        <v>197</v>
      </c>
      <c r="D6" s="1" t="s">
        <v>67</v>
      </c>
      <c r="E6" s="1" t="s">
        <v>68</v>
      </c>
      <c r="F6" s="1">
        <v>7</v>
      </c>
      <c r="G6" s="1">
        <v>122</v>
      </c>
      <c r="H6" s="1" t="s">
        <v>52</v>
      </c>
      <c r="I6" s="1" t="s">
        <v>65</v>
      </c>
      <c r="J6" s="2">
        <v>58.8</v>
      </c>
      <c r="K6" s="2">
        <v>0.92</v>
      </c>
      <c r="L6" s="2">
        <v>17.2</v>
      </c>
      <c r="M6" s="2">
        <v>5.81</v>
      </c>
      <c r="N6" s="2">
        <f>O6+M6/1.11111</f>
        <v>5.229005229005228</v>
      </c>
      <c r="O6" s="2"/>
      <c r="P6" s="2">
        <v>7</v>
      </c>
      <c r="Q6" s="2">
        <v>2.61</v>
      </c>
      <c r="R6" s="2">
        <f t="shared" si="0"/>
        <v>0.33295040936351178</v>
      </c>
      <c r="S6" s="2">
        <v>1.68</v>
      </c>
      <c r="T6" s="2">
        <v>4.4800000000000004</v>
      </c>
      <c r="U6" s="2">
        <v>0.44</v>
      </c>
      <c r="V6" s="2">
        <v>1400</v>
      </c>
      <c r="W6" s="2">
        <v>11.4</v>
      </c>
      <c r="X6" s="2">
        <v>122.81</v>
      </c>
      <c r="Y6" s="2">
        <v>93</v>
      </c>
      <c r="Z6" s="2">
        <v>23.41</v>
      </c>
      <c r="AA6" s="2">
        <v>19.899999999999999</v>
      </c>
      <c r="AB6" s="2">
        <v>44</v>
      </c>
      <c r="AC6" s="2"/>
      <c r="AD6" s="2">
        <v>26</v>
      </c>
      <c r="AE6" s="2"/>
      <c r="AF6" s="2">
        <v>1.2</v>
      </c>
      <c r="AG6" s="2"/>
      <c r="AH6" s="2"/>
      <c r="AI6" s="2">
        <v>2.1</v>
      </c>
      <c r="AJ6" s="2"/>
      <c r="AK6" s="2">
        <v>1</v>
      </c>
      <c r="AL6" s="2"/>
      <c r="AM6" s="2">
        <v>0.85</v>
      </c>
      <c r="AN6" s="2"/>
      <c r="AO6" s="1">
        <v>2.79</v>
      </c>
      <c r="AP6" s="1">
        <v>17.34</v>
      </c>
      <c r="AQ6" s="1">
        <v>-8.1999999999999993</v>
      </c>
      <c r="AR6" s="1">
        <v>-1094</v>
      </c>
      <c r="AS6" s="1">
        <v>7244</v>
      </c>
      <c r="AT6" s="1">
        <v>6</v>
      </c>
      <c r="AU6" s="3">
        <v>1.9710628699999999</v>
      </c>
      <c r="AV6" s="6">
        <f t="shared" si="1"/>
        <v>93</v>
      </c>
      <c r="AW6" s="5">
        <f t="shared" si="2"/>
        <v>0.33738721067085126</v>
      </c>
      <c r="AX6" s="5">
        <f t="shared" si="3"/>
        <v>0.9785322016974537</v>
      </c>
      <c r="AY6" s="5">
        <f t="shared" si="4"/>
        <v>0.14456276218134884</v>
      </c>
      <c r="AZ6" s="5">
        <f t="shared" si="5"/>
        <v>4.5283018867924525E-2</v>
      </c>
      <c r="BA6" s="5">
        <f t="shared" si="6"/>
        <v>0.12482168330955778</v>
      </c>
      <c r="BB6" s="5">
        <f t="shared" si="7"/>
        <v>1.3312033983896936</v>
      </c>
      <c r="BC6" s="5">
        <f t="shared" si="8"/>
        <v>7.9391638746357787</v>
      </c>
      <c r="BD6" s="5">
        <f t="shared" si="9"/>
        <v>2.8597491680979808E-3</v>
      </c>
    </row>
    <row r="7" spans="1:56" x14ac:dyDescent="0.3">
      <c r="A7" s="1">
        <v>1996</v>
      </c>
      <c r="B7" s="1" t="s">
        <v>239</v>
      </c>
      <c r="C7" s="1" t="s">
        <v>529</v>
      </c>
      <c r="D7" s="1" t="s">
        <v>241</v>
      </c>
      <c r="E7" s="1" t="s">
        <v>76</v>
      </c>
      <c r="F7" s="1">
        <v>-52.33</v>
      </c>
      <c r="G7" s="1">
        <v>-73.47</v>
      </c>
      <c r="H7" s="1" t="s">
        <v>242</v>
      </c>
      <c r="I7" s="1" t="s">
        <v>47</v>
      </c>
      <c r="J7" s="2">
        <v>64.099999999999994</v>
      </c>
      <c r="K7" s="2">
        <v>0.46</v>
      </c>
      <c r="L7" s="2">
        <v>18.14</v>
      </c>
      <c r="M7" s="2"/>
      <c r="N7" s="2">
        <v>4.3600000000000003</v>
      </c>
      <c r="O7" s="2"/>
      <c r="P7" s="2">
        <v>5.62</v>
      </c>
      <c r="Q7" s="2">
        <v>2.2000000000000002</v>
      </c>
      <c r="R7" s="2">
        <f t="shared" si="0"/>
        <v>0.33536585365853661</v>
      </c>
      <c r="S7" s="2">
        <v>0.79</v>
      </c>
      <c r="T7" s="2">
        <v>4.33</v>
      </c>
      <c r="U7" s="2">
        <v>0.03</v>
      </c>
      <c r="V7" s="2">
        <v>615</v>
      </c>
      <c r="W7" s="2">
        <v>10</v>
      </c>
      <c r="X7" s="2">
        <v>61.5</v>
      </c>
      <c r="Y7" s="2">
        <v>145</v>
      </c>
      <c r="Z7" s="2">
        <v>9.73</v>
      </c>
      <c r="AA7" s="2">
        <v>10.7</v>
      </c>
      <c r="AB7" s="2">
        <v>22</v>
      </c>
      <c r="AC7" s="2"/>
      <c r="AD7" s="2">
        <v>9.4</v>
      </c>
      <c r="AE7" s="2">
        <v>2.1</v>
      </c>
      <c r="AF7" s="2">
        <v>0.8</v>
      </c>
      <c r="AG7" s="2"/>
      <c r="AH7" s="2"/>
      <c r="AI7" s="2"/>
      <c r="AJ7" s="2"/>
      <c r="AK7" s="2"/>
      <c r="AL7" s="2"/>
      <c r="AM7" s="2">
        <v>1.1000000000000001</v>
      </c>
      <c r="AN7" s="2">
        <v>0.15</v>
      </c>
      <c r="AO7" s="1">
        <v>2.52</v>
      </c>
      <c r="AP7" s="1">
        <v>10.37</v>
      </c>
      <c r="AQ7" s="1">
        <v>32.799999999999997</v>
      </c>
      <c r="AR7" s="1">
        <v>156</v>
      </c>
      <c r="AS7" s="1">
        <v>-4592</v>
      </c>
      <c r="AT7" s="1">
        <v>6</v>
      </c>
      <c r="AU7" s="3">
        <v>0.216183507</v>
      </c>
      <c r="AV7" s="6">
        <f t="shared" si="1"/>
        <v>145</v>
      </c>
      <c r="AW7" s="5">
        <f t="shared" si="2"/>
        <v>0.35582581404472341</v>
      </c>
      <c r="AX7" s="5">
        <f t="shared" si="3"/>
        <v>1.0667332334831086</v>
      </c>
      <c r="AY7" s="5">
        <f t="shared" si="4"/>
        <v>0.13972249112616975</v>
      </c>
      <c r="AZ7" s="5">
        <f t="shared" si="5"/>
        <v>2.1293800539083557E-2</v>
      </c>
      <c r="BA7" s="5">
        <f t="shared" si="6"/>
        <v>0.10021398002853067</v>
      </c>
      <c r="BB7" s="5">
        <f t="shared" si="7"/>
        <v>0.95224356210576477</v>
      </c>
      <c r="BC7" s="5">
        <f t="shared" si="8"/>
        <v>8.2612797354771175</v>
      </c>
      <c r="BD7" s="5">
        <f t="shared" si="9"/>
        <v>6.1532723370293085E-3</v>
      </c>
    </row>
    <row r="8" spans="1:56" x14ac:dyDescent="0.3">
      <c r="A8" s="1">
        <v>1996</v>
      </c>
      <c r="B8" s="1" t="s">
        <v>239</v>
      </c>
      <c r="C8" s="1" t="s">
        <v>471</v>
      </c>
      <c r="D8" s="1" t="s">
        <v>241</v>
      </c>
      <c r="E8" s="1" t="s">
        <v>76</v>
      </c>
      <c r="F8" s="1">
        <v>-52.33</v>
      </c>
      <c r="G8" s="1">
        <v>-73.47</v>
      </c>
      <c r="H8" s="1" t="s">
        <v>242</v>
      </c>
      <c r="I8" s="1" t="s">
        <v>47</v>
      </c>
      <c r="J8" s="2">
        <v>64.17</v>
      </c>
      <c r="K8" s="2">
        <v>0.43</v>
      </c>
      <c r="L8" s="2">
        <v>17.899999999999999</v>
      </c>
      <c r="M8" s="2"/>
      <c r="N8" s="2">
        <v>4.03</v>
      </c>
      <c r="O8" s="2"/>
      <c r="P8" s="2">
        <v>5.79</v>
      </c>
      <c r="Q8" s="2">
        <v>2.2599999999999998</v>
      </c>
      <c r="R8" s="2">
        <f t="shared" si="0"/>
        <v>0.35930047694753575</v>
      </c>
      <c r="S8" s="2">
        <v>0.95</v>
      </c>
      <c r="T8" s="2">
        <v>4.4800000000000004</v>
      </c>
      <c r="U8" s="2">
        <v>0.21</v>
      </c>
      <c r="V8" s="2">
        <v>626</v>
      </c>
      <c r="W8" s="2">
        <v>4</v>
      </c>
      <c r="X8" s="2">
        <v>156.5</v>
      </c>
      <c r="Y8" s="2">
        <v>86</v>
      </c>
      <c r="Z8" s="2">
        <v>10.24</v>
      </c>
      <c r="AA8" s="2">
        <v>12.6</v>
      </c>
      <c r="AB8" s="2">
        <v>28.1</v>
      </c>
      <c r="AC8" s="2"/>
      <c r="AD8" s="2">
        <v>12.3</v>
      </c>
      <c r="AE8" s="2">
        <v>2.6</v>
      </c>
      <c r="AF8" s="2">
        <v>0.9</v>
      </c>
      <c r="AG8" s="2"/>
      <c r="AH8" s="2"/>
      <c r="AI8" s="2"/>
      <c r="AJ8" s="2"/>
      <c r="AK8" s="2"/>
      <c r="AL8" s="2"/>
      <c r="AM8" s="2">
        <v>1.23</v>
      </c>
      <c r="AN8" s="2">
        <v>0.18</v>
      </c>
      <c r="AO8" s="1">
        <v>2.66</v>
      </c>
      <c r="AP8" s="1">
        <v>11.38</v>
      </c>
      <c r="AQ8" s="1">
        <v>36.5</v>
      </c>
      <c r="AR8" s="1">
        <v>-291</v>
      </c>
      <c r="AS8" s="1">
        <v>-3172</v>
      </c>
      <c r="AT8" s="1">
        <v>6</v>
      </c>
      <c r="AU8" s="3">
        <v>0.378408625</v>
      </c>
      <c r="AV8" s="6">
        <f t="shared" si="1"/>
        <v>86</v>
      </c>
      <c r="AW8" s="5">
        <f t="shared" si="2"/>
        <v>0.35111808552373475</v>
      </c>
      <c r="AX8" s="5">
        <f t="shared" si="3"/>
        <v>1.0678981527708438</v>
      </c>
      <c r="AY8" s="5">
        <f t="shared" si="4"/>
        <v>0.14456276218134884</v>
      </c>
      <c r="AZ8" s="5">
        <f t="shared" si="5"/>
        <v>2.5606469002695417E-2</v>
      </c>
      <c r="BA8" s="5">
        <f t="shared" si="6"/>
        <v>0.10324536376604851</v>
      </c>
      <c r="BB8" s="5">
        <f t="shared" si="7"/>
        <v>1.0045381140559029</v>
      </c>
      <c r="BC8" s="5">
        <f t="shared" si="8"/>
        <v>8.2168293663195016</v>
      </c>
      <c r="BD8" s="5">
        <f t="shared" si="9"/>
        <v>3.4908568167242157E-3</v>
      </c>
    </row>
    <row r="9" spans="1:56" x14ac:dyDescent="0.3">
      <c r="A9" s="1">
        <v>1996</v>
      </c>
      <c r="B9" s="1" t="s">
        <v>239</v>
      </c>
      <c r="C9" s="1" t="s">
        <v>399</v>
      </c>
      <c r="D9" s="1" t="s">
        <v>241</v>
      </c>
      <c r="E9" s="1" t="s">
        <v>76</v>
      </c>
      <c r="F9" s="1">
        <v>-52.33</v>
      </c>
      <c r="G9" s="1">
        <v>-73.47</v>
      </c>
      <c r="H9" s="1" t="s">
        <v>242</v>
      </c>
      <c r="I9" s="1" t="s">
        <v>47</v>
      </c>
      <c r="J9" s="2">
        <v>64.53</v>
      </c>
      <c r="K9" s="2">
        <v>0.42</v>
      </c>
      <c r="L9" s="2">
        <v>17.329999999999998</v>
      </c>
      <c r="M9" s="2"/>
      <c r="N9" s="2">
        <v>3.85</v>
      </c>
      <c r="O9" s="2"/>
      <c r="P9" s="2">
        <v>5.5</v>
      </c>
      <c r="Q9" s="2">
        <v>2.1800000000000002</v>
      </c>
      <c r="R9" s="2">
        <f t="shared" si="0"/>
        <v>0.36152570480928692</v>
      </c>
      <c r="S9" s="2">
        <v>1.08</v>
      </c>
      <c r="T9" s="2">
        <v>4.21</v>
      </c>
      <c r="U9" s="2">
        <v>0.2</v>
      </c>
      <c r="V9" s="2">
        <v>594</v>
      </c>
      <c r="W9" s="2">
        <v>6</v>
      </c>
      <c r="X9" s="2">
        <v>99</v>
      </c>
      <c r="Y9" s="2">
        <v>83</v>
      </c>
      <c r="Z9" s="2">
        <v>14.14</v>
      </c>
      <c r="AA9" s="2">
        <v>14</v>
      </c>
      <c r="AB9" s="2">
        <v>28.3</v>
      </c>
      <c r="AC9" s="2"/>
      <c r="AD9" s="2">
        <v>12.6</v>
      </c>
      <c r="AE9" s="2">
        <v>2.5</v>
      </c>
      <c r="AF9" s="2">
        <v>0.9</v>
      </c>
      <c r="AG9" s="2"/>
      <c r="AH9" s="2"/>
      <c r="AI9" s="2"/>
      <c r="AJ9" s="2"/>
      <c r="AK9" s="2"/>
      <c r="AL9" s="2"/>
      <c r="AM9" s="2">
        <v>0.99</v>
      </c>
      <c r="AN9" s="2">
        <v>0.2</v>
      </c>
      <c r="AO9" s="1">
        <v>2.44</v>
      </c>
      <c r="AP9" s="1">
        <v>13.97</v>
      </c>
      <c r="AQ9" s="1">
        <v>74.099999999999994</v>
      </c>
      <c r="AR9" s="1">
        <v>-1356</v>
      </c>
      <c r="AS9" s="1">
        <v>12881</v>
      </c>
      <c r="AT9" s="1">
        <v>6</v>
      </c>
      <c r="AU9" s="3">
        <v>0.62012885900000003</v>
      </c>
      <c r="AV9" s="6">
        <f t="shared" si="1"/>
        <v>83</v>
      </c>
      <c r="AW9" s="5">
        <f t="shared" si="2"/>
        <v>0.33993723028638678</v>
      </c>
      <c r="AX9" s="5">
        <f t="shared" si="3"/>
        <v>1.073889166250624</v>
      </c>
      <c r="AY9" s="5">
        <f t="shared" si="4"/>
        <v>0.13585027428202648</v>
      </c>
      <c r="AZ9" s="5">
        <f t="shared" si="5"/>
        <v>2.9110512129380053E-2</v>
      </c>
      <c r="BA9" s="5">
        <f t="shared" si="6"/>
        <v>9.8074179743223966E-2</v>
      </c>
      <c r="BB9" s="5">
        <f t="shared" si="7"/>
        <v>0.98919131665752869</v>
      </c>
      <c r="BC9" s="5">
        <f t="shared" si="8"/>
        <v>8.2298741441081162</v>
      </c>
      <c r="BD9" s="5">
        <f t="shared" si="9"/>
        <v>3.4133195800026056E-3</v>
      </c>
    </row>
    <row r="10" spans="1:56" x14ac:dyDescent="0.3">
      <c r="A10" s="1">
        <v>1996</v>
      </c>
      <c r="B10" s="1" t="s">
        <v>239</v>
      </c>
      <c r="C10" s="1" t="s">
        <v>554</v>
      </c>
      <c r="D10" s="1" t="s">
        <v>241</v>
      </c>
      <c r="E10" s="1" t="s">
        <v>76</v>
      </c>
      <c r="F10" s="1">
        <v>-52.33</v>
      </c>
      <c r="G10" s="1">
        <v>-73.47</v>
      </c>
      <c r="H10" s="1" t="s">
        <v>242</v>
      </c>
      <c r="I10" s="1" t="s">
        <v>47</v>
      </c>
      <c r="J10" s="2">
        <v>63.07</v>
      </c>
      <c r="K10" s="2">
        <v>0.49</v>
      </c>
      <c r="L10" s="2">
        <v>17.690000000000001</v>
      </c>
      <c r="M10" s="2"/>
      <c r="N10" s="2">
        <v>4.5</v>
      </c>
      <c r="O10" s="2"/>
      <c r="P10" s="2">
        <v>5.81</v>
      </c>
      <c r="Q10" s="2">
        <v>2.8</v>
      </c>
      <c r="R10" s="2">
        <f t="shared" si="0"/>
        <v>0.38356164383561642</v>
      </c>
      <c r="S10" s="2">
        <v>0.87</v>
      </c>
      <c r="T10" s="2">
        <v>4.5999999999999996</v>
      </c>
      <c r="U10" s="2">
        <v>0.2</v>
      </c>
      <c r="V10" s="2">
        <v>624</v>
      </c>
      <c r="W10" s="2">
        <v>6</v>
      </c>
      <c r="X10" s="2">
        <v>104</v>
      </c>
      <c r="Y10" s="2">
        <v>74</v>
      </c>
      <c r="Z10" s="2">
        <v>7.65</v>
      </c>
      <c r="AA10" s="2">
        <v>10.4</v>
      </c>
      <c r="AB10" s="2">
        <v>24.4</v>
      </c>
      <c r="AC10" s="2"/>
      <c r="AD10" s="2">
        <v>11.6</v>
      </c>
      <c r="AE10" s="2">
        <v>2.4</v>
      </c>
      <c r="AF10" s="2">
        <v>1</v>
      </c>
      <c r="AG10" s="2"/>
      <c r="AH10" s="2"/>
      <c r="AI10" s="2"/>
      <c r="AJ10" s="2"/>
      <c r="AK10" s="2"/>
      <c r="AL10" s="2"/>
      <c r="AM10" s="2">
        <v>1.36</v>
      </c>
      <c r="AN10" s="2">
        <v>0.16</v>
      </c>
      <c r="AO10" s="1">
        <v>2.72</v>
      </c>
      <c r="AP10" s="1">
        <v>9.39</v>
      </c>
      <c r="AQ10" s="1">
        <v>12.7</v>
      </c>
      <c r="AR10" s="1">
        <v>304</v>
      </c>
      <c r="AS10" s="1">
        <v>-13831</v>
      </c>
      <c r="AT10" s="1">
        <v>6</v>
      </c>
      <c r="AU10" s="3">
        <v>9.8980578999999999E-2</v>
      </c>
      <c r="AV10" s="6">
        <f t="shared" si="1"/>
        <v>74</v>
      </c>
      <c r="AW10" s="5">
        <f t="shared" si="2"/>
        <v>0.34699882306786978</v>
      </c>
      <c r="AX10" s="5">
        <f t="shared" si="3"/>
        <v>1.0495922782492926</v>
      </c>
      <c r="AY10" s="5">
        <f t="shared" si="4"/>
        <v>0.1484349790254921</v>
      </c>
      <c r="AZ10" s="5">
        <f t="shared" si="5"/>
        <v>2.3450134770889485E-2</v>
      </c>
      <c r="BA10" s="5">
        <f t="shared" si="6"/>
        <v>0.10360199714693295</v>
      </c>
      <c r="BB10" s="5">
        <f t="shared" si="7"/>
        <v>1.0408608598431945</v>
      </c>
      <c r="BC10" s="5">
        <f t="shared" si="8"/>
        <v>8.185955032400301</v>
      </c>
      <c r="BD10" s="5">
        <f t="shared" si="9"/>
        <v>2.9124384200527836E-3</v>
      </c>
    </row>
    <row r="11" spans="1:56" x14ac:dyDescent="0.3">
      <c r="A11" s="1">
        <v>1996</v>
      </c>
      <c r="B11" s="1" t="s">
        <v>239</v>
      </c>
      <c r="C11" s="1" t="s">
        <v>240</v>
      </c>
      <c r="D11" s="1" t="s">
        <v>241</v>
      </c>
      <c r="E11" s="1" t="s">
        <v>76</v>
      </c>
      <c r="F11" s="1">
        <v>-52.33</v>
      </c>
      <c r="G11" s="1">
        <v>-73.47</v>
      </c>
      <c r="H11" s="1" t="s">
        <v>242</v>
      </c>
      <c r="I11" s="1" t="s">
        <v>47</v>
      </c>
      <c r="J11" s="2">
        <v>69.489999999999995</v>
      </c>
      <c r="K11" s="2">
        <v>0.34</v>
      </c>
      <c r="L11" s="2">
        <v>18.25</v>
      </c>
      <c r="M11" s="2"/>
      <c r="N11" s="2">
        <v>3.45</v>
      </c>
      <c r="O11" s="2"/>
      <c r="P11" s="2">
        <v>5.39</v>
      </c>
      <c r="Q11" s="2">
        <v>2.15</v>
      </c>
      <c r="R11" s="2">
        <f t="shared" si="0"/>
        <v>0.38392857142857145</v>
      </c>
      <c r="S11" s="2">
        <v>0.93</v>
      </c>
      <c r="T11" s="2">
        <v>4.71</v>
      </c>
      <c r="U11" s="2">
        <v>0.21</v>
      </c>
      <c r="V11" s="2">
        <v>563</v>
      </c>
      <c r="W11" s="2">
        <v>6</v>
      </c>
      <c r="X11" s="2">
        <v>93.83</v>
      </c>
      <c r="Y11" s="2">
        <v>83</v>
      </c>
      <c r="Z11" s="2">
        <v>11.8</v>
      </c>
      <c r="AA11" s="2">
        <v>10.5</v>
      </c>
      <c r="AB11" s="2">
        <v>22.8</v>
      </c>
      <c r="AC11" s="2"/>
      <c r="AD11" s="2">
        <v>10.1</v>
      </c>
      <c r="AE11" s="2">
        <v>2.1</v>
      </c>
      <c r="AF11" s="2">
        <v>0.8</v>
      </c>
      <c r="AG11" s="2"/>
      <c r="AH11" s="2"/>
      <c r="AI11" s="2"/>
      <c r="AJ11" s="2"/>
      <c r="AK11" s="2"/>
      <c r="AL11" s="2"/>
      <c r="AM11" s="2">
        <v>0.89</v>
      </c>
      <c r="AN11" s="2">
        <v>0.18</v>
      </c>
      <c r="AO11" s="1">
        <v>2.2799999999999998</v>
      </c>
      <c r="AP11" s="1">
        <v>13.04</v>
      </c>
      <c r="AQ11" s="1">
        <v>71.8</v>
      </c>
      <c r="AR11" s="1">
        <v>-1355</v>
      </c>
      <c r="AS11" s="1">
        <v>11323</v>
      </c>
      <c r="AT11" s="1">
        <v>6</v>
      </c>
      <c r="AU11" s="3">
        <v>1.512357956</v>
      </c>
      <c r="AV11" s="6">
        <f t="shared" si="1"/>
        <v>83</v>
      </c>
      <c r="AW11" s="5">
        <f t="shared" si="2"/>
        <v>0.35798352295017649</v>
      </c>
      <c r="AX11" s="5">
        <f t="shared" si="3"/>
        <v>1.1564320186387085</v>
      </c>
      <c r="AY11" s="5">
        <f t="shared" si="4"/>
        <v>0.15198451113262343</v>
      </c>
      <c r="AZ11" s="5">
        <f t="shared" si="5"/>
        <v>2.5067385444743937E-2</v>
      </c>
      <c r="BA11" s="5">
        <f t="shared" si="6"/>
        <v>9.6112696148359489E-2</v>
      </c>
      <c r="BB11" s="5">
        <f t="shared" si="7"/>
        <v>0.89200944593574527</v>
      </c>
      <c r="BC11" s="5">
        <f t="shared" si="8"/>
        <v>8.3124787342216351</v>
      </c>
      <c r="BD11" s="5">
        <f t="shared" si="9"/>
        <v>3.7072482571461874E-3</v>
      </c>
    </row>
    <row r="12" spans="1:56" x14ac:dyDescent="0.3">
      <c r="A12" s="1">
        <v>1996</v>
      </c>
      <c r="B12" s="1" t="s">
        <v>79</v>
      </c>
      <c r="C12" s="1" t="s">
        <v>397</v>
      </c>
      <c r="D12" s="1" t="s">
        <v>80</v>
      </c>
      <c r="E12" s="1" t="s">
        <v>68</v>
      </c>
      <c r="F12" s="1">
        <v>0</v>
      </c>
      <c r="G12" s="1">
        <v>111.5</v>
      </c>
      <c r="H12" s="1" t="s">
        <v>54</v>
      </c>
      <c r="I12" s="1" t="s">
        <v>65</v>
      </c>
      <c r="J12" s="2">
        <v>67.3</v>
      </c>
      <c r="K12" s="2">
        <v>0.3</v>
      </c>
      <c r="L12" s="2">
        <v>16.2</v>
      </c>
      <c r="M12" s="2"/>
      <c r="N12" s="2"/>
      <c r="O12" s="2"/>
      <c r="P12" s="2">
        <v>4.0599999999999996</v>
      </c>
      <c r="Q12" s="2">
        <v>1.49</v>
      </c>
      <c r="R12" s="2"/>
      <c r="S12" s="2">
        <v>1.41</v>
      </c>
      <c r="T12" s="2">
        <v>4.22</v>
      </c>
      <c r="U12" s="2">
        <v>0.12</v>
      </c>
      <c r="V12" s="2">
        <v>800</v>
      </c>
      <c r="W12" s="2">
        <v>4.5</v>
      </c>
      <c r="X12" s="2">
        <v>177.78</v>
      </c>
      <c r="Y12" s="2"/>
      <c r="Z12" s="2">
        <v>37.270000000000003</v>
      </c>
      <c r="AA12" s="2">
        <v>12.3</v>
      </c>
      <c r="AB12" s="2">
        <v>23</v>
      </c>
      <c r="AC12" s="2"/>
      <c r="AD12" s="2">
        <v>9</v>
      </c>
      <c r="AE12" s="2"/>
      <c r="AF12" s="2">
        <v>0.48</v>
      </c>
      <c r="AG12" s="2"/>
      <c r="AH12" s="2"/>
      <c r="AI12" s="2">
        <v>0.8</v>
      </c>
      <c r="AJ12" s="2"/>
      <c r="AK12" s="2">
        <v>0.4</v>
      </c>
      <c r="AL12" s="2"/>
      <c r="AM12" s="2">
        <v>0.33</v>
      </c>
      <c r="AN12" s="2"/>
      <c r="AO12" s="1">
        <v>1.85</v>
      </c>
      <c r="AP12" s="1">
        <v>18.899999999999999</v>
      </c>
      <c r="AQ12" s="1">
        <v>37.4</v>
      </c>
      <c r="AR12" s="1">
        <v>-518</v>
      </c>
      <c r="AS12" s="1">
        <v>-668</v>
      </c>
      <c r="AT12" s="1">
        <v>6</v>
      </c>
      <c r="AU12" s="3">
        <v>0.62611017499999999</v>
      </c>
      <c r="AV12" s="6">
        <f t="shared" si="1"/>
        <v>0</v>
      </c>
      <c r="AW12" s="5">
        <f t="shared" si="2"/>
        <v>0.31777167516673199</v>
      </c>
      <c r="AX12" s="5">
        <f t="shared" si="3"/>
        <v>1.1199866866367114</v>
      </c>
      <c r="AY12" s="5">
        <f t="shared" si="4"/>
        <v>0.13617295901903839</v>
      </c>
      <c r="AZ12" s="5">
        <f t="shared" si="5"/>
        <v>3.8005390835579508E-2</v>
      </c>
      <c r="BA12" s="5">
        <f t="shared" si="6"/>
        <v>7.2396576319543507E-2</v>
      </c>
      <c r="BB12" s="5">
        <f t="shared" si="7"/>
        <v>0.89623900434344694</v>
      </c>
      <c r="BC12" s="5">
        <f t="shared" si="8"/>
        <v>8.3088836095750871</v>
      </c>
      <c r="BD12" s="5">
        <f t="shared" si="9"/>
        <v>0</v>
      </c>
    </row>
    <row r="13" spans="1:56" x14ac:dyDescent="0.3">
      <c r="A13" s="1">
        <v>1996</v>
      </c>
      <c r="B13" s="1" t="s">
        <v>79</v>
      </c>
      <c r="C13" s="1" t="s">
        <v>260</v>
      </c>
      <c r="D13" s="1" t="s">
        <v>80</v>
      </c>
      <c r="E13" s="1" t="s">
        <v>68</v>
      </c>
      <c r="F13" s="1">
        <v>0</v>
      </c>
      <c r="G13" s="1">
        <v>111.5</v>
      </c>
      <c r="H13" s="1" t="s">
        <v>54</v>
      </c>
      <c r="I13" s="1" t="s">
        <v>65</v>
      </c>
      <c r="J13" s="2">
        <v>68.8</v>
      </c>
      <c r="K13" s="2">
        <v>0.31</v>
      </c>
      <c r="L13" s="2">
        <v>15.6</v>
      </c>
      <c r="M13" s="2"/>
      <c r="N13" s="2"/>
      <c r="O13" s="2"/>
      <c r="P13" s="2">
        <v>4.0199999999999996</v>
      </c>
      <c r="Q13" s="2">
        <v>1.65</v>
      </c>
      <c r="R13" s="2"/>
      <c r="S13" s="2">
        <v>1.43</v>
      </c>
      <c r="T13" s="2">
        <v>4</v>
      </c>
      <c r="U13" s="2">
        <v>0.13</v>
      </c>
      <c r="V13" s="2">
        <v>810</v>
      </c>
      <c r="W13" s="2">
        <v>4.4000000000000004</v>
      </c>
      <c r="X13" s="2">
        <v>184.09</v>
      </c>
      <c r="Y13" s="2"/>
      <c r="Z13" s="2">
        <v>50.34</v>
      </c>
      <c r="AA13" s="2">
        <v>14.6</v>
      </c>
      <c r="AB13" s="2">
        <v>21</v>
      </c>
      <c r="AC13" s="2"/>
      <c r="AD13" s="2">
        <v>11</v>
      </c>
      <c r="AE13" s="2"/>
      <c r="AF13" s="2">
        <v>0.46</v>
      </c>
      <c r="AG13" s="2"/>
      <c r="AH13" s="2"/>
      <c r="AI13" s="2">
        <v>0.9</v>
      </c>
      <c r="AJ13" s="2"/>
      <c r="AK13" s="2">
        <v>0.35</v>
      </c>
      <c r="AL13" s="2"/>
      <c r="AM13" s="2">
        <v>0.28999999999999998</v>
      </c>
      <c r="AN13" s="2"/>
      <c r="AO13" s="1">
        <v>1.94</v>
      </c>
      <c r="AP13" s="1">
        <v>19.95</v>
      </c>
      <c r="AQ13" s="1">
        <v>-9.3000000000000007</v>
      </c>
      <c r="AR13" s="1">
        <v>-512</v>
      </c>
      <c r="AS13" s="1">
        <v>22773</v>
      </c>
      <c r="AT13" s="1">
        <v>6</v>
      </c>
      <c r="AU13" s="3">
        <v>1.319395683</v>
      </c>
      <c r="AV13" s="6">
        <f t="shared" si="1"/>
        <v>0</v>
      </c>
      <c r="AW13" s="5">
        <f t="shared" si="2"/>
        <v>0.30600235386426045</v>
      </c>
      <c r="AX13" s="5">
        <f t="shared" si="3"/>
        <v>1.1449492428024628</v>
      </c>
      <c r="AY13" s="5">
        <f t="shared" si="4"/>
        <v>0.12907389480477574</v>
      </c>
      <c r="AZ13" s="5">
        <f t="shared" si="5"/>
        <v>3.8544474393530995E-2</v>
      </c>
      <c r="BA13" s="5">
        <f t="shared" si="6"/>
        <v>7.1683309557774605E-2</v>
      </c>
      <c r="BB13" s="5">
        <f t="shared" si="7"/>
        <v>0.88762274856310053</v>
      </c>
      <c r="BC13" s="5">
        <f t="shared" si="8"/>
        <v>8.316207426988381</v>
      </c>
      <c r="BD13" s="5">
        <f t="shared" si="9"/>
        <v>0</v>
      </c>
    </row>
    <row r="14" spans="1:56" x14ac:dyDescent="0.3">
      <c r="A14" s="1">
        <v>1996</v>
      </c>
      <c r="B14" s="1" t="s">
        <v>79</v>
      </c>
      <c r="C14" s="1" t="s">
        <v>556</v>
      </c>
      <c r="D14" s="1" t="s">
        <v>80</v>
      </c>
      <c r="E14" s="1" t="s">
        <v>68</v>
      </c>
      <c r="F14" s="1">
        <v>0</v>
      </c>
      <c r="G14" s="1">
        <v>111.5</v>
      </c>
      <c r="H14" s="1" t="s">
        <v>54</v>
      </c>
      <c r="I14" s="1" t="s">
        <v>65</v>
      </c>
      <c r="J14" s="2">
        <v>68</v>
      </c>
      <c r="K14" s="2">
        <v>0.31</v>
      </c>
      <c r="L14" s="2">
        <v>15.7</v>
      </c>
      <c r="M14" s="2"/>
      <c r="N14" s="2"/>
      <c r="O14" s="2"/>
      <c r="P14" s="2">
        <v>3.9</v>
      </c>
      <c r="Q14" s="2">
        <v>1.59</v>
      </c>
      <c r="R14" s="2"/>
      <c r="S14" s="2">
        <v>1.42</v>
      </c>
      <c r="T14" s="2">
        <v>4.2</v>
      </c>
      <c r="U14" s="2">
        <v>0.13</v>
      </c>
      <c r="V14" s="2">
        <v>835</v>
      </c>
      <c r="W14" s="2">
        <v>4</v>
      </c>
      <c r="X14" s="2">
        <v>208.75</v>
      </c>
      <c r="Y14" s="2"/>
      <c r="Z14" s="2">
        <v>53.1</v>
      </c>
      <c r="AA14" s="2">
        <v>15.4</v>
      </c>
      <c r="AB14" s="2">
        <v>28.5</v>
      </c>
      <c r="AC14" s="2"/>
      <c r="AD14" s="2">
        <v>8</v>
      </c>
      <c r="AE14" s="2"/>
      <c r="AF14" s="2">
        <v>0.55000000000000004</v>
      </c>
      <c r="AG14" s="2"/>
      <c r="AH14" s="2"/>
      <c r="AI14" s="2">
        <v>0.8</v>
      </c>
      <c r="AJ14" s="2"/>
      <c r="AK14" s="2">
        <v>0.4</v>
      </c>
      <c r="AL14" s="2"/>
      <c r="AM14" s="2">
        <v>0.28999999999999998</v>
      </c>
      <c r="AN14" s="2"/>
      <c r="AO14" s="1">
        <v>1.81</v>
      </c>
      <c r="AP14" s="1">
        <v>20.39</v>
      </c>
      <c r="AQ14" s="1">
        <v>55.5</v>
      </c>
      <c r="AR14" s="1">
        <v>65</v>
      </c>
      <c r="AS14" s="1">
        <v>-13157</v>
      </c>
      <c r="AT14" s="1">
        <v>6</v>
      </c>
      <c r="AU14" s="3">
        <v>4.4799999999999998E-5</v>
      </c>
      <c r="AV14" s="6">
        <f t="shared" si="1"/>
        <v>0</v>
      </c>
      <c r="AW14" s="5">
        <f t="shared" si="2"/>
        <v>0.30796390741467239</v>
      </c>
      <c r="AX14" s="5">
        <f t="shared" si="3"/>
        <v>1.1316358795140622</v>
      </c>
      <c r="AY14" s="5">
        <f t="shared" si="4"/>
        <v>0.13552758954501454</v>
      </c>
      <c r="AZ14" s="5">
        <f t="shared" si="5"/>
        <v>3.8274932614555252E-2</v>
      </c>
      <c r="BA14" s="5">
        <f t="shared" si="6"/>
        <v>6.9543509272467899E-2</v>
      </c>
      <c r="BB14" s="5">
        <f t="shared" si="7"/>
        <v>0.89781016007643522</v>
      </c>
      <c r="BC14" s="5">
        <f t="shared" si="8"/>
        <v>8.3075481272020468</v>
      </c>
      <c r="BD14" s="5">
        <f t="shared" si="9"/>
        <v>0</v>
      </c>
    </row>
    <row r="15" spans="1:56" x14ac:dyDescent="0.3">
      <c r="A15" s="1">
        <v>1996</v>
      </c>
      <c r="B15" s="1" t="s">
        <v>79</v>
      </c>
      <c r="C15" s="1" t="s">
        <v>555</v>
      </c>
      <c r="D15" s="1" t="s">
        <v>80</v>
      </c>
      <c r="E15" s="1" t="s">
        <v>68</v>
      </c>
      <c r="F15" s="1">
        <v>0</v>
      </c>
      <c r="G15" s="1">
        <v>111.5</v>
      </c>
      <c r="H15" s="1" t="s">
        <v>54</v>
      </c>
      <c r="I15" s="1" t="s">
        <v>65</v>
      </c>
      <c r="J15" s="2">
        <v>64.5</v>
      </c>
      <c r="K15" s="2">
        <v>0.38</v>
      </c>
      <c r="L15" s="2">
        <v>16.600000000000001</v>
      </c>
      <c r="M15" s="2"/>
      <c r="N15" s="2"/>
      <c r="O15" s="2"/>
      <c r="P15" s="2">
        <v>4.5</v>
      </c>
      <c r="Q15" s="2">
        <v>1.9</v>
      </c>
      <c r="R15" s="2"/>
      <c r="S15" s="2">
        <v>1.27</v>
      </c>
      <c r="T15" s="2">
        <v>4.55</v>
      </c>
      <c r="U15" s="2">
        <v>0.16</v>
      </c>
      <c r="V15" s="2">
        <v>1110</v>
      </c>
      <c r="W15" s="2">
        <v>3.8</v>
      </c>
      <c r="X15" s="2">
        <v>292.11</v>
      </c>
      <c r="Y15" s="2"/>
      <c r="Z15" s="2">
        <v>57.41</v>
      </c>
      <c r="AA15" s="2">
        <v>15.5</v>
      </c>
      <c r="AB15" s="2">
        <v>29</v>
      </c>
      <c r="AC15" s="2"/>
      <c r="AD15" s="2">
        <v>12.5</v>
      </c>
      <c r="AE15" s="2"/>
      <c r="AF15" s="2">
        <v>0.6</v>
      </c>
      <c r="AG15" s="2"/>
      <c r="AH15" s="2"/>
      <c r="AI15" s="2">
        <v>0.8</v>
      </c>
      <c r="AJ15" s="2"/>
      <c r="AK15" s="2">
        <v>0.3</v>
      </c>
      <c r="AL15" s="2"/>
      <c r="AM15" s="2">
        <v>0.27</v>
      </c>
      <c r="AN15" s="2"/>
      <c r="AO15" s="1">
        <v>1.92</v>
      </c>
      <c r="AP15" s="1">
        <v>22.05</v>
      </c>
      <c r="AQ15" s="1">
        <v>7.1</v>
      </c>
      <c r="AR15" s="1">
        <v>-933</v>
      </c>
      <c r="AS15" s="1">
        <v>11804</v>
      </c>
      <c r="AT15" s="1">
        <v>6</v>
      </c>
      <c r="AU15" s="3">
        <v>7.1747430000000001E-2</v>
      </c>
      <c r="AV15" s="6">
        <f t="shared" si="1"/>
        <v>0</v>
      </c>
      <c r="AW15" s="5">
        <f t="shared" si="2"/>
        <v>0.32561788936837976</v>
      </c>
      <c r="AX15" s="5">
        <f t="shared" si="3"/>
        <v>1.073389915127309</v>
      </c>
      <c r="AY15" s="5">
        <f t="shared" si="4"/>
        <v>0.1468215553404324</v>
      </c>
      <c r="AZ15" s="5">
        <f t="shared" si="5"/>
        <v>3.4231805929919139E-2</v>
      </c>
      <c r="BA15" s="5">
        <f t="shared" si="6"/>
        <v>8.0242510699001429E-2</v>
      </c>
      <c r="BB15" s="5">
        <f t="shared" si="7"/>
        <v>0.97717815570497935</v>
      </c>
      <c r="BC15" s="5">
        <f t="shared" si="8"/>
        <v>8.2400853309177862</v>
      </c>
      <c r="BD15" s="5">
        <f t="shared" si="9"/>
        <v>0</v>
      </c>
    </row>
    <row r="16" spans="1:56" x14ac:dyDescent="0.3">
      <c r="A16" s="1">
        <v>1997</v>
      </c>
      <c r="B16" s="1" t="s">
        <v>78</v>
      </c>
      <c r="C16" s="1" t="s">
        <v>126</v>
      </c>
      <c r="D16" s="1" t="s">
        <v>67</v>
      </c>
      <c r="E16" s="1" t="s">
        <v>68</v>
      </c>
      <c r="F16" s="1">
        <v>7.8</v>
      </c>
      <c r="G16" s="1">
        <v>123</v>
      </c>
      <c r="H16" s="1" t="s">
        <v>52</v>
      </c>
      <c r="I16" s="1" t="s">
        <v>65</v>
      </c>
      <c r="J16" s="2">
        <v>64.5</v>
      </c>
      <c r="K16" s="2">
        <v>0.38</v>
      </c>
      <c r="L16" s="2">
        <v>17.95</v>
      </c>
      <c r="M16" s="2">
        <v>4.0999999999999996</v>
      </c>
      <c r="N16" s="2">
        <f t="shared" ref="N16:N25" si="10">O16+M16/1.11111</f>
        <v>3.6900036900036897</v>
      </c>
      <c r="O16" s="2"/>
      <c r="P16" s="2">
        <v>5.18</v>
      </c>
      <c r="Q16" s="2">
        <v>1.57</v>
      </c>
      <c r="R16" s="2">
        <f t="shared" ref="R16:R25" si="11">Q16/(Q16+N16)</f>
        <v>0.29847887806308721</v>
      </c>
      <c r="S16" s="2">
        <v>1.24</v>
      </c>
      <c r="T16" s="2">
        <v>4.13</v>
      </c>
      <c r="U16" s="2">
        <v>0.14000000000000001</v>
      </c>
      <c r="V16" s="2">
        <v>464</v>
      </c>
      <c r="W16" s="2">
        <v>10</v>
      </c>
      <c r="X16" s="2">
        <v>46.4</v>
      </c>
      <c r="Y16" s="2">
        <v>58</v>
      </c>
      <c r="Z16" s="2">
        <v>7.59</v>
      </c>
      <c r="AA16" s="2">
        <v>6.45</v>
      </c>
      <c r="AB16" s="2">
        <v>15</v>
      </c>
      <c r="AC16" s="2"/>
      <c r="AD16" s="2">
        <v>8.5</v>
      </c>
      <c r="AE16" s="2"/>
      <c r="AF16" s="2">
        <v>0.5</v>
      </c>
      <c r="AG16" s="2"/>
      <c r="AH16" s="2"/>
      <c r="AI16" s="2">
        <v>1.5</v>
      </c>
      <c r="AJ16" s="2"/>
      <c r="AK16" s="2">
        <v>1</v>
      </c>
      <c r="AL16" s="2"/>
      <c r="AM16" s="2">
        <v>0.85</v>
      </c>
      <c r="AN16" s="2"/>
      <c r="AO16" s="1">
        <v>2.23</v>
      </c>
      <c r="AP16" s="1">
        <v>9.9700000000000006</v>
      </c>
      <c r="AQ16" s="1">
        <v>25.3</v>
      </c>
      <c r="AR16" s="1">
        <v>-481</v>
      </c>
      <c r="AS16" s="1">
        <v>-6133</v>
      </c>
      <c r="AT16" s="1">
        <v>6</v>
      </c>
      <c r="AU16" s="3">
        <v>3.1964686549999999</v>
      </c>
      <c r="AV16" s="6">
        <f t="shared" si="1"/>
        <v>58</v>
      </c>
      <c r="AW16" s="5">
        <f t="shared" si="2"/>
        <v>0.35209886229894072</v>
      </c>
      <c r="AX16" s="5">
        <f t="shared" si="3"/>
        <v>1.073389915127309</v>
      </c>
      <c r="AY16" s="5">
        <f t="shared" si="4"/>
        <v>0.13326879638593095</v>
      </c>
      <c r="AZ16" s="5">
        <f t="shared" si="5"/>
        <v>3.3423180592991909E-2</v>
      </c>
      <c r="BA16" s="5">
        <f t="shared" si="6"/>
        <v>9.236804564907275E-2</v>
      </c>
      <c r="BB16" s="5">
        <f t="shared" si="7"/>
        <v>0.92985303492368188</v>
      </c>
      <c r="BC16" s="5">
        <f t="shared" si="8"/>
        <v>8.2803116835818891</v>
      </c>
      <c r="BD16" s="5">
        <f t="shared" si="9"/>
        <v>2.5086010417068516E-3</v>
      </c>
    </row>
    <row r="17" spans="1:56" x14ac:dyDescent="0.3">
      <c r="A17" s="1">
        <v>1997</v>
      </c>
      <c r="B17" s="1" t="s">
        <v>78</v>
      </c>
      <c r="C17" s="1" t="s">
        <v>354</v>
      </c>
      <c r="D17" s="1" t="s">
        <v>67</v>
      </c>
      <c r="E17" s="1" t="s">
        <v>68</v>
      </c>
      <c r="F17" s="1">
        <v>7.08</v>
      </c>
      <c r="G17" s="1">
        <v>125.63</v>
      </c>
      <c r="H17" s="1" t="s">
        <v>52</v>
      </c>
      <c r="I17" s="1" t="s">
        <v>65</v>
      </c>
      <c r="J17" s="2">
        <v>61.5</v>
      </c>
      <c r="K17" s="2">
        <v>0.44</v>
      </c>
      <c r="L17" s="2">
        <v>16.95</v>
      </c>
      <c r="M17" s="2">
        <v>4.3499999999999996</v>
      </c>
      <c r="N17" s="2">
        <f t="shared" si="10"/>
        <v>3.9150039150039144</v>
      </c>
      <c r="O17" s="2"/>
      <c r="P17" s="2">
        <v>5.15</v>
      </c>
      <c r="Q17" s="2">
        <v>1.95</v>
      </c>
      <c r="R17" s="2">
        <f t="shared" si="11"/>
        <v>0.33248059647692468</v>
      </c>
      <c r="S17" s="2">
        <v>2.72</v>
      </c>
      <c r="T17" s="2">
        <v>4.75</v>
      </c>
      <c r="U17" s="2">
        <v>0.2</v>
      </c>
      <c r="V17" s="2">
        <v>925</v>
      </c>
      <c r="W17" s="2">
        <v>11.2</v>
      </c>
      <c r="X17" s="2">
        <v>82.59</v>
      </c>
      <c r="Y17" s="2">
        <v>23</v>
      </c>
      <c r="Z17" s="2">
        <v>12.07</v>
      </c>
      <c r="AA17" s="2">
        <v>11.1</v>
      </c>
      <c r="AB17" s="2">
        <v>22</v>
      </c>
      <c r="AC17" s="2"/>
      <c r="AD17" s="2">
        <v>11.5</v>
      </c>
      <c r="AE17" s="2"/>
      <c r="AF17" s="2">
        <v>0.8</v>
      </c>
      <c r="AG17" s="2"/>
      <c r="AH17" s="2"/>
      <c r="AI17" s="2">
        <v>1.8</v>
      </c>
      <c r="AJ17" s="2"/>
      <c r="AK17" s="2">
        <v>1</v>
      </c>
      <c r="AL17" s="2"/>
      <c r="AM17" s="2">
        <v>0.92</v>
      </c>
      <c r="AN17" s="2"/>
      <c r="AO17" s="1">
        <v>2.46</v>
      </c>
      <c r="AP17" s="1">
        <v>12.25</v>
      </c>
      <c r="AQ17" s="1">
        <v>25.9</v>
      </c>
      <c r="AR17" s="1">
        <v>-455</v>
      </c>
      <c r="AS17" s="1">
        <v>3618</v>
      </c>
      <c r="AT17" s="1">
        <v>6</v>
      </c>
      <c r="AU17" s="3">
        <v>0.81082405599999996</v>
      </c>
      <c r="AV17" s="6">
        <f t="shared" si="1"/>
        <v>23</v>
      </c>
      <c r="AW17" s="5">
        <f t="shared" si="2"/>
        <v>0.33248332679482145</v>
      </c>
      <c r="AX17" s="5">
        <f t="shared" si="3"/>
        <v>1.0234648027958062</v>
      </c>
      <c r="AY17" s="5">
        <f t="shared" si="4"/>
        <v>0.15327525008067119</v>
      </c>
      <c r="AZ17" s="5">
        <f t="shared" si="5"/>
        <v>7.3315363881401613E-2</v>
      </c>
      <c r="BA17" s="5">
        <f t="shared" si="6"/>
        <v>9.1833095577746091E-2</v>
      </c>
      <c r="BB17" s="5">
        <f t="shared" si="7"/>
        <v>1.2056271249891826</v>
      </c>
      <c r="BC17" s="5">
        <f t="shared" si="8"/>
        <v>8.0459037070262127</v>
      </c>
      <c r="BD17" s="5">
        <f t="shared" si="9"/>
        <v>7.869177653579176E-4</v>
      </c>
    </row>
    <row r="18" spans="1:56" x14ac:dyDescent="0.3">
      <c r="A18" s="1">
        <v>1997</v>
      </c>
      <c r="B18" s="1" t="s">
        <v>78</v>
      </c>
      <c r="C18" s="1" t="s">
        <v>339</v>
      </c>
      <c r="D18" s="1" t="s">
        <v>67</v>
      </c>
      <c r="E18" s="1" t="s">
        <v>68</v>
      </c>
      <c r="F18" s="1">
        <v>5.6</v>
      </c>
      <c r="G18" s="1">
        <v>124</v>
      </c>
      <c r="H18" s="1" t="s">
        <v>52</v>
      </c>
      <c r="I18" s="1" t="s">
        <v>65</v>
      </c>
      <c r="J18" s="2">
        <v>63.25</v>
      </c>
      <c r="K18" s="2">
        <v>0.51</v>
      </c>
      <c r="L18" s="2">
        <v>17.149999999999999</v>
      </c>
      <c r="M18" s="2">
        <v>4.63</v>
      </c>
      <c r="N18" s="2">
        <f t="shared" si="10"/>
        <v>4.1670041670041664</v>
      </c>
      <c r="O18" s="2"/>
      <c r="P18" s="2">
        <v>5</v>
      </c>
      <c r="Q18" s="2">
        <v>2.19</v>
      </c>
      <c r="R18" s="2">
        <f t="shared" si="11"/>
        <v>0.34450189782273971</v>
      </c>
      <c r="S18" s="2">
        <v>1.36</v>
      </c>
      <c r="T18" s="2">
        <v>4.7</v>
      </c>
      <c r="U18" s="2">
        <v>0.19</v>
      </c>
      <c r="V18" s="2">
        <v>687</v>
      </c>
      <c r="W18" s="2">
        <v>8.1</v>
      </c>
      <c r="X18" s="2">
        <v>84.81</v>
      </c>
      <c r="Y18" s="2">
        <v>66</v>
      </c>
      <c r="Z18" s="2">
        <v>9.2899999999999991</v>
      </c>
      <c r="AA18" s="2">
        <v>6.5</v>
      </c>
      <c r="AB18" s="2">
        <v>17</v>
      </c>
      <c r="AC18" s="2"/>
      <c r="AD18" s="2">
        <v>8.5</v>
      </c>
      <c r="AE18" s="2"/>
      <c r="AF18" s="2">
        <v>0.65</v>
      </c>
      <c r="AG18" s="2"/>
      <c r="AH18" s="2"/>
      <c r="AI18" s="2">
        <v>1.4</v>
      </c>
      <c r="AJ18" s="2"/>
      <c r="AK18" s="2">
        <v>0.7</v>
      </c>
      <c r="AL18" s="2"/>
      <c r="AM18" s="2">
        <v>0.7</v>
      </c>
      <c r="AN18" s="2"/>
      <c r="AO18" s="1">
        <v>2.14</v>
      </c>
      <c r="AP18" s="1">
        <v>11.91</v>
      </c>
      <c r="AQ18" s="1">
        <v>17.399999999999999</v>
      </c>
      <c r="AR18" s="1">
        <v>-690</v>
      </c>
      <c r="AS18" s="1">
        <v>-3112</v>
      </c>
      <c r="AT18" s="1">
        <v>6</v>
      </c>
      <c r="AU18" s="3">
        <v>0.86079148500000002</v>
      </c>
      <c r="AV18" s="6">
        <f t="shared" si="1"/>
        <v>66</v>
      </c>
      <c r="AW18" s="5">
        <f t="shared" si="2"/>
        <v>0.33640643389564528</v>
      </c>
      <c r="AX18" s="5">
        <f t="shared" si="3"/>
        <v>1.0525877849891829</v>
      </c>
      <c r="AY18" s="5">
        <f t="shared" si="4"/>
        <v>0.15166182639561149</v>
      </c>
      <c r="AZ18" s="5">
        <f t="shared" si="5"/>
        <v>3.6657681940700806E-2</v>
      </c>
      <c r="BA18" s="5">
        <f t="shared" si="6"/>
        <v>8.9158345221112698E-2</v>
      </c>
      <c r="BB18" s="5">
        <f t="shared" si="7"/>
        <v>1.0354108759317595</v>
      </c>
      <c r="BC18" s="5">
        <f t="shared" si="8"/>
        <v>8.190587518725021</v>
      </c>
      <c r="BD18" s="5">
        <f t="shared" si="9"/>
        <v>2.6096413823240533E-3</v>
      </c>
    </row>
    <row r="19" spans="1:56" x14ac:dyDescent="0.3">
      <c r="A19" s="1">
        <v>1997</v>
      </c>
      <c r="B19" s="1" t="s">
        <v>78</v>
      </c>
      <c r="C19" s="1" t="s">
        <v>255</v>
      </c>
      <c r="D19" s="1" t="s">
        <v>67</v>
      </c>
      <c r="E19" s="1" t="s">
        <v>68</v>
      </c>
      <c r="F19" s="1">
        <v>7</v>
      </c>
      <c r="G19" s="1">
        <v>124</v>
      </c>
      <c r="H19" s="1" t="s">
        <v>52</v>
      </c>
      <c r="I19" s="1" t="s">
        <v>65</v>
      </c>
      <c r="J19" s="2">
        <v>64.75</v>
      </c>
      <c r="K19" s="2">
        <v>0.39</v>
      </c>
      <c r="L19" s="2">
        <v>16.8</v>
      </c>
      <c r="M19" s="2">
        <v>3.93</v>
      </c>
      <c r="N19" s="2">
        <f t="shared" si="10"/>
        <v>3.5370035370035371</v>
      </c>
      <c r="O19" s="2"/>
      <c r="P19" s="2">
        <v>4.5999999999999996</v>
      </c>
      <c r="Q19" s="2">
        <v>2.2400000000000002</v>
      </c>
      <c r="R19" s="2">
        <f t="shared" si="11"/>
        <v>0.38774426666905965</v>
      </c>
      <c r="S19" s="2">
        <v>1.71</v>
      </c>
      <c r="T19" s="2">
        <v>4.28</v>
      </c>
      <c r="U19" s="2">
        <v>0.17</v>
      </c>
      <c r="V19" s="2">
        <v>565</v>
      </c>
      <c r="W19" s="2">
        <v>10.3</v>
      </c>
      <c r="X19" s="2">
        <v>54.85</v>
      </c>
      <c r="Y19" s="2">
        <v>50</v>
      </c>
      <c r="Z19" s="2">
        <v>10.84</v>
      </c>
      <c r="AA19" s="2">
        <v>10.3</v>
      </c>
      <c r="AB19" s="2">
        <v>22</v>
      </c>
      <c r="AC19" s="2"/>
      <c r="AD19" s="2">
        <v>10</v>
      </c>
      <c r="AE19" s="2"/>
      <c r="AF19" s="2">
        <v>0.65</v>
      </c>
      <c r="AG19" s="2"/>
      <c r="AH19" s="2"/>
      <c r="AI19" s="2">
        <v>1.7</v>
      </c>
      <c r="AJ19" s="2"/>
      <c r="AK19" s="2">
        <v>1.1000000000000001</v>
      </c>
      <c r="AL19" s="2"/>
      <c r="AM19" s="2">
        <v>0.95</v>
      </c>
      <c r="AN19" s="2"/>
      <c r="AO19" s="1">
        <v>2.4</v>
      </c>
      <c r="AP19" s="1">
        <v>11.62</v>
      </c>
      <c r="AQ19" s="1">
        <v>47.1</v>
      </c>
      <c r="AR19" s="1">
        <v>-291</v>
      </c>
      <c r="AS19" s="1">
        <v>-8178</v>
      </c>
      <c r="AT19" s="1">
        <v>6</v>
      </c>
      <c r="AU19" s="3">
        <v>1.378081001</v>
      </c>
      <c r="AV19" s="6">
        <f t="shared" si="1"/>
        <v>50</v>
      </c>
      <c r="AW19" s="5">
        <f t="shared" si="2"/>
        <v>0.3295409964692036</v>
      </c>
      <c r="AX19" s="5">
        <f t="shared" si="3"/>
        <v>1.0775503411549343</v>
      </c>
      <c r="AY19" s="5">
        <f t="shared" si="4"/>
        <v>0.13810906744111004</v>
      </c>
      <c r="AZ19" s="5">
        <f t="shared" si="5"/>
        <v>4.6091644204851748E-2</v>
      </c>
      <c r="BA19" s="5">
        <f t="shared" si="6"/>
        <v>8.2025677603423677E-2</v>
      </c>
      <c r="BB19" s="5">
        <f t="shared" si="7"/>
        <v>0.98072372883113335</v>
      </c>
      <c r="BC19" s="5">
        <f t="shared" si="8"/>
        <v>8.2370715937605539</v>
      </c>
      <c r="BD19" s="5">
        <f t="shared" si="9"/>
        <v>2.0710695174080236E-3</v>
      </c>
    </row>
    <row r="20" spans="1:56" x14ac:dyDescent="0.3">
      <c r="A20" s="1">
        <v>2000</v>
      </c>
      <c r="B20" s="1" t="s">
        <v>297</v>
      </c>
      <c r="C20" s="1" t="s">
        <v>298</v>
      </c>
      <c r="D20" s="1" t="s">
        <v>299</v>
      </c>
      <c r="E20" s="1" t="s">
        <v>68</v>
      </c>
      <c r="F20" s="1">
        <v>20.25</v>
      </c>
      <c r="G20" s="1">
        <v>121.9</v>
      </c>
      <c r="H20" s="1" t="s">
        <v>71</v>
      </c>
      <c r="I20" s="1" t="s">
        <v>47</v>
      </c>
      <c r="J20" s="2">
        <v>59</v>
      </c>
      <c r="K20" s="2">
        <v>0.78</v>
      </c>
      <c r="L20" s="2">
        <v>16.399999999999999</v>
      </c>
      <c r="M20" s="2">
        <v>5.99</v>
      </c>
      <c r="N20" s="2">
        <f t="shared" si="10"/>
        <v>5.3910053910053906</v>
      </c>
      <c r="O20" s="2"/>
      <c r="P20" s="2">
        <v>6.7</v>
      </c>
      <c r="Q20" s="2">
        <v>3.51</v>
      </c>
      <c r="R20" s="2">
        <f t="shared" si="11"/>
        <v>0.3943374760279228</v>
      </c>
      <c r="S20" s="2">
        <v>2.7</v>
      </c>
      <c r="T20" s="2">
        <v>3.75</v>
      </c>
      <c r="U20" s="2">
        <v>0.35</v>
      </c>
      <c r="V20" s="2">
        <v>1225</v>
      </c>
      <c r="W20" s="2">
        <v>13.8</v>
      </c>
      <c r="X20" s="2">
        <v>88.77</v>
      </c>
      <c r="Y20" s="2">
        <v>120</v>
      </c>
      <c r="Z20" s="2">
        <v>25.91</v>
      </c>
      <c r="AA20" s="2">
        <v>28.5</v>
      </c>
      <c r="AB20" s="2">
        <v>59</v>
      </c>
      <c r="AC20" s="2"/>
      <c r="AD20" s="2">
        <v>31</v>
      </c>
      <c r="AE20" s="2"/>
      <c r="AF20" s="2">
        <v>1.28</v>
      </c>
      <c r="AG20" s="2">
        <v>3.8</v>
      </c>
      <c r="AH20" s="2"/>
      <c r="AI20" s="2">
        <v>2.4</v>
      </c>
      <c r="AJ20" s="2"/>
      <c r="AK20" s="2">
        <v>1.2</v>
      </c>
      <c r="AL20" s="2"/>
      <c r="AM20" s="2">
        <v>1.1000000000000001</v>
      </c>
      <c r="AN20" s="2"/>
      <c r="AO20" s="1">
        <v>3</v>
      </c>
      <c r="AP20" s="1">
        <v>17.7</v>
      </c>
      <c r="AQ20" s="1">
        <v>17.3</v>
      </c>
      <c r="AR20" s="1">
        <v>-1130</v>
      </c>
      <c r="AS20" s="1">
        <v>7444</v>
      </c>
      <c r="AT20" s="1">
        <v>7</v>
      </c>
      <c r="AU20" s="3">
        <v>1.15544889</v>
      </c>
      <c r="AV20" s="6">
        <f t="shared" si="1"/>
        <v>120</v>
      </c>
      <c r="AW20" s="5">
        <f t="shared" si="2"/>
        <v>0.32169478226755588</v>
      </c>
      <c r="AX20" s="5">
        <f t="shared" si="3"/>
        <v>0.9818605425195539</v>
      </c>
      <c r="AY20" s="5">
        <f t="shared" si="4"/>
        <v>0.12100677637947725</v>
      </c>
      <c r="AZ20" s="5">
        <f t="shared" si="5"/>
        <v>7.277628032345014E-2</v>
      </c>
      <c r="BA20" s="5">
        <f t="shared" si="6"/>
        <v>0.11947218259629101</v>
      </c>
      <c r="BB20" s="5">
        <f t="shared" si="7"/>
        <v>1.3700000806646604</v>
      </c>
      <c r="BC20" s="5">
        <f t="shared" si="8"/>
        <v>7.9061866947020567</v>
      </c>
      <c r="BD20" s="5">
        <f t="shared" si="9"/>
        <v>3.5702977198073704E-3</v>
      </c>
    </row>
    <row r="21" spans="1:56" x14ac:dyDescent="0.3">
      <c r="A21" s="1">
        <v>2001</v>
      </c>
      <c r="B21" s="1" t="s">
        <v>98</v>
      </c>
      <c r="C21" s="1" t="s">
        <v>99</v>
      </c>
      <c r="D21" s="1" t="s">
        <v>100</v>
      </c>
      <c r="E21" s="1" t="s">
        <v>650</v>
      </c>
      <c r="F21" s="1">
        <v>27.5</v>
      </c>
      <c r="G21" s="1">
        <v>-113.5</v>
      </c>
      <c r="H21" s="1" t="s">
        <v>54</v>
      </c>
      <c r="I21" s="1" t="s">
        <v>65</v>
      </c>
      <c r="J21" s="2">
        <v>67</v>
      </c>
      <c r="K21" s="2">
        <v>0.43</v>
      </c>
      <c r="L21" s="2">
        <v>17</v>
      </c>
      <c r="M21" s="2">
        <v>2.5</v>
      </c>
      <c r="N21" s="2">
        <f t="shared" si="10"/>
        <v>2.2500022500022498</v>
      </c>
      <c r="O21" s="2"/>
      <c r="P21" s="2">
        <v>3.7</v>
      </c>
      <c r="Q21" s="2">
        <v>1.1000000000000001</v>
      </c>
      <c r="R21" s="2">
        <f t="shared" si="11"/>
        <v>0.32835798841605596</v>
      </c>
      <c r="S21" s="2">
        <v>1.05</v>
      </c>
      <c r="T21" s="2">
        <v>5.78</v>
      </c>
      <c r="U21" s="2">
        <v>0.16</v>
      </c>
      <c r="V21" s="2">
        <v>740</v>
      </c>
      <c r="W21" s="2">
        <v>6.3</v>
      </c>
      <c r="X21" s="2">
        <v>117.46</v>
      </c>
      <c r="Y21" s="2"/>
      <c r="Z21" s="2">
        <v>22.67</v>
      </c>
      <c r="AA21" s="2">
        <v>10.199999999999999</v>
      </c>
      <c r="AB21" s="2">
        <v>19.5</v>
      </c>
      <c r="AC21" s="2"/>
      <c r="AD21" s="2">
        <v>11.6</v>
      </c>
      <c r="AE21" s="2">
        <v>2.2999999999999998</v>
      </c>
      <c r="AF21" s="2">
        <v>0.71</v>
      </c>
      <c r="AG21" s="2">
        <v>2.2999999999999998</v>
      </c>
      <c r="AH21" s="2"/>
      <c r="AI21" s="2">
        <v>1.1499999999999999</v>
      </c>
      <c r="AJ21" s="2"/>
      <c r="AK21" s="2">
        <v>0.5</v>
      </c>
      <c r="AL21" s="2"/>
      <c r="AM21" s="2">
        <v>0.45</v>
      </c>
      <c r="AN21" s="2"/>
      <c r="AO21" s="1">
        <v>2.13</v>
      </c>
      <c r="AP21" s="1">
        <v>16.32</v>
      </c>
      <c r="AQ21" s="1">
        <v>-19</v>
      </c>
      <c r="AR21" s="1">
        <v>-683</v>
      </c>
      <c r="AS21" s="1">
        <v>17221</v>
      </c>
      <c r="AT21" s="1">
        <v>8</v>
      </c>
      <c r="AU21" s="3">
        <v>4.0107501939999999</v>
      </c>
      <c r="AV21" s="6">
        <f t="shared" si="1"/>
        <v>0</v>
      </c>
      <c r="AW21" s="5">
        <f t="shared" si="2"/>
        <v>0.33346410357002743</v>
      </c>
      <c r="AX21" s="5">
        <f t="shared" si="3"/>
        <v>1.1149941754035613</v>
      </c>
      <c r="AY21" s="5">
        <f t="shared" si="4"/>
        <v>0.18651177799290095</v>
      </c>
      <c r="AZ21" s="5">
        <f t="shared" si="5"/>
        <v>2.8301886792452831E-2</v>
      </c>
      <c r="BA21" s="5">
        <f t="shared" si="6"/>
        <v>6.5977175463623403E-2</v>
      </c>
      <c r="BB21" s="5">
        <f t="shared" si="7"/>
        <v>0.93264710050166399</v>
      </c>
      <c r="BC21" s="5">
        <f t="shared" si="8"/>
        <v>8.2779367278406042</v>
      </c>
      <c r="BD21" s="5">
        <f t="shared" si="9"/>
        <v>0</v>
      </c>
    </row>
    <row r="22" spans="1:56" x14ac:dyDescent="0.3">
      <c r="A22" s="1">
        <v>2001</v>
      </c>
      <c r="B22" s="1" t="s">
        <v>98</v>
      </c>
      <c r="C22" s="1" t="s">
        <v>353</v>
      </c>
      <c r="D22" s="1" t="s">
        <v>100</v>
      </c>
      <c r="E22" s="1" t="s">
        <v>650</v>
      </c>
      <c r="F22" s="1">
        <v>27.5</v>
      </c>
      <c r="G22" s="1">
        <v>-113.5</v>
      </c>
      <c r="H22" s="1" t="s">
        <v>54</v>
      </c>
      <c r="I22" s="1" t="s">
        <v>65</v>
      </c>
      <c r="J22" s="2">
        <v>65.349999999999994</v>
      </c>
      <c r="K22" s="2">
        <v>0.53</v>
      </c>
      <c r="L22" s="2">
        <v>16.45</v>
      </c>
      <c r="M22" s="2">
        <v>3.39</v>
      </c>
      <c r="N22" s="2">
        <f t="shared" si="10"/>
        <v>3.0510030510030508</v>
      </c>
      <c r="O22" s="2"/>
      <c r="P22" s="2">
        <v>3.55</v>
      </c>
      <c r="Q22" s="2">
        <v>1.92</v>
      </c>
      <c r="R22" s="2">
        <f t="shared" si="11"/>
        <v>0.38623995606129868</v>
      </c>
      <c r="S22" s="2">
        <v>1.39</v>
      </c>
      <c r="T22" s="2">
        <v>5.6</v>
      </c>
      <c r="U22" s="2">
        <v>0.16</v>
      </c>
      <c r="V22" s="2">
        <v>620</v>
      </c>
      <c r="W22" s="2">
        <v>8</v>
      </c>
      <c r="X22" s="2">
        <v>77.5</v>
      </c>
      <c r="Y22" s="2"/>
      <c r="Z22" s="2">
        <v>23.15</v>
      </c>
      <c r="AA22" s="2">
        <v>12.5</v>
      </c>
      <c r="AB22" s="2">
        <v>23</v>
      </c>
      <c r="AC22" s="2"/>
      <c r="AD22" s="2">
        <v>11.3</v>
      </c>
      <c r="AE22" s="2">
        <v>2.4500000000000002</v>
      </c>
      <c r="AF22" s="2">
        <v>0.77</v>
      </c>
      <c r="AG22" s="2">
        <v>2.25</v>
      </c>
      <c r="AH22" s="2"/>
      <c r="AI22" s="2">
        <v>1.45</v>
      </c>
      <c r="AJ22" s="2"/>
      <c r="AK22" s="2"/>
      <c r="AL22" s="2"/>
      <c r="AM22" s="2">
        <v>0.54</v>
      </c>
      <c r="AN22" s="2"/>
      <c r="AO22" s="1">
        <v>2.2599999999999998</v>
      </c>
      <c r="AP22" s="1">
        <v>15.86</v>
      </c>
      <c r="AQ22" s="1">
        <v>-5</v>
      </c>
      <c r="AR22" s="1">
        <v>-294</v>
      </c>
      <c r="AS22" s="1">
        <v>11921</v>
      </c>
      <c r="AT22" s="1">
        <v>7</v>
      </c>
      <c r="AU22" s="3">
        <v>0.81351093299999999</v>
      </c>
      <c r="AV22" s="6">
        <f t="shared" si="1"/>
        <v>0</v>
      </c>
      <c r="AW22" s="5">
        <f t="shared" si="2"/>
        <v>0.32267555904276185</v>
      </c>
      <c r="AX22" s="5">
        <f t="shared" si="3"/>
        <v>1.0875353636212346</v>
      </c>
      <c r="AY22" s="5">
        <f t="shared" si="4"/>
        <v>0.18070345272668603</v>
      </c>
      <c r="AZ22" s="5">
        <f t="shared" si="5"/>
        <v>3.7466307277628029E-2</v>
      </c>
      <c r="BA22" s="5">
        <f t="shared" si="6"/>
        <v>6.330242510699001E-2</v>
      </c>
      <c r="BB22" s="5">
        <f t="shared" si="7"/>
        <v>0.98248474787601181</v>
      </c>
      <c r="BC22" s="5">
        <f t="shared" si="8"/>
        <v>8.2355747275724056</v>
      </c>
      <c r="BD22" s="5">
        <f t="shared" si="9"/>
        <v>0</v>
      </c>
    </row>
    <row r="23" spans="1:56" x14ac:dyDescent="0.3">
      <c r="A23" s="1">
        <v>2001</v>
      </c>
      <c r="B23" s="1" t="s">
        <v>98</v>
      </c>
      <c r="C23" s="1" t="s">
        <v>266</v>
      </c>
      <c r="D23" s="1" t="s">
        <v>100</v>
      </c>
      <c r="E23" s="1" t="s">
        <v>650</v>
      </c>
      <c r="F23" s="1">
        <v>27.5</v>
      </c>
      <c r="G23" s="1">
        <v>-113.5</v>
      </c>
      <c r="H23" s="1" t="s">
        <v>54</v>
      </c>
      <c r="I23" s="1" t="s">
        <v>65</v>
      </c>
      <c r="J23" s="2">
        <v>67.7</v>
      </c>
      <c r="K23" s="2">
        <v>0.42</v>
      </c>
      <c r="L23" s="2">
        <v>15.8</v>
      </c>
      <c r="M23" s="2">
        <v>2.42</v>
      </c>
      <c r="N23" s="2">
        <f t="shared" si="10"/>
        <v>2.1780021780021777</v>
      </c>
      <c r="O23" s="2"/>
      <c r="P23" s="2">
        <v>3.57</v>
      </c>
      <c r="Q23" s="2">
        <v>1.6</v>
      </c>
      <c r="R23" s="2">
        <f t="shared" si="11"/>
        <v>0.42350425558676791</v>
      </c>
      <c r="S23" s="2">
        <v>1.52</v>
      </c>
      <c r="T23" s="2">
        <v>5.15</v>
      </c>
      <c r="U23" s="2">
        <v>0.14000000000000001</v>
      </c>
      <c r="V23" s="2">
        <v>820</v>
      </c>
      <c r="W23" s="2">
        <v>6.8</v>
      </c>
      <c r="X23" s="2">
        <v>120.59</v>
      </c>
      <c r="Y23" s="2"/>
      <c r="Z23" s="2">
        <v>25</v>
      </c>
      <c r="AA23" s="2">
        <v>12</v>
      </c>
      <c r="AB23" s="2">
        <v>23</v>
      </c>
      <c r="AC23" s="2"/>
      <c r="AD23" s="2">
        <v>13.2</v>
      </c>
      <c r="AE23" s="2">
        <v>2.75</v>
      </c>
      <c r="AF23" s="2">
        <v>0.77</v>
      </c>
      <c r="AG23" s="2">
        <v>2.4</v>
      </c>
      <c r="AH23" s="2"/>
      <c r="AI23" s="2">
        <v>1.3</v>
      </c>
      <c r="AJ23" s="2"/>
      <c r="AK23" s="2">
        <v>0.55000000000000004</v>
      </c>
      <c r="AL23" s="2"/>
      <c r="AM23" s="2">
        <v>0.48</v>
      </c>
      <c r="AN23" s="2"/>
      <c r="AO23" s="1">
        <v>2.2400000000000002</v>
      </c>
      <c r="AP23" s="1">
        <v>16.89</v>
      </c>
      <c r="AQ23" s="1">
        <v>-19.899999999999999</v>
      </c>
      <c r="AR23" s="1">
        <v>-685</v>
      </c>
      <c r="AS23" s="1">
        <v>16247</v>
      </c>
      <c r="AT23" s="1">
        <v>8</v>
      </c>
      <c r="AU23" s="3">
        <v>1.2909064459999999</v>
      </c>
      <c r="AV23" s="6">
        <f t="shared" si="1"/>
        <v>0</v>
      </c>
      <c r="AW23" s="5">
        <f t="shared" si="2"/>
        <v>0.30992546096508433</v>
      </c>
      <c r="AX23" s="5">
        <f t="shared" si="3"/>
        <v>1.126643368280912</v>
      </c>
      <c r="AY23" s="5">
        <f t="shared" si="4"/>
        <v>0.16618263956114879</v>
      </c>
      <c r="AZ23" s="5">
        <f t="shared" si="5"/>
        <v>4.0970350404312669E-2</v>
      </c>
      <c r="BA23" s="5">
        <f t="shared" si="6"/>
        <v>6.3659058487874468E-2</v>
      </c>
      <c r="BB23" s="5">
        <f t="shared" si="7"/>
        <v>0.95788834044896698</v>
      </c>
      <c r="BC23" s="5">
        <f t="shared" si="8"/>
        <v>8.2564816738853963</v>
      </c>
      <c r="BD23" s="5">
        <f t="shared" si="9"/>
        <v>0</v>
      </c>
    </row>
    <row r="24" spans="1:56" x14ac:dyDescent="0.3">
      <c r="A24" s="1">
        <v>2001</v>
      </c>
      <c r="B24" s="1" t="s">
        <v>98</v>
      </c>
      <c r="C24" s="1" t="s">
        <v>198</v>
      </c>
      <c r="D24" s="1" t="s">
        <v>100</v>
      </c>
      <c r="E24" s="1" t="s">
        <v>650</v>
      </c>
      <c r="F24" s="1">
        <v>27.5</v>
      </c>
      <c r="G24" s="1">
        <v>-113.5</v>
      </c>
      <c r="H24" s="1" t="s">
        <v>54</v>
      </c>
      <c r="I24" s="1" t="s">
        <v>65</v>
      </c>
      <c r="J24" s="2">
        <v>69</v>
      </c>
      <c r="K24" s="2">
        <v>0.31</v>
      </c>
      <c r="L24" s="2">
        <v>15.65</v>
      </c>
      <c r="M24" s="2">
        <v>1.95</v>
      </c>
      <c r="N24" s="2">
        <f t="shared" si="10"/>
        <v>1.7550017550017549</v>
      </c>
      <c r="O24" s="2"/>
      <c r="P24" s="2">
        <v>3.15</v>
      </c>
      <c r="Q24" s="2">
        <v>1.53</v>
      </c>
      <c r="R24" s="2">
        <f t="shared" si="11"/>
        <v>0.46575317583024634</v>
      </c>
      <c r="S24" s="2">
        <v>0.92</v>
      </c>
      <c r="T24" s="2">
        <v>5.58</v>
      </c>
      <c r="U24" s="2">
        <v>0.1</v>
      </c>
      <c r="V24" s="2">
        <v>705</v>
      </c>
      <c r="W24" s="2">
        <v>4.3</v>
      </c>
      <c r="X24" s="2">
        <v>163.95</v>
      </c>
      <c r="Y24" s="2"/>
      <c r="Z24" s="2">
        <v>32</v>
      </c>
      <c r="AA24" s="2">
        <v>8</v>
      </c>
      <c r="AB24" s="2">
        <v>18.5</v>
      </c>
      <c r="AC24" s="2"/>
      <c r="AD24" s="2">
        <v>10.6</v>
      </c>
      <c r="AE24" s="2">
        <v>2.5</v>
      </c>
      <c r="AF24" s="2">
        <v>0.66</v>
      </c>
      <c r="AG24" s="2">
        <v>1.95</v>
      </c>
      <c r="AH24" s="2"/>
      <c r="AI24" s="2">
        <v>0.95</v>
      </c>
      <c r="AJ24" s="2"/>
      <c r="AK24" s="2"/>
      <c r="AL24" s="2"/>
      <c r="AM24" s="2">
        <v>0.25</v>
      </c>
      <c r="AN24" s="2"/>
      <c r="AO24" s="1">
        <v>1.87</v>
      </c>
      <c r="AP24" s="1">
        <v>19.079999999999998</v>
      </c>
      <c r="AQ24" s="1">
        <v>-68.5</v>
      </c>
      <c r="AR24" s="1">
        <v>-700</v>
      </c>
      <c r="AS24" s="1">
        <v>16271</v>
      </c>
      <c r="AT24" s="1">
        <v>7</v>
      </c>
      <c r="AU24" s="3">
        <v>1.965088454</v>
      </c>
      <c r="AV24" s="6">
        <f t="shared" si="1"/>
        <v>0</v>
      </c>
      <c r="AW24" s="5">
        <f t="shared" si="2"/>
        <v>0.30698313063946642</v>
      </c>
      <c r="AX24" s="5">
        <f t="shared" si="3"/>
        <v>1.1482775836245631</v>
      </c>
      <c r="AY24" s="5">
        <f t="shared" si="4"/>
        <v>0.18005808325266215</v>
      </c>
      <c r="AZ24" s="5">
        <f t="shared" si="5"/>
        <v>2.4797843665768194E-2</v>
      </c>
      <c r="BA24" s="5">
        <f t="shared" si="6"/>
        <v>5.6169757489300996E-2</v>
      </c>
      <c r="BB24" s="5">
        <f t="shared" si="7"/>
        <v>0.899840509145858</v>
      </c>
      <c r="BC24" s="5">
        <f t="shared" si="8"/>
        <v>8.3058223304930365</v>
      </c>
      <c r="BD24" s="5">
        <f t="shared" si="9"/>
        <v>0</v>
      </c>
    </row>
    <row r="25" spans="1:56" x14ac:dyDescent="0.3">
      <c r="A25" s="1">
        <v>2001</v>
      </c>
      <c r="B25" s="1" t="s">
        <v>98</v>
      </c>
      <c r="C25" s="1" t="s">
        <v>357</v>
      </c>
      <c r="D25" s="1" t="s">
        <v>100</v>
      </c>
      <c r="E25" s="1" t="s">
        <v>650</v>
      </c>
      <c r="F25" s="1">
        <v>27.5</v>
      </c>
      <c r="G25" s="1">
        <v>-113.5</v>
      </c>
      <c r="H25" s="1" t="s">
        <v>54</v>
      </c>
      <c r="I25" s="1" t="s">
        <v>65</v>
      </c>
      <c r="J25" s="2">
        <v>65</v>
      </c>
      <c r="K25" s="2">
        <v>0.62</v>
      </c>
      <c r="L25" s="2">
        <v>15.9</v>
      </c>
      <c r="M25" s="2">
        <v>3.8</v>
      </c>
      <c r="N25" s="2">
        <f t="shared" si="10"/>
        <v>3.4200034200034195</v>
      </c>
      <c r="O25" s="2"/>
      <c r="P25" s="2">
        <v>4.2</v>
      </c>
      <c r="Q25" s="2">
        <v>3.05</v>
      </c>
      <c r="R25" s="2">
        <f t="shared" si="11"/>
        <v>0.47140624231669853</v>
      </c>
      <c r="S25" s="2">
        <v>1.27</v>
      </c>
      <c r="T25" s="2">
        <v>5.12</v>
      </c>
      <c r="U25" s="2">
        <v>0.16</v>
      </c>
      <c r="V25" s="2">
        <v>625</v>
      </c>
      <c r="W25" s="2">
        <v>10.1</v>
      </c>
      <c r="X25" s="2">
        <v>61.88</v>
      </c>
      <c r="Y25" s="2"/>
      <c r="Z25" s="2">
        <v>14.46</v>
      </c>
      <c r="AA25" s="2">
        <v>12</v>
      </c>
      <c r="AB25" s="2">
        <v>21</v>
      </c>
      <c r="AC25" s="2"/>
      <c r="AD25" s="2">
        <v>11.5</v>
      </c>
      <c r="AE25" s="2">
        <v>2.5</v>
      </c>
      <c r="AF25" s="2">
        <v>0.78</v>
      </c>
      <c r="AG25" s="2">
        <v>2.5</v>
      </c>
      <c r="AH25" s="2"/>
      <c r="AI25" s="2">
        <v>1.85</v>
      </c>
      <c r="AJ25" s="2"/>
      <c r="AK25" s="2"/>
      <c r="AL25" s="2"/>
      <c r="AM25" s="2">
        <v>0.83</v>
      </c>
      <c r="AN25" s="2"/>
      <c r="AO25" s="1">
        <v>2.44</v>
      </c>
      <c r="AP25" s="1">
        <v>12.85</v>
      </c>
      <c r="AQ25" s="1">
        <v>11.5</v>
      </c>
      <c r="AR25" s="1">
        <v>-270</v>
      </c>
      <c r="AS25" s="1">
        <v>11623</v>
      </c>
      <c r="AT25" s="1">
        <v>7</v>
      </c>
      <c r="AU25" s="3">
        <v>0.79563835999999999</v>
      </c>
      <c r="AV25" s="6">
        <f t="shared" si="1"/>
        <v>0</v>
      </c>
      <c r="AW25" s="5">
        <f t="shared" si="2"/>
        <v>0.31188701451549627</v>
      </c>
      <c r="AX25" s="5">
        <f t="shared" si="3"/>
        <v>1.0817107671825594</v>
      </c>
      <c r="AY25" s="5">
        <f t="shared" si="4"/>
        <v>0.16521458535011296</v>
      </c>
      <c r="AZ25" s="5">
        <f t="shared" si="5"/>
        <v>3.4231805929919139E-2</v>
      </c>
      <c r="BA25" s="5">
        <f t="shared" si="6"/>
        <v>7.4893009985734671E-2</v>
      </c>
      <c r="BB25" s="5">
        <f t="shared" si="7"/>
        <v>1.035156698292595</v>
      </c>
      <c r="BC25" s="5">
        <f t="shared" si="8"/>
        <v>8.1908035697183124</v>
      </c>
      <c r="BD25" s="5">
        <f t="shared" si="9"/>
        <v>0</v>
      </c>
    </row>
    <row r="26" spans="1:56" x14ac:dyDescent="0.3">
      <c r="A26" s="1">
        <v>2001</v>
      </c>
      <c r="B26" s="1" t="s">
        <v>74</v>
      </c>
      <c r="C26" s="1" t="s">
        <v>95</v>
      </c>
      <c r="D26" s="1" t="s">
        <v>75</v>
      </c>
      <c r="E26" s="1" t="s">
        <v>76</v>
      </c>
      <c r="F26" s="1">
        <v>-3.0329999999999999</v>
      </c>
      <c r="G26" s="1">
        <v>-79.23</v>
      </c>
      <c r="H26" s="1" t="s">
        <v>77</v>
      </c>
      <c r="I26" s="1" t="s">
        <v>65</v>
      </c>
      <c r="J26" s="2">
        <v>63.25</v>
      </c>
      <c r="K26" s="2">
        <v>0.67</v>
      </c>
      <c r="L26" s="2">
        <v>17.7</v>
      </c>
      <c r="M26" s="2"/>
      <c r="N26" s="2"/>
      <c r="O26" s="2"/>
      <c r="P26" s="2">
        <v>4.8</v>
      </c>
      <c r="Q26" s="2">
        <v>1.49</v>
      </c>
      <c r="R26" s="2"/>
      <c r="S26" s="2">
        <v>1.38</v>
      </c>
      <c r="T26" s="2">
        <v>4.55</v>
      </c>
      <c r="U26" s="2">
        <v>0.19</v>
      </c>
      <c r="V26" s="2">
        <v>630</v>
      </c>
      <c r="W26" s="2">
        <v>13.6</v>
      </c>
      <c r="X26" s="2">
        <v>46.32</v>
      </c>
      <c r="Y26" s="2">
        <v>115</v>
      </c>
      <c r="Z26" s="2">
        <v>20.260000000000002</v>
      </c>
      <c r="AA26" s="2">
        <v>15.8</v>
      </c>
      <c r="AB26" s="2">
        <v>31.5</v>
      </c>
      <c r="AC26" s="2"/>
      <c r="AD26" s="2">
        <v>17</v>
      </c>
      <c r="AE26" s="2">
        <v>3.3</v>
      </c>
      <c r="AF26" s="2">
        <v>0.99</v>
      </c>
      <c r="AG26" s="2">
        <v>2.9</v>
      </c>
      <c r="AH26" s="2"/>
      <c r="AI26" s="2">
        <v>1.65</v>
      </c>
      <c r="AJ26" s="2"/>
      <c r="AK26" s="2">
        <v>0.95</v>
      </c>
      <c r="AL26" s="2"/>
      <c r="AM26" s="2">
        <v>0.78</v>
      </c>
      <c r="AN26" s="2"/>
      <c r="AO26" s="1">
        <v>2.58</v>
      </c>
      <c r="AP26" s="1">
        <v>15.62</v>
      </c>
      <c r="AQ26" s="1">
        <v>7</v>
      </c>
      <c r="AR26" s="1">
        <v>-755</v>
      </c>
      <c r="AS26" s="1">
        <v>8809</v>
      </c>
      <c r="AT26" s="1">
        <v>8</v>
      </c>
      <c r="AU26" s="3">
        <v>4.0699953649999996</v>
      </c>
      <c r="AV26" s="6">
        <f t="shared" si="1"/>
        <v>115</v>
      </c>
      <c r="AW26" s="5">
        <f t="shared" si="2"/>
        <v>0.34719497842291092</v>
      </c>
      <c r="AX26" s="5">
        <f t="shared" si="3"/>
        <v>1.0525877849891829</v>
      </c>
      <c r="AY26" s="5">
        <f t="shared" si="4"/>
        <v>0.1468215553404324</v>
      </c>
      <c r="AZ26" s="5">
        <f t="shared" si="5"/>
        <v>3.7196765498652286E-2</v>
      </c>
      <c r="BA26" s="5">
        <f t="shared" si="6"/>
        <v>8.5592011412268187E-2</v>
      </c>
      <c r="BB26" s="5">
        <f t="shared" si="7"/>
        <v>0.97195030766752111</v>
      </c>
      <c r="BC26" s="5">
        <f t="shared" si="8"/>
        <v>8.2445290017496227</v>
      </c>
      <c r="BD26" s="5">
        <f t="shared" si="9"/>
        <v>4.7991157387398068E-3</v>
      </c>
    </row>
    <row r="27" spans="1:56" x14ac:dyDescent="0.3">
      <c r="A27" s="1">
        <v>2001</v>
      </c>
      <c r="B27" s="1" t="s">
        <v>74</v>
      </c>
      <c r="C27" s="1" t="s">
        <v>128</v>
      </c>
      <c r="D27" s="1" t="s">
        <v>75</v>
      </c>
      <c r="E27" s="1" t="s">
        <v>76</v>
      </c>
      <c r="F27" s="1">
        <v>-3.0329999999999999</v>
      </c>
      <c r="G27" s="1">
        <v>-79.23</v>
      </c>
      <c r="H27" s="1" t="s">
        <v>77</v>
      </c>
      <c r="I27" s="1" t="s">
        <v>65</v>
      </c>
      <c r="J27" s="2">
        <v>63</v>
      </c>
      <c r="K27" s="2">
        <v>0.67</v>
      </c>
      <c r="L27" s="2">
        <v>17.55</v>
      </c>
      <c r="M27" s="2"/>
      <c r="N27" s="2"/>
      <c r="O27" s="2"/>
      <c r="P27" s="2">
        <v>5.2</v>
      </c>
      <c r="Q27" s="2">
        <v>1.66</v>
      </c>
      <c r="R27" s="2"/>
      <c r="S27" s="2">
        <v>1.4</v>
      </c>
      <c r="T27" s="2">
        <v>4.8</v>
      </c>
      <c r="U27" s="2">
        <v>0.2</v>
      </c>
      <c r="V27" s="2">
        <v>685</v>
      </c>
      <c r="W27" s="2">
        <v>12.2</v>
      </c>
      <c r="X27" s="2">
        <v>56.15</v>
      </c>
      <c r="Y27" s="2">
        <v>115</v>
      </c>
      <c r="Z27" s="2">
        <v>21.43</v>
      </c>
      <c r="AA27" s="2">
        <v>16.5</v>
      </c>
      <c r="AB27" s="2">
        <v>33</v>
      </c>
      <c r="AC27" s="2"/>
      <c r="AD27" s="2">
        <v>20</v>
      </c>
      <c r="AE27" s="2">
        <v>3.7</v>
      </c>
      <c r="AF27" s="2">
        <v>1.05</v>
      </c>
      <c r="AG27" s="2">
        <v>3.1</v>
      </c>
      <c r="AH27" s="2"/>
      <c r="AI27" s="2">
        <v>1.8</v>
      </c>
      <c r="AJ27" s="2"/>
      <c r="AK27" s="2">
        <v>0.95</v>
      </c>
      <c r="AL27" s="2"/>
      <c r="AM27" s="2">
        <v>0.77</v>
      </c>
      <c r="AN27" s="2"/>
      <c r="AO27" s="1">
        <v>2.63</v>
      </c>
      <c r="AP27" s="1">
        <v>16.170000000000002</v>
      </c>
      <c r="AQ27" s="1">
        <v>-5.6</v>
      </c>
      <c r="AR27" s="1">
        <v>-844</v>
      </c>
      <c r="AS27" s="1">
        <v>9025</v>
      </c>
      <c r="AT27" s="1">
        <v>8</v>
      </c>
      <c r="AU27" s="3">
        <v>3.161179432</v>
      </c>
      <c r="AV27" s="6">
        <f t="shared" si="1"/>
        <v>115</v>
      </c>
      <c r="AW27" s="5">
        <f t="shared" si="2"/>
        <v>0.34425264809729306</v>
      </c>
      <c r="AX27" s="5">
        <f t="shared" si="3"/>
        <v>1.0484273589615576</v>
      </c>
      <c r="AY27" s="5">
        <f t="shared" si="4"/>
        <v>0.15488867376573087</v>
      </c>
      <c r="AZ27" s="5">
        <f t="shared" si="5"/>
        <v>3.7735849056603772E-2</v>
      </c>
      <c r="BA27" s="5">
        <f t="shared" si="6"/>
        <v>9.2724679029957208E-2</v>
      </c>
      <c r="BB27" s="5">
        <f t="shared" si="7"/>
        <v>1.0475169044660493</v>
      </c>
      <c r="BC27" s="5">
        <f t="shared" si="8"/>
        <v>8.1802973944708768</v>
      </c>
      <c r="BD27" s="5">
        <f t="shared" si="9"/>
        <v>4.5005520749271484E-3</v>
      </c>
    </row>
    <row r="28" spans="1:56" x14ac:dyDescent="0.3">
      <c r="A28" s="1">
        <v>2001</v>
      </c>
      <c r="B28" s="1" t="s">
        <v>74</v>
      </c>
      <c r="C28" s="1" t="s">
        <v>429</v>
      </c>
      <c r="D28" s="1" t="s">
        <v>75</v>
      </c>
      <c r="E28" s="1" t="s">
        <v>76</v>
      </c>
      <c r="F28" s="1">
        <v>-3.0329999999999999</v>
      </c>
      <c r="G28" s="1">
        <v>-79.23</v>
      </c>
      <c r="H28" s="1" t="s">
        <v>77</v>
      </c>
      <c r="I28" s="1" t="s">
        <v>65</v>
      </c>
      <c r="J28" s="2">
        <v>61.4</v>
      </c>
      <c r="K28" s="2">
        <v>0.8</v>
      </c>
      <c r="L28" s="2">
        <v>17.649999999999999</v>
      </c>
      <c r="M28" s="2"/>
      <c r="N28" s="2"/>
      <c r="O28" s="2"/>
      <c r="P28" s="2">
        <v>5.9</v>
      </c>
      <c r="Q28" s="2">
        <v>1.83</v>
      </c>
      <c r="R28" s="2"/>
      <c r="S28" s="2">
        <v>1.22</v>
      </c>
      <c r="T28" s="2">
        <v>4.6500000000000004</v>
      </c>
      <c r="U28" s="2">
        <v>0.22</v>
      </c>
      <c r="V28" s="2">
        <v>720</v>
      </c>
      <c r="W28" s="2">
        <v>10.5</v>
      </c>
      <c r="X28" s="2">
        <v>68.569999999999993</v>
      </c>
      <c r="Y28" s="2">
        <v>100</v>
      </c>
      <c r="Z28" s="2">
        <v>19.86</v>
      </c>
      <c r="AA28" s="2">
        <v>14.5</v>
      </c>
      <c r="AB28" s="2">
        <v>29</v>
      </c>
      <c r="AC28" s="2"/>
      <c r="AD28" s="2">
        <v>17</v>
      </c>
      <c r="AE28" s="2">
        <v>3.65</v>
      </c>
      <c r="AF28" s="2">
        <v>1.04</v>
      </c>
      <c r="AG28" s="2">
        <v>2.9</v>
      </c>
      <c r="AH28" s="2"/>
      <c r="AI28" s="2">
        <v>1.85</v>
      </c>
      <c r="AJ28" s="2"/>
      <c r="AK28" s="2">
        <v>0.85</v>
      </c>
      <c r="AL28" s="2"/>
      <c r="AM28" s="2">
        <v>0.73</v>
      </c>
      <c r="AN28" s="2"/>
      <c r="AO28" s="1">
        <v>2.56</v>
      </c>
      <c r="AP28" s="1">
        <v>15.64</v>
      </c>
      <c r="AQ28" s="1">
        <v>-12.6</v>
      </c>
      <c r="AR28" s="1">
        <v>-724</v>
      </c>
      <c r="AS28" s="1">
        <v>11902</v>
      </c>
      <c r="AT28" s="1">
        <v>8</v>
      </c>
      <c r="AU28" s="3">
        <v>0.50251543700000001</v>
      </c>
      <c r="AV28" s="6">
        <f t="shared" si="1"/>
        <v>100</v>
      </c>
      <c r="AW28" s="5">
        <f t="shared" si="2"/>
        <v>0.34621420164770494</v>
      </c>
      <c r="AX28" s="5">
        <f t="shared" si="3"/>
        <v>1.0218006323847562</v>
      </c>
      <c r="AY28" s="5">
        <f t="shared" si="4"/>
        <v>0.15004840271055181</v>
      </c>
      <c r="AZ28" s="5">
        <f t="shared" si="5"/>
        <v>3.288409703504043E-2</v>
      </c>
      <c r="BA28" s="5">
        <f t="shared" si="6"/>
        <v>0.10520684736091299</v>
      </c>
      <c r="BB28" s="5">
        <f t="shared" si="7"/>
        <v>1.1118953323734158</v>
      </c>
      <c r="BC28" s="5">
        <f t="shared" si="8"/>
        <v>8.1255757307496133</v>
      </c>
      <c r="BD28" s="5">
        <f t="shared" si="9"/>
        <v>3.7051230366601552E-3</v>
      </c>
    </row>
    <row r="29" spans="1:56" x14ac:dyDescent="0.3">
      <c r="A29" s="1">
        <v>2001</v>
      </c>
      <c r="B29" s="1" t="s">
        <v>74</v>
      </c>
      <c r="C29" s="1" t="s">
        <v>352</v>
      </c>
      <c r="D29" s="1" t="s">
        <v>75</v>
      </c>
      <c r="E29" s="1" t="s">
        <v>76</v>
      </c>
      <c r="F29" s="1">
        <v>-3.0329999999999999</v>
      </c>
      <c r="G29" s="1">
        <v>-79.23</v>
      </c>
      <c r="H29" s="1" t="s">
        <v>77</v>
      </c>
      <c r="I29" s="1" t="s">
        <v>65</v>
      </c>
      <c r="J29" s="2">
        <v>62</v>
      </c>
      <c r="K29" s="2">
        <v>0.76</v>
      </c>
      <c r="L29" s="2">
        <v>17.8</v>
      </c>
      <c r="M29" s="2"/>
      <c r="N29" s="2"/>
      <c r="O29" s="2"/>
      <c r="P29" s="2">
        <v>5</v>
      </c>
      <c r="Q29" s="2">
        <v>1.28</v>
      </c>
      <c r="R29" s="2"/>
      <c r="S29" s="2">
        <v>1.28</v>
      </c>
      <c r="T29" s="2">
        <v>4.33</v>
      </c>
      <c r="U29" s="2">
        <v>0.2</v>
      </c>
      <c r="V29" s="2">
        <v>627</v>
      </c>
      <c r="W29" s="2">
        <v>8.4</v>
      </c>
      <c r="X29" s="2">
        <v>74.64</v>
      </c>
      <c r="Y29" s="2">
        <v>110</v>
      </c>
      <c r="Z29" s="2">
        <v>19.850000000000001</v>
      </c>
      <c r="AA29" s="2">
        <v>13.3</v>
      </c>
      <c r="AB29" s="2">
        <v>28.5</v>
      </c>
      <c r="AC29" s="2"/>
      <c r="AD29" s="2">
        <v>15.3</v>
      </c>
      <c r="AE29" s="2">
        <v>3.35</v>
      </c>
      <c r="AF29" s="2">
        <v>0.94</v>
      </c>
      <c r="AG29" s="2">
        <v>2.75</v>
      </c>
      <c r="AH29" s="2"/>
      <c r="AI29" s="2">
        <v>1.6</v>
      </c>
      <c r="AJ29" s="2"/>
      <c r="AK29" s="2">
        <v>0.7</v>
      </c>
      <c r="AL29" s="2"/>
      <c r="AM29" s="2">
        <v>0.67</v>
      </c>
      <c r="AN29" s="2"/>
      <c r="AO29" s="1">
        <v>2.4500000000000002</v>
      </c>
      <c r="AP29" s="1">
        <v>16.010000000000002</v>
      </c>
      <c r="AQ29" s="1">
        <v>-8.6</v>
      </c>
      <c r="AR29" s="1">
        <v>-883</v>
      </c>
      <c r="AS29" s="1">
        <v>14460</v>
      </c>
      <c r="AT29" s="1">
        <v>8</v>
      </c>
      <c r="AU29" s="3">
        <v>0.81430659400000005</v>
      </c>
      <c r="AV29" s="6">
        <f t="shared" si="1"/>
        <v>110</v>
      </c>
      <c r="AW29" s="5">
        <f t="shared" si="2"/>
        <v>0.34915653197332286</v>
      </c>
      <c r="AX29" s="5">
        <f t="shared" si="3"/>
        <v>1.0317856548510567</v>
      </c>
      <c r="AY29" s="5">
        <f t="shared" si="4"/>
        <v>0.13972249112616975</v>
      </c>
      <c r="AZ29" s="5">
        <f t="shared" si="5"/>
        <v>3.4501347708894875E-2</v>
      </c>
      <c r="BA29" s="5">
        <f t="shared" si="6"/>
        <v>8.9158345221112698E-2</v>
      </c>
      <c r="BB29" s="5">
        <f t="shared" si="7"/>
        <v>0.97858689507956231</v>
      </c>
      <c r="BC29" s="5">
        <f t="shared" si="8"/>
        <v>8.2388879024493882</v>
      </c>
      <c r="BD29" s="5">
        <f t="shared" si="9"/>
        <v>4.5646362019335432E-3</v>
      </c>
    </row>
    <row r="30" spans="1:56" x14ac:dyDescent="0.3">
      <c r="A30" s="1">
        <v>2001</v>
      </c>
      <c r="B30" s="1" t="s">
        <v>74</v>
      </c>
      <c r="C30" s="1" t="s">
        <v>365</v>
      </c>
      <c r="D30" s="1" t="s">
        <v>75</v>
      </c>
      <c r="E30" s="1" t="s">
        <v>76</v>
      </c>
      <c r="F30" s="1">
        <v>-3.0329999999999999</v>
      </c>
      <c r="G30" s="1">
        <v>-79.23</v>
      </c>
      <c r="H30" s="1" t="s">
        <v>77</v>
      </c>
      <c r="I30" s="1" t="s">
        <v>65</v>
      </c>
      <c r="J30" s="2">
        <v>60.3</v>
      </c>
      <c r="K30" s="2">
        <v>0.84</v>
      </c>
      <c r="L30" s="2">
        <v>17.899999999999999</v>
      </c>
      <c r="M30" s="2"/>
      <c r="N30" s="2"/>
      <c r="O30" s="2"/>
      <c r="P30" s="2">
        <v>6.3</v>
      </c>
      <c r="Q30" s="2">
        <v>2.54</v>
      </c>
      <c r="R30" s="2"/>
      <c r="S30" s="2">
        <v>1.24</v>
      </c>
      <c r="T30" s="2">
        <v>4.7</v>
      </c>
      <c r="U30" s="2">
        <v>0.22</v>
      </c>
      <c r="V30" s="2">
        <v>825</v>
      </c>
      <c r="W30" s="2">
        <v>11</v>
      </c>
      <c r="X30" s="2">
        <v>75</v>
      </c>
      <c r="Y30" s="2">
        <v>100</v>
      </c>
      <c r="Z30" s="2">
        <v>19.190000000000001</v>
      </c>
      <c r="AA30" s="2">
        <v>16.5</v>
      </c>
      <c r="AB30" s="2">
        <v>35.5</v>
      </c>
      <c r="AC30" s="2"/>
      <c r="AD30" s="2">
        <v>21</v>
      </c>
      <c r="AE30" s="2">
        <v>4.05</v>
      </c>
      <c r="AF30" s="2">
        <v>1.1000000000000001</v>
      </c>
      <c r="AG30" s="2">
        <v>3.4</v>
      </c>
      <c r="AH30" s="2"/>
      <c r="AI30" s="2">
        <v>2.15</v>
      </c>
      <c r="AJ30" s="2"/>
      <c r="AK30" s="2">
        <v>1</v>
      </c>
      <c r="AL30" s="2"/>
      <c r="AM30" s="2">
        <v>0.86</v>
      </c>
      <c r="AN30" s="2"/>
      <c r="AO30" s="1">
        <v>2.72</v>
      </c>
      <c r="AP30" s="1">
        <v>15.79</v>
      </c>
      <c r="AQ30" s="1">
        <v>-12.4</v>
      </c>
      <c r="AR30" s="1">
        <v>-803</v>
      </c>
      <c r="AS30" s="1">
        <v>8185</v>
      </c>
      <c r="AT30" s="1">
        <v>8</v>
      </c>
      <c r="AU30" s="3">
        <v>0.75383154500000005</v>
      </c>
      <c r="AV30" s="6">
        <f t="shared" si="1"/>
        <v>100</v>
      </c>
      <c r="AW30" s="5">
        <f t="shared" si="2"/>
        <v>0.35111808552373475</v>
      </c>
      <c r="AX30" s="5">
        <f t="shared" si="3"/>
        <v>1.0034947578632052</v>
      </c>
      <c r="AY30" s="5">
        <f t="shared" si="4"/>
        <v>0.15166182639561149</v>
      </c>
      <c r="AZ30" s="5">
        <f t="shared" si="5"/>
        <v>3.3423180592991909E-2</v>
      </c>
      <c r="BA30" s="5">
        <f t="shared" si="6"/>
        <v>0.11233951497860199</v>
      </c>
      <c r="BB30" s="5">
        <f t="shared" si="7"/>
        <v>1.162962020034048</v>
      </c>
      <c r="BC30" s="5">
        <f t="shared" si="8"/>
        <v>8.0821690462380751</v>
      </c>
      <c r="BD30" s="5">
        <f t="shared" si="9"/>
        <v>3.5477364555251186E-3</v>
      </c>
    </row>
    <row r="31" spans="1:56" x14ac:dyDescent="0.3">
      <c r="A31" s="1">
        <v>2001</v>
      </c>
      <c r="B31" s="1" t="s">
        <v>74</v>
      </c>
      <c r="C31" s="1" t="s">
        <v>363</v>
      </c>
      <c r="D31" s="1" t="s">
        <v>75</v>
      </c>
      <c r="E31" s="1" t="s">
        <v>76</v>
      </c>
      <c r="F31" s="1">
        <v>-3.0329999999999999</v>
      </c>
      <c r="G31" s="1">
        <v>-79.23</v>
      </c>
      <c r="H31" s="1" t="s">
        <v>77</v>
      </c>
      <c r="I31" s="1" t="s">
        <v>65</v>
      </c>
      <c r="J31" s="2">
        <v>62</v>
      </c>
      <c r="K31" s="2">
        <v>0.76</v>
      </c>
      <c r="L31" s="2">
        <v>17.75</v>
      </c>
      <c r="M31" s="2"/>
      <c r="N31" s="2"/>
      <c r="O31" s="2"/>
      <c r="P31" s="2">
        <v>5.6</v>
      </c>
      <c r="Q31" s="2">
        <v>1.92</v>
      </c>
      <c r="R31" s="2"/>
      <c r="S31" s="2">
        <v>1.1599999999999999</v>
      </c>
      <c r="T31" s="2">
        <v>4.5999999999999996</v>
      </c>
      <c r="U31" s="2">
        <v>0.19</v>
      </c>
      <c r="V31" s="2">
        <v>700</v>
      </c>
      <c r="W31" s="2">
        <v>8.8000000000000007</v>
      </c>
      <c r="X31" s="2">
        <v>79.55</v>
      </c>
      <c r="Y31" s="2">
        <v>98</v>
      </c>
      <c r="Z31" s="2">
        <v>18.309999999999999</v>
      </c>
      <c r="AA31" s="2">
        <v>13</v>
      </c>
      <c r="AB31" s="2">
        <v>26</v>
      </c>
      <c r="AC31" s="2"/>
      <c r="AD31" s="2">
        <v>14.5</v>
      </c>
      <c r="AE31" s="2">
        <v>3.05</v>
      </c>
      <c r="AF31" s="2">
        <v>0.88</v>
      </c>
      <c r="AG31" s="2">
        <v>2.7</v>
      </c>
      <c r="AH31" s="2"/>
      <c r="AI31" s="2">
        <v>1.65</v>
      </c>
      <c r="AJ31" s="2"/>
      <c r="AK31" s="2">
        <v>0.75</v>
      </c>
      <c r="AL31" s="2"/>
      <c r="AM31" s="2">
        <v>0.71</v>
      </c>
      <c r="AN31" s="2"/>
      <c r="AO31" s="1">
        <v>2.4500000000000002</v>
      </c>
      <c r="AP31" s="1">
        <v>15.16</v>
      </c>
      <c r="AQ31" s="1">
        <v>-2.9</v>
      </c>
      <c r="AR31" s="1">
        <v>-732</v>
      </c>
      <c r="AS31" s="1">
        <v>13514</v>
      </c>
      <c r="AT31" s="1">
        <v>8</v>
      </c>
      <c r="AU31" s="3">
        <v>0.76751652800000003</v>
      </c>
      <c r="AV31" s="6">
        <f t="shared" si="1"/>
        <v>98</v>
      </c>
      <c r="AW31" s="5">
        <f t="shared" si="2"/>
        <v>0.34817575519811689</v>
      </c>
      <c r="AX31" s="5">
        <f t="shared" si="3"/>
        <v>1.0317856548510567</v>
      </c>
      <c r="AY31" s="5">
        <f t="shared" si="4"/>
        <v>0.1484349790254921</v>
      </c>
      <c r="AZ31" s="5">
        <f t="shared" si="5"/>
        <v>3.1266846361185978E-2</v>
      </c>
      <c r="BA31" s="5">
        <f t="shared" si="6"/>
        <v>9.9857346647646214E-2</v>
      </c>
      <c r="BB31" s="5">
        <f t="shared" si="7"/>
        <v>1.0561563709363273</v>
      </c>
      <c r="BC31" s="5">
        <f t="shared" si="8"/>
        <v>8.1729538479711401</v>
      </c>
      <c r="BD31" s="5">
        <f t="shared" si="9"/>
        <v>3.8071918737354179E-3</v>
      </c>
    </row>
    <row r="32" spans="1:56" x14ac:dyDescent="0.3">
      <c r="A32" s="1">
        <v>2001</v>
      </c>
      <c r="B32" s="1" t="s">
        <v>74</v>
      </c>
      <c r="C32" s="1" t="s">
        <v>370</v>
      </c>
      <c r="D32" s="1" t="s">
        <v>75</v>
      </c>
      <c r="E32" s="1" t="s">
        <v>76</v>
      </c>
      <c r="F32" s="1">
        <v>-3.0329999999999999</v>
      </c>
      <c r="G32" s="1">
        <v>-79.23</v>
      </c>
      <c r="H32" s="1" t="s">
        <v>77</v>
      </c>
      <c r="I32" s="1" t="s">
        <v>65</v>
      </c>
      <c r="J32" s="2">
        <v>60.5</v>
      </c>
      <c r="K32" s="2">
        <v>0.83</v>
      </c>
      <c r="L32" s="2">
        <v>17.75</v>
      </c>
      <c r="M32" s="2"/>
      <c r="N32" s="2"/>
      <c r="O32" s="2"/>
      <c r="P32" s="2">
        <v>6.1</v>
      </c>
      <c r="Q32" s="2">
        <v>2.4900000000000002</v>
      </c>
      <c r="R32" s="2"/>
      <c r="S32" s="2">
        <v>1.3</v>
      </c>
      <c r="T32" s="2">
        <v>4.62</v>
      </c>
      <c r="U32" s="2">
        <v>0.22</v>
      </c>
      <c r="V32" s="2">
        <v>800</v>
      </c>
      <c r="W32" s="2">
        <v>9.5</v>
      </c>
      <c r="X32" s="2">
        <v>84.21</v>
      </c>
      <c r="Y32" s="2">
        <v>105</v>
      </c>
      <c r="Z32" s="2">
        <v>18.18</v>
      </c>
      <c r="AA32" s="2">
        <v>14</v>
      </c>
      <c r="AB32" s="2">
        <v>31</v>
      </c>
      <c r="AC32" s="2"/>
      <c r="AD32" s="2">
        <v>17.5</v>
      </c>
      <c r="AE32" s="2">
        <v>3.5</v>
      </c>
      <c r="AF32" s="2">
        <v>1.02</v>
      </c>
      <c r="AG32" s="2">
        <v>3</v>
      </c>
      <c r="AH32" s="2"/>
      <c r="AI32" s="2">
        <v>1.85</v>
      </c>
      <c r="AJ32" s="2"/>
      <c r="AK32" s="2">
        <v>0.85</v>
      </c>
      <c r="AL32" s="2"/>
      <c r="AM32" s="2">
        <v>0.77</v>
      </c>
      <c r="AN32" s="2"/>
      <c r="AO32" s="1">
        <v>2.57</v>
      </c>
      <c r="AP32" s="1">
        <v>15.58</v>
      </c>
      <c r="AQ32" s="1">
        <v>-9.6999999999999993</v>
      </c>
      <c r="AR32" s="1">
        <v>-838</v>
      </c>
      <c r="AS32" s="1">
        <v>9440</v>
      </c>
      <c r="AT32" s="1">
        <v>8</v>
      </c>
      <c r="AU32" s="3">
        <v>0.71738336199999997</v>
      </c>
      <c r="AV32" s="6">
        <f t="shared" si="1"/>
        <v>105</v>
      </c>
      <c r="AW32" s="5">
        <f t="shared" si="2"/>
        <v>0.34817575519811689</v>
      </c>
      <c r="AX32" s="5">
        <f t="shared" si="3"/>
        <v>1.0068230986853053</v>
      </c>
      <c r="AY32" s="5">
        <f t="shared" si="4"/>
        <v>0.14908034849951599</v>
      </c>
      <c r="AZ32" s="5">
        <f t="shared" si="5"/>
        <v>3.5040431266846361E-2</v>
      </c>
      <c r="BA32" s="5">
        <f t="shared" si="6"/>
        <v>0.10877318116975748</v>
      </c>
      <c r="BB32" s="5">
        <f t="shared" si="7"/>
        <v>1.1458152796692984</v>
      </c>
      <c r="BC32" s="5">
        <f t="shared" si="8"/>
        <v>8.0967437755481129</v>
      </c>
      <c r="BD32" s="5">
        <f t="shared" si="9"/>
        <v>3.7798135213558594E-3</v>
      </c>
    </row>
    <row r="33" spans="1:56" x14ac:dyDescent="0.3">
      <c r="A33" s="1">
        <v>2001</v>
      </c>
      <c r="B33" s="1" t="s">
        <v>74</v>
      </c>
      <c r="C33" s="1" t="s">
        <v>162</v>
      </c>
      <c r="D33" s="1" t="s">
        <v>75</v>
      </c>
      <c r="E33" s="1" t="s">
        <v>76</v>
      </c>
      <c r="F33" s="1">
        <v>-3.0329999999999999</v>
      </c>
      <c r="G33" s="1">
        <v>-79.23</v>
      </c>
      <c r="H33" s="1" t="s">
        <v>77</v>
      </c>
      <c r="I33" s="1" t="s">
        <v>65</v>
      </c>
      <c r="J33" s="2">
        <v>58.8</v>
      </c>
      <c r="K33" s="2">
        <v>0.95</v>
      </c>
      <c r="L33" s="2">
        <v>18.350000000000001</v>
      </c>
      <c r="M33" s="2"/>
      <c r="N33" s="2"/>
      <c r="O33" s="2"/>
      <c r="P33" s="2">
        <v>6.8</v>
      </c>
      <c r="Q33" s="2">
        <v>2.73</v>
      </c>
      <c r="R33" s="2"/>
      <c r="S33" s="2">
        <v>1.06</v>
      </c>
      <c r="T33" s="2">
        <v>4.62</v>
      </c>
      <c r="U33" s="2">
        <v>0.23</v>
      </c>
      <c r="V33" s="2">
        <v>785</v>
      </c>
      <c r="W33" s="2">
        <v>9.1</v>
      </c>
      <c r="X33" s="2">
        <v>86.26</v>
      </c>
      <c r="Y33" s="2">
        <v>88</v>
      </c>
      <c r="Z33" s="2">
        <v>23.65</v>
      </c>
      <c r="AA33" s="2">
        <v>17.5</v>
      </c>
      <c r="AB33" s="2">
        <v>26.5</v>
      </c>
      <c r="AC33" s="2"/>
      <c r="AD33" s="2">
        <v>16</v>
      </c>
      <c r="AE33" s="2">
        <v>3.15</v>
      </c>
      <c r="AF33" s="2">
        <v>0.99</v>
      </c>
      <c r="AG33" s="2">
        <v>2.7</v>
      </c>
      <c r="AH33" s="2"/>
      <c r="AI33" s="2">
        <v>1.8</v>
      </c>
      <c r="AJ33" s="2"/>
      <c r="AK33" s="2">
        <v>0.85</v>
      </c>
      <c r="AL33" s="2"/>
      <c r="AM33" s="2">
        <v>0.74</v>
      </c>
      <c r="AN33" s="2"/>
      <c r="AO33" s="1">
        <v>2.5299999999999998</v>
      </c>
      <c r="AP33" s="1">
        <v>15.52</v>
      </c>
      <c r="AQ33" s="1">
        <v>8.4</v>
      </c>
      <c r="AR33" s="1">
        <v>-449</v>
      </c>
      <c r="AS33" s="1">
        <v>15203</v>
      </c>
      <c r="AT33" s="1">
        <v>8</v>
      </c>
      <c r="AU33" s="3">
        <v>2.3555815400000002</v>
      </c>
      <c r="AV33" s="6">
        <f t="shared" si="1"/>
        <v>88</v>
      </c>
      <c r="AW33" s="5">
        <f t="shared" si="2"/>
        <v>0.35994507650058849</v>
      </c>
      <c r="AX33" s="5">
        <f t="shared" si="3"/>
        <v>0.9785322016974537</v>
      </c>
      <c r="AY33" s="5">
        <f t="shared" si="4"/>
        <v>0.14908034849951599</v>
      </c>
      <c r="AZ33" s="5">
        <f t="shared" si="5"/>
        <v>2.8571428571428571E-2</v>
      </c>
      <c r="BA33" s="5">
        <f t="shared" si="6"/>
        <v>0.12125534950071326</v>
      </c>
      <c r="BB33" s="5">
        <f t="shared" si="7"/>
        <v>1.1929051245462232</v>
      </c>
      <c r="BC33" s="5">
        <f t="shared" si="8"/>
        <v>8.0567174074027292</v>
      </c>
      <c r="BD33" s="5">
        <f t="shared" si="9"/>
        <v>3.0435505306255356E-3</v>
      </c>
    </row>
    <row r="34" spans="1:56" x14ac:dyDescent="0.3">
      <c r="A34" s="1">
        <v>2001</v>
      </c>
      <c r="B34" s="1" t="s">
        <v>74</v>
      </c>
      <c r="C34" s="1" t="s">
        <v>308</v>
      </c>
      <c r="D34" s="1" t="s">
        <v>75</v>
      </c>
      <c r="E34" s="1" t="s">
        <v>76</v>
      </c>
      <c r="F34" s="1">
        <v>-3.0329999999999999</v>
      </c>
      <c r="G34" s="1">
        <v>-79.23</v>
      </c>
      <c r="H34" s="1" t="s">
        <v>77</v>
      </c>
      <c r="I34" s="1" t="s">
        <v>65</v>
      </c>
      <c r="J34" s="2">
        <v>60.7</v>
      </c>
      <c r="K34" s="2">
        <v>0.83</v>
      </c>
      <c r="L34" s="2">
        <v>17.8</v>
      </c>
      <c r="M34" s="2"/>
      <c r="N34" s="2"/>
      <c r="O34" s="2"/>
      <c r="P34" s="2">
        <v>6.2</v>
      </c>
      <c r="Q34" s="2">
        <v>2</v>
      </c>
      <c r="R34" s="2"/>
      <c r="S34" s="2">
        <v>1.32</v>
      </c>
      <c r="T34" s="2">
        <v>4.9000000000000004</v>
      </c>
      <c r="U34" s="2">
        <v>0.24</v>
      </c>
      <c r="V34" s="2">
        <v>885</v>
      </c>
      <c r="W34" s="2">
        <v>9</v>
      </c>
      <c r="X34" s="2">
        <v>98.33</v>
      </c>
      <c r="Y34" s="2">
        <v>104</v>
      </c>
      <c r="Z34" s="2">
        <v>22.22</v>
      </c>
      <c r="AA34" s="2">
        <v>16</v>
      </c>
      <c r="AB34" s="2">
        <v>33</v>
      </c>
      <c r="AC34" s="2"/>
      <c r="AD34" s="2">
        <v>20</v>
      </c>
      <c r="AE34" s="2">
        <v>3.9</v>
      </c>
      <c r="AF34" s="2">
        <v>1.07</v>
      </c>
      <c r="AG34" s="2">
        <v>2.9</v>
      </c>
      <c r="AH34" s="2"/>
      <c r="AI34" s="2">
        <v>1.8</v>
      </c>
      <c r="AJ34" s="2"/>
      <c r="AK34" s="2">
        <v>0.85</v>
      </c>
      <c r="AL34" s="2"/>
      <c r="AM34" s="2">
        <v>0.72</v>
      </c>
      <c r="AN34" s="2"/>
      <c r="AO34" s="1">
        <v>2.6</v>
      </c>
      <c r="AP34" s="1">
        <v>16.64</v>
      </c>
      <c r="AQ34" s="1">
        <v>-10.8</v>
      </c>
      <c r="AR34" s="1">
        <v>-945</v>
      </c>
      <c r="AS34" s="1">
        <v>10164</v>
      </c>
      <c r="AT34" s="1">
        <v>8</v>
      </c>
      <c r="AU34" s="3">
        <v>1.083406841</v>
      </c>
      <c r="AV34" s="6">
        <f t="shared" si="1"/>
        <v>104</v>
      </c>
      <c r="AW34" s="5">
        <f t="shared" si="2"/>
        <v>0.34915653197332286</v>
      </c>
      <c r="AX34" s="5">
        <f t="shared" si="3"/>
        <v>1.0101514395074056</v>
      </c>
      <c r="AY34" s="5">
        <f t="shared" si="4"/>
        <v>0.15811552113585028</v>
      </c>
      <c r="AZ34" s="5">
        <f t="shared" si="5"/>
        <v>3.5579514824797841E-2</v>
      </c>
      <c r="BA34" s="5">
        <f t="shared" si="6"/>
        <v>0.11055634807417974</v>
      </c>
      <c r="BB34" s="5">
        <f t="shared" si="7"/>
        <v>1.1760889915512793</v>
      </c>
      <c r="BC34" s="5">
        <f t="shared" si="8"/>
        <v>8.0710111204484285</v>
      </c>
      <c r="BD34" s="5">
        <f t="shared" si="9"/>
        <v>3.6487059457616972E-3</v>
      </c>
    </row>
    <row r="35" spans="1:56" x14ac:dyDescent="0.3">
      <c r="A35" s="1">
        <v>2001</v>
      </c>
      <c r="B35" s="1" t="s">
        <v>74</v>
      </c>
      <c r="C35" s="1" t="s">
        <v>445</v>
      </c>
      <c r="D35" s="1" t="s">
        <v>75</v>
      </c>
      <c r="E35" s="1" t="s">
        <v>76</v>
      </c>
      <c r="F35" s="1">
        <v>-3.0329999999999999</v>
      </c>
      <c r="G35" s="1">
        <v>-79.23</v>
      </c>
      <c r="H35" s="1" t="s">
        <v>77</v>
      </c>
      <c r="I35" s="1" t="s">
        <v>65</v>
      </c>
      <c r="J35" s="2">
        <v>71</v>
      </c>
      <c r="K35" s="2">
        <v>0.25</v>
      </c>
      <c r="L35" s="2">
        <v>15.55</v>
      </c>
      <c r="M35" s="2"/>
      <c r="N35" s="2"/>
      <c r="O35" s="2"/>
      <c r="P35" s="2">
        <v>3.04</v>
      </c>
      <c r="Q35" s="2">
        <v>0.45</v>
      </c>
      <c r="R35" s="2"/>
      <c r="S35" s="2">
        <v>2.0299999999999998</v>
      </c>
      <c r="T35" s="2">
        <v>4.8</v>
      </c>
      <c r="U35" s="2">
        <v>0.09</v>
      </c>
      <c r="V35" s="2">
        <v>545</v>
      </c>
      <c r="W35" s="2">
        <v>5.2</v>
      </c>
      <c r="X35" s="2">
        <v>104.81</v>
      </c>
      <c r="Y35" s="2">
        <v>58</v>
      </c>
      <c r="Z35" s="2">
        <v>33.75</v>
      </c>
      <c r="AA35" s="2">
        <v>13.5</v>
      </c>
      <c r="AB35" s="2">
        <v>26.5</v>
      </c>
      <c r="AC35" s="2"/>
      <c r="AD35" s="2">
        <v>12.5</v>
      </c>
      <c r="AE35" s="2">
        <v>2.2999999999999998</v>
      </c>
      <c r="AF35" s="2">
        <v>0.61</v>
      </c>
      <c r="AG35" s="2">
        <v>1.7</v>
      </c>
      <c r="AH35" s="2"/>
      <c r="AI35" s="2">
        <v>1</v>
      </c>
      <c r="AJ35" s="2"/>
      <c r="AK35" s="2">
        <v>0.45</v>
      </c>
      <c r="AL35" s="2"/>
      <c r="AM35" s="2">
        <v>0.4</v>
      </c>
      <c r="AN35" s="2"/>
      <c r="AO35" s="1">
        <v>2.1</v>
      </c>
      <c r="AP35" s="1">
        <v>18.87</v>
      </c>
      <c r="AQ35" s="1">
        <v>8.6999999999999993</v>
      </c>
      <c r="AR35" s="1">
        <v>-875</v>
      </c>
      <c r="AS35" s="1">
        <v>10432</v>
      </c>
      <c r="AT35" s="1">
        <v>8</v>
      </c>
      <c r="AU35" s="3">
        <v>0.43302041400000002</v>
      </c>
      <c r="AV35" s="6">
        <f t="shared" si="1"/>
        <v>58</v>
      </c>
      <c r="AW35" s="5">
        <f t="shared" si="2"/>
        <v>0.30502157708905453</v>
      </c>
      <c r="AX35" s="5">
        <f t="shared" si="3"/>
        <v>1.181560991845565</v>
      </c>
      <c r="AY35" s="5">
        <f t="shared" si="4"/>
        <v>0.15488867376573087</v>
      </c>
      <c r="AZ35" s="5">
        <f t="shared" si="5"/>
        <v>5.4716981132075466E-2</v>
      </c>
      <c r="BA35" s="5">
        <f t="shared" si="6"/>
        <v>5.4208273894436519E-2</v>
      </c>
      <c r="BB35" s="5">
        <f t="shared" si="7"/>
        <v>0.8824106363374683</v>
      </c>
      <c r="BC35" s="5">
        <f t="shared" si="8"/>
        <v>8.3206377223801695</v>
      </c>
      <c r="BD35" s="5">
        <f t="shared" si="9"/>
        <v>2.6118304116020553E-3</v>
      </c>
    </row>
    <row r="36" spans="1:56" x14ac:dyDescent="0.3">
      <c r="A36" s="1">
        <v>2001</v>
      </c>
      <c r="B36" s="1" t="s">
        <v>74</v>
      </c>
      <c r="C36" s="1" t="s">
        <v>163</v>
      </c>
      <c r="D36" s="1" t="s">
        <v>75</v>
      </c>
      <c r="E36" s="1" t="s">
        <v>76</v>
      </c>
      <c r="F36" s="1">
        <v>-3.0329999999999999</v>
      </c>
      <c r="G36" s="1">
        <v>-79.23</v>
      </c>
      <c r="H36" s="1" t="s">
        <v>77</v>
      </c>
      <c r="I36" s="1" t="s">
        <v>65</v>
      </c>
      <c r="J36" s="2">
        <v>71</v>
      </c>
      <c r="K36" s="2">
        <v>0.27</v>
      </c>
      <c r="L36" s="2">
        <v>15.85</v>
      </c>
      <c r="M36" s="2"/>
      <c r="N36" s="2"/>
      <c r="O36" s="2"/>
      <c r="P36" s="2">
        <v>2.84</v>
      </c>
      <c r="Q36" s="2">
        <v>0.18</v>
      </c>
      <c r="R36" s="2"/>
      <c r="S36" s="2">
        <v>1.95</v>
      </c>
      <c r="T36" s="2">
        <v>4.83</v>
      </c>
      <c r="U36" s="2">
        <v>0.09</v>
      </c>
      <c r="V36" s="2">
        <v>535</v>
      </c>
      <c r="W36" s="2">
        <v>4.9000000000000004</v>
      </c>
      <c r="X36" s="2">
        <v>109.18</v>
      </c>
      <c r="Y36" s="2">
        <v>70</v>
      </c>
      <c r="Z36" s="2">
        <v>35.53</v>
      </c>
      <c r="AA36" s="2">
        <v>13.5</v>
      </c>
      <c r="AB36" s="2">
        <v>26.5</v>
      </c>
      <c r="AC36" s="2"/>
      <c r="AD36" s="2">
        <v>12</v>
      </c>
      <c r="AE36" s="2">
        <v>2</v>
      </c>
      <c r="AF36" s="2">
        <v>0.6</v>
      </c>
      <c r="AG36" s="2">
        <v>1.7</v>
      </c>
      <c r="AH36" s="2"/>
      <c r="AI36" s="2">
        <v>0.9</v>
      </c>
      <c r="AJ36" s="2"/>
      <c r="AK36" s="2">
        <v>0.4</v>
      </c>
      <c r="AL36" s="2"/>
      <c r="AM36" s="2">
        <v>0.38</v>
      </c>
      <c r="AN36" s="2"/>
      <c r="AO36" s="1">
        <v>2.04</v>
      </c>
      <c r="AP36" s="1">
        <v>19.239999999999998</v>
      </c>
      <c r="AQ36" s="1">
        <v>15.6</v>
      </c>
      <c r="AR36" s="1">
        <v>-904</v>
      </c>
      <c r="AS36" s="1">
        <v>11272</v>
      </c>
      <c r="AT36" s="1">
        <v>8</v>
      </c>
      <c r="AU36" s="3">
        <v>2.334438783</v>
      </c>
      <c r="AV36" s="6">
        <f t="shared" si="1"/>
        <v>70</v>
      </c>
      <c r="AW36" s="5">
        <f t="shared" si="2"/>
        <v>0.3109062377402903</v>
      </c>
      <c r="AX36" s="5">
        <f t="shared" si="3"/>
        <v>1.181560991845565</v>
      </c>
      <c r="AY36" s="5">
        <f t="shared" si="4"/>
        <v>0.1558567279767667</v>
      </c>
      <c r="AZ36" s="5">
        <f t="shared" si="5"/>
        <v>5.2560646900269542E-2</v>
      </c>
      <c r="BA36" s="5">
        <f t="shared" si="6"/>
        <v>5.0641940085592009E-2</v>
      </c>
      <c r="BB36" s="5">
        <f t="shared" si="7"/>
        <v>0.84305786665473714</v>
      </c>
      <c r="BC36" s="5">
        <f t="shared" si="8"/>
        <v>8.354087576610489</v>
      </c>
      <c r="BD36" s="5">
        <f t="shared" si="9"/>
        <v>3.2594333732795955E-3</v>
      </c>
    </row>
    <row r="37" spans="1:56" x14ac:dyDescent="0.3">
      <c r="A37" s="1">
        <v>2001</v>
      </c>
      <c r="B37" s="1" t="s">
        <v>74</v>
      </c>
      <c r="C37" s="1" t="s">
        <v>200</v>
      </c>
      <c r="D37" s="1" t="s">
        <v>75</v>
      </c>
      <c r="E37" s="1" t="s">
        <v>76</v>
      </c>
      <c r="F37" s="1">
        <v>-3.0329999999999999</v>
      </c>
      <c r="G37" s="1">
        <v>-79.23</v>
      </c>
      <c r="H37" s="1" t="s">
        <v>77</v>
      </c>
      <c r="I37" s="1" t="s">
        <v>65</v>
      </c>
      <c r="J37" s="2">
        <v>62.4</v>
      </c>
      <c r="K37" s="2">
        <v>0.74</v>
      </c>
      <c r="L37" s="2">
        <v>17.45</v>
      </c>
      <c r="M37" s="2"/>
      <c r="N37" s="2"/>
      <c r="O37" s="2"/>
      <c r="P37" s="2">
        <v>5.45</v>
      </c>
      <c r="Q37" s="2">
        <v>1.62</v>
      </c>
      <c r="R37" s="2"/>
      <c r="S37" s="2">
        <v>1.47</v>
      </c>
      <c r="T37" s="2">
        <v>4.78</v>
      </c>
      <c r="U37" s="2">
        <v>0.21</v>
      </c>
      <c r="V37" s="2">
        <v>830</v>
      </c>
      <c r="W37" s="2">
        <v>7.2</v>
      </c>
      <c r="X37" s="2">
        <v>115.28</v>
      </c>
      <c r="Y37" s="2">
        <v>110</v>
      </c>
      <c r="Z37" s="2">
        <v>30.36</v>
      </c>
      <c r="AA37" s="2">
        <v>17</v>
      </c>
      <c r="AB37" s="2">
        <v>34.5</v>
      </c>
      <c r="AC37" s="2"/>
      <c r="AD37" s="2">
        <v>18.5</v>
      </c>
      <c r="AE37" s="2">
        <v>3.6</v>
      </c>
      <c r="AF37" s="2">
        <v>1.02</v>
      </c>
      <c r="AG37" s="2">
        <v>2.65</v>
      </c>
      <c r="AH37" s="2"/>
      <c r="AI37" s="2">
        <v>1.45</v>
      </c>
      <c r="AJ37" s="2"/>
      <c r="AK37" s="2">
        <v>0.7</v>
      </c>
      <c r="AL37" s="2"/>
      <c r="AM37" s="2">
        <v>0.56000000000000005</v>
      </c>
      <c r="AN37" s="2"/>
      <c r="AO37" s="1">
        <v>2.4700000000000002</v>
      </c>
      <c r="AP37" s="1">
        <v>18.34</v>
      </c>
      <c r="AQ37" s="1">
        <v>-10</v>
      </c>
      <c r="AR37" s="1">
        <v>-905</v>
      </c>
      <c r="AS37" s="1">
        <v>10996</v>
      </c>
      <c r="AT37" s="1">
        <v>8</v>
      </c>
      <c r="AU37" s="3">
        <v>1.9038806239999999</v>
      </c>
      <c r="AV37" s="6">
        <f t="shared" si="1"/>
        <v>110</v>
      </c>
      <c r="AW37" s="5">
        <f t="shared" si="2"/>
        <v>0.34229109454688111</v>
      </c>
      <c r="AX37" s="5">
        <f t="shared" si="3"/>
        <v>1.0384423364952571</v>
      </c>
      <c r="AY37" s="5">
        <f t="shared" si="4"/>
        <v>0.15424330429170702</v>
      </c>
      <c r="AZ37" s="5">
        <f t="shared" si="5"/>
        <v>3.962264150943396E-2</v>
      </c>
      <c r="BA37" s="5">
        <f t="shared" si="6"/>
        <v>9.7182596291012849E-2</v>
      </c>
      <c r="BB37" s="5">
        <f t="shared" si="7"/>
        <v>1.0922256705932334</v>
      </c>
      <c r="BC37" s="5">
        <f t="shared" si="8"/>
        <v>8.1422949432627689</v>
      </c>
      <c r="BD37" s="5">
        <f t="shared" si="9"/>
        <v>4.1443495770249741E-3</v>
      </c>
    </row>
    <row r="38" spans="1:56" x14ac:dyDescent="0.3">
      <c r="A38" s="1">
        <v>2001</v>
      </c>
      <c r="B38" s="1" t="s">
        <v>74</v>
      </c>
      <c r="C38" s="1" t="s">
        <v>216</v>
      </c>
      <c r="D38" s="1" t="s">
        <v>75</v>
      </c>
      <c r="E38" s="1" t="s">
        <v>76</v>
      </c>
      <c r="F38" s="1">
        <v>-3.0329999999999999</v>
      </c>
      <c r="G38" s="1">
        <v>-79.23</v>
      </c>
      <c r="H38" s="1" t="s">
        <v>77</v>
      </c>
      <c r="I38" s="1" t="s">
        <v>65</v>
      </c>
      <c r="J38" s="2">
        <v>71.7</v>
      </c>
      <c r="K38" s="2">
        <v>0.26</v>
      </c>
      <c r="L38" s="2">
        <v>15.6</v>
      </c>
      <c r="M38" s="2"/>
      <c r="N38" s="2"/>
      <c r="O38" s="2"/>
      <c r="P38" s="2">
        <v>3.06</v>
      </c>
      <c r="Q38" s="2">
        <v>0.33</v>
      </c>
      <c r="R38" s="2"/>
      <c r="S38" s="2">
        <v>1.98</v>
      </c>
      <c r="T38" s="2">
        <v>4.87</v>
      </c>
      <c r="U38" s="2">
        <v>0.09</v>
      </c>
      <c r="V38" s="2">
        <v>545</v>
      </c>
      <c r="W38" s="2">
        <v>4.7</v>
      </c>
      <c r="X38" s="2">
        <v>115.96</v>
      </c>
      <c r="Y38" s="2">
        <v>72</v>
      </c>
      <c r="Z38" s="2">
        <v>37.840000000000003</v>
      </c>
      <c r="AA38" s="2">
        <v>14</v>
      </c>
      <c r="AB38" s="2">
        <v>28</v>
      </c>
      <c r="AC38" s="2"/>
      <c r="AD38" s="2">
        <v>13</v>
      </c>
      <c r="AE38" s="2">
        <v>2.2999999999999998</v>
      </c>
      <c r="AF38" s="2">
        <v>0.62</v>
      </c>
      <c r="AG38" s="2">
        <v>1.85</v>
      </c>
      <c r="AH38" s="2"/>
      <c r="AI38" s="2">
        <v>0.95</v>
      </c>
      <c r="AJ38" s="2"/>
      <c r="AK38" s="2">
        <v>0.4</v>
      </c>
      <c r="AL38" s="2"/>
      <c r="AM38" s="2">
        <v>0.37</v>
      </c>
      <c r="AN38" s="2"/>
      <c r="AO38" s="1">
        <v>2.08</v>
      </c>
      <c r="AP38" s="1">
        <v>19.73</v>
      </c>
      <c r="AQ38" s="1">
        <v>3</v>
      </c>
      <c r="AR38" s="1">
        <v>-931</v>
      </c>
      <c r="AS38" s="1">
        <v>13091</v>
      </c>
      <c r="AT38" s="1">
        <v>8</v>
      </c>
      <c r="AU38" s="3">
        <v>1.7349533989999999</v>
      </c>
      <c r="AV38" s="6">
        <f t="shared" si="1"/>
        <v>72</v>
      </c>
      <c r="AW38" s="5">
        <f t="shared" si="2"/>
        <v>0.30600235386426045</v>
      </c>
      <c r="AX38" s="5">
        <f t="shared" si="3"/>
        <v>1.1932101847229155</v>
      </c>
      <c r="AY38" s="5">
        <f t="shared" si="4"/>
        <v>0.15714746692481446</v>
      </c>
      <c r="AZ38" s="5">
        <f t="shared" si="5"/>
        <v>5.3369272237196765E-2</v>
      </c>
      <c r="BA38" s="5">
        <f t="shared" si="6"/>
        <v>5.456490727532097E-2</v>
      </c>
      <c r="BB38" s="5">
        <f t="shared" si="7"/>
        <v>0.87544387298752646</v>
      </c>
      <c r="BC38" s="5">
        <f t="shared" si="8"/>
        <v>8.3265594712276183</v>
      </c>
      <c r="BD38" s="5">
        <f t="shared" si="9"/>
        <v>3.2615291179017014E-3</v>
      </c>
    </row>
    <row r="39" spans="1:56" x14ac:dyDescent="0.3">
      <c r="A39" s="1">
        <v>2002</v>
      </c>
      <c r="B39" s="1" t="s">
        <v>224</v>
      </c>
      <c r="C39" s="1" t="s">
        <v>225</v>
      </c>
      <c r="D39" s="1" t="s">
        <v>226</v>
      </c>
      <c r="E39" s="1" t="s">
        <v>650</v>
      </c>
      <c r="F39" s="1">
        <v>25.5</v>
      </c>
      <c r="G39" s="1">
        <v>-111.67</v>
      </c>
      <c r="H39" s="1" t="s">
        <v>54</v>
      </c>
      <c r="I39" s="1" t="s">
        <v>65</v>
      </c>
      <c r="J39" s="2">
        <v>60.2</v>
      </c>
      <c r="K39" s="2">
        <v>0.86</v>
      </c>
      <c r="L39" s="2">
        <v>15.55</v>
      </c>
      <c r="M39" s="2">
        <v>6.56</v>
      </c>
      <c r="N39" s="2">
        <f t="shared" ref="N39:N83" si="12">O39+M39/1.11111</f>
        <v>5.9040059040059036</v>
      </c>
      <c r="O39" s="2"/>
      <c r="P39" s="2">
        <v>5.66</v>
      </c>
      <c r="Q39" s="2">
        <v>3.74</v>
      </c>
      <c r="R39" s="2">
        <f t="shared" ref="R39:R83" si="13">Q39/(Q39+N39)</f>
        <v>0.38780565225976144</v>
      </c>
      <c r="S39" s="2">
        <v>1.03</v>
      </c>
      <c r="T39" s="2">
        <v>4.7</v>
      </c>
      <c r="U39" s="2">
        <v>0.17</v>
      </c>
      <c r="V39" s="2">
        <v>643</v>
      </c>
      <c r="W39" s="2">
        <v>11.4</v>
      </c>
      <c r="X39" s="2">
        <v>56.4</v>
      </c>
      <c r="Y39" s="2">
        <v>112</v>
      </c>
      <c r="Z39" s="2">
        <v>11.93</v>
      </c>
      <c r="AA39" s="2">
        <v>10.5</v>
      </c>
      <c r="AB39" s="2">
        <v>22</v>
      </c>
      <c r="AC39" s="2"/>
      <c r="AD39" s="2">
        <v>12.6</v>
      </c>
      <c r="AE39" s="2">
        <v>2.95</v>
      </c>
      <c r="AF39" s="2">
        <v>0.97</v>
      </c>
      <c r="AG39" s="2">
        <v>3.2</v>
      </c>
      <c r="AH39" s="2"/>
      <c r="AI39" s="2">
        <v>2.15</v>
      </c>
      <c r="AJ39" s="2"/>
      <c r="AK39" s="2">
        <v>1</v>
      </c>
      <c r="AL39" s="2"/>
      <c r="AM39" s="2">
        <v>0.88</v>
      </c>
      <c r="AN39" s="2"/>
      <c r="AO39" s="1">
        <v>2.54</v>
      </c>
      <c r="AP39" s="1">
        <v>12.3</v>
      </c>
      <c r="AQ39" s="1">
        <v>-17.7</v>
      </c>
      <c r="AR39" s="1">
        <v>-262</v>
      </c>
      <c r="AS39" s="1">
        <v>9974</v>
      </c>
      <c r="AT39" s="1">
        <v>8</v>
      </c>
      <c r="AU39" s="3">
        <v>1.6609717719999999</v>
      </c>
      <c r="AV39" s="6">
        <f t="shared" si="1"/>
        <v>112</v>
      </c>
      <c r="AW39" s="5">
        <f t="shared" si="2"/>
        <v>0.30502157708905453</v>
      </c>
      <c r="AX39" s="5">
        <f t="shared" si="3"/>
        <v>1.0018305874521551</v>
      </c>
      <c r="AY39" s="5">
        <f t="shared" si="4"/>
        <v>0.15166182639561149</v>
      </c>
      <c r="AZ39" s="5">
        <f t="shared" si="5"/>
        <v>2.7762803234501348E-2</v>
      </c>
      <c r="BA39" s="5">
        <f t="shared" si="6"/>
        <v>0.10092724679029957</v>
      </c>
      <c r="BB39" s="5">
        <f t="shared" si="7"/>
        <v>1.2477229886979533</v>
      </c>
      <c r="BC39" s="5">
        <f t="shared" si="8"/>
        <v>8.0101222228737576</v>
      </c>
      <c r="BD39" s="5">
        <f t="shared" si="9"/>
        <v>3.6972586657667518E-3</v>
      </c>
    </row>
    <row r="40" spans="1:56" x14ac:dyDescent="0.3">
      <c r="A40" s="1">
        <v>2002</v>
      </c>
      <c r="B40" s="1" t="s">
        <v>224</v>
      </c>
      <c r="C40" s="1" t="s">
        <v>277</v>
      </c>
      <c r="D40" s="1" t="s">
        <v>226</v>
      </c>
      <c r="E40" s="1" t="s">
        <v>650</v>
      </c>
      <c r="F40" s="1">
        <v>25.5</v>
      </c>
      <c r="G40" s="1">
        <v>-111.67</v>
      </c>
      <c r="H40" s="1" t="s">
        <v>54</v>
      </c>
      <c r="I40" s="1" t="s">
        <v>65</v>
      </c>
      <c r="J40" s="2">
        <v>60.1</v>
      </c>
      <c r="K40" s="2">
        <v>0.9</v>
      </c>
      <c r="L40" s="2">
        <v>15.7</v>
      </c>
      <c r="M40" s="2">
        <v>6.72</v>
      </c>
      <c r="N40" s="2">
        <f t="shared" si="12"/>
        <v>6.0480060480060471</v>
      </c>
      <c r="O40" s="2"/>
      <c r="P40" s="2">
        <v>5.9</v>
      </c>
      <c r="Q40" s="2">
        <v>3.84</v>
      </c>
      <c r="R40" s="2">
        <f t="shared" si="13"/>
        <v>0.38834927702884542</v>
      </c>
      <c r="S40" s="2">
        <v>1.04</v>
      </c>
      <c r="T40" s="2">
        <v>4.8</v>
      </c>
      <c r="U40" s="2">
        <v>0.18</v>
      </c>
      <c r="V40" s="2">
        <v>645</v>
      </c>
      <c r="W40" s="2">
        <v>11.8</v>
      </c>
      <c r="X40" s="2">
        <v>54.66</v>
      </c>
      <c r="Y40" s="2">
        <v>115</v>
      </c>
      <c r="Z40" s="2">
        <v>11.49</v>
      </c>
      <c r="AA40" s="2">
        <v>10.8</v>
      </c>
      <c r="AB40" s="2">
        <v>22</v>
      </c>
      <c r="AC40" s="2"/>
      <c r="AD40" s="2">
        <v>12.8</v>
      </c>
      <c r="AE40" s="2">
        <v>3.1</v>
      </c>
      <c r="AF40" s="2">
        <v>1.04</v>
      </c>
      <c r="AG40" s="2">
        <v>3.15</v>
      </c>
      <c r="AH40" s="2"/>
      <c r="AI40" s="2">
        <v>2.15</v>
      </c>
      <c r="AJ40" s="2"/>
      <c r="AK40" s="2">
        <v>1.1000000000000001</v>
      </c>
      <c r="AL40" s="2"/>
      <c r="AM40" s="2">
        <v>0.94</v>
      </c>
      <c r="AN40" s="2"/>
      <c r="AO40" s="1">
        <v>2.57</v>
      </c>
      <c r="AP40" s="1">
        <v>11.94</v>
      </c>
      <c r="AQ40" s="1">
        <v>-11.6</v>
      </c>
      <c r="AR40" s="1">
        <v>-312</v>
      </c>
      <c r="AS40" s="1">
        <v>10061</v>
      </c>
      <c r="AT40" s="1">
        <v>8</v>
      </c>
      <c r="AU40" s="3">
        <v>1.2528255500000001</v>
      </c>
      <c r="AV40" s="6">
        <f t="shared" si="1"/>
        <v>115</v>
      </c>
      <c r="AW40" s="5">
        <f t="shared" si="2"/>
        <v>0.30796390741467239</v>
      </c>
      <c r="AX40" s="5">
        <f t="shared" si="3"/>
        <v>1.0001664170411049</v>
      </c>
      <c r="AY40" s="5">
        <f t="shared" si="4"/>
        <v>0.15488867376573087</v>
      </c>
      <c r="AZ40" s="5">
        <f t="shared" si="5"/>
        <v>2.8032345013477088E-2</v>
      </c>
      <c r="BA40" s="5">
        <f t="shared" si="6"/>
        <v>0.10520684736091299</v>
      </c>
      <c r="BB40" s="5">
        <f t="shared" si="7"/>
        <v>1.276997912173393</v>
      </c>
      <c r="BC40" s="5">
        <f t="shared" si="8"/>
        <v>7.985238537919634</v>
      </c>
      <c r="BD40" s="5">
        <f t="shared" si="9"/>
        <v>3.7029922758674656E-3</v>
      </c>
    </row>
    <row r="41" spans="1:56" x14ac:dyDescent="0.3">
      <c r="A41" s="1">
        <v>2003</v>
      </c>
      <c r="B41" s="1" t="s">
        <v>48</v>
      </c>
      <c r="C41" s="1" t="s">
        <v>171</v>
      </c>
      <c r="D41" s="1" t="s">
        <v>60</v>
      </c>
      <c r="E41" s="1" t="s">
        <v>50</v>
      </c>
      <c r="F41" s="1">
        <v>29.48</v>
      </c>
      <c r="G41" s="1">
        <v>90.87</v>
      </c>
      <c r="H41" s="1" t="s">
        <v>51</v>
      </c>
      <c r="I41" s="1" t="s">
        <v>65</v>
      </c>
      <c r="J41" s="2">
        <v>63.62</v>
      </c>
      <c r="K41" s="2">
        <v>0.55000000000000004</v>
      </c>
      <c r="L41" s="2">
        <v>16.32</v>
      </c>
      <c r="M41" s="2">
        <v>2.75</v>
      </c>
      <c r="N41" s="2">
        <f t="shared" si="12"/>
        <v>2.4750024750024751</v>
      </c>
      <c r="O41" s="2"/>
      <c r="P41" s="2">
        <v>3.4</v>
      </c>
      <c r="Q41" s="2">
        <v>1.04</v>
      </c>
      <c r="R41" s="2">
        <f t="shared" si="13"/>
        <v>0.29587461385763825</v>
      </c>
      <c r="S41" s="2">
        <v>2.71</v>
      </c>
      <c r="T41" s="2">
        <v>4.6100000000000003</v>
      </c>
      <c r="U41" s="2">
        <v>0.21</v>
      </c>
      <c r="V41" s="2">
        <v>1051</v>
      </c>
      <c r="W41" s="2">
        <v>5.6</v>
      </c>
      <c r="X41" s="2">
        <v>187.68</v>
      </c>
      <c r="Y41" s="2">
        <v>85</v>
      </c>
      <c r="Z41" s="2">
        <v>56.84</v>
      </c>
      <c r="AA41" s="2">
        <v>21.6</v>
      </c>
      <c r="AB41" s="2">
        <v>46.7</v>
      </c>
      <c r="AC41" s="2">
        <v>5.64</v>
      </c>
      <c r="AD41" s="2">
        <v>22.4</v>
      </c>
      <c r="AE41" s="2">
        <v>3.67</v>
      </c>
      <c r="AF41" s="2">
        <v>1.06</v>
      </c>
      <c r="AG41" s="2">
        <v>2.59</v>
      </c>
      <c r="AH41" s="2">
        <v>0.27</v>
      </c>
      <c r="AI41" s="2">
        <v>1.1299999999999999</v>
      </c>
      <c r="AJ41" s="2">
        <v>0.19</v>
      </c>
      <c r="AK41" s="2">
        <v>0.52</v>
      </c>
      <c r="AL41" s="2">
        <v>0.06</v>
      </c>
      <c r="AM41" s="2">
        <v>0.38</v>
      </c>
      <c r="AN41" s="2">
        <v>5.1999999999999998E-2</v>
      </c>
      <c r="AO41" s="1">
        <v>2.36</v>
      </c>
      <c r="AP41" s="1">
        <v>22.85</v>
      </c>
      <c r="AQ41" s="1">
        <v>-22.7</v>
      </c>
      <c r="AR41" s="1">
        <v>-1041</v>
      </c>
      <c r="AS41" s="1">
        <v>8299</v>
      </c>
      <c r="AT41" s="1">
        <v>13</v>
      </c>
      <c r="AU41" s="3">
        <v>2.251159688</v>
      </c>
      <c r="AV41" s="6">
        <f t="shared" si="1"/>
        <v>85</v>
      </c>
      <c r="AW41" s="5">
        <f t="shared" si="2"/>
        <v>0.32012553942722632</v>
      </c>
      <c r="AX41" s="5">
        <f t="shared" si="3"/>
        <v>1.0587452155100681</v>
      </c>
      <c r="AY41" s="5">
        <f t="shared" si="4"/>
        <v>0.14875766376250404</v>
      </c>
      <c r="AZ41" s="5">
        <f t="shared" si="5"/>
        <v>7.304582210242587E-2</v>
      </c>
      <c r="BA41" s="5">
        <f t="shared" si="6"/>
        <v>6.062767475035663E-2</v>
      </c>
      <c r="BB41" s="5">
        <f t="shared" si="7"/>
        <v>1.0121778399366244</v>
      </c>
      <c r="BC41" s="5">
        <f t="shared" si="8"/>
        <v>8.2103355993208851</v>
      </c>
      <c r="BD41" s="5">
        <f t="shared" si="9"/>
        <v>3.4279328283467227E-3</v>
      </c>
    </row>
    <row r="42" spans="1:56" x14ac:dyDescent="0.3">
      <c r="A42" s="1">
        <v>2003</v>
      </c>
      <c r="B42" s="1" t="s">
        <v>48</v>
      </c>
      <c r="C42" s="1" t="s">
        <v>263</v>
      </c>
      <c r="D42" s="1" t="s">
        <v>60</v>
      </c>
      <c r="E42" s="1" t="s">
        <v>50</v>
      </c>
      <c r="F42" s="1">
        <v>29.48</v>
      </c>
      <c r="G42" s="1">
        <v>90.87</v>
      </c>
      <c r="H42" s="1" t="s">
        <v>51</v>
      </c>
      <c r="I42" s="1" t="s">
        <v>65</v>
      </c>
      <c r="J42" s="2">
        <v>65.41</v>
      </c>
      <c r="K42" s="2">
        <v>0.51</v>
      </c>
      <c r="L42" s="2">
        <v>16.25</v>
      </c>
      <c r="M42" s="2">
        <v>3.19</v>
      </c>
      <c r="N42" s="2">
        <f t="shared" si="12"/>
        <v>2.871002871002871</v>
      </c>
      <c r="O42" s="2"/>
      <c r="P42" s="2">
        <v>3.47</v>
      </c>
      <c r="Q42" s="2">
        <v>1.29</v>
      </c>
      <c r="R42" s="2">
        <f t="shared" si="13"/>
        <v>0.31002141550772072</v>
      </c>
      <c r="S42" s="2">
        <v>2.78</v>
      </c>
      <c r="T42" s="2">
        <v>4.25</v>
      </c>
      <c r="U42" s="2">
        <v>0.17</v>
      </c>
      <c r="V42" s="2">
        <v>902</v>
      </c>
      <c r="W42" s="2">
        <v>6.4</v>
      </c>
      <c r="X42" s="2">
        <v>140.94</v>
      </c>
      <c r="Y42" s="2">
        <v>108</v>
      </c>
      <c r="Z42" s="2">
        <v>48.41</v>
      </c>
      <c r="AA42" s="2">
        <v>21.3</v>
      </c>
      <c r="AB42" s="2">
        <v>43.8</v>
      </c>
      <c r="AC42" s="2">
        <v>5.08</v>
      </c>
      <c r="AD42" s="2">
        <v>19.899999999999999</v>
      </c>
      <c r="AE42" s="2">
        <v>3.35</v>
      </c>
      <c r="AF42" s="2">
        <v>0.95</v>
      </c>
      <c r="AG42" s="2">
        <v>2.5299999999999998</v>
      </c>
      <c r="AH42" s="2">
        <v>0.28000000000000003</v>
      </c>
      <c r="AI42" s="2">
        <v>1.24</v>
      </c>
      <c r="AJ42" s="2">
        <v>0.2</v>
      </c>
      <c r="AK42" s="2">
        <v>0.54</v>
      </c>
      <c r="AL42" s="2">
        <v>6.6000000000000003E-2</v>
      </c>
      <c r="AM42" s="2">
        <v>0.44</v>
      </c>
      <c r="AN42" s="2">
        <v>6.3E-2</v>
      </c>
      <c r="AO42" s="1">
        <v>2.38</v>
      </c>
      <c r="AP42" s="1">
        <v>21.56</v>
      </c>
      <c r="AQ42" s="1">
        <v>-8.1</v>
      </c>
      <c r="AR42" s="1">
        <v>-922</v>
      </c>
      <c r="AS42" s="1">
        <v>10233</v>
      </c>
      <c r="AT42" s="1">
        <v>13</v>
      </c>
      <c r="AU42" s="3">
        <v>1.3032478199999999</v>
      </c>
      <c r="AV42" s="6">
        <f t="shared" si="1"/>
        <v>108</v>
      </c>
      <c r="AW42" s="5">
        <f t="shared" si="2"/>
        <v>0.31875245194193796</v>
      </c>
      <c r="AX42" s="5">
        <f t="shared" si="3"/>
        <v>1.0885338658678647</v>
      </c>
      <c r="AY42" s="5">
        <f t="shared" si="4"/>
        <v>0.13714101323007422</v>
      </c>
      <c r="AZ42" s="5">
        <f t="shared" si="5"/>
        <v>7.4932614555256058E-2</v>
      </c>
      <c r="BA42" s="5">
        <f t="shared" si="6"/>
        <v>6.1875891583452219E-2</v>
      </c>
      <c r="BB42" s="5">
        <f t="shared" si="7"/>
        <v>0.96787233302009978</v>
      </c>
      <c r="BC42" s="5">
        <f t="shared" si="8"/>
        <v>8.2479952801999339</v>
      </c>
      <c r="BD42" s="5">
        <f t="shared" si="9"/>
        <v>4.5226452594752872E-3</v>
      </c>
    </row>
    <row r="43" spans="1:56" x14ac:dyDescent="0.3">
      <c r="A43" s="1">
        <v>2003</v>
      </c>
      <c r="B43" s="1" t="s">
        <v>48</v>
      </c>
      <c r="C43" s="1" t="s">
        <v>312</v>
      </c>
      <c r="D43" s="1" t="s">
        <v>49</v>
      </c>
      <c r="E43" s="1" t="s">
        <v>50</v>
      </c>
      <c r="F43" s="1">
        <v>29.61</v>
      </c>
      <c r="G43" s="1">
        <v>91.6</v>
      </c>
      <c r="H43" s="1" t="s">
        <v>51</v>
      </c>
      <c r="I43" s="1" t="s">
        <v>65</v>
      </c>
      <c r="J43" s="2">
        <v>65.27</v>
      </c>
      <c r="K43" s="2">
        <v>0.53</v>
      </c>
      <c r="L43" s="2">
        <v>16.809999999999999</v>
      </c>
      <c r="M43" s="2">
        <v>3.52</v>
      </c>
      <c r="N43" s="2">
        <f t="shared" si="12"/>
        <v>3.1680031680031679</v>
      </c>
      <c r="O43" s="2"/>
      <c r="P43" s="2">
        <v>3.53</v>
      </c>
      <c r="Q43" s="2">
        <v>1.53</v>
      </c>
      <c r="R43" s="2">
        <f t="shared" si="13"/>
        <v>0.32567027847499491</v>
      </c>
      <c r="S43" s="2">
        <v>2.95</v>
      </c>
      <c r="T43" s="2">
        <v>4.1900000000000004</v>
      </c>
      <c r="U43" s="2">
        <v>0.19</v>
      </c>
      <c r="V43" s="2">
        <v>1048</v>
      </c>
      <c r="W43" s="2">
        <v>8.1999999999999993</v>
      </c>
      <c r="X43" s="2">
        <v>127.8</v>
      </c>
      <c r="Y43" s="2">
        <v>89</v>
      </c>
      <c r="Z43" s="2">
        <v>33.69</v>
      </c>
      <c r="AA43" s="2">
        <v>21.9</v>
      </c>
      <c r="AB43" s="2">
        <v>45.9</v>
      </c>
      <c r="AC43" s="2">
        <v>5.51</v>
      </c>
      <c r="AD43" s="2">
        <v>22.5</v>
      </c>
      <c r="AE43" s="2">
        <v>3.96</v>
      </c>
      <c r="AF43" s="2">
        <v>0.99</v>
      </c>
      <c r="AG43" s="2">
        <v>2.81</v>
      </c>
      <c r="AH43" s="2">
        <v>0.31</v>
      </c>
      <c r="AI43" s="2">
        <v>1.56</v>
      </c>
      <c r="AJ43" s="2">
        <v>0.27</v>
      </c>
      <c r="AK43" s="2">
        <v>0.72</v>
      </c>
      <c r="AL43" s="2">
        <v>9.7000000000000003E-2</v>
      </c>
      <c r="AM43" s="2">
        <v>0.65</v>
      </c>
      <c r="AN43" s="2">
        <v>9.4E-2</v>
      </c>
      <c r="AO43" s="1">
        <v>2.58</v>
      </c>
      <c r="AP43" s="1">
        <v>19.59</v>
      </c>
      <c r="AQ43" s="1">
        <v>4.8</v>
      </c>
      <c r="AR43" s="1">
        <v>-1059</v>
      </c>
      <c r="AS43" s="1">
        <v>8126</v>
      </c>
      <c r="AT43" s="1">
        <v>13</v>
      </c>
      <c r="AU43" s="3">
        <v>1.0386928550000001</v>
      </c>
      <c r="AV43" s="6">
        <f t="shared" si="1"/>
        <v>89</v>
      </c>
      <c r="AW43" s="5">
        <f t="shared" si="2"/>
        <v>0.32973715182424473</v>
      </c>
      <c r="AX43" s="5">
        <f t="shared" si="3"/>
        <v>1.0862040272923945</v>
      </c>
      <c r="AY43" s="5">
        <f t="shared" si="4"/>
        <v>0.1352049048080026</v>
      </c>
      <c r="AZ43" s="5">
        <f t="shared" si="5"/>
        <v>7.9514824797843664E-2</v>
      </c>
      <c r="BA43" s="5">
        <f t="shared" si="6"/>
        <v>6.2945791726105566E-2</v>
      </c>
      <c r="BB43" s="5">
        <f t="shared" si="7"/>
        <v>0.95099838086972577</v>
      </c>
      <c r="BC43" s="5">
        <f t="shared" si="8"/>
        <v>8.2623381395277491</v>
      </c>
      <c r="BD43" s="5">
        <f t="shared" si="9"/>
        <v>3.780835658948547E-3</v>
      </c>
    </row>
    <row r="44" spans="1:56" x14ac:dyDescent="0.3">
      <c r="A44" s="1">
        <v>2003</v>
      </c>
      <c r="B44" s="1" t="s">
        <v>48</v>
      </c>
      <c r="C44" s="1" t="s">
        <v>267</v>
      </c>
      <c r="D44" s="1" t="s">
        <v>49</v>
      </c>
      <c r="E44" s="1" t="s">
        <v>50</v>
      </c>
      <c r="F44" s="1">
        <v>29.69</v>
      </c>
      <c r="G44" s="1">
        <v>91.75</v>
      </c>
      <c r="H44" s="1" t="s">
        <v>51</v>
      </c>
      <c r="I44" s="1" t="s">
        <v>65</v>
      </c>
      <c r="J44" s="2">
        <v>66.760000000000005</v>
      </c>
      <c r="K44" s="2">
        <v>0.33</v>
      </c>
      <c r="L44" s="2">
        <v>15.16</v>
      </c>
      <c r="M44" s="2">
        <v>2.0699999999999998</v>
      </c>
      <c r="N44" s="2">
        <f t="shared" si="12"/>
        <v>1.8630018630018628</v>
      </c>
      <c r="O44" s="2"/>
      <c r="P44" s="2">
        <v>2.7</v>
      </c>
      <c r="Q44" s="2">
        <v>0.93</v>
      </c>
      <c r="R44" s="2">
        <f t="shared" si="13"/>
        <v>0.33297507327848846</v>
      </c>
      <c r="S44" s="2">
        <v>3.43</v>
      </c>
      <c r="T44" s="2">
        <v>3.63</v>
      </c>
      <c r="U44" s="2">
        <v>0.14000000000000001</v>
      </c>
      <c r="V44" s="2">
        <v>689</v>
      </c>
      <c r="W44" s="2">
        <v>6.9</v>
      </c>
      <c r="X44" s="2">
        <v>99.86</v>
      </c>
      <c r="Y44" s="2">
        <v>102</v>
      </c>
      <c r="Z44" s="2">
        <v>46.04</v>
      </c>
      <c r="AA44" s="2">
        <v>24.4</v>
      </c>
      <c r="AB44" s="2">
        <v>47.7</v>
      </c>
      <c r="AC44" s="2">
        <v>5.3</v>
      </c>
      <c r="AD44" s="2">
        <v>19.8</v>
      </c>
      <c r="AE44" s="2">
        <v>3.22</v>
      </c>
      <c r="AF44" s="2">
        <v>0.87</v>
      </c>
      <c r="AG44" s="2">
        <v>2.4300000000000002</v>
      </c>
      <c r="AH44" s="2">
        <v>0.27</v>
      </c>
      <c r="AI44" s="2">
        <v>1.25</v>
      </c>
      <c r="AJ44" s="2">
        <v>0.21</v>
      </c>
      <c r="AK44" s="2">
        <v>0.6</v>
      </c>
      <c r="AL44" s="2">
        <v>8.1000000000000003E-2</v>
      </c>
      <c r="AM44" s="2">
        <v>0.53</v>
      </c>
      <c r="AN44" s="2">
        <v>8.2000000000000003E-2</v>
      </c>
      <c r="AO44" s="1">
        <v>2.4500000000000002</v>
      </c>
      <c r="AP44" s="1">
        <v>20.94</v>
      </c>
      <c r="AQ44" s="1">
        <v>22.7</v>
      </c>
      <c r="AR44" s="1">
        <v>-1006</v>
      </c>
      <c r="AS44" s="1">
        <v>9387</v>
      </c>
      <c r="AT44" s="1">
        <v>13</v>
      </c>
      <c r="AU44" s="3">
        <v>1.2902926210000001</v>
      </c>
      <c r="AV44" s="6">
        <f t="shared" si="1"/>
        <v>102</v>
      </c>
      <c r="AW44" s="5">
        <f t="shared" si="2"/>
        <v>0.29737151824244801</v>
      </c>
      <c r="AX44" s="5">
        <f t="shared" si="3"/>
        <v>1.111000166417041</v>
      </c>
      <c r="AY44" s="5">
        <f t="shared" si="4"/>
        <v>0.11713455953533398</v>
      </c>
      <c r="AZ44" s="5">
        <f t="shared" si="5"/>
        <v>9.2452830188679253E-2</v>
      </c>
      <c r="BA44" s="5">
        <f t="shared" si="6"/>
        <v>4.8145506419400859E-2</v>
      </c>
      <c r="BB44" s="5">
        <f t="shared" si="7"/>
        <v>0.92583867649187301</v>
      </c>
      <c r="BC44" s="5">
        <f t="shared" si="8"/>
        <v>8.2837238882489252</v>
      </c>
      <c r="BD44" s="5">
        <f t="shared" si="9"/>
        <v>4.4267569533819693E-3</v>
      </c>
    </row>
    <row r="45" spans="1:56" x14ac:dyDescent="0.3">
      <c r="A45" s="1">
        <v>2003</v>
      </c>
      <c r="B45" s="1" t="s">
        <v>55</v>
      </c>
      <c r="C45" s="1" t="s">
        <v>87</v>
      </c>
      <c r="D45" s="1" t="s">
        <v>56</v>
      </c>
      <c r="E45" s="1" t="s">
        <v>648</v>
      </c>
      <c r="F45" s="1">
        <v>17.8</v>
      </c>
      <c r="G45" s="1">
        <v>-99.6</v>
      </c>
      <c r="H45" s="1" t="s">
        <v>57</v>
      </c>
      <c r="I45" s="1" t="s">
        <v>65</v>
      </c>
      <c r="J45" s="2">
        <v>64.400000000000006</v>
      </c>
      <c r="K45" s="2">
        <v>0.7</v>
      </c>
      <c r="L45" s="2">
        <v>16.100000000000001</v>
      </c>
      <c r="M45" s="2">
        <v>3.7</v>
      </c>
      <c r="N45" s="2">
        <f t="shared" si="12"/>
        <v>3.33000333000333</v>
      </c>
      <c r="O45" s="2"/>
      <c r="P45" s="2">
        <v>3.9</v>
      </c>
      <c r="Q45" s="2">
        <v>1.7</v>
      </c>
      <c r="R45" s="2">
        <f t="shared" si="13"/>
        <v>0.33797194325095498</v>
      </c>
      <c r="S45" s="2">
        <v>3.3</v>
      </c>
      <c r="T45" s="2">
        <v>3.9</v>
      </c>
      <c r="U45" s="2">
        <v>0.2</v>
      </c>
      <c r="V45" s="2">
        <v>753.2</v>
      </c>
      <c r="W45" s="2">
        <v>10.9</v>
      </c>
      <c r="X45" s="2">
        <v>69.099999999999994</v>
      </c>
      <c r="Y45" s="2">
        <v>192.6</v>
      </c>
      <c r="Z45" s="2">
        <v>36.33</v>
      </c>
      <c r="AA45" s="2">
        <v>32.700000000000003</v>
      </c>
      <c r="AB45" s="2">
        <v>66.8</v>
      </c>
      <c r="AC45" s="2">
        <v>7.8</v>
      </c>
      <c r="AD45" s="2">
        <v>30.3</v>
      </c>
      <c r="AE45" s="2">
        <v>5.4</v>
      </c>
      <c r="AF45" s="2">
        <v>1.4</v>
      </c>
      <c r="AG45" s="2">
        <v>4</v>
      </c>
      <c r="AH45" s="2">
        <v>0.5</v>
      </c>
      <c r="AI45" s="2">
        <v>2.2000000000000002</v>
      </c>
      <c r="AJ45" s="2">
        <v>0.4</v>
      </c>
      <c r="AK45" s="2">
        <v>1</v>
      </c>
      <c r="AL45" s="2">
        <v>0.1</v>
      </c>
      <c r="AM45" s="2">
        <v>0.9</v>
      </c>
      <c r="AN45" s="2">
        <v>0.1</v>
      </c>
      <c r="AO45" s="1">
        <v>2.89</v>
      </c>
      <c r="AP45" s="1">
        <v>20.54</v>
      </c>
      <c r="AQ45" s="1">
        <v>-11.5</v>
      </c>
      <c r="AR45" s="1">
        <v>-684</v>
      </c>
      <c r="AS45" s="1">
        <v>7474</v>
      </c>
      <c r="AT45" s="1">
        <v>13</v>
      </c>
      <c r="AU45" s="3">
        <v>4.6685698320000002</v>
      </c>
      <c r="AV45" s="6">
        <f t="shared" si="1"/>
        <v>192.6</v>
      </c>
      <c r="AW45" s="5">
        <f t="shared" si="2"/>
        <v>0.31581012161632011</v>
      </c>
      <c r="AX45" s="5">
        <f t="shared" si="3"/>
        <v>1.0717257447162589</v>
      </c>
      <c r="AY45" s="5">
        <f t="shared" si="4"/>
        <v>0.12584704743465636</v>
      </c>
      <c r="AZ45" s="5">
        <f t="shared" si="5"/>
        <v>8.8948787061994605E-2</v>
      </c>
      <c r="BA45" s="5">
        <f t="shared" si="6"/>
        <v>6.9543509272467899E-2</v>
      </c>
      <c r="BB45" s="5">
        <f t="shared" si="7"/>
        <v>1.0455620502584111</v>
      </c>
      <c r="BC45" s="5">
        <f t="shared" si="8"/>
        <v>8.1819590205473673</v>
      </c>
      <c r="BD45" s="5">
        <f t="shared" si="9"/>
        <v>7.5499811732284696E-3</v>
      </c>
    </row>
    <row r="46" spans="1:56" x14ac:dyDescent="0.3">
      <c r="A46" s="1">
        <v>2003</v>
      </c>
      <c r="B46" s="1" t="s">
        <v>55</v>
      </c>
      <c r="C46" s="1" t="s">
        <v>211</v>
      </c>
      <c r="D46" s="1" t="s">
        <v>56</v>
      </c>
      <c r="E46" s="1" t="s">
        <v>648</v>
      </c>
      <c r="F46" s="1">
        <v>17.8</v>
      </c>
      <c r="G46" s="1">
        <v>-99.6</v>
      </c>
      <c r="H46" s="1" t="s">
        <v>57</v>
      </c>
      <c r="I46" s="1" t="s">
        <v>65</v>
      </c>
      <c r="J46" s="2">
        <v>66.400000000000006</v>
      </c>
      <c r="K46" s="2">
        <v>0.6</v>
      </c>
      <c r="L46" s="2">
        <v>15.2</v>
      </c>
      <c r="M46" s="2">
        <v>3.9</v>
      </c>
      <c r="N46" s="2">
        <f t="shared" si="12"/>
        <v>3.5100035100035099</v>
      </c>
      <c r="O46" s="2"/>
      <c r="P46" s="2">
        <v>3.5</v>
      </c>
      <c r="Q46" s="2">
        <v>1.8</v>
      </c>
      <c r="R46" s="2">
        <f t="shared" si="13"/>
        <v>0.33898282677383962</v>
      </c>
      <c r="S46" s="2">
        <v>3.2</v>
      </c>
      <c r="T46" s="2">
        <v>3.5</v>
      </c>
      <c r="U46" s="2">
        <v>0.2</v>
      </c>
      <c r="V46" s="2">
        <v>688.6</v>
      </c>
      <c r="W46" s="2">
        <v>12</v>
      </c>
      <c r="X46" s="2">
        <v>57.38</v>
      </c>
      <c r="Y46" s="2">
        <v>203.5</v>
      </c>
      <c r="Z46" s="2">
        <v>32.270000000000003</v>
      </c>
      <c r="AA46" s="2">
        <v>35.5</v>
      </c>
      <c r="AB46" s="2">
        <v>70.400000000000006</v>
      </c>
      <c r="AC46" s="2">
        <v>8.5</v>
      </c>
      <c r="AD46" s="2">
        <v>32.700000000000003</v>
      </c>
      <c r="AE46" s="2">
        <v>5.7</v>
      </c>
      <c r="AF46" s="2">
        <v>1.4</v>
      </c>
      <c r="AG46" s="2">
        <v>4</v>
      </c>
      <c r="AH46" s="2">
        <v>0.5</v>
      </c>
      <c r="AI46" s="2">
        <v>2.6</v>
      </c>
      <c r="AJ46" s="2">
        <v>0.4</v>
      </c>
      <c r="AK46" s="2">
        <v>1.1000000000000001</v>
      </c>
      <c r="AL46" s="2">
        <v>0.2</v>
      </c>
      <c r="AM46" s="2">
        <v>1.1000000000000001</v>
      </c>
      <c r="AN46" s="2">
        <v>0.2</v>
      </c>
      <c r="AO46" s="1">
        <v>3.06</v>
      </c>
      <c r="AP46" s="1">
        <v>18.54</v>
      </c>
      <c r="AQ46" s="1">
        <v>31.2</v>
      </c>
      <c r="AR46" s="1">
        <v>-1166</v>
      </c>
      <c r="AS46" s="1">
        <v>9922</v>
      </c>
      <c r="AT46" s="1">
        <v>13</v>
      </c>
      <c r="AU46" s="3">
        <v>1.7831883580000001</v>
      </c>
      <c r="AV46" s="6">
        <f t="shared" si="1"/>
        <v>203.5</v>
      </c>
      <c r="AW46" s="5">
        <f t="shared" si="2"/>
        <v>0.29815613966261273</v>
      </c>
      <c r="AX46" s="5">
        <f t="shared" si="3"/>
        <v>1.1050091529372608</v>
      </c>
      <c r="AY46" s="5">
        <f t="shared" si="4"/>
        <v>0.11293965795417878</v>
      </c>
      <c r="AZ46" s="5">
        <f t="shared" si="5"/>
        <v>8.6253369272237201E-2</v>
      </c>
      <c r="BA46" s="5">
        <f t="shared" si="6"/>
        <v>6.2410841654778892E-2</v>
      </c>
      <c r="BB46" s="5">
        <f t="shared" si="7"/>
        <v>0.98345636580762319</v>
      </c>
      <c r="BC46" s="5">
        <f t="shared" si="8"/>
        <v>8.2347488523305366</v>
      </c>
      <c r="BD46" s="5">
        <f t="shared" si="9"/>
        <v>8.409696681685716E-3</v>
      </c>
    </row>
    <row r="47" spans="1:56" x14ac:dyDescent="0.3">
      <c r="A47" s="1">
        <v>2003</v>
      </c>
      <c r="B47" s="1" t="s">
        <v>55</v>
      </c>
      <c r="C47" s="1" t="s">
        <v>213</v>
      </c>
      <c r="D47" s="1" t="s">
        <v>56</v>
      </c>
      <c r="E47" s="1" t="s">
        <v>648</v>
      </c>
      <c r="F47" s="1">
        <v>17.8</v>
      </c>
      <c r="G47" s="1">
        <v>-99.6</v>
      </c>
      <c r="H47" s="1" t="s">
        <v>57</v>
      </c>
      <c r="I47" s="1" t="s">
        <v>65</v>
      </c>
      <c r="J47" s="2">
        <v>59.3</v>
      </c>
      <c r="K47" s="2">
        <v>1</v>
      </c>
      <c r="L47" s="2">
        <v>16.3</v>
      </c>
      <c r="M47" s="2">
        <v>6.5</v>
      </c>
      <c r="N47" s="2">
        <f t="shared" si="12"/>
        <v>5.85000585000585</v>
      </c>
      <c r="O47" s="2"/>
      <c r="P47" s="2">
        <v>4.4000000000000004</v>
      </c>
      <c r="Q47" s="2">
        <v>3.1</v>
      </c>
      <c r="R47" s="2">
        <f t="shared" si="13"/>
        <v>0.34636848868629222</v>
      </c>
      <c r="S47" s="2">
        <v>2.8</v>
      </c>
      <c r="T47" s="2">
        <v>4.4000000000000004</v>
      </c>
      <c r="U47" s="2">
        <v>0.4</v>
      </c>
      <c r="V47" s="2">
        <v>802.1</v>
      </c>
      <c r="W47" s="2">
        <v>19.2</v>
      </c>
      <c r="X47" s="2">
        <v>41.78</v>
      </c>
      <c r="Y47" s="2">
        <v>239</v>
      </c>
      <c r="Z47" s="2">
        <v>29</v>
      </c>
      <c r="AA47" s="2">
        <v>43.5</v>
      </c>
      <c r="AB47" s="2">
        <v>90.1</v>
      </c>
      <c r="AC47" s="2">
        <v>11.4</v>
      </c>
      <c r="AD47" s="2">
        <v>42.6</v>
      </c>
      <c r="AE47" s="2">
        <v>7.9</v>
      </c>
      <c r="AF47" s="2">
        <v>2.1</v>
      </c>
      <c r="AG47" s="2">
        <v>5.8</v>
      </c>
      <c r="AH47" s="2">
        <v>0.8</v>
      </c>
      <c r="AI47" s="2">
        <v>4</v>
      </c>
      <c r="AJ47" s="2">
        <v>0.7</v>
      </c>
      <c r="AK47" s="2">
        <v>1.9</v>
      </c>
      <c r="AL47" s="2">
        <v>0.3</v>
      </c>
      <c r="AM47" s="2">
        <v>1.5</v>
      </c>
      <c r="AN47" s="2">
        <v>0.2</v>
      </c>
      <c r="AO47" s="1">
        <v>3.4</v>
      </c>
      <c r="AP47" s="1">
        <v>17.91</v>
      </c>
      <c r="AQ47" s="1">
        <v>1.9</v>
      </c>
      <c r="AR47" s="1">
        <v>-588</v>
      </c>
      <c r="AS47" s="1">
        <v>-635</v>
      </c>
      <c r="AT47" s="1">
        <v>13</v>
      </c>
      <c r="AU47" s="3">
        <v>1.7661923859999999</v>
      </c>
      <c r="AV47" s="6">
        <f t="shared" si="1"/>
        <v>239</v>
      </c>
      <c r="AW47" s="5">
        <f t="shared" si="2"/>
        <v>0.31973322871714399</v>
      </c>
      <c r="AX47" s="5">
        <f t="shared" si="3"/>
        <v>0.98685305375270416</v>
      </c>
      <c r="AY47" s="5">
        <f t="shared" si="4"/>
        <v>0.14198128428525333</v>
      </c>
      <c r="AZ47" s="5">
        <f t="shared" si="5"/>
        <v>7.5471698113207544E-2</v>
      </c>
      <c r="BA47" s="5">
        <f t="shared" si="6"/>
        <v>7.8459343794579181E-2</v>
      </c>
      <c r="BB47" s="5">
        <f t="shared" si="7"/>
        <v>1.1864862622770431</v>
      </c>
      <c r="BC47" s="5">
        <f t="shared" si="8"/>
        <v>8.0621734403315308</v>
      </c>
      <c r="BD47" s="5">
        <f t="shared" si="9"/>
        <v>8.311229415243624E-3</v>
      </c>
    </row>
    <row r="48" spans="1:56" x14ac:dyDescent="0.3">
      <c r="A48" s="1">
        <v>2003</v>
      </c>
      <c r="B48" s="1" t="s">
        <v>55</v>
      </c>
      <c r="C48" s="1" t="s">
        <v>321</v>
      </c>
      <c r="D48" s="1" t="s">
        <v>56</v>
      </c>
      <c r="E48" s="1" t="s">
        <v>648</v>
      </c>
      <c r="F48" s="1">
        <v>17.8</v>
      </c>
      <c r="G48" s="1">
        <v>-99.6</v>
      </c>
      <c r="H48" s="1" t="s">
        <v>57</v>
      </c>
      <c r="I48" s="1" t="s">
        <v>65</v>
      </c>
      <c r="J48" s="2">
        <v>63.7</v>
      </c>
      <c r="K48" s="2">
        <v>0.8</v>
      </c>
      <c r="L48" s="2">
        <v>16.100000000000001</v>
      </c>
      <c r="M48" s="2">
        <v>4.8</v>
      </c>
      <c r="N48" s="2">
        <f t="shared" si="12"/>
        <v>4.3200043200043199</v>
      </c>
      <c r="O48" s="2"/>
      <c r="P48" s="2">
        <v>4.0999999999999996</v>
      </c>
      <c r="Q48" s="2">
        <v>2.2999999999999998</v>
      </c>
      <c r="R48" s="2">
        <f t="shared" si="13"/>
        <v>0.34743179744609276</v>
      </c>
      <c r="S48" s="2">
        <v>3.2</v>
      </c>
      <c r="T48" s="2">
        <v>3.7</v>
      </c>
      <c r="U48" s="2">
        <v>0.2</v>
      </c>
      <c r="V48" s="2">
        <v>783.4</v>
      </c>
      <c r="W48" s="2">
        <v>13.7</v>
      </c>
      <c r="X48" s="2">
        <v>57.18</v>
      </c>
      <c r="Y48" s="2">
        <v>196.4</v>
      </c>
      <c r="Z48" s="2">
        <v>31.18</v>
      </c>
      <c r="AA48" s="2">
        <v>34.299999999999997</v>
      </c>
      <c r="AB48" s="2">
        <v>69.8</v>
      </c>
      <c r="AC48" s="2">
        <v>8.6</v>
      </c>
      <c r="AD48" s="2">
        <v>32.5</v>
      </c>
      <c r="AE48" s="2">
        <v>5.9</v>
      </c>
      <c r="AF48" s="2">
        <v>1.6</v>
      </c>
      <c r="AG48" s="2">
        <v>4.0999999999999996</v>
      </c>
      <c r="AH48" s="2">
        <v>0.6</v>
      </c>
      <c r="AI48" s="2">
        <v>2.8</v>
      </c>
      <c r="AJ48" s="2">
        <v>0.5</v>
      </c>
      <c r="AK48" s="2">
        <v>1.3</v>
      </c>
      <c r="AL48" s="2">
        <v>0.2</v>
      </c>
      <c r="AM48" s="2">
        <v>1.1000000000000001</v>
      </c>
      <c r="AN48" s="2">
        <v>0.2</v>
      </c>
      <c r="AO48" s="1">
        <v>3.11</v>
      </c>
      <c r="AP48" s="1">
        <v>18</v>
      </c>
      <c r="AQ48" s="1">
        <v>18.3</v>
      </c>
      <c r="AR48" s="1">
        <v>-906</v>
      </c>
      <c r="AS48" s="1">
        <v>6705</v>
      </c>
      <c r="AT48" s="1">
        <v>13</v>
      </c>
      <c r="AU48" s="3">
        <v>0.97867919599999997</v>
      </c>
      <c r="AV48" s="6">
        <f t="shared" si="1"/>
        <v>196.4</v>
      </c>
      <c r="AW48" s="5">
        <f t="shared" si="2"/>
        <v>0.31581012161632011</v>
      </c>
      <c r="AX48" s="5">
        <f t="shared" si="3"/>
        <v>1.0600765518389084</v>
      </c>
      <c r="AY48" s="5">
        <f t="shared" si="4"/>
        <v>0.11939335269441756</v>
      </c>
      <c r="AZ48" s="5">
        <f t="shared" si="5"/>
        <v>8.6253369272237201E-2</v>
      </c>
      <c r="BA48" s="5">
        <f t="shared" si="6"/>
        <v>7.3109843081312409E-2</v>
      </c>
      <c r="BB48" s="5">
        <f t="shared" si="7"/>
        <v>1.0510286013042691</v>
      </c>
      <c r="BC48" s="5">
        <f t="shared" si="8"/>
        <v>8.1773124521583895</v>
      </c>
      <c r="BD48" s="5">
        <f t="shared" si="9"/>
        <v>7.6632517016890665E-3</v>
      </c>
    </row>
    <row r="49" spans="1:56" x14ac:dyDescent="0.3">
      <c r="A49" s="1">
        <v>2003</v>
      </c>
      <c r="B49" s="1" t="s">
        <v>55</v>
      </c>
      <c r="C49" s="1" t="s">
        <v>346</v>
      </c>
      <c r="D49" s="1" t="s">
        <v>56</v>
      </c>
      <c r="E49" s="1" t="s">
        <v>648</v>
      </c>
      <c r="F49" s="1">
        <v>17.8</v>
      </c>
      <c r="G49" s="1">
        <v>-99.6</v>
      </c>
      <c r="H49" s="1" t="s">
        <v>57</v>
      </c>
      <c r="I49" s="1" t="s">
        <v>65</v>
      </c>
      <c r="J49" s="2">
        <v>63.3</v>
      </c>
      <c r="K49" s="2">
        <v>0.8</v>
      </c>
      <c r="L49" s="2">
        <v>16.2</v>
      </c>
      <c r="M49" s="2">
        <v>5.0999999999999996</v>
      </c>
      <c r="N49" s="2">
        <f t="shared" si="12"/>
        <v>4.5900045900045896</v>
      </c>
      <c r="O49" s="2"/>
      <c r="P49" s="2">
        <v>4.3</v>
      </c>
      <c r="Q49" s="2">
        <v>2.6</v>
      </c>
      <c r="R49" s="2">
        <f t="shared" si="13"/>
        <v>0.36161312102838872</v>
      </c>
      <c r="S49" s="2">
        <v>3</v>
      </c>
      <c r="T49" s="2">
        <v>3.9</v>
      </c>
      <c r="U49" s="2">
        <v>0.3</v>
      </c>
      <c r="V49" s="2">
        <v>865.5</v>
      </c>
      <c r="W49" s="2">
        <v>15.3</v>
      </c>
      <c r="X49" s="2">
        <v>56.57</v>
      </c>
      <c r="Y49" s="2">
        <v>229.5</v>
      </c>
      <c r="Z49" s="2">
        <v>32.15</v>
      </c>
      <c r="AA49" s="2">
        <v>41.8</v>
      </c>
      <c r="AB49" s="2">
        <v>82.3</v>
      </c>
      <c r="AC49" s="2">
        <v>10.3</v>
      </c>
      <c r="AD49" s="2">
        <v>38.9</v>
      </c>
      <c r="AE49" s="2">
        <v>6.5</v>
      </c>
      <c r="AF49" s="2">
        <v>1.8</v>
      </c>
      <c r="AG49" s="2">
        <v>4.9000000000000004</v>
      </c>
      <c r="AH49" s="2">
        <v>0.6</v>
      </c>
      <c r="AI49" s="2">
        <v>3.3</v>
      </c>
      <c r="AJ49" s="2">
        <v>0.6</v>
      </c>
      <c r="AK49" s="2">
        <v>1.6</v>
      </c>
      <c r="AL49" s="2">
        <v>0.2</v>
      </c>
      <c r="AM49" s="2">
        <v>1.3</v>
      </c>
      <c r="AN49" s="2">
        <v>0.2</v>
      </c>
      <c r="AO49" s="1">
        <v>3.24</v>
      </c>
      <c r="AP49" s="1">
        <v>18.55</v>
      </c>
      <c r="AQ49" s="1">
        <v>17</v>
      </c>
      <c r="AR49" s="1">
        <v>-795</v>
      </c>
      <c r="AS49" s="1">
        <v>3118</v>
      </c>
      <c r="AT49" s="1">
        <v>13</v>
      </c>
      <c r="AU49" s="3">
        <v>0.84373222699999995</v>
      </c>
      <c r="AV49" s="6">
        <f t="shared" si="1"/>
        <v>229.5</v>
      </c>
      <c r="AW49" s="5">
        <f t="shared" si="2"/>
        <v>0.31777167516673199</v>
      </c>
      <c r="AX49" s="5">
        <f t="shared" si="3"/>
        <v>1.0534198701947077</v>
      </c>
      <c r="AY49" s="5">
        <f t="shared" si="4"/>
        <v>0.12584704743465636</v>
      </c>
      <c r="AZ49" s="5">
        <f t="shared" si="5"/>
        <v>8.0862533692722366E-2</v>
      </c>
      <c r="BA49" s="5">
        <f t="shared" si="6"/>
        <v>7.6676176890156919E-2</v>
      </c>
      <c r="BB49" s="5">
        <f t="shared" si="7"/>
        <v>1.075624093251218</v>
      </c>
      <c r="BC49" s="5">
        <f t="shared" si="8"/>
        <v>8.1564062840034808</v>
      </c>
      <c r="BD49" s="5">
        <f t="shared" si="9"/>
        <v>8.7695006228303771E-3</v>
      </c>
    </row>
    <row r="50" spans="1:56" x14ac:dyDescent="0.3">
      <c r="A50" s="1">
        <v>2003</v>
      </c>
      <c r="B50" s="1" t="s">
        <v>55</v>
      </c>
      <c r="C50" s="1" t="s">
        <v>229</v>
      </c>
      <c r="D50" s="1" t="s">
        <v>56</v>
      </c>
      <c r="E50" s="1" t="s">
        <v>648</v>
      </c>
      <c r="F50" s="1">
        <v>17.8</v>
      </c>
      <c r="G50" s="1">
        <v>-99.6</v>
      </c>
      <c r="H50" s="1" t="s">
        <v>57</v>
      </c>
      <c r="I50" s="1" t="s">
        <v>65</v>
      </c>
      <c r="J50" s="2">
        <v>65.2</v>
      </c>
      <c r="K50" s="2">
        <v>0.7</v>
      </c>
      <c r="L50" s="2">
        <v>15.6</v>
      </c>
      <c r="M50" s="2">
        <v>4.3</v>
      </c>
      <c r="N50" s="2">
        <f t="shared" si="12"/>
        <v>3.8700038700038699</v>
      </c>
      <c r="O50" s="2"/>
      <c r="P50" s="2">
        <v>3.7</v>
      </c>
      <c r="Q50" s="2">
        <v>2.2000000000000002</v>
      </c>
      <c r="R50" s="2">
        <f t="shared" si="13"/>
        <v>0.36243798968098478</v>
      </c>
      <c r="S50" s="2">
        <v>3.3</v>
      </c>
      <c r="T50" s="2">
        <v>3.6</v>
      </c>
      <c r="U50" s="2">
        <v>0.2</v>
      </c>
      <c r="V50" s="2">
        <v>782.9</v>
      </c>
      <c r="W50" s="2">
        <v>13.4</v>
      </c>
      <c r="X50" s="2">
        <v>58.43</v>
      </c>
      <c r="Y50" s="2">
        <v>223.3</v>
      </c>
      <c r="Z50" s="2">
        <v>34.549999999999997</v>
      </c>
      <c r="AA50" s="2">
        <v>38</v>
      </c>
      <c r="AB50" s="2">
        <v>78.099999999999994</v>
      </c>
      <c r="AC50" s="2">
        <v>9.1999999999999993</v>
      </c>
      <c r="AD50" s="2">
        <v>36.299999999999997</v>
      </c>
      <c r="AE50" s="2">
        <v>6.4</v>
      </c>
      <c r="AF50" s="2">
        <v>1.8</v>
      </c>
      <c r="AG50" s="2">
        <v>4.4000000000000004</v>
      </c>
      <c r="AH50" s="2">
        <v>0.5</v>
      </c>
      <c r="AI50" s="2">
        <v>2.8</v>
      </c>
      <c r="AJ50" s="2">
        <v>0.5</v>
      </c>
      <c r="AK50" s="2">
        <v>1.3</v>
      </c>
      <c r="AL50" s="2">
        <v>0.2</v>
      </c>
      <c r="AM50" s="2">
        <v>1.1000000000000001</v>
      </c>
      <c r="AN50" s="2">
        <v>0.2</v>
      </c>
      <c r="AO50" s="1">
        <v>3.14</v>
      </c>
      <c r="AP50" s="1">
        <v>18.77</v>
      </c>
      <c r="AQ50" s="1">
        <v>23.2</v>
      </c>
      <c r="AR50" s="1">
        <v>-1056</v>
      </c>
      <c r="AS50" s="1">
        <v>6439</v>
      </c>
      <c r="AT50" s="1">
        <v>13</v>
      </c>
      <c r="AU50" s="3">
        <v>1.5981639599999999</v>
      </c>
      <c r="AV50" s="6">
        <f t="shared" si="1"/>
        <v>223.3</v>
      </c>
      <c r="AW50" s="5">
        <f t="shared" si="2"/>
        <v>0.30600235386426045</v>
      </c>
      <c r="AX50" s="5">
        <f t="shared" si="3"/>
        <v>1.0850391080046597</v>
      </c>
      <c r="AY50" s="5">
        <f t="shared" si="4"/>
        <v>0.11616650532429817</v>
      </c>
      <c r="AZ50" s="5">
        <f t="shared" si="5"/>
        <v>8.8948787061994605E-2</v>
      </c>
      <c r="BA50" s="5">
        <f t="shared" si="6"/>
        <v>6.5977175463623403E-2</v>
      </c>
      <c r="BB50" s="5">
        <f t="shared" si="7"/>
        <v>1.0151950290082845</v>
      </c>
      <c r="BC50" s="5">
        <f t="shared" si="8"/>
        <v>8.2077709886099761</v>
      </c>
      <c r="BD50" s="5">
        <f t="shared" si="9"/>
        <v>8.9823154760583328E-3</v>
      </c>
    </row>
    <row r="51" spans="1:56" x14ac:dyDescent="0.3">
      <c r="A51" s="1">
        <v>2003</v>
      </c>
      <c r="B51" s="1" t="s">
        <v>48</v>
      </c>
      <c r="C51" s="1" t="s">
        <v>218</v>
      </c>
      <c r="D51" s="1" t="s">
        <v>49</v>
      </c>
      <c r="E51" s="1" t="s">
        <v>50</v>
      </c>
      <c r="F51" s="1">
        <v>29.74</v>
      </c>
      <c r="G51" s="1">
        <v>89.88</v>
      </c>
      <c r="H51" s="1" t="s">
        <v>51</v>
      </c>
      <c r="I51" s="1" t="s">
        <v>65</v>
      </c>
      <c r="J51" s="2">
        <v>57.47</v>
      </c>
      <c r="K51" s="2">
        <v>0.66</v>
      </c>
      <c r="L51" s="2">
        <v>15.41</v>
      </c>
      <c r="M51" s="2">
        <v>4.67</v>
      </c>
      <c r="N51" s="2">
        <f t="shared" si="12"/>
        <v>4.2030042030042027</v>
      </c>
      <c r="O51" s="2"/>
      <c r="P51" s="2">
        <v>5.29</v>
      </c>
      <c r="Q51" s="2">
        <v>2.39</v>
      </c>
      <c r="R51" s="2">
        <f t="shared" si="13"/>
        <v>0.36250545675535295</v>
      </c>
      <c r="S51" s="2">
        <v>2.71</v>
      </c>
      <c r="T51" s="2">
        <v>3.6</v>
      </c>
      <c r="U51" s="2">
        <v>0.26</v>
      </c>
      <c r="V51" s="2">
        <v>1121</v>
      </c>
      <c r="W51" s="2">
        <v>9</v>
      </c>
      <c r="X51" s="2">
        <v>124.56</v>
      </c>
      <c r="Y51" s="2">
        <v>123</v>
      </c>
      <c r="Z51" s="2">
        <v>61.64</v>
      </c>
      <c r="AA51" s="2">
        <v>37.6</v>
      </c>
      <c r="AB51" s="2">
        <v>75.8</v>
      </c>
      <c r="AC51" s="2">
        <v>8.93</v>
      </c>
      <c r="AD51" s="2">
        <v>35</v>
      </c>
      <c r="AE51" s="2">
        <v>5.79</v>
      </c>
      <c r="AF51" s="2">
        <v>1.58</v>
      </c>
      <c r="AG51" s="2">
        <v>4.3600000000000003</v>
      </c>
      <c r="AH51" s="2">
        <v>0.45</v>
      </c>
      <c r="AI51" s="2">
        <v>1.95</v>
      </c>
      <c r="AJ51" s="2">
        <v>0.31</v>
      </c>
      <c r="AK51" s="2">
        <v>0.82</v>
      </c>
      <c r="AL51" s="2">
        <v>9.7000000000000003E-2</v>
      </c>
      <c r="AM51" s="2">
        <v>0.61</v>
      </c>
      <c r="AN51" s="2">
        <v>8.5999999999999993E-2</v>
      </c>
      <c r="AO51" s="1">
        <v>2.85</v>
      </c>
      <c r="AP51" s="1">
        <v>22.89</v>
      </c>
      <c r="AQ51" s="1">
        <v>-20.6</v>
      </c>
      <c r="AR51" s="1">
        <v>-884</v>
      </c>
      <c r="AS51" s="1">
        <v>10635</v>
      </c>
      <c r="AT51" s="1">
        <v>13</v>
      </c>
      <c r="AU51" s="3">
        <v>1.7044453150000001</v>
      </c>
      <c r="AV51" s="6">
        <f t="shared" si="1"/>
        <v>123</v>
      </c>
      <c r="AW51" s="5">
        <f t="shared" si="2"/>
        <v>0.30227540211847781</v>
      </c>
      <c r="AX51" s="5">
        <f t="shared" si="3"/>
        <v>0.95639873523048757</v>
      </c>
      <c r="AY51" s="5">
        <f t="shared" si="4"/>
        <v>0.11616650532429817</v>
      </c>
      <c r="AZ51" s="5">
        <f t="shared" si="5"/>
        <v>7.304582210242587E-2</v>
      </c>
      <c r="BA51" s="5">
        <f t="shared" si="6"/>
        <v>9.4329529243937241E-2</v>
      </c>
      <c r="BB51" s="5">
        <f t="shared" si="7"/>
        <v>1.3070801093168916</v>
      </c>
      <c r="BC51" s="5">
        <f t="shared" si="8"/>
        <v>7.9596686703476598</v>
      </c>
      <c r="BD51" s="5">
        <f t="shared" si="9"/>
        <v>3.8606037202409851E-3</v>
      </c>
    </row>
    <row r="52" spans="1:56" x14ac:dyDescent="0.3">
      <c r="A52" s="1">
        <v>2003</v>
      </c>
      <c r="B52" s="1" t="s">
        <v>55</v>
      </c>
      <c r="C52" s="1" t="s">
        <v>175</v>
      </c>
      <c r="D52" s="1" t="s">
        <v>56</v>
      </c>
      <c r="E52" s="1" t="s">
        <v>648</v>
      </c>
      <c r="F52" s="1">
        <v>17.8</v>
      </c>
      <c r="G52" s="1">
        <v>-99.6</v>
      </c>
      <c r="H52" s="1" t="s">
        <v>57</v>
      </c>
      <c r="I52" s="1" t="s">
        <v>65</v>
      </c>
      <c r="J52" s="2">
        <v>65</v>
      </c>
      <c r="K52" s="2">
        <v>0.7</v>
      </c>
      <c r="L52" s="2">
        <v>16</v>
      </c>
      <c r="M52" s="2">
        <v>4.0999999999999996</v>
      </c>
      <c r="N52" s="2">
        <f t="shared" si="12"/>
        <v>3.6900036900036897</v>
      </c>
      <c r="O52" s="2"/>
      <c r="P52" s="2">
        <v>3.8</v>
      </c>
      <c r="Q52" s="2">
        <v>2.1</v>
      </c>
      <c r="R52" s="2">
        <f t="shared" si="13"/>
        <v>0.36269406937090598</v>
      </c>
      <c r="S52" s="2">
        <v>3.3</v>
      </c>
      <c r="T52" s="2">
        <v>3.7</v>
      </c>
      <c r="U52" s="2">
        <v>0.3</v>
      </c>
      <c r="V52" s="2">
        <v>765.1</v>
      </c>
      <c r="W52" s="2">
        <v>12.7</v>
      </c>
      <c r="X52" s="2">
        <v>60.24</v>
      </c>
      <c r="Y52" s="2">
        <v>215.5</v>
      </c>
      <c r="Z52" s="2">
        <v>31.73</v>
      </c>
      <c r="AA52" s="2">
        <v>34.9</v>
      </c>
      <c r="AB52" s="2">
        <v>71.900000000000006</v>
      </c>
      <c r="AC52" s="2">
        <v>9</v>
      </c>
      <c r="AD52" s="2">
        <v>35.299999999999997</v>
      </c>
      <c r="AE52" s="2">
        <v>6.9</v>
      </c>
      <c r="AF52" s="2">
        <v>1.8</v>
      </c>
      <c r="AG52" s="2">
        <v>4.4000000000000004</v>
      </c>
      <c r="AH52" s="2">
        <v>0.5</v>
      </c>
      <c r="AI52" s="2">
        <v>3</v>
      </c>
      <c r="AJ52" s="2">
        <v>0.5</v>
      </c>
      <c r="AK52" s="2">
        <v>1.3</v>
      </c>
      <c r="AL52" s="2">
        <v>0.2</v>
      </c>
      <c r="AM52" s="2">
        <v>1.1000000000000001</v>
      </c>
      <c r="AN52" s="2">
        <v>0.2</v>
      </c>
      <c r="AO52" s="1">
        <v>3.13</v>
      </c>
      <c r="AP52" s="1">
        <v>18.350000000000001</v>
      </c>
      <c r="AQ52" s="1">
        <v>13.9</v>
      </c>
      <c r="AR52" s="1">
        <v>-1083</v>
      </c>
      <c r="AS52" s="1">
        <v>7637</v>
      </c>
      <c r="AT52" s="1">
        <v>13</v>
      </c>
      <c r="AU52" s="3">
        <v>2.219720471</v>
      </c>
      <c r="AV52" s="6">
        <f t="shared" si="1"/>
        <v>215.5</v>
      </c>
      <c r="AW52" s="5">
        <f t="shared" si="2"/>
        <v>0.31384856806590816</v>
      </c>
      <c r="AX52" s="5">
        <f t="shared" si="3"/>
        <v>1.0817107671825594</v>
      </c>
      <c r="AY52" s="5">
        <f t="shared" si="4"/>
        <v>0.11939335269441756</v>
      </c>
      <c r="AZ52" s="5">
        <f t="shared" si="5"/>
        <v>8.8948787061994605E-2</v>
      </c>
      <c r="BA52" s="5">
        <f t="shared" si="6"/>
        <v>6.7760342368045651E-2</v>
      </c>
      <c r="BB52" s="5">
        <f t="shared" si="7"/>
        <v>1.0128704990086599</v>
      </c>
      <c r="BC52" s="5">
        <f t="shared" si="8"/>
        <v>8.2097468391096555</v>
      </c>
      <c r="BD52" s="5">
        <f t="shared" si="9"/>
        <v>8.68570263358414E-3</v>
      </c>
    </row>
    <row r="53" spans="1:56" x14ac:dyDescent="0.3">
      <c r="A53" s="1">
        <v>2003</v>
      </c>
      <c r="B53" s="1" t="s">
        <v>55</v>
      </c>
      <c r="C53" s="1" t="s">
        <v>333</v>
      </c>
      <c r="D53" s="1" t="s">
        <v>56</v>
      </c>
      <c r="E53" s="1" t="s">
        <v>648</v>
      </c>
      <c r="F53" s="1">
        <v>17.8</v>
      </c>
      <c r="G53" s="1">
        <v>-99.6</v>
      </c>
      <c r="H53" s="1" t="s">
        <v>57</v>
      </c>
      <c r="I53" s="1" t="s">
        <v>65</v>
      </c>
      <c r="J53" s="2">
        <v>64.900000000000006</v>
      </c>
      <c r="K53" s="2">
        <v>0.7</v>
      </c>
      <c r="L53" s="2">
        <v>15.7</v>
      </c>
      <c r="M53" s="2">
        <v>4.4000000000000004</v>
      </c>
      <c r="N53" s="2">
        <f t="shared" si="12"/>
        <v>3.9600039600039603</v>
      </c>
      <c r="O53" s="2"/>
      <c r="P53" s="2">
        <v>3.8</v>
      </c>
      <c r="Q53" s="2">
        <v>2.2999999999999998</v>
      </c>
      <c r="R53" s="2">
        <f t="shared" si="13"/>
        <v>0.36741190815453489</v>
      </c>
      <c r="S53" s="2">
        <v>3.2</v>
      </c>
      <c r="T53" s="2">
        <v>3.7</v>
      </c>
      <c r="U53" s="2">
        <v>0.3</v>
      </c>
      <c r="V53" s="2">
        <v>781.2</v>
      </c>
      <c r="W53" s="2">
        <v>13.5</v>
      </c>
      <c r="X53" s="2">
        <v>57.87</v>
      </c>
      <c r="Y53" s="2">
        <v>209.8</v>
      </c>
      <c r="Z53" s="2">
        <v>31.58</v>
      </c>
      <c r="AA53" s="2">
        <v>37.9</v>
      </c>
      <c r="AB53" s="2">
        <v>77.599999999999994</v>
      </c>
      <c r="AC53" s="2">
        <v>9.1</v>
      </c>
      <c r="AD53" s="2">
        <v>36.200000000000003</v>
      </c>
      <c r="AE53" s="2">
        <v>6.2</v>
      </c>
      <c r="AF53" s="2">
        <v>1.6</v>
      </c>
      <c r="AG53" s="2">
        <v>4</v>
      </c>
      <c r="AH53" s="2">
        <v>0.6</v>
      </c>
      <c r="AI53" s="2">
        <v>2.7</v>
      </c>
      <c r="AJ53" s="2">
        <v>0.5</v>
      </c>
      <c r="AK53" s="2">
        <v>1.2</v>
      </c>
      <c r="AL53" s="2">
        <v>0.2</v>
      </c>
      <c r="AM53" s="2">
        <v>1.2</v>
      </c>
      <c r="AN53" s="2">
        <v>0.2</v>
      </c>
      <c r="AO53" s="1">
        <v>3.14</v>
      </c>
      <c r="AP53" s="1">
        <v>18.64</v>
      </c>
      <c r="AQ53" s="1">
        <v>25.1</v>
      </c>
      <c r="AR53" s="1">
        <v>-1054</v>
      </c>
      <c r="AS53" s="1">
        <v>7219</v>
      </c>
      <c r="AT53" s="1">
        <v>13</v>
      </c>
      <c r="AU53" s="3">
        <v>0.91431021400000001</v>
      </c>
      <c r="AV53" s="6">
        <f t="shared" si="1"/>
        <v>209.8</v>
      </c>
      <c r="AW53" s="5">
        <f t="shared" si="2"/>
        <v>0.30796390741467239</v>
      </c>
      <c r="AX53" s="5">
        <f t="shared" si="3"/>
        <v>1.0800465967715094</v>
      </c>
      <c r="AY53" s="5">
        <f t="shared" si="4"/>
        <v>0.11939335269441756</v>
      </c>
      <c r="AZ53" s="5">
        <f t="shared" si="5"/>
        <v>8.6253369272237201E-2</v>
      </c>
      <c r="BA53" s="5">
        <f t="shared" si="6"/>
        <v>6.7760342368045651E-2</v>
      </c>
      <c r="BB53" s="5">
        <f t="shared" si="7"/>
        <v>1.0257114894230155</v>
      </c>
      <c r="BC53" s="5">
        <f t="shared" si="8"/>
        <v>8.1988319972574537</v>
      </c>
      <c r="BD53" s="5">
        <f t="shared" si="9"/>
        <v>8.364171140796536E-3</v>
      </c>
    </row>
    <row r="54" spans="1:56" x14ac:dyDescent="0.3">
      <c r="A54" s="1">
        <v>2003</v>
      </c>
      <c r="B54" s="1" t="s">
        <v>55</v>
      </c>
      <c r="C54" s="1" t="s">
        <v>265</v>
      </c>
      <c r="D54" s="1" t="s">
        <v>56</v>
      </c>
      <c r="E54" s="1" t="s">
        <v>648</v>
      </c>
      <c r="F54" s="1">
        <v>17.8</v>
      </c>
      <c r="G54" s="1">
        <v>-99.6</v>
      </c>
      <c r="H54" s="1" t="s">
        <v>57</v>
      </c>
      <c r="I54" s="1" t="s">
        <v>65</v>
      </c>
      <c r="J54" s="2">
        <v>62.7</v>
      </c>
      <c r="K54" s="2">
        <v>0.8</v>
      </c>
      <c r="L54" s="2">
        <v>15.9</v>
      </c>
      <c r="M54" s="2">
        <v>5.0999999999999996</v>
      </c>
      <c r="N54" s="2">
        <f t="shared" si="12"/>
        <v>4.5900045900045896</v>
      </c>
      <c r="O54" s="2"/>
      <c r="P54" s="2">
        <v>4.4000000000000004</v>
      </c>
      <c r="Q54" s="2">
        <v>2.7</v>
      </c>
      <c r="R54" s="2">
        <f t="shared" si="13"/>
        <v>0.37037013717412492</v>
      </c>
      <c r="S54" s="2">
        <v>3</v>
      </c>
      <c r="T54" s="2">
        <v>3.9</v>
      </c>
      <c r="U54" s="2">
        <v>0.3</v>
      </c>
      <c r="V54" s="2">
        <v>827.9</v>
      </c>
      <c r="W54" s="2">
        <v>15.4</v>
      </c>
      <c r="X54" s="2">
        <v>53.76</v>
      </c>
      <c r="Y54" s="2">
        <v>209.9</v>
      </c>
      <c r="Z54" s="2">
        <v>31.08</v>
      </c>
      <c r="AA54" s="2">
        <v>40.4</v>
      </c>
      <c r="AB54" s="2">
        <v>82.6</v>
      </c>
      <c r="AC54" s="2">
        <v>10.1</v>
      </c>
      <c r="AD54" s="2">
        <v>40.5</v>
      </c>
      <c r="AE54" s="2">
        <v>7.4</v>
      </c>
      <c r="AF54" s="2">
        <v>1.9</v>
      </c>
      <c r="AG54" s="2">
        <v>5.3</v>
      </c>
      <c r="AH54" s="2">
        <v>0.6</v>
      </c>
      <c r="AI54" s="2">
        <v>3.4</v>
      </c>
      <c r="AJ54" s="2">
        <v>0.6</v>
      </c>
      <c r="AK54" s="2">
        <v>1.6</v>
      </c>
      <c r="AL54" s="2">
        <v>0.2</v>
      </c>
      <c r="AM54" s="2">
        <v>1.3</v>
      </c>
      <c r="AN54" s="2">
        <v>0.2</v>
      </c>
      <c r="AO54" s="1">
        <v>3.26</v>
      </c>
      <c r="AP54" s="1">
        <v>18.55</v>
      </c>
      <c r="AQ54" s="1">
        <v>6.8</v>
      </c>
      <c r="AR54" s="1">
        <v>-872</v>
      </c>
      <c r="AS54" s="1">
        <v>5751</v>
      </c>
      <c r="AT54" s="1">
        <v>13</v>
      </c>
      <c r="AU54" s="3">
        <v>1.2983926429999999</v>
      </c>
      <c r="AV54" s="6">
        <f t="shared" si="1"/>
        <v>209.9</v>
      </c>
      <c r="AW54" s="5">
        <f t="shared" si="2"/>
        <v>0.31188701451549627</v>
      </c>
      <c r="AX54" s="5">
        <f t="shared" si="3"/>
        <v>1.0434348477284074</v>
      </c>
      <c r="AY54" s="5">
        <f t="shared" si="4"/>
        <v>0.12584704743465636</v>
      </c>
      <c r="AZ54" s="5">
        <f t="shared" si="5"/>
        <v>8.0862533692722366E-2</v>
      </c>
      <c r="BA54" s="5">
        <f t="shared" si="6"/>
        <v>7.8459343794579181E-2</v>
      </c>
      <c r="BB54" s="5">
        <f t="shared" si="7"/>
        <v>1.117364857685764</v>
      </c>
      <c r="BC54" s="5">
        <f t="shared" si="8"/>
        <v>8.1209266342341166</v>
      </c>
      <c r="BD54" s="5">
        <f t="shared" si="9"/>
        <v>7.7409808996667931E-3</v>
      </c>
    </row>
    <row r="55" spans="1:56" x14ac:dyDescent="0.3">
      <c r="A55" s="1">
        <v>2003</v>
      </c>
      <c r="B55" s="1" t="s">
        <v>55</v>
      </c>
      <c r="C55" s="1" t="s">
        <v>246</v>
      </c>
      <c r="D55" s="1" t="s">
        <v>56</v>
      </c>
      <c r="E55" s="1" t="s">
        <v>648</v>
      </c>
      <c r="F55" s="1">
        <v>17.8</v>
      </c>
      <c r="G55" s="1">
        <v>-99.6</v>
      </c>
      <c r="H55" s="1" t="s">
        <v>57</v>
      </c>
      <c r="I55" s="1" t="s">
        <v>65</v>
      </c>
      <c r="J55" s="2">
        <v>64.599999999999994</v>
      </c>
      <c r="K55" s="2">
        <v>0.7</v>
      </c>
      <c r="L55" s="2">
        <v>15.9</v>
      </c>
      <c r="M55" s="2">
        <v>4.3</v>
      </c>
      <c r="N55" s="2">
        <f t="shared" si="12"/>
        <v>3.8700038700038699</v>
      </c>
      <c r="O55" s="2"/>
      <c r="P55" s="2">
        <v>4</v>
      </c>
      <c r="Q55" s="2">
        <v>2.2999999999999998</v>
      </c>
      <c r="R55" s="2">
        <f t="shared" si="13"/>
        <v>0.37277124106545456</v>
      </c>
      <c r="S55" s="2">
        <v>3.1</v>
      </c>
      <c r="T55" s="2">
        <v>4.0999999999999996</v>
      </c>
      <c r="U55" s="2">
        <v>0.2</v>
      </c>
      <c r="V55" s="2">
        <v>780</v>
      </c>
      <c r="W55" s="2">
        <v>12.6</v>
      </c>
      <c r="X55" s="2">
        <v>61.9</v>
      </c>
      <c r="Y55" s="2">
        <v>196.4</v>
      </c>
      <c r="Z55" s="2">
        <v>33.64</v>
      </c>
      <c r="AA55" s="2">
        <v>37</v>
      </c>
      <c r="AB55" s="2">
        <v>75.8</v>
      </c>
      <c r="AC55" s="2">
        <v>9</v>
      </c>
      <c r="AD55" s="2">
        <v>35.200000000000003</v>
      </c>
      <c r="AE55" s="2">
        <v>6.1</v>
      </c>
      <c r="AF55" s="2">
        <v>1.6</v>
      </c>
      <c r="AG55" s="2">
        <v>3.9</v>
      </c>
      <c r="AH55" s="2">
        <v>0.6</v>
      </c>
      <c r="AI55" s="2">
        <v>2.7</v>
      </c>
      <c r="AJ55" s="2">
        <v>0.5</v>
      </c>
      <c r="AK55" s="2">
        <v>1.2</v>
      </c>
      <c r="AL55" s="2">
        <v>0.2</v>
      </c>
      <c r="AM55" s="2">
        <v>1.1000000000000001</v>
      </c>
      <c r="AN55" s="2">
        <v>0.2</v>
      </c>
      <c r="AO55" s="1">
        <v>3.12</v>
      </c>
      <c r="AP55" s="1">
        <v>18.61</v>
      </c>
      <c r="AQ55" s="1">
        <v>23.1</v>
      </c>
      <c r="AR55" s="1">
        <v>-1014</v>
      </c>
      <c r="AS55" s="1">
        <v>6835</v>
      </c>
      <c r="AT55" s="1">
        <v>13</v>
      </c>
      <c r="AU55" s="3">
        <v>1.476690031</v>
      </c>
      <c r="AV55" s="6">
        <f t="shared" si="1"/>
        <v>196.4</v>
      </c>
      <c r="AW55" s="5">
        <f t="shared" si="2"/>
        <v>0.31188701451549627</v>
      </c>
      <c r="AX55" s="5">
        <f t="shared" si="3"/>
        <v>1.075054085538359</v>
      </c>
      <c r="AY55" s="5">
        <f t="shared" si="4"/>
        <v>0.13230074217489513</v>
      </c>
      <c r="AZ55" s="5">
        <f t="shared" si="5"/>
        <v>8.3557951482479784E-2</v>
      </c>
      <c r="BA55" s="5">
        <f t="shared" si="6"/>
        <v>7.1326676176890161E-2</v>
      </c>
      <c r="BB55" s="5">
        <f t="shared" si="7"/>
        <v>1.0692423343540611</v>
      </c>
      <c r="BC55" s="5">
        <f t="shared" si="8"/>
        <v>8.1618307790660651</v>
      </c>
      <c r="BD55" s="5">
        <f t="shared" si="9"/>
        <v>7.5455253955115835E-3</v>
      </c>
    </row>
    <row r="56" spans="1:56" x14ac:dyDescent="0.3">
      <c r="A56" s="1">
        <v>2003</v>
      </c>
      <c r="B56" s="1" t="s">
        <v>48</v>
      </c>
      <c r="C56" s="1" t="s">
        <v>390</v>
      </c>
      <c r="D56" s="1" t="s">
        <v>49</v>
      </c>
      <c r="E56" s="1" t="s">
        <v>50</v>
      </c>
      <c r="F56" s="1">
        <v>29.32</v>
      </c>
      <c r="G56" s="1">
        <v>88.85</v>
      </c>
      <c r="H56" s="1" t="s">
        <v>51</v>
      </c>
      <c r="I56" s="1" t="s">
        <v>65</v>
      </c>
      <c r="J56" s="2">
        <v>60.57</v>
      </c>
      <c r="K56" s="2">
        <v>0.62</v>
      </c>
      <c r="L56" s="2">
        <v>16.18</v>
      </c>
      <c r="M56" s="2">
        <v>3.97</v>
      </c>
      <c r="N56" s="2">
        <f t="shared" si="12"/>
        <v>3.573003573003573</v>
      </c>
      <c r="O56" s="2"/>
      <c r="P56" s="2">
        <v>3.68</v>
      </c>
      <c r="Q56" s="2">
        <v>2.25</v>
      </c>
      <c r="R56" s="2">
        <f t="shared" si="13"/>
        <v>0.38639852642910599</v>
      </c>
      <c r="S56" s="2">
        <v>2.0099999999999998</v>
      </c>
      <c r="T56" s="2">
        <v>5.35</v>
      </c>
      <c r="U56" s="2">
        <v>0.18</v>
      </c>
      <c r="V56" s="2">
        <v>1004</v>
      </c>
      <c r="W56" s="2">
        <v>7.1</v>
      </c>
      <c r="X56" s="2">
        <v>141.41</v>
      </c>
      <c r="Y56" s="2">
        <v>101</v>
      </c>
      <c r="Z56" s="2">
        <v>28.48</v>
      </c>
      <c r="AA56" s="2">
        <v>13.1</v>
      </c>
      <c r="AB56" s="2">
        <v>28.4</v>
      </c>
      <c r="AC56" s="2">
        <v>3.47</v>
      </c>
      <c r="AD56" s="2">
        <v>14.4</v>
      </c>
      <c r="AE56" s="2">
        <v>2.79</v>
      </c>
      <c r="AF56" s="2">
        <v>0.84</v>
      </c>
      <c r="AG56" s="2">
        <v>2.23</v>
      </c>
      <c r="AH56" s="2">
        <v>0.28999999999999998</v>
      </c>
      <c r="AI56" s="2">
        <v>1.33</v>
      </c>
      <c r="AJ56" s="2">
        <v>0.22</v>
      </c>
      <c r="AK56" s="2">
        <v>0.59</v>
      </c>
      <c r="AL56" s="2">
        <v>7.2999999999999995E-2</v>
      </c>
      <c r="AM56" s="2">
        <v>0.46</v>
      </c>
      <c r="AN56" s="2">
        <v>6.3E-2</v>
      </c>
      <c r="AO56" s="1">
        <v>2.2599999999999998</v>
      </c>
      <c r="AP56" s="1">
        <v>18.21</v>
      </c>
      <c r="AQ56" s="1">
        <v>-22.4</v>
      </c>
      <c r="AR56" s="1">
        <v>-617</v>
      </c>
      <c r="AS56" s="1">
        <v>7322</v>
      </c>
      <c r="AT56" s="1">
        <v>13</v>
      </c>
      <c r="AU56" s="3">
        <v>0.64368441700000001</v>
      </c>
      <c r="AV56" s="6">
        <f t="shared" si="1"/>
        <v>101</v>
      </c>
      <c r="AW56" s="5">
        <f t="shared" si="2"/>
        <v>0.31737936445664966</v>
      </c>
      <c r="AX56" s="5">
        <f t="shared" si="3"/>
        <v>1.0079880179730405</v>
      </c>
      <c r="AY56" s="5">
        <f t="shared" si="4"/>
        <v>0.17263633430138753</v>
      </c>
      <c r="AZ56" s="5">
        <f t="shared" si="5"/>
        <v>5.417789757412398E-2</v>
      </c>
      <c r="BA56" s="5">
        <f t="shared" si="6"/>
        <v>6.5620542082738945E-2</v>
      </c>
      <c r="BB56" s="5">
        <f t="shared" si="7"/>
        <v>1.1192215670406351</v>
      </c>
      <c r="BC56" s="5">
        <f t="shared" si="8"/>
        <v>8.1193484312824786</v>
      </c>
      <c r="BD56" s="5">
        <f t="shared" si="9"/>
        <v>3.7189430361975685E-3</v>
      </c>
    </row>
    <row r="57" spans="1:56" x14ac:dyDescent="0.3">
      <c r="A57" s="1">
        <v>2003</v>
      </c>
      <c r="B57" s="1" t="s">
        <v>55</v>
      </c>
      <c r="C57" s="1" t="s">
        <v>217</v>
      </c>
      <c r="D57" s="1" t="s">
        <v>56</v>
      </c>
      <c r="E57" s="1" t="s">
        <v>648</v>
      </c>
      <c r="F57" s="1">
        <v>17.8</v>
      </c>
      <c r="G57" s="1">
        <v>-99.6</v>
      </c>
      <c r="H57" s="1" t="s">
        <v>57</v>
      </c>
      <c r="I57" s="1" t="s">
        <v>65</v>
      </c>
      <c r="J57" s="2">
        <v>65.400000000000006</v>
      </c>
      <c r="K57" s="2">
        <v>0.7</v>
      </c>
      <c r="L57" s="2">
        <v>15.7</v>
      </c>
      <c r="M57" s="2">
        <v>3.7</v>
      </c>
      <c r="N57" s="2">
        <f t="shared" si="12"/>
        <v>3.33000333000333</v>
      </c>
      <c r="O57" s="2"/>
      <c r="P57" s="2">
        <v>4.5</v>
      </c>
      <c r="Q57" s="2">
        <v>2.1</v>
      </c>
      <c r="R57" s="2">
        <f t="shared" si="13"/>
        <v>0.38674009431937345</v>
      </c>
      <c r="S57" s="2">
        <v>3.1</v>
      </c>
      <c r="T57" s="2">
        <v>3.8</v>
      </c>
      <c r="U57" s="2">
        <v>0.2</v>
      </c>
      <c r="V57" s="2">
        <v>772.8</v>
      </c>
      <c r="W57" s="2">
        <v>12.3</v>
      </c>
      <c r="X57" s="2">
        <v>62.83</v>
      </c>
      <c r="Y57" s="2">
        <v>194.4</v>
      </c>
      <c r="Z57" s="2">
        <v>34.82</v>
      </c>
      <c r="AA57" s="2">
        <v>38.299999999999997</v>
      </c>
      <c r="AB57" s="2">
        <v>77.099999999999994</v>
      </c>
      <c r="AC57" s="2">
        <v>9.5</v>
      </c>
      <c r="AD57" s="2">
        <v>36.799999999999997</v>
      </c>
      <c r="AE57" s="2">
        <v>6.3</v>
      </c>
      <c r="AF57" s="2">
        <v>1.6</v>
      </c>
      <c r="AG57" s="2">
        <v>4.0999999999999996</v>
      </c>
      <c r="AH57" s="2">
        <v>0.5</v>
      </c>
      <c r="AI57" s="2">
        <v>3</v>
      </c>
      <c r="AJ57" s="2">
        <v>0.5</v>
      </c>
      <c r="AK57" s="2">
        <v>1.2</v>
      </c>
      <c r="AL57" s="2">
        <v>0.2</v>
      </c>
      <c r="AM57" s="2">
        <v>1.1000000000000001</v>
      </c>
      <c r="AN57" s="2">
        <v>0.2</v>
      </c>
      <c r="AO57" s="1">
        <v>3.13</v>
      </c>
      <c r="AP57" s="1">
        <v>18.86</v>
      </c>
      <c r="AQ57" s="1">
        <v>24.3</v>
      </c>
      <c r="AR57" s="1">
        <v>-1078</v>
      </c>
      <c r="AS57" s="1">
        <v>5882</v>
      </c>
      <c r="AT57" s="1">
        <v>13</v>
      </c>
      <c r="AU57" s="3">
        <v>1.7327999919999999</v>
      </c>
      <c r="AV57" s="6">
        <f t="shared" si="1"/>
        <v>194.4</v>
      </c>
      <c r="AW57" s="5">
        <f t="shared" si="2"/>
        <v>0.30796390741467239</v>
      </c>
      <c r="AX57" s="5">
        <f t="shared" si="3"/>
        <v>1.0883674488267598</v>
      </c>
      <c r="AY57" s="5">
        <f t="shared" si="4"/>
        <v>0.12262020006453694</v>
      </c>
      <c r="AZ57" s="5">
        <f t="shared" si="5"/>
        <v>8.3557951482479784E-2</v>
      </c>
      <c r="BA57" s="5">
        <f t="shared" si="6"/>
        <v>8.0242510699001429E-2</v>
      </c>
      <c r="BB57" s="5">
        <f t="shared" si="7"/>
        <v>1.093936030478128</v>
      </c>
      <c r="BC57" s="5">
        <f t="shared" si="8"/>
        <v>8.14084113736061</v>
      </c>
      <c r="BD57" s="5">
        <f t="shared" si="9"/>
        <v>7.3135557567001524E-3</v>
      </c>
    </row>
    <row r="58" spans="1:56" x14ac:dyDescent="0.3">
      <c r="A58" s="1">
        <v>2003</v>
      </c>
      <c r="B58" s="1" t="s">
        <v>48</v>
      </c>
      <c r="C58" s="1" t="s">
        <v>411</v>
      </c>
      <c r="D58" s="1" t="s">
        <v>49</v>
      </c>
      <c r="E58" s="1" t="s">
        <v>50</v>
      </c>
      <c r="F58" s="1">
        <v>29.36</v>
      </c>
      <c r="G58" s="1">
        <v>88.81</v>
      </c>
      <c r="H58" s="1" t="s">
        <v>51</v>
      </c>
      <c r="I58" s="1" t="s">
        <v>65</v>
      </c>
      <c r="J58" s="2">
        <v>56.73</v>
      </c>
      <c r="K58" s="2">
        <v>0.83</v>
      </c>
      <c r="L58" s="2">
        <v>17.170000000000002</v>
      </c>
      <c r="M58" s="2">
        <v>5.83</v>
      </c>
      <c r="N58" s="2">
        <f t="shared" si="12"/>
        <v>5.2470052470052471</v>
      </c>
      <c r="O58" s="2"/>
      <c r="P58" s="2">
        <v>5.54</v>
      </c>
      <c r="Q58" s="2">
        <v>3.31</v>
      </c>
      <c r="R58" s="2">
        <f t="shared" si="13"/>
        <v>0.38681757279024964</v>
      </c>
      <c r="S58" s="2">
        <v>1.72</v>
      </c>
      <c r="T58" s="2">
        <v>4.1100000000000003</v>
      </c>
      <c r="U58" s="2">
        <v>0.27</v>
      </c>
      <c r="V58" s="2">
        <v>911</v>
      </c>
      <c r="W58" s="2">
        <v>9.5</v>
      </c>
      <c r="X58" s="2">
        <v>95.89</v>
      </c>
      <c r="Y58" s="2">
        <v>99</v>
      </c>
      <c r="Z58" s="2">
        <v>24.05</v>
      </c>
      <c r="AA58" s="2">
        <v>17.8</v>
      </c>
      <c r="AB58" s="2">
        <v>40.1</v>
      </c>
      <c r="AC58" s="2">
        <v>5.12</v>
      </c>
      <c r="AD58" s="2">
        <v>21.8</v>
      </c>
      <c r="AE58" s="2">
        <v>4.1900000000000004</v>
      </c>
      <c r="AF58" s="2">
        <v>1.21</v>
      </c>
      <c r="AG58" s="2">
        <v>3.46</v>
      </c>
      <c r="AH58" s="2">
        <v>0.43</v>
      </c>
      <c r="AI58" s="2">
        <v>2.0299999999999998</v>
      </c>
      <c r="AJ58" s="2">
        <v>0.35</v>
      </c>
      <c r="AK58" s="2">
        <v>0.93</v>
      </c>
      <c r="AL58" s="2">
        <v>0.12</v>
      </c>
      <c r="AM58" s="2">
        <v>0.74</v>
      </c>
      <c r="AN58" s="2">
        <v>0.11</v>
      </c>
      <c r="AO58" s="1">
        <v>2.69</v>
      </c>
      <c r="AP58" s="1">
        <v>17.28</v>
      </c>
      <c r="AQ58" s="1">
        <v>-20.6</v>
      </c>
      <c r="AR58" s="1">
        <v>-771</v>
      </c>
      <c r="AS58" s="1">
        <v>7488</v>
      </c>
      <c r="AT58" s="1">
        <v>13</v>
      </c>
      <c r="AU58" s="3">
        <v>0.55848883299999996</v>
      </c>
      <c r="AV58" s="6">
        <f t="shared" si="1"/>
        <v>99</v>
      </c>
      <c r="AW58" s="5">
        <f t="shared" si="2"/>
        <v>0.33679874460572773</v>
      </c>
      <c r="AX58" s="5">
        <f t="shared" si="3"/>
        <v>0.94408387418871687</v>
      </c>
      <c r="AY58" s="5">
        <f t="shared" si="4"/>
        <v>0.13262342691190709</v>
      </c>
      <c r="AZ58" s="5">
        <f t="shared" si="5"/>
        <v>4.6361185983827491E-2</v>
      </c>
      <c r="BA58" s="5">
        <f t="shared" si="6"/>
        <v>9.8787446504992868E-2</v>
      </c>
      <c r="BB58" s="5">
        <f t="shared" si="7"/>
        <v>1.1842750284500767</v>
      </c>
      <c r="BC58" s="5">
        <f t="shared" si="8"/>
        <v>8.0640529890844519</v>
      </c>
      <c r="BD58" s="5">
        <f t="shared" si="9"/>
        <v>3.449203686704632E-3</v>
      </c>
    </row>
    <row r="59" spans="1:56" x14ac:dyDescent="0.3">
      <c r="A59" s="1">
        <v>2003</v>
      </c>
      <c r="B59" s="1" t="s">
        <v>53</v>
      </c>
      <c r="C59" s="1" t="s">
        <v>310</v>
      </c>
      <c r="D59" s="1" t="s">
        <v>60</v>
      </c>
      <c r="E59" s="1" t="s">
        <v>50</v>
      </c>
      <c r="F59" s="1">
        <v>29.523900000000001</v>
      </c>
      <c r="G59" s="1">
        <v>90.808899999999994</v>
      </c>
      <c r="H59" s="1" t="s">
        <v>54</v>
      </c>
      <c r="I59" s="1" t="s">
        <v>65</v>
      </c>
      <c r="J59" s="2">
        <v>66.94</v>
      </c>
      <c r="K59" s="2">
        <v>0.45</v>
      </c>
      <c r="L59" s="2">
        <v>15.94</v>
      </c>
      <c r="M59" s="2"/>
      <c r="N59" s="2">
        <f t="shared" si="12"/>
        <v>1.93</v>
      </c>
      <c r="O59" s="2">
        <v>1.93</v>
      </c>
      <c r="P59" s="2">
        <v>3.06</v>
      </c>
      <c r="Q59" s="2">
        <v>1.36</v>
      </c>
      <c r="R59" s="2">
        <f t="shared" si="13"/>
        <v>0.41337386018237082</v>
      </c>
      <c r="S59" s="2">
        <v>3.06</v>
      </c>
      <c r="T59" s="2">
        <v>4.3899999999999997</v>
      </c>
      <c r="U59" s="2">
        <v>0.18</v>
      </c>
      <c r="V59" s="2">
        <v>903</v>
      </c>
      <c r="W59" s="2">
        <v>5.9180000000000001</v>
      </c>
      <c r="X59" s="2">
        <v>152.59</v>
      </c>
      <c r="Y59" s="2">
        <v>115</v>
      </c>
      <c r="Z59" s="2">
        <v>36.049999999999997</v>
      </c>
      <c r="AA59" s="2">
        <v>19.18</v>
      </c>
      <c r="AB59" s="2">
        <v>40.42</v>
      </c>
      <c r="AC59" s="2">
        <v>4.8899999999999997</v>
      </c>
      <c r="AD59" s="2">
        <v>18.579999999999998</v>
      </c>
      <c r="AE59" s="2">
        <v>3.06</v>
      </c>
      <c r="AF59" s="2">
        <v>0.84399999999999997</v>
      </c>
      <c r="AG59" s="2">
        <v>2.032</v>
      </c>
      <c r="AH59" s="2">
        <v>0.24199999999999999</v>
      </c>
      <c r="AI59" s="2">
        <v>1.194</v>
      </c>
      <c r="AJ59" s="2">
        <v>0.22600000000000001</v>
      </c>
      <c r="AK59" s="2">
        <v>0.57299999999999995</v>
      </c>
      <c r="AL59" s="2">
        <v>9.1999999999999998E-2</v>
      </c>
      <c r="AM59" s="2">
        <v>0.53200000000000003</v>
      </c>
      <c r="AN59" s="2">
        <v>8.4000000000000005E-2</v>
      </c>
      <c r="AO59" s="1">
        <v>2.39</v>
      </c>
      <c r="AP59" s="1">
        <v>19.72</v>
      </c>
      <c r="AQ59" s="1">
        <v>23.8</v>
      </c>
      <c r="AR59" s="1">
        <v>-1173</v>
      </c>
      <c r="AS59" s="1">
        <v>4271</v>
      </c>
      <c r="AT59" s="1">
        <v>13</v>
      </c>
      <c r="AU59" s="3">
        <v>1.0606532799999999</v>
      </c>
      <c r="AV59" s="6">
        <f t="shared" si="1"/>
        <v>115</v>
      </c>
      <c r="AW59" s="5">
        <f t="shared" si="2"/>
        <v>0.312671635935661</v>
      </c>
      <c r="AX59" s="5">
        <f t="shared" si="3"/>
        <v>1.1139956731569312</v>
      </c>
      <c r="AY59" s="5">
        <f t="shared" si="4"/>
        <v>0.14165859954824137</v>
      </c>
      <c r="AZ59" s="5">
        <f t="shared" si="5"/>
        <v>8.2479784366576811E-2</v>
      </c>
      <c r="BA59" s="5">
        <f t="shared" si="6"/>
        <v>5.456490727532097E-2</v>
      </c>
      <c r="BB59" s="5">
        <f t="shared" si="7"/>
        <v>0.9568015802221701</v>
      </c>
      <c r="BC59" s="5">
        <f t="shared" si="8"/>
        <v>8.2574054200781717</v>
      </c>
      <c r="BD59" s="5">
        <f t="shared" si="9"/>
        <v>4.861310725597136E-3</v>
      </c>
    </row>
    <row r="60" spans="1:56" x14ac:dyDescent="0.3">
      <c r="A60" s="1">
        <v>2003</v>
      </c>
      <c r="B60" s="1" t="s">
        <v>55</v>
      </c>
      <c r="C60" s="1" t="s">
        <v>414</v>
      </c>
      <c r="D60" s="1" t="s">
        <v>56</v>
      </c>
      <c r="E60" s="1" t="s">
        <v>648</v>
      </c>
      <c r="F60" s="1">
        <v>17.8</v>
      </c>
      <c r="G60" s="1">
        <v>-99.6</v>
      </c>
      <c r="H60" s="1" t="s">
        <v>57</v>
      </c>
      <c r="I60" s="1" t="s">
        <v>65</v>
      </c>
      <c r="J60" s="2">
        <v>64.599999999999994</v>
      </c>
      <c r="K60" s="2">
        <v>0.7</v>
      </c>
      <c r="L60" s="2">
        <v>15.8</v>
      </c>
      <c r="M60" s="2">
        <v>3.6</v>
      </c>
      <c r="N60" s="2">
        <f t="shared" si="12"/>
        <v>3.2400032400032401</v>
      </c>
      <c r="O60" s="2"/>
      <c r="P60" s="2">
        <v>4.5</v>
      </c>
      <c r="Q60" s="2">
        <v>2.2999999999999998</v>
      </c>
      <c r="R60" s="2">
        <f t="shared" si="13"/>
        <v>0.41516221207095444</v>
      </c>
      <c r="S60" s="2">
        <v>3.3</v>
      </c>
      <c r="T60" s="2">
        <v>3.7</v>
      </c>
      <c r="U60" s="2">
        <v>0.3</v>
      </c>
      <c r="V60" s="2">
        <v>749</v>
      </c>
      <c r="W60" s="2">
        <v>12.6</v>
      </c>
      <c r="X60" s="2">
        <v>59.44</v>
      </c>
      <c r="Y60" s="2">
        <v>218</v>
      </c>
      <c r="Z60" s="2">
        <v>24</v>
      </c>
      <c r="AA60" s="2">
        <v>28.8</v>
      </c>
      <c r="AB60" s="2">
        <v>61.6</v>
      </c>
      <c r="AC60" s="2">
        <v>7.9</v>
      </c>
      <c r="AD60" s="2">
        <v>33.200000000000003</v>
      </c>
      <c r="AE60" s="2">
        <v>6.1</v>
      </c>
      <c r="AF60" s="2">
        <v>1.7</v>
      </c>
      <c r="AG60" s="2">
        <v>4.7</v>
      </c>
      <c r="AH60" s="2">
        <v>0.6</v>
      </c>
      <c r="AI60" s="2">
        <v>2.9</v>
      </c>
      <c r="AJ60" s="2">
        <v>0.5</v>
      </c>
      <c r="AK60" s="2">
        <v>1.2</v>
      </c>
      <c r="AL60" s="2">
        <v>0.2</v>
      </c>
      <c r="AM60" s="2">
        <v>1.2</v>
      </c>
      <c r="AN60" s="2">
        <v>0.2</v>
      </c>
      <c r="AO60" s="1">
        <v>3.1</v>
      </c>
      <c r="AP60" s="1">
        <v>17.23</v>
      </c>
      <c r="AQ60" s="1">
        <v>2.9</v>
      </c>
      <c r="AR60" s="1">
        <v>-1047</v>
      </c>
      <c r="AS60" s="1">
        <v>10290</v>
      </c>
      <c r="AT60" s="1">
        <v>13</v>
      </c>
      <c r="AU60" s="3">
        <v>0.54207413900000001</v>
      </c>
      <c r="AV60" s="6">
        <f t="shared" si="1"/>
        <v>218</v>
      </c>
      <c r="AW60" s="5">
        <f t="shared" si="2"/>
        <v>0.30992546096508433</v>
      </c>
      <c r="AX60" s="5">
        <f t="shared" si="3"/>
        <v>1.075054085538359</v>
      </c>
      <c r="AY60" s="5">
        <f t="shared" si="4"/>
        <v>0.11939335269441756</v>
      </c>
      <c r="AZ60" s="5">
        <f t="shared" si="5"/>
        <v>8.8948787061994605E-2</v>
      </c>
      <c r="BA60" s="5">
        <f t="shared" si="6"/>
        <v>8.0242510699001429E-2</v>
      </c>
      <c r="BB60" s="5">
        <f t="shared" si="7"/>
        <v>1.1069686614021375</v>
      </c>
      <c r="BC60" s="5">
        <f t="shared" si="8"/>
        <v>8.129763401075202</v>
      </c>
      <c r="BD60" s="5">
        <f t="shared" si="9"/>
        <v>8.1110636595176054E-3</v>
      </c>
    </row>
    <row r="61" spans="1:56" x14ac:dyDescent="0.3">
      <c r="A61" s="1">
        <v>2003</v>
      </c>
      <c r="B61" s="1" t="s">
        <v>53</v>
      </c>
      <c r="C61" s="1" t="s">
        <v>334</v>
      </c>
      <c r="D61" s="1" t="s">
        <v>60</v>
      </c>
      <c r="E61" s="1" t="s">
        <v>50</v>
      </c>
      <c r="F61" s="1">
        <v>29.523900000000001</v>
      </c>
      <c r="G61" s="1">
        <v>90.808899999999994</v>
      </c>
      <c r="H61" s="1" t="s">
        <v>54</v>
      </c>
      <c r="I61" s="1" t="s">
        <v>65</v>
      </c>
      <c r="J61" s="2">
        <v>71.239999999999995</v>
      </c>
      <c r="K61" s="2">
        <v>0.2</v>
      </c>
      <c r="L61" s="2">
        <v>14.66</v>
      </c>
      <c r="M61" s="2"/>
      <c r="N61" s="2">
        <f t="shared" si="12"/>
        <v>0.97</v>
      </c>
      <c r="O61" s="2">
        <v>0.97</v>
      </c>
      <c r="P61" s="2">
        <v>1.68</v>
      </c>
      <c r="Q61" s="2">
        <v>0.7</v>
      </c>
      <c r="R61" s="2">
        <f t="shared" si="13"/>
        <v>0.41916167664670656</v>
      </c>
      <c r="S61" s="2">
        <v>3.07</v>
      </c>
      <c r="T61" s="2">
        <v>4.24</v>
      </c>
      <c r="U61" s="2">
        <v>7.0000000000000007E-2</v>
      </c>
      <c r="V61" s="2">
        <v>523</v>
      </c>
      <c r="W61" s="2">
        <v>2.8690000000000002</v>
      </c>
      <c r="X61" s="2">
        <v>182.29</v>
      </c>
      <c r="Y61" s="2">
        <v>63.8</v>
      </c>
      <c r="Z61" s="2">
        <v>29.19</v>
      </c>
      <c r="AA61" s="2">
        <v>8.64</v>
      </c>
      <c r="AB61" s="2">
        <v>17</v>
      </c>
      <c r="AC61" s="2">
        <v>2.09</v>
      </c>
      <c r="AD61" s="2">
        <v>7.7</v>
      </c>
      <c r="AE61" s="2">
        <v>1.27</v>
      </c>
      <c r="AF61" s="2">
        <v>0.35</v>
      </c>
      <c r="AG61" s="2">
        <v>0.85</v>
      </c>
      <c r="AH61" s="2"/>
      <c r="AI61" s="2">
        <v>0.52700000000000002</v>
      </c>
      <c r="AJ61" s="2">
        <v>9.8000000000000004E-2</v>
      </c>
      <c r="AK61" s="2">
        <v>0.26900000000000002</v>
      </c>
      <c r="AL61" s="2">
        <v>4.5999999999999999E-2</v>
      </c>
      <c r="AM61" s="2">
        <v>0.29599999999999999</v>
      </c>
      <c r="AN61" s="2">
        <v>4.9000000000000002E-2</v>
      </c>
      <c r="AO61" s="1">
        <v>1.61</v>
      </c>
      <c r="AP61" s="1">
        <v>18.5</v>
      </c>
      <c r="AQ61" s="1">
        <v>48.6</v>
      </c>
      <c r="AR61" s="1">
        <v>-1310</v>
      </c>
      <c r="AS61" s="1">
        <v>7027</v>
      </c>
      <c r="AT61" s="1">
        <v>12</v>
      </c>
      <c r="AU61" s="3">
        <v>0.91019488900000001</v>
      </c>
      <c r="AV61" s="6">
        <f t="shared" si="1"/>
        <v>63.8</v>
      </c>
      <c r="AW61" s="5">
        <f t="shared" si="2"/>
        <v>0.28756375049038835</v>
      </c>
      <c r="AX61" s="5">
        <f t="shared" si="3"/>
        <v>1.185555000832085</v>
      </c>
      <c r="AY61" s="5">
        <f t="shared" si="4"/>
        <v>0.1368183284930623</v>
      </c>
      <c r="AZ61" s="5">
        <f t="shared" si="5"/>
        <v>8.2749326145552554E-2</v>
      </c>
      <c r="BA61" s="5">
        <f t="shared" si="6"/>
        <v>2.9957203994293864E-2</v>
      </c>
      <c r="BB61" s="5">
        <f t="shared" si="7"/>
        <v>0.81978146308257016</v>
      </c>
      <c r="BC61" s="5">
        <f t="shared" si="8"/>
        <v>8.3738725196468309</v>
      </c>
      <c r="BD61" s="5">
        <f t="shared" si="9"/>
        <v>3.0301019315526253E-3</v>
      </c>
    </row>
    <row r="62" spans="1:56" x14ac:dyDescent="0.3">
      <c r="A62" s="1">
        <v>2003</v>
      </c>
      <c r="B62" s="1" t="s">
        <v>53</v>
      </c>
      <c r="C62" s="1" t="s">
        <v>413</v>
      </c>
      <c r="D62" s="1" t="s">
        <v>49</v>
      </c>
      <c r="E62" s="1" t="s">
        <v>50</v>
      </c>
      <c r="F62" s="1">
        <v>29.5883</v>
      </c>
      <c r="G62" s="1">
        <v>90.048299999999998</v>
      </c>
      <c r="H62" s="1" t="s">
        <v>54</v>
      </c>
      <c r="I62" s="1" t="s">
        <v>65</v>
      </c>
      <c r="J62" s="2">
        <v>71.19</v>
      </c>
      <c r="K62" s="2">
        <v>0.37</v>
      </c>
      <c r="L62" s="2">
        <v>14.99</v>
      </c>
      <c r="M62" s="2"/>
      <c r="N62" s="2">
        <f t="shared" si="12"/>
        <v>0.95</v>
      </c>
      <c r="O62" s="2">
        <v>0.95</v>
      </c>
      <c r="P62" s="2">
        <v>0.9</v>
      </c>
      <c r="Q62" s="2">
        <v>0.72</v>
      </c>
      <c r="R62" s="2">
        <f t="shared" si="13"/>
        <v>0.43113772455089822</v>
      </c>
      <c r="S62" s="2">
        <v>4.75</v>
      </c>
      <c r="T62" s="2">
        <v>3.62</v>
      </c>
      <c r="U62" s="2">
        <v>0.15</v>
      </c>
      <c r="V62" s="2">
        <v>538</v>
      </c>
      <c r="W62" s="2">
        <v>6.61</v>
      </c>
      <c r="X62" s="2">
        <v>81.39</v>
      </c>
      <c r="Y62" s="2">
        <v>134</v>
      </c>
      <c r="Z62" s="2">
        <v>34.380000000000003</v>
      </c>
      <c r="AA62" s="2">
        <v>18.98</v>
      </c>
      <c r="AB62" s="2">
        <v>43.28</v>
      </c>
      <c r="AC62" s="2">
        <v>5.56</v>
      </c>
      <c r="AD62" s="2">
        <v>21.02</v>
      </c>
      <c r="AE62" s="2">
        <v>3.45</v>
      </c>
      <c r="AF62" s="2">
        <v>0.753</v>
      </c>
      <c r="AG62" s="2">
        <v>2.1880000000000002</v>
      </c>
      <c r="AH62" s="2">
        <v>0.313</v>
      </c>
      <c r="AI62" s="2">
        <v>1.4259999999999999</v>
      </c>
      <c r="AJ62" s="2">
        <v>0.25</v>
      </c>
      <c r="AK62" s="2">
        <v>0.65400000000000003</v>
      </c>
      <c r="AL62" s="2">
        <v>9.6000000000000002E-2</v>
      </c>
      <c r="AM62" s="2">
        <v>0.55200000000000005</v>
      </c>
      <c r="AN62" s="2">
        <v>8.6900000000000005E-2</v>
      </c>
      <c r="AO62" s="1">
        <v>2.4900000000000002</v>
      </c>
      <c r="AP62" s="1">
        <v>19.64</v>
      </c>
      <c r="AQ62" s="1">
        <v>5.9</v>
      </c>
      <c r="AR62" s="1">
        <v>-1138</v>
      </c>
      <c r="AS62" s="1">
        <v>2419</v>
      </c>
      <c r="AT62" s="1">
        <v>13</v>
      </c>
      <c r="AU62" s="3">
        <v>0.54474248800000002</v>
      </c>
      <c r="AV62" s="6">
        <f t="shared" si="1"/>
        <v>134</v>
      </c>
      <c r="AW62" s="5">
        <f t="shared" si="2"/>
        <v>0.2940368772067477</v>
      </c>
      <c r="AX62" s="5">
        <f t="shared" si="3"/>
        <v>1.18472291562656</v>
      </c>
      <c r="AY62" s="5">
        <f t="shared" si="4"/>
        <v>0.11681187479832204</v>
      </c>
      <c r="AZ62" s="5">
        <f t="shared" si="5"/>
        <v>0.12803234501347707</v>
      </c>
      <c r="BA62" s="5">
        <f t="shared" si="6"/>
        <v>1.6048502139800285E-2</v>
      </c>
      <c r="BB62" s="5">
        <f t="shared" si="7"/>
        <v>0.79500345641782422</v>
      </c>
      <c r="BC62" s="5">
        <f t="shared" si="8"/>
        <v>8.3949338253118668</v>
      </c>
      <c r="BD62" s="5">
        <f t="shared" si="9"/>
        <v>6.4996229985542263E-3</v>
      </c>
    </row>
    <row r="63" spans="1:56" x14ac:dyDescent="0.3">
      <c r="A63" s="1">
        <v>2003</v>
      </c>
      <c r="B63" s="1" t="s">
        <v>53</v>
      </c>
      <c r="C63" s="1" t="s">
        <v>476</v>
      </c>
      <c r="D63" s="1" t="s">
        <v>49</v>
      </c>
      <c r="E63" s="1" t="s">
        <v>50</v>
      </c>
      <c r="F63" s="1">
        <v>29.5883</v>
      </c>
      <c r="G63" s="1">
        <v>90.048299999999998</v>
      </c>
      <c r="H63" s="1" t="s">
        <v>54</v>
      </c>
      <c r="I63" s="1" t="s">
        <v>65</v>
      </c>
      <c r="J63" s="2">
        <v>68.180000000000007</v>
      </c>
      <c r="K63" s="2">
        <v>0.42</v>
      </c>
      <c r="L63" s="2">
        <v>15.34</v>
      </c>
      <c r="M63" s="2"/>
      <c r="N63" s="2">
        <f t="shared" si="12"/>
        <v>1.57</v>
      </c>
      <c r="O63" s="2">
        <v>1.57</v>
      </c>
      <c r="P63" s="2">
        <v>2.2999999999999998</v>
      </c>
      <c r="Q63" s="2">
        <v>1.19</v>
      </c>
      <c r="R63" s="2">
        <f t="shared" si="13"/>
        <v>0.4311594202898551</v>
      </c>
      <c r="S63" s="2">
        <v>3.48</v>
      </c>
      <c r="T63" s="2">
        <v>4.6900000000000004</v>
      </c>
      <c r="U63" s="2">
        <v>0.16</v>
      </c>
      <c r="V63" s="2">
        <v>592</v>
      </c>
      <c r="W63" s="2">
        <v>5.883</v>
      </c>
      <c r="X63" s="2">
        <v>100.63</v>
      </c>
      <c r="Y63" s="2">
        <v>158</v>
      </c>
      <c r="Z63" s="2">
        <v>55.51</v>
      </c>
      <c r="AA63" s="2">
        <v>27.81</v>
      </c>
      <c r="AB63" s="2">
        <v>54.03</v>
      </c>
      <c r="AC63" s="2">
        <v>5.65</v>
      </c>
      <c r="AD63" s="2">
        <v>20.350000000000001</v>
      </c>
      <c r="AE63" s="2">
        <v>3.23</v>
      </c>
      <c r="AF63" s="2">
        <v>0.81100000000000005</v>
      </c>
      <c r="AG63" s="2">
        <v>2.06</v>
      </c>
      <c r="AH63" s="2">
        <v>0.28199999999999997</v>
      </c>
      <c r="AI63" s="2">
        <v>1.3560000000000001</v>
      </c>
      <c r="AJ63" s="2">
        <v>0.23400000000000001</v>
      </c>
      <c r="AK63" s="2">
        <v>0.60399999999999998</v>
      </c>
      <c r="AL63" s="2">
        <v>8.7999999999999995E-2</v>
      </c>
      <c r="AM63" s="2">
        <v>0.501</v>
      </c>
      <c r="AN63" s="2">
        <v>7.5999999999999998E-2</v>
      </c>
      <c r="AO63" s="1">
        <v>2.48</v>
      </c>
      <c r="AP63" s="1">
        <v>21.54</v>
      </c>
      <c r="AQ63" s="1">
        <v>28.7</v>
      </c>
      <c r="AR63" s="1">
        <v>-780</v>
      </c>
      <c r="AS63" s="1">
        <v>3140</v>
      </c>
      <c r="AT63" s="1">
        <v>13</v>
      </c>
      <c r="AU63" s="3">
        <v>0.36114587399999998</v>
      </c>
      <c r="AV63" s="6">
        <f t="shared" si="1"/>
        <v>158</v>
      </c>
      <c r="AW63" s="5">
        <f t="shared" si="2"/>
        <v>0.30090231463318945</v>
      </c>
      <c r="AX63" s="5">
        <f t="shared" si="3"/>
        <v>1.1346313862539525</v>
      </c>
      <c r="AY63" s="5">
        <f t="shared" si="4"/>
        <v>0.15133914165859957</v>
      </c>
      <c r="AZ63" s="5">
        <f t="shared" si="5"/>
        <v>9.3800539083557941E-2</v>
      </c>
      <c r="BA63" s="5">
        <f t="shared" si="6"/>
        <v>4.1012838801711839E-2</v>
      </c>
      <c r="BB63" s="5">
        <f t="shared" si="7"/>
        <v>0.95826801189716859</v>
      </c>
      <c r="BC63" s="5">
        <f t="shared" si="8"/>
        <v>8.2561589531544257</v>
      </c>
      <c r="BD63" s="5">
        <f t="shared" si="9"/>
        <v>6.6706982253841645E-3</v>
      </c>
    </row>
    <row r="64" spans="1:56" x14ac:dyDescent="0.3">
      <c r="A64" s="1">
        <v>2003</v>
      </c>
      <c r="B64" s="1" t="s">
        <v>55</v>
      </c>
      <c r="C64" s="1" t="s">
        <v>93</v>
      </c>
      <c r="D64" s="1" t="s">
        <v>56</v>
      </c>
      <c r="E64" s="1" t="s">
        <v>648</v>
      </c>
      <c r="F64" s="1">
        <v>17.8</v>
      </c>
      <c r="G64" s="1">
        <v>-99.6</v>
      </c>
      <c r="H64" s="1" t="s">
        <v>57</v>
      </c>
      <c r="I64" s="1" t="s">
        <v>65</v>
      </c>
      <c r="J64" s="2">
        <v>66.599999999999994</v>
      </c>
      <c r="K64" s="2">
        <v>0.6</v>
      </c>
      <c r="L64" s="2">
        <v>15.7</v>
      </c>
      <c r="M64" s="2">
        <v>3.2</v>
      </c>
      <c r="N64" s="2">
        <f t="shared" si="12"/>
        <v>2.8800028800028801</v>
      </c>
      <c r="O64" s="2"/>
      <c r="P64" s="2">
        <v>3.3</v>
      </c>
      <c r="Q64" s="2">
        <v>2.2000000000000002</v>
      </c>
      <c r="R64" s="2">
        <f t="shared" si="13"/>
        <v>0.43307062062113499</v>
      </c>
      <c r="S64" s="2">
        <v>3.3</v>
      </c>
      <c r="T64" s="2">
        <v>4.3</v>
      </c>
      <c r="U64" s="2">
        <v>0.2</v>
      </c>
      <c r="V64" s="2">
        <v>865.8</v>
      </c>
      <c r="W64" s="2">
        <v>10.6</v>
      </c>
      <c r="X64" s="2">
        <v>81.680000000000007</v>
      </c>
      <c r="Y64" s="2">
        <v>215.2</v>
      </c>
      <c r="Z64" s="2">
        <v>44.89</v>
      </c>
      <c r="AA64" s="2">
        <v>40.4</v>
      </c>
      <c r="AB64" s="2">
        <v>78.599999999999994</v>
      </c>
      <c r="AC64" s="2">
        <v>9.6999999999999993</v>
      </c>
      <c r="AD64" s="2">
        <v>37.200000000000003</v>
      </c>
      <c r="AE64" s="2">
        <v>6.4</v>
      </c>
      <c r="AF64" s="2">
        <v>1.8</v>
      </c>
      <c r="AG64" s="2">
        <v>3.9</v>
      </c>
      <c r="AH64" s="2">
        <v>0.5</v>
      </c>
      <c r="AI64" s="2">
        <v>2.5</v>
      </c>
      <c r="AJ64" s="2">
        <v>0.4</v>
      </c>
      <c r="AK64" s="2">
        <v>1.1000000000000001</v>
      </c>
      <c r="AL64" s="2">
        <v>0.2</v>
      </c>
      <c r="AM64" s="2">
        <v>0.9</v>
      </c>
      <c r="AN64" s="2">
        <v>0.2</v>
      </c>
      <c r="AO64" s="1">
        <v>3.09</v>
      </c>
      <c r="AP64" s="1">
        <v>19.760000000000002</v>
      </c>
      <c r="AQ64" s="1">
        <v>28.6</v>
      </c>
      <c r="AR64" s="1">
        <v>-1265</v>
      </c>
      <c r="AS64" s="1">
        <v>9676</v>
      </c>
      <c r="AT64" s="1">
        <v>13</v>
      </c>
      <c r="AU64" s="3">
        <v>4.4455422899999997</v>
      </c>
      <c r="AV64" s="6">
        <f t="shared" si="1"/>
        <v>215.2</v>
      </c>
      <c r="AW64" s="5">
        <f t="shared" si="2"/>
        <v>0.30796390741467239</v>
      </c>
      <c r="AX64" s="5">
        <f t="shared" si="3"/>
        <v>1.1083374937593609</v>
      </c>
      <c r="AY64" s="5">
        <f t="shared" si="4"/>
        <v>0.13875443691513392</v>
      </c>
      <c r="AZ64" s="5">
        <f t="shared" si="5"/>
        <v>8.8948787061994605E-2</v>
      </c>
      <c r="BA64" s="5">
        <f t="shared" si="6"/>
        <v>5.8844507845934375E-2</v>
      </c>
      <c r="BB64" s="5">
        <f t="shared" si="7"/>
        <v>1.0119073003324137</v>
      </c>
      <c r="BC64" s="5">
        <f t="shared" si="8"/>
        <v>8.2105655579844665</v>
      </c>
      <c r="BD64" s="5">
        <f t="shared" si="9"/>
        <v>8.6807153251339982E-3</v>
      </c>
    </row>
    <row r="65" spans="1:56" x14ac:dyDescent="0.3">
      <c r="A65" s="1">
        <v>2003</v>
      </c>
      <c r="B65" s="1" t="s">
        <v>53</v>
      </c>
      <c r="C65" s="1" t="s">
        <v>488</v>
      </c>
      <c r="D65" s="1" t="s">
        <v>60</v>
      </c>
      <c r="E65" s="1" t="s">
        <v>50</v>
      </c>
      <c r="F65" s="1">
        <v>29.523900000000001</v>
      </c>
      <c r="G65" s="1">
        <v>90.808899999999994</v>
      </c>
      <c r="H65" s="1" t="s">
        <v>54</v>
      </c>
      <c r="I65" s="1" t="s">
        <v>65</v>
      </c>
      <c r="J65" s="2">
        <v>69.709999999999994</v>
      </c>
      <c r="K65" s="2">
        <v>0.37</v>
      </c>
      <c r="L65" s="2">
        <v>15.33</v>
      </c>
      <c r="M65" s="2"/>
      <c r="N65" s="2">
        <f t="shared" si="12"/>
        <v>1.33</v>
      </c>
      <c r="O65" s="2">
        <v>1.33</v>
      </c>
      <c r="P65" s="2">
        <v>1.91</v>
      </c>
      <c r="Q65" s="2">
        <v>1.1499999999999999</v>
      </c>
      <c r="R65" s="2">
        <f t="shared" si="13"/>
        <v>0.46370967741935482</v>
      </c>
      <c r="S65" s="2">
        <v>3.43</v>
      </c>
      <c r="T65" s="2">
        <v>4.5</v>
      </c>
      <c r="U65" s="2">
        <v>0.14000000000000001</v>
      </c>
      <c r="V65" s="2">
        <v>564</v>
      </c>
      <c r="W65" s="2">
        <v>5.0039999999999996</v>
      </c>
      <c r="X65" s="2">
        <v>112.71</v>
      </c>
      <c r="Y65" s="2">
        <v>150</v>
      </c>
      <c r="Z65" s="2">
        <v>37.24</v>
      </c>
      <c r="AA65" s="2">
        <v>17.39</v>
      </c>
      <c r="AB65" s="2">
        <v>34.4</v>
      </c>
      <c r="AC65" s="2">
        <v>3.93</v>
      </c>
      <c r="AD65" s="2">
        <v>14.27</v>
      </c>
      <c r="AE65" s="2">
        <v>2.4500000000000002</v>
      </c>
      <c r="AF65" s="2">
        <v>0.69299999999999995</v>
      </c>
      <c r="AG65" s="2">
        <v>1.6379999999999999</v>
      </c>
      <c r="AH65" s="2">
        <v>0.21</v>
      </c>
      <c r="AI65" s="2">
        <v>1.0369999999999999</v>
      </c>
      <c r="AJ65" s="2">
        <v>0.184</v>
      </c>
      <c r="AK65" s="2">
        <v>0.47499999999999998</v>
      </c>
      <c r="AL65" s="2">
        <v>7.5999999999999998E-2</v>
      </c>
      <c r="AM65" s="2">
        <v>0.46700000000000003</v>
      </c>
      <c r="AN65" s="2">
        <v>7.6999999999999999E-2</v>
      </c>
      <c r="AO65" s="1">
        <v>2.2200000000000002</v>
      </c>
      <c r="AP65" s="1">
        <v>19.54</v>
      </c>
      <c r="AQ65" s="1">
        <v>36</v>
      </c>
      <c r="AR65" s="1">
        <v>-1061</v>
      </c>
      <c r="AS65" s="1">
        <v>7146</v>
      </c>
      <c r="AT65" s="1">
        <v>13</v>
      </c>
      <c r="AU65" s="3">
        <v>0.32575127100000001</v>
      </c>
      <c r="AV65" s="6">
        <f t="shared" si="1"/>
        <v>150</v>
      </c>
      <c r="AW65" s="5">
        <f t="shared" si="2"/>
        <v>0.30070615927814826</v>
      </c>
      <c r="AX65" s="5">
        <f t="shared" si="3"/>
        <v>1.1600931935430185</v>
      </c>
      <c r="AY65" s="5">
        <f t="shared" si="4"/>
        <v>0.14520813165537272</v>
      </c>
      <c r="AZ65" s="5">
        <f t="shared" si="5"/>
        <v>9.2452830188679253E-2</v>
      </c>
      <c r="BA65" s="5">
        <f t="shared" si="6"/>
        <v>3.4058487874465047E-2</v>
      </c>
      <c r="BB65" s="5">
        <f t="shared" si="7"/>
        <v>0.87653839585231441</v>
      </c>
      <c r="BC65" s="5">
        <f t="shared" si="8"/>
        <v>8.3256291267925491</v>
      </c>
      <c r="BD65" s="5">
        <f t="shared" si="9"/>
        <v>6.7885337156096473E-3</v>
      </c>
    </row>
    <row r="66" spans="1:56" x14ac:dyDescent="0.3">
      <c r="A66" s="1">
        <v>2003</v>
      </c>
      <c r="B66" s="1" t="s">
        <v>53</v>
      </c>
      <c r="C66" s="1" t="s">
        <v>428</v>
      </c>
      <c r="D66" s="1" t="s">
        <v>49</v>
      </c>
      <c r="E66" s="1" t="s">
        <v>50</v>
      </c>
      <c r="F66" s="1">
        <v>29.5883</v>
      </c>
      <c r="G66" s="1">
        <v>90.048299999999998</v>
      </c>
      <c r="H66" s="1" t="s">
        <v>54</v>
      </c>
      <c r="I66" s="1" t="s">
        <v>65</v>
      </c>
      <c r="J66" s="2">
        <v>67.14</v>
      </c>
      <c r="K66" s="2">
        <v>0.42</v>
      </c>
      <c r="L66" s="2">
        <v>15.16</v>
      </c>
      <c r="M66" s="2"/>
      <c r="N66" s="2">
        <f t="shared" si="12"/>
        <v>1.35</v>
      </c>
      <c r="O66" s="2">
        <v>1.35</v>
      </c>
      <c r="P66" s="2">
        <v>2.91</v>
      </c>
      <c r="Q66" s="2">
        <v>1.17</v>
      </c>
      <c r="R66" s="2">
        <f t="shared" si="13"/>
        <v>0.46428571428571425</v>
      </c>
      <c r="S66" s="2">
        <v>3.49</v>
      </c>
      <c r="T66" s="2">
        <v>4.13</v>
      </c>
      <c r="U66" s="2">
        <v>0.17</v>
      </c>
      <c r="V66" s="2">
        <v>640</v>
      </c>
      <c r="W66" s="2">
        <v>6.05</v>
      </c>
      <c r="X66" s="2">
        <v>105.79</v>
      </c>
      <c r="Y66" s="2">
        <v>148</v>
      </c>
      <c r="Z66" s="2">
        <v>55.18</v>
      </c>
      <c r="AA66" s="2">
        <v>27.7</v>
      </c>
      <c r="AB66" s="2">
        <v>58.27</v>
      </c>
      <c r="AC66" s="2">
        <v>6.26</v>
      </c>
      <c r="AD66" s="2">
        <v>22.51</v>
      </c>
      <c r="AE66" s="2">
        <v>3.57</v>
      </c>
      <c r="AF66" s="2">
        <v>0.86599999999999999</v>
      </c>
      <c r="AG66" s="2">
        <v>2.25</v>
      </c>
      <c r="AH66" s="2">
        <v>0.313</v>
      </c>
      <c r="AI66" s="2">
        <v>1.397</v>
      </c>
      <c r="AJ66" s="2">
        <v>0.23300000000000001</v>
      </c>
      <c r="AK66" s="2">
        <v>0.59199999999999997</v>
      </c>
      <c r="AL66" s="2">
        <v>8.6999999999999994E-2</v>
      </c>
      <c r="AM66" s="2">
        <v>0.502</v>
      </c>
      <c r="AN66" s="2">
        <v>7.8E-2</v>
      </c>
      <c r="AO66" s="1">
        <v>2.52</v>
      </c>
      <c r="AP66" s="1">
        <v>21.94</v>
      </c>
      <c r="AQ66" s="1">
        <v>18.399999999999999</v>
      </c>
      <c r="AR66" s="1">
        <v>-945</v>
      </c>
      <c r="AS66" s="1">
        <v>4605</v>
      </c>
      <c r="AT66" s="1">
        <v>13</v>
      </c>
      <c r="AU66" s="3">
        <v>0.50456866499999997</v>
      </c>
      <c r="AV66" s="6">
        <f t="shared" si="1"/>
        <v>148</v>
      </c>
      <c r="AW66" s="5">
        <f t="shared" si="2"/>
        <v>0.29737151824244801</v>
      </c>
      <c r="AX66" s="5">
        <f t="shared" si="3"/>
        <v>1.1173240139790315</v>
      </c>
      <c r="AY66" s="5">
        <f t="shared" si="4"/>
        <v>0.13326879638593095</v>
      </c>
      <c r="AZ66" s="5">
        <f t="shared" si="5"/>
        <v>9.4070080862533698E-2</v>
      </c>
      <c r="BA66" s="5">
        <f t="shared" si="6"/>
        <v>5.1890156918687591E-2</v>
      </c>
      <c r="BB66" s="5">
        <f t="shared" si="7"/>
        <v>0.9965655024450808</v>
      </c>
      <c r="BC66" s="5">
        <f t="shared" si="8"/>
        <v>8.223606086188699</v>
      </c>
      <c r="BD66" s="5">
        <f t="shared" si="9"/>
        <v>6.0483705772108867E-3</v>
      </c>
    </row>
    <row r="67" spans="1:56" x14ac:dyDescent="0.3">
      <c r="A67" s="1">
        <v>2003</v>
      </c>
      <c r="B67" s="1" t="s">
        <v>53</v>
      </c>
      <c r="C67" s="1" t="s">
        <v>419</v>
      </c>
      <c r="D67" s="1" t="s">
        <v>49</v>
      </c>
      <c r="E67" s="1" t="s">
        <v>50</v>
      </c>
      <c r="F67" s="1">
        <v>29.5883</v>
      </c>
      <c r="G67" s="1">
        <v>90.048299999999998</v>
      </c>
      <c r="H67" s="1" t="s">
        <v>54</v>
      </c>
      <c r="I67" s="1" t="s">
        <v>65</v>
      </c>
      <c r="J67" s="2">
        <v>64.260000000000005</v>
      </c>
      <c r="K67" s="2">
        <v>0.57999999999999996</v>
      </c>
      <c r="L67" s="2">
        <v>15.19</v>
      </c>
      <c r="M67" s="2"/>
      <c r="N67" s="2">
        <f t="shared" si="12"/>
        <v>2.17</v>
      </c>
      <c r="O67" s="2">
        <v>2.17</v>
      </c>
      <c r="P67" s="2">
        <v>3.38</v>
      </c>
      <c r="Q67" s="2">
        <v>1.93</v>
      </c>
      <c r="R67" s="2">
        <f t="shared" si="13"/>
        <v>0.4707317073170732</v>
      </c>
      <c r="S67" s="2">
        <v>3.63</v>
      </c>
      <c r="T67" s="2">
        <v>3.94</v>
      </c>
      <c r="U67" s="2">
        <v>0.23</v>
      </c>
      <c r="V67" s="2">
        <v>637</v>
      </c>
      <c r="W67" s="2">
        <v>6.8380000000000001</v>
      </c>
      <c r="X67" s="2">
        <v>93.16</v>
      </c>
      <c r="Y67" s="2">
        <v>164</v>
      </c>
      <c r="Z67" s="2">
        <v>54.93</v>
      </c>
      <c r="AA67" s="2">
        <v>29.77</v>
      </c>
      <c r="AB67" s="2">
        <v>67.47</v>
      </c>
      <c r="AC67" s="2">
        <v>7.1</v>
      </c>
      <c r="AD67" s="2">
        <v>25.9</v>
      </c>
      <c r="AE67" s="2">
        <v>4.09</v>
      </c>
      <c r="AF67" s="2">
        <v>1.0369999999999999</v>
      </c>
      <c r="AG67" s="2">
        <v>2.5529999999999999</v>
      </c>
      <c r="AH67" s="2">
        <v>0.33500000000000002</v>
      </c>
      <c r="AI67" s="2">
        <v>1.5580000000000001</v>
      </c>
      <c r="AJ67" s="2">
        <v>0.26500000000000001</v>
      </c>
      <c r="AK67" s="2">
        <v>0.65600000000000003</v>
      </c>
      <c r="AL67" s="2">
        <v>9.7000000000000003E-2</v>
      </c>
      <c r="AM67" s="2">
        <v>0.54200000000000004</v>
      </c>
      <c r="AN67" s="2">
        <v>8.5000000000000006E-2</v>
      </c>
      <c r="AO67" s="1">
        <v>2.63</v>
      </c>
      <c r="AP67" s="1">
        <v>22.09</v>
      </c>
      <c r="AQ67" s="1">
        <v>14.3</v>
      </c>
      <c r="AR67" s="1">
        <v>-1011</v>
      </c>
      <c r="AS67" s="1">
        <v>3104</v>
      </c>
      <c r="AT67" s="1">
        <v>13</v>
      </c>
      <c r="AU67" s="3">
        <v>0.52942650999999996</v>
      </c>
      <c r="AV67" s="6">
        <f t="shared" ref="AV67:AV130" si="14">Y67</f>
        <v>164</v>
      </c>
      <c r="AW67" s="5">
        <f t="shared" ref="AW67:AW130" si="15">2*L67/(26.98*2+16*3)</f>
        <v>0.29795998430757159</v>
      </c>
      <c r="AX67" s="5">
        <f t="shared" ref="AX67:AX130" si="16">J67/(28.09+16*2)</f>
        <v>1.0693959061407889</v>
      </c>
      <c r="AY67" s="5">
        <f t="shared" ref="AY67:AY130" si="17">2*T67/(22.99*2+16)</f>
        <v>0.12713778638270409</v>
      </c>
      <c r="AZ67" s="5">
        <f t="shared" ref="AZ67:AZ130" si="18">2*S67/(29.1*2+16)</f>
        <v>9.784366576819406E-2</v>
      </c>
      <c r="BA67" s="5">
        <f t="shared" ref="BA67:BA130" si="19">P67/(40.08+16)</f>
        <v>6.0271041369472179E-2</v>
      </c>
      <c r="BB67" s="5">
        <f t="shared" ref="BB67:BB130" si="20">(AY67+AZ67+2*BA67)/(AW67*AX67)</f>
        <v>1.0843791890579393</v>
      </c>
      <c r="BC67" s="5">
        <f t="shared" ref="BC67:BC130" si="21">12900/(800+273.15)-0.85*(BB67-1)-3.8</f>
        <v>8.1489644525677676</v>
      </c>
      <c r="BD67" s="5">
        <f t="shared" ref="BD67:BD130" si="22">(EXP(BC67)*AV67/(91.22*10^6))</f>
        <v>6.2201960784841722E-3</v>
      </c>
    </row>
    <row r="68" spans="1:56" x14ac:dyDescent="0.3">
      <c r="A68" s="1">
        <v>2003</v>
      </c>
      <c r="B68" s="1" t="s">
        <v>53</v>
      </c>
      <c r="C68" s="1" t="s">
        <v>189</v>
      </c>
      <c r="D68" s="1" t="s">
        <v>49</v>
      </c>
      <c r="E68" s="1" t="s">
        <v>50</v>
      </c>
      <c r="F68" s="1">
        <v>29.6158</v>
      </c>
      <c r="G68" s="1">
        <v>89.968299999999999</v>
      </c>
      <c r="H68" s="1" t="s">
        <v>54</v>
      </c>
      <c r="I68" s="1" t="s">
        <v>65</v>
      </c>
      <c r="J68" s="2">
        <v>72.42</v>
      </c>
      <c r="K68" s="2">
        <v>0.3</v>
      </c>
      <c r="L68" s="2">
        <v>15.23</v>
      </c>
      <c r="M68" s="2"/>
      <c r="N68" s="2">
        <f t="shared" si="12"/>
        <v>0.59</v>
      </c>
      <c r="O68" s="2">
        <v>0.59</v>
      </c>
      <c r="P68" s="2">
        <v>0.82</v>
      </c>
      <c r="Q68" s="2">
        <v>0.55000000000000004</v>
      </c>
      <c r="R68" s="2">
        <f t="shared" si="13"/>
        <v>0.48245614035087719</v>
      </c>
      <c r="S68" s="2">
        <v>4.0599999999999996</v>
      </c>
      <c r="T68" s="2">
        <v>4.3</v>
      </c>
      <c r="U68" s="2">
        <v>0.14000000000000001</v>
      </c>
      <c r="V68" s="2">
        <v>348</v>
      </c>
      <c r="W68" s="2">
        <v>5.83</v>
      </c>
      <c r="X68" s="2">
        <v>59.69</v>
      </c>
      <c r="Y68" s="2">
        <v>51.1</v>
      </c>
      <c r="Z68" s="2">
        <v>39.57</v>
      </c>
      <c r="AA68" s="2">
        <v>18.600000000000001</v>
      </c>
      <c r="AB68" s="2">
        <v>37.700000000000003</v>
      </c>
      <c r="AC68" s="2">
        <v>3.97</v>
      </c>
      <c r="AD68" s="2">
        <v>16.600000000000001</v>
      </c>
      <c r="AE68" s="2">
        <v>2.5099999999999998</v>
      </c>
      <c r="AF68" s="2">
        <v>0.69</v>
      </c>
      <c r="AG68" s="2">
        <v>1.89</v>
      </c>
      <c r="AH68" s="2">
        <v>0.21</v>
      </c>
      <c r="AI68" s="2">
        <v>1.08</v>
      </c>
      <c r="AJ68" s="2">
        <v>0.17</v>
      </c>
      <c r="AK68" s="2">
        <v>0.51</v>
      </c>
      <c r="AL68" s="2">
        <v>0.08</v>
      </c>
      <c r="AM68" s="2">
        <v>0.47</v>
      </c>
      <c r="AN68" s="2">
        <v>0.08</v>
      </c>
      <c r="AO68" s="1">
        <v>2.2599999999999998</v>
      </c>
      <c r="AP68" s="1">
        <v>19.89</v>
      </c>
      <c r="AQ68" s="1">
        <v>34.799999999999997</v>
      </c>
      <c r="AR68" s="1">
        <v>-1144</v>
      </c>
      <c r="AS68" s="1">
        <v>8538</v>
      </c>
      <c r="AT68" s="1">
        <v>13</v>
      </c>
      <c r="AU68" s="3">
        <v>2.0670501950000002</v>
      </c>
      <c r="AV68" s="6">
        <f t="shared" si="14"/>
        <v>51.1</v>
      </c>
      <c r="AW68" s="5">
        <f t="shared" si="15"/>
        <v>0.29874460572773637</v>
      </c>
      <c r="AX68" s="5">
        <f t="shared" si="16"/>
        <v>1.2051922116824763</v>
      </c>
      <c r="AY68" s="5">
        <f t="shared" si="17"/>
        <v>0.13875443691513392</v>
      </c>
      <c r="AZ68" s="5">
        <f t="shared" si="18"/>
        <v>0.10943396226415093</v>
      </c>
      <c r="BA68" s="5">
        <f t="shared" si="19"/>
        <v>1.4621968616262481E-2</v>
      </c>
      <c r="BB68" s="5">
        <f t="shared" si="20"/>
        <v>0.77054976203267522</v>
      </c>
      <c r="BC68" s="5">
        <f t="shared" si="21"/>
        <v>8.4157194655392438</v>
      </c>
      <c r="BD68" s="5">
        <f t="shared" si="22"/>
        <v>2.5306457630507755E-3</v>
      </c>
    </row>
    <row r="69" spans="1:56" x14ac:dyDescent="0.3">
      <c r="A69" s="1">
        <v>2003</v>
      </c>
      <c r="B69" s="1" t="s">
        <v>53</v>
      </c>
      <c r="C69" s="1" t="s">
        <v>326</v>
      </c>
      <c r="D69" s="1" t="s">
        <v>60</v>
      </c>
      <c r="E69" s="1" t="s">
        <v>50</v>
      </c>
      <c r="F69" s="1">
        <v>29.523900000000001</v>
      </c>
      <c r="G69" s="1">
        <v>90.808899999999994</v>
      </c>
      <c r="H69" s="1" t="s">
        <v>54</v>
      </c>
      <c r="I69" s="1" t="s">
        <v>65</v>
      </c>
      <c r="J69" s="2">
        <v>69.239999999999995</v>
      </c>
      <c r="K69" s="2">
        <v>0.38</v>
      </c>
      <c r="L69" s="2">
        <v>15.78</v>
      </c>
      <c r="M69" s="2"/>
      <c r="N69" s="2">
        <f t="shared" si="12"/>
        <v>0.83</v>
      </c>
      <c r="O69" s="2">
        <v>0.83</v>
      </c>
      <c r="P69" s="2">
        <v>0.38</v>
      </c>
      <c r="Q69" s="2">
        <v>0.81</v>
      </c>
      <c r="R69" s="2">
        <f t="shared" si="13"/>
        <v>0.49390243902439024</v>
      </c>
      <c r="S69" s="2">
        <v>4.37</v>
      </c>
      <c r="T69" s="2">
        <v>4.47</v>
      </c>
      <c r="U69" s="2">
        <v>0.14000000000000001</v>
      </c>
      <c r="V69" s="2">
        <v>310</v>
      </c>
      <c r="W69" s="2">
        <v>3.1709999999999998</v>
      </c>
      <c r="X69" s="2">
        <v>97.76</v>
      </c>
      <c r="Y69" s="2">
        <v>125</v>
      </c>
      <c r="Z69" s="2">
        <v>17.28</v>
      </c>
      <c r="AA69" s="2">
        <v>6.03</v>
      </c>
      <c r="AB69" s="2">
        <v>13.98</v>
      </c>
      <c r="AC69" s="2">
        <v>1.46</v>
      </c>
      <c r="AD69" s="2">
        <v>5.51</v>
      </c>
      <c r="AE69" s="2">
        <v>1.06</v>
      </c>
      <c r="AF69" s="2">
        <v>0.28699999999999998</v>
      </c>
      <c r="AG69" s="2">
        <v>0.755</v>
      </c>
      <c r="AH69" s="2">
        <v>0.114</v>
      </c>
      <c r="AI69" s="2">
        <v>0.56999999999999995</v>
      </c>
      <c r="AJ69" s="2">
        <v>0.107</v>
      </c>
      <c r="AK69" s="2">
        <v>0.318</v>
      </c>
      <c r="AL69" s="2">
        <v>5.0999999999999997E-2</v>
      </c>
      <c r="AM69" s="2">
        <v>0.34899999999999998</v>
      </c>
      <c r="AN69" s="2">
        <v>5.8000000000000003E-2</v>
      </c>
      <c r="AO69" s="1">
        <v>1.55</v>
      </c>
      <c r="AP69" s="1">
        <v>15.36</v>
      </c>
      <c r="AQ69" s="1">
        <v>55.3</v>
      </c>
      <c r="AR69" s="1">
        <v>-1059</v>
      </c>
      <c r="AS69" s="1">
        <v>4572</v>
      </c>
      <c r="AT69" s="1">
        <v>13</v>
      </c>
      <c r="AU69" s="3">
        <v>0.96241947400000005</v>
      </c>
      <c r="AV69" s="6">
        <f t="shared" si="14"/>
        <v>125</v>
      </c>
      <c r="AW69" s="5">
        <f t="shared" si="15"/>
        <v>0.30953315025500194</v>
      </c>
      <c r="AX69" s="5">
        <f t="shared" si="16"/>
        <v>1.1522715926110831</v>
      </c>
      <c r="AY69" s="5">
        <f t="shared" si="17"/>
        <v>0.14424007744433689</v>
      </c>
      <c r="AZ69" s="5">
        <f t="shared" si="18"/>
        <v>0.11778975741239892</v>
      </c>
      <c r="BA69" s="5">
        <f t="shared" si="19"/>
        <v>6.7760342368045649E-3</v>
      </c>
      <c r="BB69" s="5">
        <f t="shared" si="20"/>
        <v>0.77266043166814158</v>
      </c>
      <c r="BC69" s="5">
        <f t="shared" si="21"/>
        <v>8.4139253963490965</v>
      </c>
      <c r="BD69" s="5">
        <f t="shared" si="22"/>
        <v>6.1793289620755603E-3</v>
      </c>
    </row>
    <row r="70" spans="1:56" x14ac:dyDescent="0.3">
      <c r="A70" s="1">
        <v>2003</v>
      </c>
      <c r="B70" s="1" t="s">
        <v>53</v>
      </c>
      <c r="C70" s="1" t="s">
        <v>364</v>
      </c>
      <c r="D70" s="1" t="s">
        <v>49</v>
      </c>
      <c r="E70" s="1" t="s">
        <v>50</v>
      </c>
      <c r="F70" s="1">
        <v>29.693899999999999</v>
      </c>
      <c r="G70" s="1">
        <v>91.753100000000003</v>
      </c>
      <c r="H70" s="1" t="s">
        <v>54</v>
      </c>
      <c r="I70" s="1" t="s">
        <v>65</v>
      </c>
      <c r="J70" s="2">
        <v>68.52</v>
      </c>
      <c r="K70" s="2">
        <v>0.45</v>
      </c>
      <c r="L70" s="2">
        <v>14.91</v>
      </c>
      <c r="M70" s="2"/>
      <c r="N70" s="2">
        <f t="shared" si="12"/>
        <v>1.25</v>
      </c>
      <c r="O70" s="2">
        <v>1.25</v>
      </c>
      <c r="P70" s="2">
        <v>1.49</v>
      </c>
      <c r="Q70" s="2">
        <v>1.22</v>
      </c>
      <c r="R70" s="2">
        <f t="shared" si="13"/>
        <v>0.49392712550607293</v>
      </c>
      <c r="S70" s="2">
        <v>4.24</v>
      </c>
      <c r="T70" s="2">
        <v>3.68</v>
      </c>
      <c r="U70" s="2">
        <v>0.17</v>
      </c>
      <c r="V70" s="2">
        <v>320</v>
      </c>
      <c r="W70" s="2">
        <v>4.6159999999999997</v>
      </c>
      <c r="X70" s="2">
        <v>69.319999999999993</v>
      </c>
      <c r="Y70" s="2">
        <v>112</v>
      </c>
      <c r="Z70" s="2">
        <v>68.83</v>
      </c>
      <c r="AA70" s="2">
        <v>28.77</v>
      </c>
      <c r="AB70" s="2">
        <v>50.25</v>
      </c>
      <c r="AC70" s="2"/>
      <c r="AD70" s="2">
        <v>21.93</v>
      </c>
      <c r="AE70" s="2">
        <v>3.24</v>
      </c>
      <c r="AF70" s="2">
        <v>0.79200000000000004</v>
      </c>
      <c r="AG70" s="2">
        <v>1.8779999999999999</v>
      </c>
      <c r="AH70" s="2">
        <v>0.22900000000000001</v>
      </c>
      <c r="AI70" s="2">
        <v>1.103</v>
      </c>
      <c r="AJ70" s="2">
        <v>0.186</v>
      </c>
      <c r="AK70" s="2">
        <v>0.47499999999999998</v>
      </c>
      <c r="AL70" s="2">
        <v>7.0000000000000007E-2</v>
      </c>
      <c r="AM70" s="2">
        <v>0.41799999999999998</v>
      </c>
      <c r="AN70" s="2">
        <v>7.0000000000000007E-2</v>
      </c>
      <c r="AO70" s="1">
        <v>2.37</v>
      </c>
      <c r="AP70" s="1">
        <v>22.99</v>
      </c>
      <c r="AQ70" s="1">
        <v>31.1</v>
      </c>
      <c r="AR70" s="1">
        <v>-1176</v>
      </c>
      <c r="AS70" s="1">
        <v>8178</v>
      </c>
      <c r="AT70" s="1">
        <v>12</v>
      </c>
      <c r="AU70" s="3">
        <v>0.76419071800000005</v>
      </c>
      <c r="AV70" s="6">
        <f t="shared" si="14"/>
        <v>112</v>
      </c>
      <c r="AW70" s="5">
        <f t="shared" si="15"/>
        <v>0.29246763436641821</v>
      </c>
      <c r="AX70" s="5">
        <f t="shared" si="16"/>
        <v>1.1402895656515226</v>
      </c>
      <c r="AY70" s="5">
        <f t="shared" si="17"/>
        <v>0.11874798322039369</v>
      </c>
      <c r="AZ70" s="5">
        <f t="shared" si="18"/>
        <v>0.11428571428571428</v>
      </c>
      <c r="BA70" s="5">
        <f t="shared" si="19"/>
        <v>2.6569186875891583E-2</v>
      </c>
      <c r="BB70" s="5">
        <f t="shared" si="20"/>
        <v>0.8580928519756239</v>
      </c>
      <c r="BC70" s="5">
        <f t="shared" si="21"/>
        <v>8.3413078390877367</v>
      </c>
      <c r="BD70" s="5">
        <f t="shared" si="22"/>
        <v>5.1488699330274092E-3</v>
      </c>
    </row>
    <row r="71" spans="1:56" x14ac:dyDescent="0.3">
      <c r="A71" s="1">
        <v>2003</v>
      </c>
      <c r="B71" s="1" t="s">
        <v>53</v>
      </c>
      <c r="C71" s="1" t="s">
        <v>305</v>
      </c>
      <c r="D71" s="1" t="s">
        <v>49</v>
      </c>
      <c r="E71" s="1" t="s">
        <v>50</v>
      </c>
      <c r="F71" s="1">
        <v>29.5883</v>
      </c>
      <c r="G71" s="1">
        <v>90.048299999999998</v>
      </c>
      <c r="H71" s="1" t="s">
        <v>54</v>
      </c>
      <c r="I71" s="1" t="s">
        <v>65</v>
      </c>
      <c r="J71" s="2">
        <v>67.900000000000006</v>
      </c>
      <c r="K71" s="2">
        <v>0.49</v>
      </c>
      <c r="L71" s="2">
        <v>16.09</v>
      </c>
      <c r="M71" s="2"/>
      <c r="N71" s="2">
        <f t="shared" si="12"/>
        <v>1.47</v>
      </c>
      <c r="O71" s="2">
        <v>1.47</v>
      </c>
      <c r="P71" s="2">
        <v>1.53</v>
      </c>
      <c r="Q71" s="2">
        <v>1.49</v>
      </c>
      <c r="R71" s="2">
        <f t="shared" si="13"/>
        <v>0.5033783783783784</v>
      </c>
      <c r="S71" s="2">
        <v>3.51</v>
      </c>
      <c r="T71" s="2">
        <v>4.6100000000000003</v>
      </c>
      <c r="U71" s="2">
        <v>0.19</v>
      </c>
      <c r="V71" s="2">
        <v>686</v>
      </c>
      <c r="W71" s="2">
        <v>7.99</v>
      </c>
      <c r="X71" s="2">
        <v>85.86</v>
      </c>
      <c r="Y71" s="2">
        <v>146</v>
      </c>
      <c r="Z71" s="2">
        <v>27.76</v>
      </c>
      <c r="AA71" s="2">
        <v>19.93</v>
      </c>
      <c r="AB71" s="2">
        <v>53.64</v>
      </c>
      <c r="AC71" s="2">
        <v>6.77</v>
      </c>
      <c r="AD71" s="2">
        <v>25.59</v>
      </c>
      <c r="AE71" s="2">
        <v>4.49</v>
      </c>
      <c r="AF71" s="2">
        <v>1.0449999999999999</v>
      </c>
      <c r="AG71" s="2">
        <v>2.9129999999999998</v>
      </c>
      <c r="AH71" s="2">
        <v>0.38800000000000001</v>
      </c>
      <c r="AI71" s="2">
        <v>1.6759999999999999</v>
      </c>
      <c r="AJ71" s="2">
        <v>0.31900000000000001</v>
      </c>
      <c r="AK71" s="2">
        <v>0.81200000000000006</v>
      </c>
      <c r="AL71" s="2">
        <v>0.124</v>
      </c>
      <c r="AM71" s="2">
        <v>0.71799999999999997</v>
      </c>
      <c r="AN71" s="2">
        <v>0.105</v>
      </c>
      <c r="AO71" s="1">
        <v>2.7</v>
      </c>
      <c r="AP71" s="1">
        <v>19.170000000000002</v>
      </c>
      <c r="AQ71" s="1">
        <v>-4.0999999999999996</v>
      </c>
      <c r="AR71" s="1">
        <v>-1281</v>
      </c>
      <c r="AS71" s="1">
        <v>975</v>
      </c>
      <c r="AT71" s="1">
        <v>13</v>
      </c>
      <c r="AU71" s="3">
        <v>1.1024478870000001</v>
      </c>
      <c r="AV71" s="6">
        <f t="shared" si="14"/>
        <v>146</v>
      </c>
      <c r="AW71" s="5">
        <f t="shared" si="15"/>
        <v>0.31561396626127891</v>
      </c>
      <c r="AX71" s="5">
        <f t="shared" si="16"/>
        <v>1.1299717091030121</v>
      </c>
      <c r="AY71" s="5">
        <f t="shared" si="17"/>
        <v>0.14875766376250404</v>
      </c>
      <c r="AZ71" s="5">
        <f t="shared" si="18"/>
        <v>9.460916442048517E-2</v>
      </c>
      <c r="BA71" s="5">
        <f t="shared" si="19"/>
        <v>2.7282453637660485E-2</v>
      </c>
      <c r="BB71" s="5">
        <f t="shared" si="20"/>
        <v>0.83539713816017325</v>
      </c>
      <c r="BC71" s="5">
        <f t="shared" si="21"/>
        <v>8.3605991958308685</v>
      </c>
      <c r="BD71" s="5">
        <f t="shared" si="22"/>
        <v>6.8426587843868521E-3</v>
      </c>
    </row>
    <row r="72" spans="1:56" x14ac:dyDescent="0.3">
      <c r="A72" s="1">
        <v>2003</v>
      </c>
      <c r="B72" s="1" t="s">
        <v>53</v>
      </c>
      <c r="C72" s="1" t="s">
        <v>368</v>
      </c>
      <c r="D72" s="1" t="s">
        <v>49</v>
      </c>
      <c r="E72" s="1" t="s">
        <v>50</v>
      </c>
      <c r="F72" s="1">
        <v>29.693899999999999</v>
      </c>
      <c r="G72" s="1">
        <v>91.753100000000003</v>
      </c>
      <c r="H72" s="1" t="s">
        <v>54</v>
      </c>
      <c r="I72" s="1" t="s">
        <v>65</v>
      </c>
      <c r="J72" s="2">
        <v>68.14</v>
      </c>
      <c r="K72" s="2">
        <v>0.42</v>
      </c>
      <c r="L72" s="2">
        <v>14.44</v>
      </c>
      <c r="M72" s="2"/>
      <c r="N72" s="2">
        <f t="shared" si="12"/>
        <v>1.23</v>
      </c>
      <c r="O72" s="2">
        <v>1.23</v>
      </c>
      <c r="P72" s="2">
        <v>1.88</v>
      </c>
      <c r="Q72" s="2">
        <v>1.41</v>
      </c>
      <c r="R72" s="2">
        <f t="shared" si="13"/>
        <v>0.53409090909090917</v>
      </c>
      <c r="S72" s="2">
        <v>6.55</v>
      </c>
      <c r="T72" s="2">
        <v>2.96</v>
      </c>
      <c r="U72" s="2">
        <v>0.19</v>
      </c>
      <c r="V72" s="2">
        <v>409</v>
      </c>
      <c r="W72" s="2">
        <v>5.5190000000000001</v>
      </c>
      <c r="X72" s="2">
        <v>74.11</v>
      </c>
      <c r="Y72" s="2">
        <v>107</v>
      </c>
      <c r="Z72" s="2">
        <v>46.7</v>
      </c>
      <c r="AA72" s="2">
        <v>25.17</v>
      </c>
      <c r="AB72" s="2">
        <v>51.64</v>
      </c>
      <c r="AC72" s="2">
        <v>5.77</v>
      </c>
      <c r="AD72" s="2">
        <v>19.940000000000001</v>
      </c>
      <c r="AE72" s="2">
        <v>2.98</v>
      </c>
      <c r="AF72" s="2">
        <v>0.76100000000000001</v>
      </c>
      <c r="AG72" s="2">
        <v>1.911</v>
      </c>
      <c r="AH72" s="2">
        <v>0.247</v>
      </c>
      <c r="AI72" s="2">
        <v>1.1659999999999999</v>
      </c>
      <c r="AJ72" s="2">
        <v>0.2</v>
      </c>
      <c r="AK72" s="2">
        <v>0.56000000000000005</v>
      </c>
      <c r="AL72" s="2">
        <v>9.0999999999999998E-2</v>
      </c>
      <c r="AM72" s="2">
        <v>0.53900000000000003</v>
      </c>
      <c r="AN72" s="2">
        <v>0.09</v>
      </c>
      <c r="AO72" s="1">
        <v>2.44</v>
      </c>
      <c r="AP72" s="1">
        <v>21.12</v>
      </c>
      <c r="AQ72" s="1">
        <v>47.1</v>
      </c>
      <c r="AR72" s="1">
        <v>-1254</v>
      </c>
      <c r="AS72" s="1">
        <v>4327</v>
      </c>
      <c r="AT72" s="1">
        <v>13</v>
      </c>
      <c r="AU72" s="3">
        <v>0.73270664200000002</v>
      </c>
      <c r="AV72" s="6">
        <f t="shared" si="14"/>
        <v>107</v>
      </c>
      <c r="AW72" s="5">
        <f t="shared" si="15"/>
        <v>0.28324833267948213</v>
      </c>
      <c r="AX72" s="5">
        <f t="shared" si="16"/>
        <v>1.1339657180895324</v>
      </c>
      <c r="AY72" s="5">
        <f t="shared" si="17"/>
        <v>9.5514682155534048E-2</v>
      </c>
      <c r="AZ72" s="5">
        <f t="shared" si="18"/>
        <v>0.17654986522911051</v>
      </c>
      <c r="BA72" s="5">
        <f t="shared" si="19"/>
        <v>3.3523537803138374E-2</v>
      </c>
      <c r="BB72" s="5">
        <f t="shared" si="20"/>
        <v>1.0557847583161819</v>
      </c>
      <c r="BC72" s="5">
        <f t="shared" si="21"/>
        <v>8.1732697186982612</v>
      </c>
      <c r="BD72" s="5">
        <f t="shared" si="22"/>
        <v>4.1581451726953123E-3</v>
      </c>
    </row>
    <row r="73" spans="1:56" x14ac:dyDescent="0.3">
      <c r="A73" s="1">
        <v>2003</v>
      </c>
      <c r="B73" s="1" t="s">
        <v>53</v>
      </c>
      <c r="C73" s="1" t="s">
        <v>304</v>
      </c>
      <c r="D73" s="1" t="s">
        <v>60</v>
      </c>
      <c r="E73" s="1" t="s">
        <v>50</v>
      </c>
      <c r="F73" s="1">
        <v>29.523900000000001</v>
      </c>
      <c r="G73" s="1">
        <v>90.808899999999994</v>
      </c>
      <c r="H73" s="1" t="s">
        <v>54</v>
      </c>
      <c r="I73" s="1" t="s">
        <v>65</v>
      </c>
      <c r="J73" s="2">
        <v>68.75</v>
      </c>
      <c r="K73" s="2">
        <v>0.42</v>
      </c>
      <c r="L73" s="2">
        <v>15.79</v>
      </c>
      <c r="M73" s="2"/>
      <c r="N73" s="2">
        <f t="shared" si="12"/>
        <v>1.1499999999999999</v>
      </c>
      <c r="O73" s="2">
        <v>1.1499999999999999</v>
      </c>
      <c r="P73" s="2">
        <v>1.37</v>
      </c>
      <c r="Q73" s="2">
        <v>1.34</v>
      </c>
      <c r="R73" s="2">
        <f t="shared" si="13"/>
        <v>0.5381526104417671</v>
      </c>
      <c r="S73" s="2">
        <v>3.82</v>
      </c>
      <c r="T73" s="2">
        <v>4.84</v>
      </c>
      <c r="U73" s="2">
        <v>0.16</v>
      </c>
      <c r="V73" s="2">
        <v>599</v>
      </c>
      <c r="W73" s="2">
        <v>4.1609999999999996</v>
      </c>
      <c r="X73" s="2">
        <v>143.96</v>
      </c>
      <c r="Y73" s="2">
        <v>98.3</v>
      </c>
      <c r="Z73" s="2">
        <v>44.44</v>
      </c>
      <c r="AA73" s="2">
        <v>18.399999999999999</v>
      </c>
      <c r="AB73" s="2">
        <v>34.200000000000003</v>
      </c>
      <c r="AC73" s="2">
        <v>4.0599999999999996</v>
      </c>
      <c r="AD73" s="2">
        <v>15.23</v>
      </c>
      <c r="AE73" s="2">
        <v>2.4300000000000002</v>
      </c>
      <c r="AF73" s="2">
        <v>0.63500000000000001</v>
      </c>
      <c r="AG73" s="2">
        <v>1.4870000000000001</v>
      </c>
      <c r="AH73" s="2">
        <v>0.16600000000000001</v>
      </c>
      <c r="AI73" s="2">
        <v>0.83499999999999996</v>
      </c>
      <c r="AJ73" s="2">
        <v>0.156</v>
      </c>
      <c r="AK73" s="2">
        <v>0.39800000000000002</v>
      </c>
      <c r="AL73" s="2">
        <v>0.06</v>
      </c>
      <c r="AM73" s="2">
        <v>0.41399999999999998</v>
      </c>
      <c r="AN73" s="2">
        <v>6.5000000000000002E-2</v>
      </c>
      <c r="AO73" s="1">
        <v>2.12</v>
      </c>
      <c r="AP73" s="1">
        <v>21.07</v>
      </c>
      <c r="AQ73" s="1">
        <v>40</v>
      </c>
      <c r="AR73" s="1">
        <v>-1325</v>
      </c>
      <c r="AS73" s="1">
        <v>8633</v>
      </c>
      <c r="AT73" s="1">
        <v>13</v>
      </c>
      <c r="AU73" s="3">
        <v>1.1158101069999999</v>
      </c>
      <c r="AV73" s="6">
        <f t="shared" si="14"/>
        <v>98.3</v>
      </c>
      <c r="AW73" s="5">
        <f t="shared" si="15"/>
        <v>0.30972930561004314</v>
      </c>
      <c r="AX73" s="5">
        <f t="shared" si="16"/>
        <v>1.1441171575969378</v>
      </c>
      <c r="AY73" s="5">
        <f t="shared" si="17"/>
        <v>0.15617941271377864</v>
      </c>
      <c r="AZ73" s="5">
        <f t="shared" si="18"/>
        <v>0.10296495956873314</v>
      </c>
      <c r="BA73" s="5">
        <f t="shared" si="19"/>
        <v>2.442938659058488E-2</v>
      </c>
      <c r="BB73" s="5">
        <f t="shared" si="20"/>
        <v>0.86916524969895859</v>
      </c>
      <c r="BC73" s="5">
        <f t="shared" si="21"/>
        <v>8.3318963010229012</v>
      </c>
      <c r="BD73" s="5">
        <f t="shared" si="22"/>
        <v>4.4767210855512392E-3</v>
      </c>
    </row>
    <row r="74" spans="1:56" x14ac:dyDescent="0.3">
      <c r="A74" s="1">
        <v>2003</v>
      </c>
      <c r="B74" s="1" t="s">
        <v>53</v>
      </c>
      <c r="C74" s="1" t="s">
        <v>336</v>
      </c>
      <c r="D74" s="1" t="s">
        <v>60</v>
      </c>
      <c r="E74" s="1" t="s">
        <v>50</v>
      </c>
      <c r="F74" s="1">
        <v>29.523900000000001</v>
      </c>
      <c r="G74" s="1">
        <v>90.808899999999994</v>
      </c>
      <c r="H74" s="1" t="s">
        <v>54</v>
      </c>
      <c r="I74" s="1" t="s">
        <v>65</v>
      </c>
      <c r="J74" s="2">
        <v>70.069999999999993</v>
      </c>
      <c r="K74" s="2">
        <v>0.36</v>
      </c>
      <c r="L74" s="2">
        <v>15.18</v>
      </c>
      <c r="M74" s="2"/>
      <c r="N74" s="2">
        <f t="shared" si="12"/>
        <v>0.93</v>
      </c>
      <c r="O74" s="2">
        <v>0.93</v>
      </c>
      <c r="P74" s="2">
        <v>1.08</v>
      </c>
      <c r="Q74" s="2">
        <v>1.0900000000000001</v>
      </c>
      <c r="R74" s="2">
        <f t="shared" si="13"/>
        <v>0.53960396039603964</v>
      </c>
      <c r="S74" s="2">
        <v>4.93</v>
      </c>
      <c r="T74" s="2">
        <v>3.95</v>
      </c>
      <c r="U74" s="2">
        <v>0.13</v>
      </c>
      <c r="V74" s="2">
        <v>501</v>
      </c>
      <c r="W74" s="2">
        <v>5.0350000000000001</v>
      </c>
      <c r="X74" s="2">
        <v>99.5</v>
      </c>
      <c r="Y74" s="2">
        <v>87.9</v>
      </c>
      <c r="Z74" s="2">
        <v>35.15</v>
      </c>
      <c r="AA74" s="2">
        <v>15.89</v>
      </c>
      <c r="AB74" s="2">
        <v>28.49</v>
      </c>
      <c r="AC74" s="2">
        <v>3.48</v>
      </c>
      <c r="AD74" s="2">
        <v>12.6</v>
      </c>
      <c r="AE74" s="2">
        <v>2.08</v>
      </c>
      <c r="AF74" s="2">
        <v>0.60199999999999998</v>
      </c>
      <c r="AG74" s="2">
        <v>1.452</v>
      </c>
      <c r="AH74" s="2">
        <v>0.18099999999999999</v>
      </c>
      <c r="AI74" s="2">
        <v>0.90700000000000003</v>
      </c>
      <c r="AJ74" s="2">
        <v>0.16900000000000001</v>
      </c>
      <c r="AK74" s="2">
        <v>0.46100000000000002</v>
      </c>
      <c r="AL74" s="2">
        <v>7.1999999999999995E-2</v>
      </c>
      <c r="AM74" s="2">
        <v>0.45200000000000001</v>
      </c>
      <c r="AN74" s="2">
        <v>7.0000000000000007E-2</v>
      </c>
      <c r="AO74" s="1">
        <v>2.11</v>
      </c>
      <c r="AP74" s="1">
        <v>19.09</v>
      </c>
      <c r="AQ74" s="1">
        <v>43.1</v>
      </c>
      <c r="AR74" s="1">
        <v>-1005</v>
      </c>
      <c r="AS74" s="1">
        <v>5757</v>
      </c>
      <c r="AT74" s="1">
        <v>13</v>
      </c>
      <c r="AU74" s="3">
        <v>0.88361677599999999</v>
      </c>
      <c r="AV74" s="6">
        <f t="shared" si="14"/>
        <v>87.9</v>
      </c>
      <c r="AW74" s="5">
        <f t="shared" si="15"/>
        <v>0.2977638289525304</v>
      </c>
      <c r="AX74" s="5">
        <f t="shared" si="16"/>
        <v>1.166084207022799</v>
      </c>
      <c r="AY74" s="5">
        <f t="shared" si="17"/>
        <v>0.12746047111971606</v>
      </c>
      <c r="AZ74" s="5">
        <f t="shared" si="18"/>
        <v>0.13288409703504042</v>
      </c>
      <c r="BA74" s="5">
        <f t="shared" si="19"/>
        <v>1.9258202567760344E-2</v>
      </c>
      <c r="BB74" s="5">
        <f t="shared" si="20"/>
        <v>0.86073081728919532</v>
      </c>
      <c r="BC74" s="5">
        <f t="shared" si="21"/>
        <v>8.3390655685712005</v>
      </c>
      <c r="BD74" s="5">
        <f t="shared" si="22"/>
        <v>4.0318927188888361E-3</v>
      </c>
    </row>
    <row r="75" spans="1:56" x14ac:dyDescent="0.3">
      <c r="A75" s="1">
        <v>2003</v>
      </c>
      <c r="B75" s="1" t="s">
        <v>53</v>
      </c>
      <c r="C75" s="1" t="s">
        <v>380</v>
      </c>
      <c r="D75" s="1" t="s">
        <v>60</v>
      </c>
      <c r="E75" s="1" t="s">
        <v>50</v>
      </c>
      <c r="F75" s="1">
        <v>29.523900000000001</v>
      </c>
      <c r="G75" s="1">
        <v>90.808899999999994</v>
      </c>
      <c r="H75" s="1" t="s">
        <v>54</v>
      </c>
      <c r="I75" s="1" t="s">
        <v>65</v>
      </c>
      <c r="J75" s="2">
        <v>69.58</v>
      </c>
      <c r="K75" s="2">
        <v>0.38</v>
      </c>
      <c r="L75" s="2">
        <v>15.51</v>
      </c>
      <c r="M75" s="2"/>
      <c r="N75" s="2">
        <f t="shared" si="12"/>
        <v>1.08</v>
      </c>
      <c r="O75" s="2">
        <v>1.08</v>
      </c>
      <c r="P75" s="2">
        <v>0.49</v>
      </c>
      <c r="Q75" s="2">
        <v>1.27</v>
      </c>
      <c r="R75" s="2">
        <f t="shared" si="13"/>
        <v>0.54042553191489362</v>
      </c>
      <c r="S75" s="2">
        <v>4.1100000000000003</v>
      </c>
      <c r="T75" s="2">
        <v>4.4400000000000004</v>
      </c>
      <c r="U75" s="2">
        <v>0.15</v>
      </c>
      <c r="V75" s="2">
        <v>421</v>
      </c>
      <c r="W75" s="2">
        <v>3.4209999999999998</v>
      </c>
      <c r="X75" s="2">
        <v>123.06</v>
      </c>
      <c r="Y75" s="2">
        <v>106</v>
      </c>
      <c r="Z75" s="2">
        <v>24.88</v>
      </c>
      <c r="AA75" s="2">
        <v>9.0299999999999994</v>
      </c>
      <c r="AB75" s="2">
        <v>16.91</v>
      </c>
      <c r="AC75" s="2">
        <v>1.98</v>
      </c>
      <c r="AD75" s="2">
        <v>7.28</v>
      </c>
      <c r="AE75" s="2">
        <v>1.31</v>
      </c>
      <c r="AF75" s="2">
        <v>0.34499999999999997</v>
      </c>
      <c r="AG75" s="2">
        <v>0.86499999999999999</v>
      </c>
      <c r="AH75" s="2">
        <v>0.11899999999999999</v>
      </c>
      <c r="AI75" s="2">
        <v>0.64900000000000002</v>
      </c>
      <c r="AJ75" s="2">
        <v>0.11899999999999999</v>
      </c>
      <c r="AK75" s="2">
        <v>0.34799999999999998</v>
      </c>
      <c r="AL75" s="2">
        <v>5.6000000000000001E-2</v>
      </c>
      <c r="AM75" s="2">
        <v>0.36299999999999999</v>
      </c>
      <c r="AN75" s="2">
        <v>6.2E-2</v>
      </c>
      <c r="AO75" s="1">
        <v>1.71</v>
      </c>
      <c r="AP75" s="1">
        <v>16.93</v>
      </c>
      <c r="AQ75" s="1">
        <v>60.2</v>
      </c>
      <c r="AR75" s="1">
        <v>-1068</v>
      </c>
      <c r="AS75" s="1">
        <v>5733</v>
      </c>
      <c r="AT75" s="1">
        <v>13</v>
      </c>
      <c r="AU75" s="3">
        <v>0.68327433500000001</v>
      </c>
      <c r="AV75" s="6">
        <f t="shared" si="14"/>
        <v>106</v>
      </c>
      <c r="AW75" s="5">
        <f t="shared" si="15"/>
        <v>0.30423695566888975</v>
      </c>
      <c r="AX75" s="5">
        <f t="shared" si="16"/>
        <v>1.1579297720086537</v>
      </c>
      <c r="AY75" s="5">
        <f t="shared" si="17"/>
        <v>0.14327202323330107</v>
      </c>
      <c r="AZ75" s="5">
        <f t="shared" si="18"/>
        <v>0.11078167115902965</v>
      </c>
      <c r="BA75" s="5">
        <f t="shared" si="19"/>
        <v>8.7375178316690446E-3</v>
      </c>
      <c r="BB75" s="5">
        <f t="shared" si="20"/>
        <v>0.77076431844592586</v>
      </c>
      <c r="BC75" s="5">
        <f t="shared" si="21"/>
        <v>8.4155370925879787</v>
      </c>
      <c r="BD75" s="5">
        <f t="shared" si="22"/>
        <v>5.2485231718670949E-3</v>
      </c>
    </row>
    <row r="76" spans="1:56" x14ac:dyDescent="0.3">
      <c r="A76" s="1">
        <v>2003</v>
      </c>
      <c r="B76" s="1" t="s">
        <v>48</v>
      </c>
      <c r="C76" s="1" t="s">
        <v>236</v>
      </c>
      <c r="D76" s="1" t="s">
        <v>49</v>
      </c>
      <c r="E76" s="1" t="s">
        <v>50</v>
      </c>
      <c r="F76" s="1">
        <v>29.69</v>
      </c>
      <c r="G76" s="1">
        <v>91.75</v>
      </c>
      <c r="H76" s="1" t="s">
        <v>51</v>
      </c>
      <c r="I76" s="1" t="s">
        <v>65</v>
      </c>
      <c r="J76" s="2">
        <v>67.319999999999993</v>
      </c>
      <c r="K76" s="2">
        <v>0.45</v>
      </c>
      <c r="L76" s="2">
        <v>14.43</v>
      </c>
      <c r="M76" s="2">
        <v>1.1399999999999999</v>
      </c>
      <c r="N76" s="2">
        <f t="shared" si="12"/>
        <v>1.0260010260010259</v>
      </c>
      <c r="O76" s="2"/>
      <c r="P76" s="2">
        <v>1.85</v>
      </c>
      <c r="Q76" s="2">
        <v>1.26</v>
      </c>
      <c r="R76" s="2">
        <f t="shared" si="13"/>
        <v>0.55118085498157365</v>
      </c>
      <c r="S76" s="2">
        <v>5.69</v>
      </c>
      <c r="T76" s="2">
        <v>3.15</v>
      </c>
      <c r="U76" s="2">
        <v>0.05</v>
      </c>
      <c r="V76" s="2">
        <v>360</v>
      </c>
      <c r="W76" s="2">
        <v>8.3000000000000007</v>
      </c>
      <c r="X76" s="2">
        <v>43.37</v>
      </c>
      <c r="Y76" s="2">
        <v>129</v>
      </c>
      <c r="Z76" s="2">
        <v>47.86</v>
      </c>
      <c r="AA76" s="2">
        <v>26.8</v>
      </c>
      <c r="AB76" s="2">
        <v>50.8</v>
      </c>
      <c r="AC76" s="2">
        <v>5.43</v>
      </c>
      <c r="AD76" s="2">
        <v>19.600000000000001</v>
      </c>
      <c r="AE76" s="2">
        <v>3.09</v>
      </c>
      <c r="AF76" s="2">
        <v>0.79</v>
      </c>
      <c r="AG76" s="2">
        <v>2.4300000000000002</v>
      </c>
      <c r="AH76" s="2">
        <v>0.27</v>
      </c>
      <c r="AI76" s="2">
        <v>1.24</v>
      </c>
      <c r="AJ76" s="2">
        <v>0.21</v>
      </c>
      <c r="AK76" s="2">
        <v>0.6</v>
      </c>
      <c r="AL76" s="2">
        <v>8.3000000000000004E-2</v>
      </c>
      <c r="AM76" s="2">
        <v>0.56000000000000005</v>
      </c>
      <c r="AN76" s="2">
        <v>8.5999999999999993E-2</v>
      </c>
      <c r="AO76" s="1">
        <v>2.4700000000000002</v>
      </c>
      <c r="AP76" s="1">
        <v>21.08</v>
      </c>
      <c r="AQ76" s="1">
        <v>34.1</v>
      </c>
      <c r="AR76" s="1">
        <v>-972</v>
      </c>
      <c r="AS76" s="1">
        <v>9575</v>
      </c>
      <c r="AT76" s="1">
        <v>13</v>
      </c>
      <c r="AU76" s="3">
        <v>1.54229609</v>
      </c>
      <c r="AV76" s="6">
        <f t="shared" si="14"/>
        <v>129</v>
      </c>
      <c r="AW76" s="5">
        <f t="shared" si="15"/>
        <v>0.28305217732444093</v>
      </c>
      <c r="AX76" s="5">
        <f t="shared" si="16"/>
        <v>1.1203195207189214</v>
      </c>
      <c r="AY76" s="5">
        <f t="shared" si="17"/>
        <v>0.10164569215876089</v>
      </c>
      <c r="AZ76" s="5">
        <f t="shared" si="18"/>
        <v>0.15336927223719676</v>
      </c>
      <c r="BA76" s="5">
        <f t="shared" si="19"/>
        <v>3.2988587731811701E-2</v>
      </c>
      <c r="BB76" s="5">
        <f t="shared" si="20"/>
        <v>1.0122458261826106</v>
      </c>
      <c r="BC76" s="5">
        <f t="shared" si="21"/>
        <v>8.2102778110117995</v>
      </c>
      <c r="BD76" s="5">
        <f t="shared" si="22"/>
        <v>5.202091546024544E-3</v>
      </c>
    </row>
    <row r="77" spans="1:56" x14ac:dyDescent="0.3">
      <c r="A77" s="1">
        <v>2003</v>
      </c>
      <c r="B77" s="1" t="s">
        <v>53</v>
      </c>
      <c r="C77" s="1" t="s">
        <v>359</v>
      </c>
      <c r="D77" s="1" t="s">
        <v>49</v>
      </c>
      <c r="E77" s="1" t="s">
        <v>50</v>
      </c>
      <c r="F77" s="1">
        <v>29.693899999999999</v>
      </c>
      <c r="G77" s="1">
        <v>91.753100000000003</v>
      </c>
      <c r="H77" s="1" t="s">
        <v>54</v>
      </c>
      <c r="I77" s="1" t="s">
        <v>65</v>
      </c>
      <c r="J77" s="2">
        <v>69.510000000000005</v>
      </c>
      <c r="K77" s="2">
        <v>0.42</v>
      </c>
      <c r="L77" s="2">
        <v>15.1</v>
      </c>
      <c r="M77" s="2"/>
      <c r="N77" s="2">
        <f t="shared" si="12"/>
        <v>0.9</v>
      </c>
      <c r="O77" s="2">
        <v>0.9</v>
      </c>
      <c r="P77" s="2">
        <v>0.41</v>
      </c>
      <c r="Q77" s="2">
        <v>1.17</v>
      </c>
      <c r="R77" s="2">
        <f t="shared" si="13"/>
        <v>0.56521739130434778</v>
      </c>
      <c r="S77" s="2">
        <v>5.73</v>
      </c>
      <c r="T77" s="2">
        <v>3.45</v>
      </c>
      <c r="U77" s="2">
        <v>0.18</v>
      </c>
      <c r="V77" s="2">
        <v>448</v>
      </c>
      <c r="W77" s="2">
        <v>4.0990000000000002</v>
      </c>
      <c r="X77" s="2">
        <v>109.29</v>
      </c>
      <c r="Y77" s="2">
        <v>103</v>
      </c>
      <c r="Z77" s="2">
        <v>51.93</v>
      </c>
      <c r="AA77" s="2">
        <v>19.68</v>
      </c>
      <c r="AB77" s="2">
        <v>45.48</v>
      </c>
      <c r="AC77" s="2">
        <v>4.6900000000000004</v>
      </c>
      <c r="AD77" s="2">
        <v>16.690000000000001</v>
      </c>
      <c r="AE77" s="2">
        <v>2.48</v>
      </c>
      <c r="AF77" s="2">
        <v>0.56599999999999995</v>
      </c>
      <c r="AG77" s="2">
        <v>1.484</v>
      </c>
      <c r="AH77" s="2">
        <v>0.20300000000000001</v>
      </c>
      <c r="AI77" s="2">
        <v>0.94499999999999995</v>
      </c>
      <c r="AJ77" s="2">
        <v>0.159</v>
      </c>
      <c r="AK77" s="2">
        <v>0.42</v>
      </c>
      <c r="AL77" s="2">
        <v>6.5000000000000002E-2</v>
      </c>
      <c r="AM77" s="2">
        <v>0.379</v>
      </c>
      <c r="AN77" s="2">
        <v>5.6000000000000001E-2</v>
      </c>
      <c r="AO77" s="1">
        <v>2.1800000000000002</v>
      </c>
      <c r="AP77" s="1">
        <v>22.15</v>
      </c>
      <c r="AQ77" s="1">
        <v>29.8</v>
      </c>
      <c r="AR77" s="1">
        <v>-1140</v>
      </c>
      <c r="AS77" s="1">
        <v>644</v>
      </c>
      <c r="AT77" s="1">
        <v>13</v>
      </c>
      <c r="AU77" s="3">
        <v>0.78665704400000003</v>
      </c>
      <c r="AV77" s="6">
        <f t="shared" si="14"/>
        <v>103</v>
      </c>
      <c r="AW77" s="5">
        <f t="shared" si="15"/>
        <v>0.29619458611220084</v>
      </c>
      <c r="AX77" s="5">
        <f t="shared" si="16"/>
        <v>1.1567648527209187</v>
      </c>
      <c r="AY77" s="5">
        <f t="shared" si="17"/>
        <v>0.11132623426911908</v>
      </c>
      <c r="AZ77" s="5">
        <f t="shared" si="18"/>
        <v>0.15444743935309974</v>
      </c>
      <c r="BA77" s="5">
        <f t="shared" si="19"/>
        <v>7.3109843081312405E-3</v>
      </c>
      <c r="BB77" s="5">
        <f t="shared" si="20"/>
        <v>0.81836879134526863</v>
      </c>
      <c r="BC77" s="5">
        <f t="shared" si="21"/>
        <v>8.3750732906235399</v>
      </c>
      <c r="BD77" s="5">
        <f t="shared" si="22"/>
        <v>4.8977348787172395E-3</v>
      </c>
    </row>
    <row r="78" spans="1:56" x14ac:dyDescent="0.3">
      <c r="A78" s="1">
        <v>2003</v>
      </c>
      <c r="B78" s="1" t="s">
        <v>53</v>
      </c>
      <c r="C78" s="1" t="s">
        <v>344</v>
      </c>
      <c r="D78" s="1" t="s">
        <v>49</v>
      </c>
      <c r="E78" s="1" t="s">
        <v>50</v>
      </c>
      <c r="F78" s="1">
        <v>29.5883</v>
      </c>
      <c r="G78" s="1">
        <v>90.048299999999998</v>
      </c>
      <c r="H78" s="1" t="s">
        <v>54</v>
      </c>
      <c r="I78" s="1" t="s">
        <v>65</v>
      </c>
      <c r="J78" s="2">
        <v>70.260000000000005</v>
      </c>
      <c r="K78" s="2">
        <v>0.39</v>
      </c>
      <c r="L78" s="2">
        <v>14.69</v>
      </c>
      <c r="M78" s="2"/>
      <c r="N78" s="2">
        <f t="shared" si="12"/>
        <v>0.63</v>
      </c>
      <c r="O78" s="2">
        <v>0.63</v>
      </c>
      <c r="P78" s="2">
        <v>0.72</v>
      </c>
      <c r="Q78" s="2">
        <v>0.9</v>
      </c>
      <c r="R78" s="2">
        <f t="shared" si="13"/>
        <v>0.58823529411764708</v>
      </c>
      <c r="S78" s="2">
        <v>6.01</v>
      </c>
      <c r="T78" s="2">
        <v>3.12</v>
      </c>
      <c r="U78" s="2">
        <v>0.18</v>
      </c>
      <c r="V78" s="2">
        <v>388</v>
      </c>
      <c r="W78" s="2">
        <v>4.8120000000000003</v>
      </c>
      <c r="X78" s="2">
        <v>80.63</v>
      </c>
      <c r="Y78" s="2">
        <v>142</v>
      </c>
      <c r="Z78" s="2">
        <v>63</v>
      </c>
      <c r="AA78" s="2">
        <v>26.27</v>
      </c>
      <c r="AB78" s="2">
        <v>46.83</v>
      </c>
      <c r="AC78" s="2">
        <v>5.48</v>
      </c>
      <c r="AD78" s="2">
        <v>19.100000000000001</v>
      </c>
      <c r="AE78" s="2">
        <v>2.92</v>
      </c>
      <c r="AF78" s="2">
        <v>0.66200000000000003</v>
      </c>
      <c r="AG78" s="2">
        <v>1.7969999999999999</v>
      </c>
      <c r="AH78" s="2">
        <v>0.218</v>
      </c>
      <c r="AI78" s="2">
        <v>0.98799999999999999</v>
      </c>
      <c r="AJ78" s="2">
        <v>0.17299999999999999</v>
      </c>
      <c r="AK78" s="2">
        <v>0.46100000000000002</v>
      </c>
      <c r="AL78" s="2">
        <v>6.8000000000000005E-2</v>
      </c>
      <c r="AM78" s="2">
        <v>0.41699999999999998</v>
      </c>
      <c r="AN78" s="2">
        <v>6.3E-2</v>
      </c>
      <c r="AO78" s="1">
        <v>2.2999999999999998</v>
      </c>
      <c r="AP78" s="1">
        <v>22.7</v>
      </c>
      <c r="AQ78" s="1">
        <v>33.1</v>
      </c>
      <c r="AR78" s="1">
        <v>-1101</v>
      </c>
      <c r="AS78" s="1">
        <v>6811</v>
      </c>
      <c r="AT78" s="1">
        <v>13</v>
      </c>
      <c r="AU78" s="3">
        <v>0.85120313999999997</v>
      </c>
      <c r="AV78" s="6">
        <f t="shared" si="14"/>
        <v>142</v>
      </c>
      <c r="AW78" s="5">
        <f t="shared" si="15"/>
        <v>0.28815221655551193</v>
      </c>
      <c r="AX78" s="5">
        <f t="shared" si="16"/>
        <v>1.1692461308037942</v>
      </c>
      <c r="AY78" s="5">
        <f t="shared" si="17"/>
        <v>0.10067763794772508</v>
      </c>
      <c r="AZ78" s="5">
        <f t="shared" si="18"/>
        <v>0.16199460916442046</v>
      </c>
      <c r="BA78" s="5">
        <f t="shared" si="19"/>
        <v>1.2838801711840228E-2</v>
      </c>
      <c r="BB78" s="5">
        <f t="shared" si="20"/>
        <v>0.8558385101599808</v>
      </c>
      <c r="BC78" s="5">
        <f t="shared" si="21"/>
        <v>8.3432240296310347</v>
      </c>
      <c r="BD78" s="5">
        <f t="shared" si="22"/>
        <v>6.540552466927153E-3</v>
      </c>
    </row>
    <row r="79" spans="1:56" x14ac:dyDescent="0.3">
      <c r="A79" s="1">
        <v>2003</v>
      </c>
      <c r="B79" s="1" t="s">
        <v>53</v>
      </c>
      <c r="C79" s="1" t="s">
        <v>475</v>
      </c>
      <c r="D79" s="1" t="s">
        <v>49</v>
      </c>
      <c r="E79" s="1" t="s">
        <v>50</v>
      </c>
      <c r="F79" s="1">
        <v>29.693899999999999</v>
      </c>
      <c r="G79" s="1">
        <v>91.753100000000003</v>
      </c>
      <c r="H79" s="1" t="s">
        <v>54</v>
      </c>
      <c r="I79" s="1" t="s">
        <v>65</v>
      </c>
      <c r="J79" s="2">
        <v>67.09</v>
      </c>
      <c r="K79" s="2">
        <v>0.47</v>
      </c>
      <c r="L79" s="2">
        <v>14.62</v>
      </c>
      <c r="M79" s="2"/>
      <c r="N79" s="2">
        <f t="shared" si="12"/>
        <v>0.77</v>
      </c>
      <c r="O79" s="2">
        <v>0.77</v>
      </c>
      <c r="P79" s="2">
        <v>3.65</v>
      </c>
      <c r="Q79" s="2">
        <v>1.43</v>
      </c>
      <c r="R79" s="2">
        <f t="shared" si="13"/>
        <v>0.64999999999999991</v>
      </c>
      <c r="S79" s="2">
        <v>6.68</v>
      </c>
      <c r="T79" s="2">
        <v>6.46</v>
      </c>
      <c r="U79" s="2">
        <v>0.2</v>
      </c>
      <c r="V79" s="2">
        <v>267</v>
      </c>
      <c r="W79" s="2">
        <v>6.0739999999999998</v>
      </c>
      <c r="X79" s="2">
        <v>43.96</v>
      </c>
      <c r="Y79" s="2">
        <v>95.4</v>
      </c>
      <c r="Z79" s="2">
        <v>54.11</v>
      </c>
      <c r="AA79" s="2">
        <v>31.06</v>
      </c>
      <c r="AB79" s="2">
        <v>58.63</v>
      </c>
      <c r="AC79" s="2">
        <v>6.45</v>
      </c>
      <c r="AD79" s="2">
        <v>22.41</v>
      </c>
      <c r="AE79" s="2">
        <v>3.35</v>
      </c>
      <c r="AF79" s="2">
        <v>0.76100000000000001</v>
      </c>
      <c r="AG79" s="2">
        <v>2.097</v>
      </c>
      <c r="AH79" s="2">
        <v>0.26600000000000001</v>
      </c>
      <c r="AI79" s="2">
        <v>1.278</v>
      </c>
      <c r="AJ79" s="2">
        <v>0.23300000000000001</v>
      </c>
      <c r="AK79" s="2">
        <v>0.61299999999999999</v>
      </c>
      <c r="AL79" s="2">
        <v>9.4E-2</v>
      </c>
      <c r="AM79" s="2">
        <v>0.57399999999999995</v>
      </c>
      <c r="AN79" s="2">
        <v>9.4E-2</v>
      </c>
      <c r="AO79" s="1">
        <v>2.54</v>
      </c>
      <c r="AP79" s="1">
        <v>21.67</v>
      </c>
      <c r="AQ79" s="1">
        <v>48.2</v>
      </c>
      <c r="AR79" s="1">
        <v>-1123</v>
      </c>
      <c r="AS79" s="1">
        <v>4760</v>
      </c>
      <c r="AT79" s="1">
        <v>13</v>
      </c>
      <c r="AU79" s="3">
        <v>0.36290706900000003</v>
      </c>
      <c r="AV79" s="6">
        <f t="shared" si="14"/>
        <v>95.4</v>
      </c>
      <c r="AW79" s="5">
        <f t="shared" si="15"/>
        <v>0.28677912907022357</v>
      </c>
      <c r="AX79" s="5">
        <f t="shared" si="16"/>
        <v>1.1164919287735064</v>
      </c>
      <c r="AY79" s="5">
        <f t="shared" si="17"/>
        <v>0.20845434010971281</v>
      </c>
      <c r="AZ79" s="5">
        <f t="shared" si="18"/>
        <v>0.18005390835579513</v>
      </c>
      <c r="BA79" s="5">
        <f t="shared" si="19"/>
        <v>6.5085592011412272E-2</v>
      </c>
      <c r="BB79" s="5">
        <f t="shared" si="20"/>
        <v>1.6199286919315301</v>
      </c>
      <c r="BC79" s="5">
        <f t="shared" si="21"/>
        <v>7.6937473751252172</v>
      </c>
      <c r="BD79" s="5">
        <f t="shared" si="22"/>
        <v>2.2951461038943108E-3</v>
      </c>
    </row>
    <row r="80" spans="1:56" x14ac:dyDescent="0.3">
      <c r="A80" s="1">
        <v>2003</v>
      </c>
      <c r="B80" s="1" t="s">
        <v>53</v>
      </c>
      <c r="C80" s="1" t="s">
        <v>319</v>
      </c>
      <c r="D80" s="1" t="s">
        <v>60</v>
      </c>
      <c r="E80" s="1" t="s">
        <v>50</v>
      </c>
      <c r="F80" s="1">
        <v>29.523900000000001</v>
      </c>
      <c r="G80" s="1">
        <v>90.808899999999994</v>
      </c>
      <c r="H80" s="1" t="s">
        <v>54</v>
      </c>
      <c r="I80" s="1" t="s">
        <v>65</v>
      </c>
      <c r="J80" s="2">
        <v>72.180000000000007</v>
      </c>
      <c r="K80" s="2">
        <v>0.3</v>
      </c>
      <c r="L80" s="2">
        <v>14.94</v>
      </c>
      <c r="M80" s="2"/>
      <c r="N80" s="2">
        <f t="shared" si="12"/>
        <v>0.28000000000000003</v>
      </c>
      <c r="O80" s="2">
        <v>0.28000000000000003</v>
      </c>
      <c r="P80" s="2">
        <v>0.34</v>
      </c>
      <c r="Q80" s="2">
        <v>0.61</v>
      </c>
      <c r="R80" s="2">
        <f t="shared" si="13"/>
        <v>0.6853932584269663</v>
      </c>
      <c r="S80" s="2">
        <v>4.53</v>
      </c>
      <c r="T80" s="2">
        <v>4.45</v>
      </c>
      <c r="U80" s="2">
        <v>0.05</v>
      </c>
      <c r="V80" s="2">
        <v>428</v>
      </c>
      <c r="W80" s="2">
        <v>2.927</v>
      </c>
      <c r="X80" s="2">
        <v>146.22</v>
      </c>
      <c r="Y80" s="2">
        <v>84.2</v>
      </c>
      <c r="Z80" s="2">
        <v>16.190000000000001</v>
      </c>
      <c r="AA80" s="2">
        <v>5.52</v>
      </c>
      <c r="AB80" s="2">
        <v>11.2</v>
      </c>
      <c r="AC80" s="2">
        <v>1.35</v>
      </c>
      <c r="AD80" s="2">
        <v>5.71</v>
      </c>
      <c r="AE80" s="2">
        <v>1.04</v>
      </c>
      <c r="AF80" s="2">
        <v>0.28999999999999998</v>
      </c>
      <c r="AG80" s="2">
        <v>0.7</v>
      </c>
      <c r="AH80" s="2">
        <v>0.105</v>
      </c>
      <c r="AI80" s="2">
        <v>0.53100000000000003</v>
      </c>
      <c r="AJ80" s="2">
        <v>0.11</v>
      </c>
      <c r="AK80" s="2">
        <v>0.29799999999999999</v>
      </c>
      <c r="AL80" s="2">
        <v>5.0999999999999997E-2</v>
      </c>
      <c r="AM80" s="2">
        <v>0.34100000000000003</v>
      </c>
      <c r="AN80" s="2">
        <v>5.8999999999999997E-2</v>
      </c>
      <c r="AO80" s="1">
        <v>1.5</v>
      </c>
      <c r="AP80" s="1">
        <v>14.78</v>
      </c>
      <c r="AQ80" s="1">
        <v>53.1</v>
      </c>
      <c r="AR80" s="1">
        <v>-1187</v>
      </c>
      <c r="AS80" s="1">
        <v>6251</v>
      </c>
      <c r="AT80" s="1">
        <v>13</v>
      </c>
      <c r="AU80" s="3">
        <v>0.98378132299999999</v>
      </c>
      <c r="AV80" s="6">
        <f t="shared" si="14"/>
        <v>84.2</v>
      </c>
      <c r="AW80" s="5">
        <f t="shared" si="15"/>
        <v>0.29305610043154173</v>
      </c>
      <c r="AX80" s="5">
        <f t="shared" si="16"/>
        <v>1.201198202695956</v>
      </c>
      <c r="AY80" s="5">
        <f t="shared" si="17"/>
        <v>0.14359470797031301</v>
      </c>
      <c r="AZ80" s="5">
        <f t="shared" si="18"/>
        <v>0.12210242587601078</v>
      </c>
      <c r="BA80" s="5">
        <f t="shared" si="19"/>
        <v>6.0627674750356637E-3</v>
      </c>
      <c r="BB80" s="5">
        <f t="shared" si="20"/>
        <v>0.78922755331233974</v>
      </c>
      <c r="BC80" s="5">
        <f t="shared" si="21"/>
        <v>8.3998433429515273</v>
      </c>
      <c r="BD80" s="5">
        <f t="shared" si="22"/>
        <v>4.1041916861698398E-3</v>
      </c>
    </row>
    <row r="81" spans="1:56" x14ac:dyDescent="0.3">
      <c r="A81" s="1">
        <v>2006</v>
      </c>
      <c r="B81" s="1" t="s">
        <v>202</v>
      </c>
      <c r="C81" s="1" t="s">
        <v>398</v>
      </c>
      <c r="D81" s="1" t="s">
        <v>204</v>
      </c>
      <c r="E81" s="1" t="s">
        <v>76</v>
      </c>
      <c r="F81" s="1">
        <v>-48.917250000000003</v>
      </c>
      <c r="G81" s="1">
        <v>-73.195099999999996</v>
      </c>
      <c r="H81" s="1" t="s">
        <v>47</v>
      </c>
      <c r="I81" s="1" t="s">
        <v>47</v>
      </c>
      <c r="J81" s="2">
        <v>66.11</v>
      </c>
      <c r="K81" s="2">
        <v>0.55000000000000004</v>
      </c>
      <c r="L81" s="2">
        <v>16</v>
      </c>
      <c r="M81" s="2">
        <v>3.66</v>
      </c>
      <c r="N81" s="2">
        <f t="shared" si="12"/>
        <v>3.2940032940032942</v>
      </c>
      <c r="O81" s="2"/>
      <c r="P81" s="2">
        <v>4.5199999999999996</v>
      </c>
      <c r="Q81" s="2">
        <v>1.81</v>
      </c>
      <c r="R81" s="2">
        <f t="shared" si="13"/>
        <v>0.35462359558556189</v>
      </c>
      <c r="S81" s="2">
        <v>2.12</v>
      </c>
      <c r="T81" s="2">
        <v>3.76</v>
      </c>
      <c r="U81" s="2">
        <v>0.16</v>
      </c>
      <c r="V81" s="2">
        <v>534</v>
      </c>
      <c r="W81" s="2">
        <v>11</v>
      </c>
      <c r="X81" s="2">
        <v>48.55</v>
      </c>
      <c r="Y81" s="2">
        <v>164</v>
      </c>
      <c r="Z81" s="2">
        <v>37.25</v>
      </c>
      <c r="AA81" s="2">
        <v>31.66</v>
      </c>
      <c r="AB81" s="2">
        <v>61.18</v>
      </c>
      <c r="AC81" s="2">
        <v>6.17</v>
      </c>
      <c r="AD81" s="2">
        <v>22.03</v>
      </c>
      <c r="AE81" s="2">
        <v>3.41</v>
      </c>
      <c r="AF81" s="2">
        <v>1.04</v>
      </c>
      <c r="AG81" s="2">
        <v>2.37</v>
      </c>
      <c r="AH81" s="2">
        <v>0.33</v>
      </c>
      <c r="AI81" s="2">
        <v>1.77</v>
      </c>
      <c r="AJ81" s="2">
        <v>0.36</v>
      </c>
      <c r="AK81" s="2">
        <v>0.85</v>
      </c>
      <c r="AL81" s="2">
        <v>0.14000000000000001</v>
      </c>
      <c r="AM81" s="2">
        <v>0.85</v>
      </c>
      <c r="AN81" s="2">
        <v>0.13</v>
      </c>
      <c r="AO81" s="1">
        <v>2.73</v>
      </c>
      <c r="AP81" s="1">
        <v>19.11</v>
      </c>
      <c r="AQ81" s="1">
        <v>58.6</v>
      </c>
      <c r="AR81" s="1">
        <v>-751</v>
      </c>
      <c r="AS81" s="1">
        <v>-30</v>
      </c>
      <c r="AT81" s="1">
        <v>13</v>
      </c>
      <c r="AU81" s="3">
        <v>0.625436671</v>
      </c>
      <c r="AV81" s="6">
        <f t="shared" si="14"/>
        <v>164</v>
      </c>
      <c r="AW81" s="5">
        <f t="shared" si="15"/>
        <v>0.31384856806590816</v>
      </c>
      <c r="AX81" s="5">
        <f t="shared" si="16"/>
        <v>1.1001830587452155</v>
      </c>
      <c r="AY81" s="5">
        <f t="shared" si="17"/>
        <v>0.12132946111648919</v>
      </c>
      <c r="AZ81" s="5">
        <f t="shared" si="18"/>
        <v>5.7142857142857141E-2</v>
      </c>
      <c r="BA81" s="5">
        <f t="shared" si="19"/>
        <v>8.0599144079885873E-2</v>
      </c>
      <c r="BB81" s="5">
        <f t="shared" si="20"/>
        <v>0.98372308235438166</v>
      </c>
      <c r="BC81" s="5">
        <f t="shared" si="21"/>
        <v>8.2345221432657922</v>
      </c>
      <c r="BD81" s="5">
        <f t="shared" si="22"/>
        <v>6.7758113823287664E-3</v>
      </c>
    </row>
    <row r="82" spans="1:56" x14ac:dyDescent="0.3">
      <c r="A82" s="1">
        <v>2006</v>
      </c>
      <c r="B82" s="1" t="s">
        <v>202</v>
      </c>
      <c r="C82" s="1" t="s">
        <v>203</v>
      </c>
      <c r="D82" s="1" t="s">
        <v>204</v>
      </c>
      <c r="E82" s="1" t="s">
        <v>76</v>
      </c>
      <c r="F82" s="1">
        <v>-48.917250000000003</v>
      </c>
      <c r="G82" s="1">
        <v>-73.195099999999996</v>
      </c>
      <c r="H82" s="1" t="s">
        <v>47</v>
      </c>
      <c r="I82" s="1" t="s">
        <v>47</v>
      </c>
      <c r="J82" s="2">
        <v>65.64</v>
      </c>
      <c r="K82" s="2">
        <v>0.57999999999999996</v>
      </c>
      <c r="L82" s="2">
        <v>16.05</v>
      </c>
      <c r="M82" s="2">
        <v>3.89</v>
      </c>
      <c r="N82" s="2">
        <f t="shared" si="12"/>
        <v>3.5010035010035008</v>
      </c>
      <c r="O82" s="2"/>
      <c r="P82" s="2">
        <v>4.82</v>
      </c>
      <c r="Q82" s="2">
        <v>2</v>
      </c>
      <c r="R82" s="2">
        <f t="shared" si="13"/>
        <v>0.36357002856572573</v>
      </c>
      <c r="S82" s="2">
        <v>2.0699999999999998</v>
      </c>
      <c r="T82" s="2">
        <v>3.73</v>
      </c>
      <c r="U82" s="2">
        <v>0.17</v>
      </c>
      <c r="V82" s="2">
        <v>537</v>
      </c>
      <c r="W82" s="2">
        <v>11</v>
      </c>
      <c r="X82" s="2">
        <v>48.82</v>
      </c>
      <c r="Y82" s="2">
        <v>152</v>
      </c>
      <c r="Z82" s="2">
        <v>34.04</v>
      </c>
      <c r="AA82" s="2">
        <v>28.25</v>
      </c>
      <c r="AB82" s="2">
        <v>56.7</v>
      </c>
      <c r="AC82" s="2">
        <v>5.05</v>
      </c>
      <c r="AD82" s="2">
        <v>19.59</v>
      </c>
      <c r="AE82" s="2">
        <v>3.15</v>
      </c>
      <c r="AF82" s="2">
        <v>1</v>
      </c>
      <c r="AG82" s="2">
        <v>2.27</v>
      </c>
      <c r="AH82" s="2">
        <v>0.3</v>
      </c>
      <c r="AI82" s="2">
        <v>1.55</v>
      </c>
      <c r="AJ82" s="2">
        <v>0.31</v>
      </c>
      <c r="AK82" s="2">
        <v>0.85</v>
      </c>
      <c r="AL82" s="2">
        <v>0.11</v>
      </c>
      <c r="AM82" s="2">
        <v>0.83</v>
      </c>
      <c r="AN82" s="2">
        <v>0.11</v>
      </c>
      <c r="AO82" s="1">
        <v>2.62</v>
      </c>
      <c r="AP82" s="1">
        <v>19.09</v>
      </c>
      <c r="AQ82" s="1">
        <v>54.8</v>
      </c>
      <c r="AR82" s="1">
        <v>-673</v>
      </c>
      <c r="AS82" s="1">
        <v>1687</v>
      </c>
      <c r="AT82" s="1">
        <v>13</v>
      </c>
      <c r="AU82" s="3">
        <v>1.8891646639999999</v>
      </c>
      <c r="AV82" s="6">
        <f t="shared" si="14"/>
        <v>152</v>
      </c>
      <c r="AW82" s="5">
        <f t="shared" si="15"/>
        <v>0.31482934484111413</v>
      </c>
      <c r="AX82" s="5">
        <f t="shared" si="16"/>
        <v>1.0923614578132801</v>
      </c>
      <c r="AY82" s="5">
        <f t="shared" si="17"/>
        <v>0.12036140690545338</v>
      </c>
      <c r="AZ82" s="5">
        <f t="shared" si="18"/>
        <v>5.5795148247978432E-2</v>
      </c>
      <c r="BA82" s="5">
        <f t="shared" si="19"/>
        <v>8.5948644793152645E-2</v>
      </c>
      <c r="BB82" s="5">
        <f t="shared" si="20"/>
        <v>1.0120567400968776</v>
      </c>
      <c r="BC82" s="5">
        <f t="shared" si="21"/>
        <v>8.2104385341846715</v>
      </c>
      <c r="BD82" s="5">
        <f t="shared" si="22"/>
        <v>6.1305814876070602E-3</v>
      </c>
    </row>
    <row r="83" spans="1:56" x14ac:dyDescent="0.3">
      <c r="A83" s="1">
        <v>2006</v>
      </c>
      <c r="B83" s="1" t="s">
        <v>202</v>
      </c>
      <c r="C83" s="1" t="s">
        <v>274</v>
      </c>
      <c r="D83" s="1" t="s">
        <v>204</v>
      </c>
      <c r="E83" s="1" t="s">
        <v>76</v>
      </c>
      <c r="F83" s="1">
        <v>-48.917250000000003</v>
      </c>
      <c r="G83" s="1">
        <v>-73.195099999999996</v>
      </c>
      <c r="H83" s="1" t="s">
        <v>47</v>
      </c>
      <c r="I83" s="1" t="s">
        <v>47</v>
      </c>
      <c r="J83" s="2">
        <v>68.27</v>
      </c>
      <c r="K83" s="2">
        <v>0.56999999999999995</v>
      </c>
      <c r="L83" s="2">
        <v>15.09</v>
      </c>
      <c r="M83" s="2">
        <v>3.93</v>
      </c>
      <c r="N83" s="2">
        <f t="shared" si="12"/>
        <v>3.5370035370035371</v>
      </c>
      <c r="O83" s="2"/>
      <c r="P83" s="2">
        <v>4.4000000000000004</v>
      </c>
      <c r="Q83" s="2">
        <v>2.04</v>
      </c>
      <c r="R83" s="2">
        <f t="shared" si="13"/>
        <v>0.36578782610851091</v>
      </c>
      <c r="S83" s="2">
        <v>2.12</v>
      </c>
      <c r="T83" s="2">
        <v>3.7</v>
      </c>
      <c r="U83" s="2">
        <v>0.17</v>
      </c>
      <c r="V83" s="2">
        <v>518</v>
      </c>
      <c r="W83" s="2">
        <v>12</v>
      </c>
      <c r="X83" s="2">
        <v>43.17</v>
      </c>
      <c r="Y83" s="2">
        <v>147</v>
      </c>
      <c r="Z83" s="2">
        <v>37.75</v>
      </c>
      <c r="AA83" s="2">
        <v>28.69</v>
      </c>
      <c r="AB83" s="2">
        <v>56.42</v>
      </c>
      <c r="AC83" s="2">
        <v>5.36</v>
      </c>
      <c r="AD83" s="2">
        <v>18.57</v>
      </c>
      <c r="AE83" s="2">
        <v>2.85</v>
      </c>
      <c r="AF83" s="2">
        <v>0.99</v>
      </c>
      <c r="AG83" s="2">
        <v>1.97</v>
      </c>
      <c r="AH83" s="2">
        <v>0.28000000000000003</v>
      </c>
      <c r="AI83" s="2">
        <v>1.34</v>
      </c>
      <c r="AJ83" s="2">
        <v>0.28999999999999998</v>
      </c>
      <c r="AK83" s="2">
        <v>0.83</v>
      </c>
      <c r="AL83" s="2">
        <v>0.11</v>
      </c>
      <c r="AM83" s="2">
        <v>0.76</v>
      </c>
      <c r="AN83" s="2">
        <v>0.12</v>
      </c>
      <c r="AO83" s="1">
        <v>2.58</v>
      </c>
      <c r="AP83" s="1">
        <v>19.28</v>
      </c>
      <c r="AQ83" s="1">
        <v>71.7</v>
      </c>
      <c r="AR83" s="1">
        <v>-834</v>
      </c>
      <c r="AS83" s="1">
        <v>173</v>
      </c>
      <c r="AT83" s="1">
        <v>13</v>
      </c>
      <c r="AU83" s="3">
        <v>1.265458499</v>
      </c>
      <c r="AV83" s="6">
        <f t="shared" si="14"/>
        <v>147</v>
      </c>
      <c r="AW83" s="5">
        <f t="shared" si="15"/>
        <v>0.29599843075715965</v>
      </c>
      <c r="AX83" s="5">
        <f t="shared" si="16"/>
        <v>1.1361291396238973</v>
      </c>
      <c r="AY83" s="5">
        <f t="shared" si="17"/>
        <v>0.11939335269441756</v>
      </c>
      <c r="AZ83" s="5">
        <f t="shared" si="18"/>
        <v>5.7142857142857141E-2</v>
      </c>
      <c r="BA83" s="5">
        <f t="shared" si="19"/>
        <v>7.8459343794579181E-2</v>
      </c>
      <c r="BB83" s="5">
        <f t="shared" si="20"/>
        <v>0.99156226937806369</v>
      </c>
      <c r="BC83" s="5">
        <f t="shared" si="21"/>
        <v>8.2278588342956631</v>
      </c>
      <c r="BD83" s="5">
        <f t="shared" si="22"/>
        <v>6.0331060088864097E-3</v>
      </c>
    </row>
    <row r="84" spans="1:56" x14ac:dyDescent="0.3">
      <c r="A84" s="1">
        <v>2006</v>
      </c>
      <c r="B84" s="1" t="s">
        <v>115</v>
      </c>
      <c r="C84" s="1" t="s">
        <v>535</v>
      </c>
      <c r="D84" s="1" t="s">
        <v>67</v>
      </c>
      <c r="E84" s="1" t="s">
        <v>68</v>
      </c>
      <c r="F84" s="1">
        <v>9.593</v>
      </c>
      <c r="G84" s="1">
        <v>125.515</v>
      </c>
      <c r="H84" s="1" t="s">
        <v>71</v>
      </c>
      <c r="I84" s="1" t="s">
        <v>47</v>
      </c>
      <c r="J84" s="2">
        <v>56.71</v>
      </c>
      <c r="K84" s="2">
        <v>0.77400000000000002</v>
      </c>
      <c r="L84" s="2">
        <v>17.84</v>
      </c>
      <c r="M84" s="2"/>
      <c r="N84" s="2"/>
      <c r="O84" s="2"/>
      <c r="P84" s="2">
        <v>7.26</v>
      </c>
      <c r="Q84" s="2">
        <v>3.75</v>
      </c>
      <c r="R84" s="2"/>
      <c r="S84" s="2">
        <v>1.9179999999999999</v>
      </c>
      <c r="T84" s="2">
        <v>4.6100000000000003</v>
      </c>
      <c r="U84" s="2">
        <v>0.33</v>
      </c>
      <c r="V84" s="2">
        <v>860</v>
      </c>
      <c r="W84" s="2">
        <v>15.4</v>
      </c>
      <c r="X84" s="2">
        <v>55.84</v>
      </c>
      <c r="Y84" s="2">
        <v>98.7</v>
      </c>
      <c r="Z84" s="2">
        <v>7.84</v>
      </c>
      <c r="AA84" s="2">
        <v>12</v>
      </c>
      <c r="AB84" s="2">
        <v>28.7</v>
      </c>
      <c r="AC84" s="2">
        <v>3.87</v>
      </c>
      <c r="AD84" s="2">
        <v>16.3</v>
      </c>
      <c r="AE84" s="2">
        <v>3.44</v>
      </c>
      <c r="AF84" s="2">
        <v>1.03</v>
      </c>
      <c r="AG84" s="2">
        <v>3.11</v>
      </c>
      <c r="AH84" s="2">
        <v>0.44</v>
      </c>
      <c r="AI84" s="2">
        <v>2.5</v>
      </c>
      <c r="AJ84" s="2">
        <v>0.52</v>
      </c>
      <c r="AK84" s="2">
        <v>1.44</v>
      </c>
      <c r="AL84" s="2">
        <v>0.23</v>
      </c>
      <c r="AM84" s="2">
        <v>1.53</v>
      </c>
      <c r="AN84" s="2">
        <v>0.25</v>
      </c>
      <c r="AO84" s="1">
        <v>2.82</v>
      </c>
      <c r="AP84" s="1">
        <v>10.72</v>
      </c>
      <c r="AQ84" s="1">
        <v>26.8</v>
      </c>
      <c r="AR84" s="1">
        <v>-907</v>
      </c>
      <c r="AS84" s="1">
        <v>2654</v>
      </c>
      <c r="AT84" s="1">
        <v>13</v>
      </c>
      <c r="AU84" s="3">
        <v>0.20830282899999999</v>
      </c>
      <c r="AV84" s="6">
        <f t="shared" si="14"/>
        <v>98.7</v>
      </c>
      <c r="AW84" s="5">
        <f t="shared" si="15"/>
        <v>0.34994115339348764</v>
      </c>
      <c r="AX84" s="5">
        <f t="shared" si="16"/>
        <v>0.9437510401065069</v>
      </c>
      <c r="AY84" s="5">
        <f t="shared" si="17"/>
        <v>0.14875766376250404</v>
      </c>
      <c r="AZ84" s="5">
        <f t="shared" si="18"/>
        <v>5.1698113207547164E-2</v>
      </c>
      <c r="BA84" s="5">
        <f t="shared" si="19"/>
        <v>0.12945791726105563</v>
      </c>
      <c r="BB84" s="5">
        <f t="shared" si="20"/>
        <v>1.3909505505352884</v>
      </c>
      <c r="BC84" s="5">
        <f t="shared" si="21"/>
        <v>7.8883787953120228</v>
      </c>
      <c r="BD84" s="5">
        <f t="shared" si="22"/>
        <v>2.8847386063940738E-3</v>
      </c>
    </row>
    <row r="85" spans="1:56" x14ac:dyDescent="0.3">
      <c r="A85" s="1">
        <v>2006</v>
      </c>
      <c r="B85" s="1" t="s">
        <v>115</v>
      </c>
      <c r="C85" s="1" t="s">
        <v>412</v>
      </c>
      <c r="D85" s="1" t="s">
        <v>67</v>
      </c>
      <c r="E85" s="1" t="s">
        <v>68</v>
      </c>
      <c r="F85" s="1">
        <v>9.593</v>
      </c>
      <c r="G85" s="1">
        <v>125.515</v>
      </c>
      <c r="H85" s="1" t="s">
        <v>71</v>
      </c>
      <c r="I85" s="1" t="s">
        <v>47</v>
      </c>
      <c r="J85" s="2">
        <v>58.99</v>
      </c>
      <c r="K85" s="2">
        <v>0.65300000000000002</v>
      </c>
      <c r="L85" s="2">
        <v>18.12</v>
      </c>
      <c r="M85" s="2"/>
      <c r="N85" s="2"/>
      <c r="O85" s="2"/>
      <c r="P85" s="2">
        <v>6.24</v>
      </c>
      <c r="Q85" s="2">
        <v>3.13</v>
      </c>
      <c r="R85" s="2"/>
      <c r="S85" s="2">
        <v>2.048</v>
      </c>
      <c r="T85" s="2">
        <v>4.82</v>
      </c>
      <c r="U85" s="2">
        <v>0.25700000000000001</v>
      </c>
      <c r="V85" s="2">
        <v>849</v>
      </c>
      <c r="W85" s="2">
        <v>13.9</v>
      </c>
      <c r="X85" s="2">
        <v>61.08</v>
      </c>
      <c r="Y85" s="2">
        <v>114.9</v>
      </c>
      <c r="Z85" s="2">
        <v>11.01</v>
      </c>
      <c r="AA85" s="2">
        <v>14.2</v>
      </c>
      <c r="AB85" s="2">
        <v>26.9</v>
      </c>
      <c r="AC85" s="2">
        <v>3.82</v>
      </c>
      <c r="AD85" s="2">
        <v>14.9</v>
      </c>
      <c r="AE85" s="2">
        <v>3.05</v>
      </c>
      <c r="AF85" s="2">
        <v>0.91</v>
      </c>
      <c r="AG85" s="2">
        <v>2.67</v>
      </c>
      <c r="AH85" s="2">
        <v>0.38</v>
      </c>
      <c r="AI85" s="2">
        <v>2.11</v>
      </c>
      <c r="AJ85" s="2">
        <v>0.43</v>
      </c>
      <c r="AK85" s="2">
        <v>1.19</v>
      </c>
      <c r="AL85" s="2">
        <v>0.19</v>
      </c>
      <c r="AM85" s="2">
        <v>1.29</v>
      </c>
      <c r="AN85" s="2">
        <v>0.22</v>
      </c>
      <c r="AO85" s="1">
        <v>2.7</v>
      </c>
      <c r="AP85" s="1">
        <v>12.02</v>
      </c>
      <c r="AQ85" s="1">
        <v>41.6</v>
      </c>
      <c r="AR85" s="1">
        <v>-832</v>
      </c>
      <c r="AS85" s="1">
        <v>6408</v>
      </c>
      <c r="AT85" s="1">
        <v>13</v>
      </c>
      <c r="AU85" s="3">
        <v>0.55425447800000005</v>
      </c>
      <c r="AV85" s="6">
        <f t="shared" si="14"/>
        <v>114.9</v>
      </c>
      <c r="AW85" s="5">
        <f t="shared" si="15"/>
        <v>0.35543350333464102</v>
      </c>
      <c r="AX85" s="5">
        <f t="shared" si="16"/>
        <v>0.98169412547844892</v>
      </c>
      <c r="AY85" s="5">
        <f t="shared" si="17"/>
        <v>0.15553404323975478</v>
      </c>
      <c r="AZ85" s="5">
        <f t="shared" si="18"/>
        <v>5.5202156334231804E-2</v>
      </c>
      <c r="BA85" s="5">
        <f t="shared" si="19"/>
        <v>0.11126961483594865</v>
      </c>
      <c r="BB85" s="5">
        <f t="shared" si="20"/>
        <v>1.2417366707697453</v>
      </c>
      <c r="BC85" s="5">
        <f t="shared" si="21"/>
        <v>8.0152105931127338</v>
      </c>
      <c r="BD85" s="5">
        <f t="shared" si="22"/>
        <v>3.8123405865742453E-3</v>
      </c>
    </row>
    <row r="86" spans="1:56" x14ac:dyDescent="0.3">
      <c r="A86" s="1">
        <v>2006</v>
      </c>
      <c r="B86" s="1" t="s">
        <v>115</v>
      </c>
      <c r="C86" s="1" t="s">
        <v>463</v>
      </c>
      <c r="D86" s="1" t="s">
        <v>67</v>
      </c>
      <c r="E86" s="1" t="s">
        <v>68</v>
      </c>
      <c r="F86" s="1">
        <v>9.6240000000000006</v>
      </c>
      <c r="G86" s="1">
        <v>125.476</v>
      </c>
      <c r="H86" s="1" t="s">
        <v>71</v>
      </c>
      <c r="I86" s="1" t="s">
        <v>47</v>
      </c>
      <c r="J86" s="2">
        <v>60.37</v>
      </c>
      <c r="K86" s="2">
        <v>0.57399999999999995</v>
      </c>
      <c r="L86" s="2">
        <v>18.36</v>
      </c>
      <c r="M86" s="2"/>
      <c r="N86" s="2"/>
      <c r="O86" s="2"/>
      <c r="P86" s="2">
        <v>5.14</v>
      </c>
      <c r="Q86" s="2">
        <v>2.54</v>
      </c>
      <c r="R86" s="2"/>
      <c r="S86" s="2">
        <v>2.2000000000000002</v>
      </c>
      <c r="T86" s="2">
        <v>4.79</v>
      </c>
      <c r="U86" s="2">
        <v>0.222</v>
      </c>
      <c r="V86" s="2">
        <v>875</v>
      </c>
      <c r="W86" s="2">
        <v>11.2</v>
      </c>
      <c r="X86" s="2">
        <v>78.13</v>
      </c>
      <c r="Y86" s="2">
        <v>111.9</v>
      </c>
      <c r="Z86" s="2">
        <v>16.48</v>
      </c>
      <c r="AA86" s="2">
        <v>15</v>
      </c>
      <c r="AB86" s="2">
        <v>31</v>
      </c>
      <c r="AC86" s="2">
        <v>3.56</v>
      </c>
      <c r="AD86" s="2">
        <v>13.5</v>
      </c>
      <c r="AE86" s="2">
        <v>2.85</v>
      </c>
      <c r="AF86" s="2">
        <v>0.89</v>
      </c>
      <c r="AG86" s="2">
        <v>2.42</v>
      </c>
      <c r="AH86" s="2">
        <v>0.34</v>
      </c>
      <c r="AI86" s="2">
        <v>1.84</v>
      </c>
      <c r="AJ86" s="2">
        <v>0.35</v>
      </c>
      <c r="AK86" s="2">
        <v>0.94</v>
      </c>
      <c r="AL86" s="2">
        <v>0.15</v>
      </c>
      <c r="AM86" s="2">
        <v>0.91</v>
      </c>
      <c r="AN86" s="2">
        <v>0.15</v>
      </c>
      <c r="AO86" s="1">
        <v>2.57</v>
      </c>
      <c r="AP86" s="1">
        <v>14.15</v>
      </c>
      <c r="AQ86" s="1">
        <v>33.6</v>
      </c>
      <c r="AR86" s="1">
        <v>-599</v>
      </c>
      <c r="AS86" s="1">
        <v>5419</v>
      </c>
      <c r="AT86" s="1">
        <v>13</v>
      </c>
      <c r="AU86" s="3">
        <v>0.38941116100000001</v>
      </c>
      <c r="AV86" s="6">
        <f t="shared" si="14"/>
        <v>111.9</v>
      </c>
      <c r="AW86" s="5">
        <f t="shared" si="15"/>
        <v>0.36014123185562963</v>
      </c>
      <c r="AX86" s="5">
        <f t="shared" si="16"/>
        <v>1.0046596771509402</v>
      </c>
      <c r="AY86" s="5">
        <f t="shared" si="17"/>
        <v>0.15456598902871896</v>
      </c>
      <c r="AZ86" s="5">
        <f t="shared" si="18"/>
        <v>5.9299191374663072E-2</v>
      </c>
      <c r="BA86" s="5">
        <f t="shared" si="19"/>
        <v>9.1654778887303848E-2</v>
      </c>
      <c r="BB86" s="5">
        <f t="shared" si="20"/>
        <v>1.0977155095074054</v>
      </c>
      <c r="BC86" s="5">
        <f t="shared" si="21"/>
        <v>8.1376285801857229</v>
      </c>
      <c r="BD86" s="5">
        <f t="shared" si="22"/>
        <v>4.1963065487346752E-3</v>
      </c>
    </row>
    <row r="87" spans="1:56" x14ac:dyDescent="0.3">
      <c r="A87" s="1">
        <v>2006</v>
      </c>
      <c r="B87" s="1" t="s">
        <v>115</v>
      </c>
      <c r="C87" s="1" t="s">
        <v>214</v>
      </c>
      <c r="D87" s="1" t="s">
        <v>67</v>
      </c>
      <c r="E87" s="1" t="s">
        <v>68</v>
      </c>
      <c r="F87" s="1">
        <v>9.6069999999999993</v>
      </c>
      <c r="G87" s="1">
        <v>125.455</v>
      </c>
      <c r="H87" s="1" t="s">
        <v>71</v>
      </c>
      <c r="I87" s="1" t="s">
        <v>47</v>
      </c>
      <c r="J87" s="2">
        <v>69.849999999999994</v>
      </c>
      <c r="K87" s="2">
        <v>0.28699999999999998</v>
      </c>
      <c r="L87" s="2">
        <v>16.399999999999999</v>
      </c>
      <c r="M87" s="2"/>
      <c r="N87" s="2"/>
      <c r="O87" s="2"/>
      <c r="P87" s="2">
        <v>0.64</v>
      </c>
      <c r="Q87" s="2">
        <v>1.19</v>
      </c>
      <c r="R87" s="2"/>
      <c r="S87" s="2">
        <v>4.585</v>
      </c>
      <c r="T87" s="2">
        <v>4.7</v>
      </c>
      <c r="U87" s="2">
        <v>0.122</v>
      </c>
      <c r="V87" s="2">
        <v>569</v>
      </c>
      <c r="W87" s="2">
        <v>6.5</v>
      </c>
      <c r="X87" s="2">
        <v>87.54</v>
      </c>
      <c r="Y87" s="2">
        <v>110.3</v>
      </c>
      <c r="Z87" s="2">
        <v>30.33</v>
      </c>
      <c r="AA87" s="2">
        <v>9.1</v>
      </c>
      <c r="AB87" s="2">
        <v>18.100000000000001</v>
      </c>
      <c r="AC87" s="2">
        <v>2.72</v>
      </c>
      <c r="AD87" s="2">
        <v>11.2</v>
      </c>
      <c r="AE87" s="2">
        <v>2.09</v>
      </c>
      <c r="AF87" s="2">
        <v>0.63</v>
      </c>
      <c r="AG87" s="2">
        <v>1.7</v>
      </c>
      <c r="AH87" s="2">
        <v>0.21</v>
      </c>
      <c r="AI87" s="2">
        <v>0.99</v>
      </c>
      <c r="AJ87" s="2">
        <v>0.17</v>
      </c>
      <c r="AK87" s="2">
        <v>0.4</v>
      </c>
      <c r="AL87" s="2">
        <v>0.06</v>
      </c>
      <c r="AM87" s="2">
        <v>0.3</v>
      </c>
      <c r="AN87" s="2">
        <v>0.04</v>
      </c>
      <c r="AO87" s="1">
        <v>1.94</v>
      </c>
      <c r="AP87" s="1">
        <v>18.3</v>
      </c>
      <c r="AQ87" s="1">
        <v>-39.4</v>
      </c>
      <c r="AR87" s="1">
        <v>-584</v>
      </c>
      <c r="AS87" s="1">
        <v>4832</v>
      </c>
      <c r="AT87" s="1">
        <v>13</v>
      </c>
      <c r="AU87" s="3">
        <v>1.7589101359999999</v>
      </c>
      <c r="AV87" s="6">
        <f t="shared" si="14"/>
        <v>110.3</v>
      </c>
      <c r="AW87" s="5">
        <f t="shared" si="15"/>
        <v>0.32169478226755588</v>
      </c>
      <c r="AX87" s="5">
        <f t="shared" si="16"/>
        <v>1.1624230321184887</v>
      </c>
      <c r="AY87" s="5">
        <f t="shared" si="17"/>
        <v>0.15166182639561149</v>
      </c>
      <c r="AZ87" s="5">
        <f t="shared" si="18"/>
        <v>0.12358490566037736</v>
      </c>
      <c r="BA87" s="5">
        <f t="shared" si="19"/>
        <v>1.1412268188302425E-2</v>
      </c>
      <c r="BB87" s="5">
        <f t="shared" si="20"/>
        <v>0.79709831736599346</v>
      </c>
      <c r="BC87" s="5">
        <f t="shared" si="21"/>
        <v>8.393153193505924</v>
      </c>
      <c r="BD87" s="5">
        <f t="shared" si="22"/>
        <v>5.3405447960459375E-3</v>
      </c>
    </row>
    <row r="88" spans="1:56" x14ac:dyDescent="0.3">
      <c r="A88" s="1">
        <v>2006</v>
      </c>
      <c r="B88" s="1" t="s">
        <v>115</v>
      </c>
      <c r="C88" s="1" t="s">
        <v>227</v>
      </c>
      <c r="D88" s="1" t="s">
        <v>67</v>
      </c>
      <c r="E88" s="1" t="s">
        <v>68</v>
      </c>
      <c r="F88" s="1">
        <v>9.8000000000000007</v>
      </c>
      <c r="G88" s="1">
        <v>125.446</v>
      </c>
      <c r="H88" s="1" t="s">
        <v>71</v>
      </c>
      <c r="I88" s="1" t="s">
        <v>47</v>
      </c>
      <c r="J88" s="2">
        <v>62.86</v>
      </c>
      <c r="K88" s="2">
        <v>0.53</v>
      </c>
      <c r="L88" s="2">
        <v>17.579999999999998</v>
      </c>
      <c r="M88" s="2"/>
      <c r="N88" s="2"/>
      <c r="O88" s="2"/>
      <c r="P88" s="2">
        <v>3.85</v>
      </c>
      <c r="Q88" s="2">
        <v>2.15</v>
      </c>
      <c r="R88" s="2"/>
      <c r="S88" s="2">
        <v>2.6040000000000001</v>
      </c>
      <c r="T88" s="2">
        <v>5.0199999999999996</v>
      </c>
      <c r="U88" s="2">
        <v>0.20599999999999999</v>
      </c>
      <c r="V88" s="2">
        <v>979</v>
      </c>
      <c r="W88" s="2">
        <v>9.6</v>
      </c>
      <c r="X88" s="2">
        <v>101.98</v>
      </c>
      <c r="Y88" s="2">
        <v>120.1</v>
      </c>
      <c r="Z88" s="2">
        <v>18.57</v>
      </c>
      <c r="AA88" s="2">
        <v>13</v>
      </c>
      <c r="AB88" s="2">
        <v>23.9</v>
      </c>
      <c r="AC88" s="2">
        <v>3.73</v>
      </c>
      <c r="AD88" s="2">
        <v>15.4</v>
      </c>
      <c r="AE88" s="2">
        <v>2.81</v>
      </c>
      <c r="AF88" s="2">
        <v>0.84</v>
      </c>
      <c r="AG88" s="2">
        <v>2.34</v>
      </c>
      <c r="AH88" s="2">
        <v>0.3</v>
      </c>
      <c r="AI88" s="2">
        <v>1.57</v>
      </c>
      <c r="AJ88" s="2">
        <v>0.28999999999999998</v>
      </c>
      <c r="AK88" s="2">
        <v>0.74</v>
      </c>
      <c r="AL88" s="2">
        <v>0.11</v>
      </c>
      <c r="AM88" s="2">
        <v>0.7</v>
      </c>
      <c r="AN88" s="2">
        <v>0.1</v>
      </c>
      <c r="AO88" s="1">
        <v>2.41</v>
      </c>
      <c r="AP88" s="1">
        <v>15.56</v>
      </c>
      <c r="AQ88" s="1">
        <v>0.5</v>
      </c>
      <c r="AR88" s="1">
        <v>-808</v>
      </c>
      <c r="AS88" s="1">
        <v>6102</v>
      </c>
      <c r="AT88" s="1">
        <v>13</v>
      </c>
      <c r="AU88" s="3">
        <v>1.6540792209999999</v>
      </c>
      <c r="AV88" s="6">
        <f t="shared" si="14"/>
        <v>120.1</v>
      </c>
      <c r="AW88" s="5">
        <f t="shared" si="15"/>
        <v>0.34484111416241658</v>
      </c>
      <c r="AX88" s="5">
        <f t="shared" si="16"/>
        <v>1.0460975203860874</v>
      </c>
      <c r="AY88" s="5">
        <f t="shared" si="17"/>
        <v>0.16198773797999355</v>
      </c>
      <c r="AZ88" s="5">
        <f t="shared" si="18"/>
        <v>7.018867924528302E-2</v>
      </c>
      <c r="BA88" s="5">
        <f t="shared" si="19"/>
        <v>6.8651925820256782E-2</v>
      </c>
      <c r="BB88" s="5">
        <f t="shared" si="20"/>
        <v>1.0242360054109165</v>
      </c>
      <c r="BC88" s="5">
        <f t="shared" si="21"/>
        <v>8.2000861586677374</v>
      </c>
      <c r="BD88" s="5">
        <f t="shared" si="22"/>
        <v>4.7940781499119199E-3</v>
      </c>
    </row>
    <row r="89" spans="1:56" x14ac:dyDescent="0.3">
      <c r="A89" s="1">
        <v>2006</v>
      </c>
      <c r="B89" s="1" t="s">
        <v>115</v>
      </c>
      <c r="C89" s="1" t="s">
        <v>116</v>
      </c>
      <c r="D89" s="1" t="s">
        <v>67</v>
      </c>
      <c r="E89" s="1" t="s">
        <v>68</v>
      </c>
      <c r="F89" s="1">
        <v>9.6989999999999998</v>
      </c>
      <c r="G89" s="1">
        <v>125.434</v>
      </c>
      <c r="H89" s="1" t="s">
        <v>71</v>
      </c>
      <c r="I89" s="1" t="s">
        <v>47</v>
      </c>
      <c r="J89" s="2">
        <v>64.67</v>
      </c>
      <c r="K89" s="2">
        <v>0.32300000000000001</v>
      </c>
      <c r="L89" s="2">
        <v>17.3</v>
      </c>
      <c r="M89" s="2"/>
      <c r="N89" s="2"/>
      <c r="O89" s="2"/>
      <c r="P89" s="2">
        <v>3.71</v>
      </c>
      <c r="Q89" s="2">
        <v>2.0099999999999998</v>
      </c>
      <c r="R89" s="2"/>
      <c r="S89" s="2">
        <v>2.871</v>
      </c>
      <c r="T89" s="2">
        <v>5.28</v>
      </c>
      <c r="U89" s="2">
        <v>0.17699999999999999</v>
      </c>
      <c r="V89" s="2">
        <v>1221</v>
      </c>
      <c r="W89" s="2">
        <v>7.8</v>
      </c>
      <c r="X89" s="2">
        <v>156.54</v>
      </c>
      <c r="Y89" s="2">
        <v>120.1</v>
      </c>
      <c r="Z89" s="2">
        <v>22</v>
      </c>
      <c r="AA89" s="2">
        <v>9.9</v>
      </c>
      <c r="AB89" s="2">
        <v>18.399999999999999</v>
      </c>
      <c r="AC89" s="2">
        <v>3.16</v>
      </c>
      <c r="AD89" s="2">
        <v>10.1</v>
      </c>
      <c r="AE89" s="2">
        <v>2.1800000000000002</v>
      </c>
      <c r="AF89" s="2">
        <v>0.68</v>
      </c>
      <c r="AG89" s="2">
        <v>1.7</v>
      </c>
      <c r="AH89" s="2">
        <v>0.22</v>
      </c>
      <c r="AI89" s="2">
        <v>1.1399999999999999</v>
      </c>
      <c r="AJ89" s="2">
        <v>0.2</v>
      </c>
      <c r="AK89" s="2">
        <v>0.52</v>
      </c>
      <c r="AL89" s="2">
        <v>0.08</v>
      </c>
      <c r="AM89" s="2">
        <v>0.45</v>
      </c>
      <c r="AN89" s="2">
        <v>0.06</v>
      </c>
      <c r="AO89" s="1">
        <v>2.08</v>
      </c>
      <c r="AP89" s="1">
        <v>16.489999999999998</v>
      </c>
      <c r="AQ89" s="1">
        <v>-8</v>
      </c>
      <c r="AR89" s="1">
        <v>-667</v>
      </c>
      <c r="AS89" s="1">
        <v>3094</v>
      </c>
      <c r="AT89" s="1">
        <v>13</v>
      </c>
      <c r="AU89" s="3">
        <v>3.3352594729999998</v>
      </c>
      <c r="AV89" s="6">
        <f t="shared" si="14"/>
        <v>120.1</v>
      </c>
      <c r="AW89" s="5">
        <f t="shared" si="15"/>
        <v>0.33934876422126325</v>
      </c>
      <c r="AX89" s="5">
        <f t="shared" si="16"/>
        <v>1.0762190048260942</v>
      </c>
      <c r="AY89" s="5">
        <f t="shared" si="17"/>
        <v>0.170377541142304</v>
      </c>
      <c r="AZ89" s="5">
        <f t="shared" si="18"/>
        <v>7.7385444743935314E-2</v>
      </c>
      <c r="BA89" s="5">
        <f t="shared" si="19"/>
        <v>6.6155492154065618E-2</v>
      </c>
      <c r="BB89" s="5">
        <f t="shared" si="20"/>
        <v>1.040689561697034</v>
      </c>
      <c r="BC89" s="5">
        <f t="shared" si="21"/>
        <v>8.1861006358245376</v>
      </c>
      <c r="BD89" s="5">
        <f t="shared" si="22"/>
        <v>4.7274971308542144E-3</v>
      </c>
    </row>
    <row r="90" spans="1:56" x14ac:dyDescent="0.3">
      <c r="A90" s="1">
        <v>2007</v>
      </c>
      <c r="B90" s="1" t="s">
        <v>507</v>
      </c>
      <c r="C90" s="1" t="s">
        <v>126</v>
      </c>
      <c r="D90" s="1" t="s">
        <v>67</v>
      </c>
      <c r="E90" s="1" t="s">
        <v>68</v>
      </c>
      <c r="F90" s="1">
        <v>7</v>
      </c>
      <c r="G90" s="1">
        <v>122</v>
      </c>
      <c r="H90" s="1" t="s">
        <v>54</v>
      </c>
      <c r="I90" s="1" t="s">
        <v>65</v>
      </c>
      <c r="J90" s="2">
        <v>64.97</v>
      </c>
      <c r="K90" s="2">
        <v>0.38</v>
      </c>
      <c r="L90" s="2">
        <v>18.079999999999998</v>
      </c>
      <c r="M90" s="2">
        <v>4.13</v>
      </c>
      <c r="N90" s="2">
        <f t="shared" ref="N90:N103" si="23">O90+M90/1.11111</f>
        <v>3.7170037170037169</v>
      </c>
      <c r="O90" s="2"/>
      <c r="P90" s="2">
        <v>5.22</v>
      </c>
      <c r="Q90" s="2">
        <v>1.58</v>
      </c>
      <c r="R90" s="2">
        <f t="shared" ref="R90:R103" si="24">Q90/(Q90+N90)</f>
        <v>0.29828183713145229</v>
      </c>
      <c r="S90" s="2">
        <v>1.25</v>
      </c>
      <c r="T90" s="2">
        <v>4.16</v>
      </c>
      <c r="U90" s="2">
        <v>0.14000000000000001</v>
      </c>
      <c r="V90" s="2">
        <v>464</v>
      </c>
      <c r="W90" s="2">
        <v>10</v>
      </c>
      <c r="X90" s="2">
        <v>46.4</v>
      </c>
      <c r="Y90" s="2">
        <v>58</v>
      </c>
      <c r="Z90" s="2">
        <v>7.73</v>
      </c>
      <c r="AA90" s="2">
        <v>6.65</v>
      </c>
      <c r="AB90" s="2">
        <v>14.71</v>
      </c>
      <c r="AC90" s="2"/>
      <c r="AD90" s="2">
        <v>8.15</v>
      </c>
      <c r="AE90" s="2">
        <v>1.91</v>
      </c>
      <c r="AF90" s="2">
        <v>0.68</v>
      </c>
      <c r="AG90" s="2"/>
      <c r="AH90" s="2">
        <v>0.28000000000000003</v>
      </c>
      <c r="AI90" s="2">
        <v>1.59</v>
      </c>
      <c r="AJ90" s="2"/>
      <c r="AK90" s="2">
        <v>0.91</v>
      </c>
      <c r="AL90" s="2"/>
      <c r="AM90" s="2">
        <v>0.86</v>
      </c>
      <c r="AN90" s="2">
        <v>0.14000000000000001</v>
      </c>
      <c r="AO90" s="1">
        <v>2.25</v>
      </c>
      <c r="AP90" s="1">
        <v>9.83</v>
      </c>
      <c r="AQ90" s="1">
        <v>19.5</v>
      </c>
      <c r="AR90" s="1">
        <v>-496</v>
      </c>
      <c r="AS90" s="1">
        <v>3796</v>
      </c>
      <c r="AT90" s="1">
        <v>9</v>
      </c>
      <c r="AU90" s="3">
        <v>0.243706055</v>
      </c>
      <c r="AV90" s="6">
        <f t="shared" si="14"/>
        <v>58</v>
      </c>
      <c r="AW90" s="5">
        <f t="shared" si="15"/>
        <v>0.35464888191447619</v>
      </c>
      <c r="AX90" s="5">
        <f t="shared" si="16"/>
        <v>1.0812115160592444</v>
      </c>
      <c r="AY90" s="5">
        <f t="shared" si="17"/>
        <v>0.13423685059696677</v>
      </c>
      <c r="AZ90" s="5">
        <f t="shared" si="18"/>
        <v>3.3692722371967652E-2</v>
      </c>
      <c r="BA90" s="5">
        <f t="shared" si="19"/>
        <v>9.3081312410841652E-2</v>
      </c>
      <c r="BB90" s="5">
        <f t="shared" si="20"/>
        <v>0.92343663415096011</v>
      </c>
      <c r="BC90" s="5">
        <f t="shared" si="21"/>
        <v>8.2857656242386994</v>
      </c>
      <c r="BD90" s="5">
        <f t="shared" si="22"/>
        <v>2.5223201805977861E-3</v>
      </c>
    </row>
    <row r="91" spans="1:56" x14ac:dyDescent="0.3">
      <c r="A91" s="1">
        <v>2007</v>
      </c>
      <c r="B91" s="1" t="s">
        <v>507</v>
      </c>
      <c r="C91" s="1" t="s">
        <v>508</v>
      </c>
      <c r="D91" s="1" t="s">
        <v>67</v>
      </c>
      <c r="E91" s="1" t="s">
        <v>68</v>
      </c>
      <c r="F91" s="1">
        <v>7</v>
      </c>
      <c r="G91" s="1">
        <v>122</v>
      </c>
      <c r="H91" s="1" t="s">
        <v>54</v>
      </c>
      <c r="I91" s="1" t="s">
        <v>65</v>
      </c>
      <c r="J91" s="2">
        <v>67.48</v>
      </c>
      <c r="K91" s="2">
        <v>0.35</v>
      </c>
      <c r="L91" s="2">
        <v>17.22</v>
      </c>
      <c r="M91" s="2">
        <v>3.35</v>
      </c>
      <c r="N91" s="2">
        <f t="shared" si="23"/>
        <v>3.0150030150030149</v>
      </c>
      <c r="O91" s="2"/>
      <c r="P91" s="2">
        <v>4.26</v>
      </c>
      <c r="Q91" s="2">
        <v>1.65</v>
      </c>
      <c r="R91" s="2">
        <f t="shared" si="24"/>
        <v>0.35369752060040927</v>
      </c>
      <c r="S91" s="2">
        <v>1.1399999999999999</v>
      </c>
      <c r="T91" s="2">
        <v>4.33</v>
      </c>
      <c r="U91" s="2">
        <v>0.15</v>
      </c>
      <c r="V91" s="2">
        <v>460</v>
      </c>
      <c r="W91" s="2">
        <v>9.5</v>
      </c>
      <c r="X91" s="2">
        <v>48.42</v>
      </c>
      <c r="Y91" s="2">
        <v>88</v>
      </c>
      <c r="Z91" s="2">
        <v>10.86</v>
      </c>
      <c r="AA91" s="2">
        <v>8.0399999999999991</v>
      </c>
      <c r="AB91" s="2">
        <v>16.079999999999998</v>
      </c>
      <c r="AC91" s="2"/>
      <c r="AD91" s="2">
        <v>8.06</v>
      </c>
      <c r="AE91" s="2">
        <v>1.7</v>
      </c>
      <c r="AF91" s="2">
        <v>0.61</v>
      </c>
      <c r="AG91" s="2"/>
      <c r="AH91" s="2">
        <v>0.24</v>
      </c>
      <c r="AI91" s="2">
        <v>1.33</v>
      </c>
      <c r="AJ91" s="2"/>
      <c r="AK91" s="2">
        <v>0.77</v>
      </c>
      <c r="AL91" s="2"/>
      <c r="AM91" s="2">
        <v>0.74</v>
      </c>
      <c r="AN91" s="2">
        <v>0.12</v>
      </c>
      <c r="AO91" s="1">
        <v>2.17</v>
      </c>
      <c r="AP91" s="1">
        <v>11.57</v>
      </c>
      <c r="AQ91" s="1">
        <v>36.6</v>
      </c>
      <c r="AR91" s="1">
        <v>-487</v>
      </c>
      <c r="AS91" s="1">
        <v>3785</v>
      </c>
      <c r="AT91" s="1">
        <v>9</v>
      </c>
      <c r="AU91" s="3">
        <v>0.27245319099999998</v>
      </c>
      <c r="AV91" s="6">
        <f t="shared" si="14"/>
        <v>88</v>
      </c>
      <c r="AW91" s="5">
        <f t="shared" si="15"/>
        <v>0.33777952138093364</v>
      </c>
      <c r="AX91" s="5">
        <f t="shared" si="16"/>
        <v>1.1229821933766018</v>
      </c>
      <c r="AY91" s="5">
        <f t="shared" si="17"/>
        <v>0.13972249112616975</v>
      </c>
      <c r="AZ91" s="5">
        <f t="shared" si="18"/>
        <v>3.0727762803234498E-2</v>
      </c>
      <c r="BA91" s="5">
        <f t="shared" si="19"/>
        <v>7.5962910128388017E-2</v>
      </c>
      <c r="BB91" s="5">
        <f t="shared" si="20"/>
        <v>0.84987805706295183</v>
      </c>
      <c r="BC91" s="5">
        <f t="shared" si="21"/>
        <v>8.3482904147635075</v>
      </c>
      <c r="BD91" s="5">
        <f t="shared" si="22"/>
        <v>4.0738878083571382E-3</v>
      </c>
    </row>
    <row r="92" spans="1:56" x14ac:dyDescent="0.3">
      <c r="A92" s="1">
        <v>2007</v>
      </c>
      <c r="B92" s="1" t="s">
        <v>90</v>
      </c>
      <c r="C92" s="1" t="s">
        <v>258</v>
      </c>
      <c r="D92" s="1" t="s">
        <v>259</v>
      </c>
      <c r="E92" s="1" t="s">
        <v>50</v>
      </c>
      <c r="F92" s="1">
        <v>29.3</v>
      </c>
      <c r="G92" s="1">
        <v>88.8</v>
      </c>
      <c r="H92" s="1" t="s">
        <v>54</v>
      </c>
      <c r="I92" s="1" t="s">
        <v>65</v>
      </c>
      <c r="J92" s="2">
        <v>59.22</v>
      </c>
      <c r="K92" s="2">
        <v>0.74</v>
      </c>
      <c r="L92" s="2">
        <v>18.13</v>
      </c>
      <c r="M92" s="2">
        <v>5.93</v>
      </c>
      <c r="N92" s="2">
        <f t="shared" si="23"/>
        <v>5.337005337005337</v>
      </c>
      <c r="O92" s="2"/>
      <c r="P92" s="2">
        <v>5.28</v>
      </c>
      <c r="Q92" s="2">
        <v>2.95</v>
      </c>
      <c r="R92" s="2">
        <f t="shared" si="24"/>
        <v>0.35597901534187232</v>
      </c>
      <c r="S92" s="2">
        <v>1.68</v>
      </c>
      <c r="T92" s="2">
        <v>5.85</v>
      </c>
      <c r="U92" s="2">
        <v>0.14000000000000001</v>
      </c>
      <c r="V92" s="2">
        <v>1133</v>
      </c>
      <c r="W92" s="2">
        <v>10.1</v>
      </c>
      <c r="X92" s="2">
        <v>112.18</v>
      </c>
      <c r="Y92" s="2">
        <v>114</v>
      </c>
      <c r="Z92" s="2">
        <v>25.49</v>
      </c>
      <c r="AA92" s="2">
        <v>18.100000000000001</v>
      </c>
      <c r="AB92" s="2">
        <v>36.9</v>
      </c>
      <c r="AC92" s="2">
        <v>5.01</v>
      </c>
      <c r="AD92" s="2">
        <v>19.2</v>
      </c>
      <c r="AE92" s="2">
        <v>3.77</v>
      </c>
      <c r="AF92" s="2">
        <v>1.23</v>
      </c>
      <c r="AG92" s="2">
        <v>2.89</v>
      </c>
      <c r="AH92" s="2">
        <v>0.36</v>
      </c>
      <c r="AI92" s="2">
        <v>1.78</v>
      </c>
      <c r="AJ92" s="2">
        <v>0.32</v>
      </c>
      <c r="AK92" s="2">
        <v>0.82</v>
      </c>
      <c r="AL92" s="2">
        <v>0.12</v>
      </c>
      <c r="AM92" s="2">
        <v>0.71</v>
      </c>
      <c r="AN92" s="2">
        <v>0.09</v>
      </c>
      <c r="AO92" s="1">
        <v>2.59</v>
      </c>
      <c r="AP92" s="1">
        <v>17.670000000000002</v>
      </c>
      <c r="AQ92" s="1">
        <v>-9.6</v>
      </c>
      <c r="AR92" s="1">
        <v>-686</v>
      </c>
      <c r="AS92" s="1">
        <v>3775</v>
      </c>
      <c r="AT92" s="1">
        <v>13</v>
      </c>
      <c r="AU92" s="3">
        <v>1.327246876</v>
      </c>
      <c r="AV92" s="6">
        <f t="shared" si="14"/>
        <v>114</v>
      </c>
      <c r="AW92" s="5">
        <f t="shared" si="15"/>
        <v>0.35562965868968216</v>
      </c>
      <c r="AX92" s="5">
        <f t="shared" si="16"/>
        <v>0.98552171742386407</v>
      </c>
      <c r="AY92" s="5">
        <f t="shared" si="17"/>
        <v>0.18877057115198451</v>
      </c>
      <c r="AZ92" s="5">
        <f t="shared" si="18"/>
        <v>4.5283018867924525E-2</v>
      </c>
      <c r="BA92" s="5">
        <f t="shared" si="19"/>
        <v>9.4151212553495012E-2</v>
      </c>
      <c r="BB92" s="5">
        <f t="shared" si="20"/>
        <v>1.2050762066626808</v>
      </c>
      <c r="BC92" s="5">
        <f t="shared" si="21"/>
        <v>8.0463719876037381</v>
      </c>
      <c r="BD92" s="5">
        <f t="shared" si="22"/>
        <v>3.9022019084840754E-3</v>
      </c>
    </row>
    <row r="93" spans="1:56" x14ac:dyDescent="0.3">
      <c r="A93" s="1">
        <v>2007</v>
      </c>
      <c r="B93" s="1" t="s">
        <v>90</v>
      </c>
      <c r="C93" s="1" t="s">
        <v>195</v>
      </c>
      <c r="D93" s="1" t="s">
        <v>196</v>
      </c>
      <c r="E93" s="1" t="s">
        <v>50</v>
      </c>
      <c r="F93" s="1">
        <v>29.4</v>
      </c>
      <c r="G93" s="1">
        <v>89.4</v>
      </c>
      <c r="H93" s="1" t="s">
        <v>54</v>
      </c>
      <c r="I93" s="1" t="s">
        <v>65</v>
      </c>
      <c r="J93" s="2">
        <v>67.290000000000006</v>
      </c>
      <c r="K93" s="2">
        <v>0.63</v>
      </c>
      <c r="L93" s="2">
        <v>16.18</v>
      </c>
      <c r="M93" s="2">
        <v>2.46</v>
      </c>
      <c r="N93" s="2">
        <f t="shared" si="23"/>
        <v>2.214002214002214</v>
      </c>
      <c r="O93" s="2"/>
      <c r="P93" s="2">
        <v>3.69</v>
      </c>
      <c r="Q93" s="2">
        <v>1.49</v>
      </c>
      <c r="R93" s="2">
        <f t="shared" si="24"/>
        <v>0.40226757812599656</v>
      </c>
      <c r="S93" s="2">
        <v>3.7</v>
      </c>
      <c r="T93" s="2">
        <v>4.28</v>
      </c>
      <c r="U93" s="2">
        <v>0.22</v>
      </c>
      <c r="V93" s="2">
        <v>785</v>
      </c>
      <c r="W93" s="2">
        <v>12.9</v>
      </c>
      <c r="X93" s="2">
        <v>60.85</v>
      </c>
      <c r="Y93" s="2">
        <v>173</v>
      </c>
      <c r="Z93" s="2">
        <v>28.15</v>
      </c>
      <c r="AA93" s="2">
        <v>18.3</v>
      </c>
      <c r="AB93" s="2">
        <v>40.799999999999997</v>
      </c>
      <c r="AC93" s="2">
        <v>5.82</v>
      </c>
      <c r="AD93" s="2">
        <v>20.7</v>
      </c>
      <c r="AE93" s="2">
        <v>3.21</v>
      </c>
      <c r="AF93" s="2">
        <v>1.24</v>
      </c>
      <c r="AG93" s="2">
        <v>2.9</v>
      </c>
      <c r="AH93" s="2">
        <v>0.35</v>
      </c>
      <c r="AI93" s="2">
        <v>1.64</v>
      </c>
      <c r="AJ93" s="2">
        <v>0.28000000000000003</v>
      </c>
      <c r="AK93" s="2">
        <v>0.72</v>
      </c>
      <c r="AL93" s="2">
        <v>0.1</v>
      </c>
      <c r="AM93" s="2">
        <v>0.65</v>
      </c>
      <c r="AN93" s="2">
        <v>0.09</v>
      </c>
      <c r="AO93" s="1">
        <v>2.5499999999999998</v>
      </c>
      <c r="AP93" s="1">
        <v>18.78</v>
      </c>
      <c r="AQ93" s="1">
        <v>-4.8</v>
      </c>
      <c r="AR93" s="1">
        <v>-955</v>
      </c>
      <c r="AS93" s="1">
        <v>2937</v>
      </c>
      <c r="AT93" s="1">
        <v>13</v>
      </c>
      <c r="AU93" s="3">
        <v>1.9946801000000001</v>
      </c>
      <c r="AV93" s="6">
        <f t="shared" si="14"/>
        <v>173</v>
      </c>
      <c r="AW93" s="5">
        <f t="shared" si="15"/>
        <v>0.31737936445664966</v>
      </c>
      <c r="AX93" s="5">
        <f t="shared" si="16"/>
        <v>1.1198202695956065</v>
      </c>
      <c r="AY93" s="5">
        <f t="shared" si="17"/>
        <v>0.13810906744111004</v>
      </c>
      <c r="AZ93" s="5">
        <f t="shared" si="18"/>
        <v>9.9730458221024262E-2</v>
      </c>
      <c r="BA93" s="5">
        <f t="shared" si="19"/>
        <v>6.5798858773181174E-2</v>
      </c>
      <c r="BB93" s="5">
        <f t="shared" si="20"/>
        <v>1.0394740800390012</v>
      </c>
      <c r="BC93" s="5">
        <f t="shared" si="21"/>
        <v>8.1871337952338656</v>
      </c>
      <c r="BD93" s="5">
        <f t="shared" si="22"/>
        <v>6.8168394416713391E-3</v>
      </c>
    </row>
    <row r="94" spans="1:56" x14ac:dyDescent="0.3">
      <c r="A94" s="1">
        <v>2007</v>
      </c>
      <c r="B94" s="1" t="s">
        <v>90</v>
      </c>
      <c r="C94" s="1" t="s">
        <v>122</v>
      </c>
      <c r="D94" s="1" t="s">
        <v>123</v>
      </c>
      <c r="E94" s="1" t="s">
        <v>50</v>
      </c>
      <c r="F94" s="1">
        <v>31.5</v>
      </c>
      <c r="G94" s="1">
        <v>81.8</v>
      </c>
      <c r="H94" s="1" t="s">
        <v>54</v>
      </c>
      <c r="I94" s="1" t="s">
        <v>65</v>
      </c>
      <c r="J94" s="2">
        <v>65.930000000000007</v>
      </c>
      <c r="K94" s="2">
        <v>0.64</v>
      </c>
      <c r="L94" s="2">
        <v>18.11</v>
      </c>
      <c r="M94" s="2">
        <v>2.86</v>
      </c>
      <c r="N94" s="2">
        <f t="shared" si="23"/>
        <v>2.5740025740025736</v>
      </c>
      <c r="O94" s="2"/>
      <c r="P94" s="2">
        <v>3.74</v>
      </c>
      <c r="Q94" s="2">
        <v>1.99</v>
      </c>
      <c r="R94" s="2">
        <f t="shared" si="24"/>
        <v>0.43602078827374424</v>
      </c>
      <c r="S94" s="2">
        <v>2.2400000000000002</v>
      </c>
      <c r="T94" s="2">
        <v>4.16</v>
      </c>
      <c r="U94" s="2">
        <v>0.27</v>
      </c>
      <c r="V94" s="2">
        <v>490</v>
      </c>
      <c r="W94" s="2">
        <v>11.2</v>
      </c>
      <c r="X94" s="2">
        <v>43.75</v>
      </c>
      <c r="Y94" s="2">
        <v>135</v>
      </c>
      <c r="Z94" s="2">
        <v>30</v>
      </c>
      <c r="AA94" s="2">
        <v>22.8</v>
      </c>
      <c r="AB94" s="2">
        <v>47.6</v>
      </c>
      <c r="AC94" s="2">
        <v>6.04</v>
      </c>
      <c r="AD94" s="2">
        <v>17.2</v>
      </c>
      <c r="AE94" s="2">
        <v>4.09</v>
      </c>
      <c r="AF94" s="2">
        <v>1.51</v>
      </c>
      <c r="AG94" s="2">
        <v>2.64</v>
      </c>
      <c r="AH94" s="2">
        <v>0.38</v>
      </c>
      <c r="AI94" s="2">
        <v>1.99</v>
      </c>
      <c r="AJ94" s="2">
        <v>0.33</v>
      </c>
      <c r="AK94" s="2">
        <v>0.76</v>
      </c>
      <c r="AL94" s="2">
        <v>0.11</v>
      </c>
      <c r="AM94" s="2">
        <v>0.76</v>
      </c>
      <c r="AN94" s="2">
        <v>0.12</v>
      </c>
      <c r="AO94" s="1">
        <v>2.66</v>
      </c>
      <c r="AP94" s="1">
        <v>18.37</v>
      </c>
      <c r="AQ94" s="1">
        <v>16.600000000000001</v>
      </c>
      <c r="AR94" s="1">
        <v>-771</v>
      </c>
      <c r="AS94" s="1">
        <v>8193</v>
      </c>
      <c r="AT94" s="1">
        <v>13</v>
      </c>
      <c r="AU94" s="3">
        <v>3.3040771979999999</v>
      </c>
      <c r="AV94" s="6">
        <f t="shared" si="14"/>
        <v>135</v>
      </c>
      <c r="AW94" s="5">
        <f t="shared" si="15"/>
        <v>0.35523734797959983</v>
      </c>
      <c r="AX94" s="5">
        <f t="shared" si="16"/>
        <v>1.0971875520053254</v>
      </c>
      <c r="AY94" s="5">
        <f t="shared" si="17"/>
        <v>0.13423685059696677</v>
      </c>
      <c r="AZ94" s="5">
        <f t="shared" si="18"/>
        <v>6.0377358490566038E-2</v>
      </c>
      <c r="BA94" s="5">
        <f t="shared" si="19"/>
        <v>6.6690442225392305E-2</v>
      </c>
      <c r="BB94" s="5">
        <f t="shared" si="20"/>
        <v>0.84152661554281205</v>
      </c>
      <c r="BC94" s="5">
        <f t="shared" si="21"/>
        <v>8.3553891400556282</v>
      </c>
      <c r="BD94" s="5">
        <f t="shared" si="22"/>
        <v>6.2942370968408767E-3</v>
      </c>
    </row>
    <row r="95" spans="1:56" x14ac:dyDescent="0.3">
      <c r="A95" s="1">
        <v>2007</v>
      </c>
      <c r="B95" s="1" t="s">
        <v>90</v>
      </c>
      <c r="C95" s="1" t="s">
        <v>212</v>
      </c>
      <c r="D95" s="1" t="s">
        <v>60</v>
      </c>
      <c r="E95" s="1" t="s">
        <v>50</v>
      </c>
      <c r="F95" s="1">
        <v>29.5</v>
      </c>
      <c r="G95" s="1">
        <v>90.9</v>
      </c>
      <c r="H95" s="1" t="s">
        <v>54</v>
      </c>
      <c r="I95" s="1" t="s">
        <v>65</v>
      </c>
      <c r="J95" s="2">
        <v>70.02</v>
      </c>
      <c r="K95" s="2">
        <v>0.46</v>
      </c>
      <c r="L95" s="2">
        <v>16.07</v>
      </c>
      <c r="M95" s="2">
        <v>2.02</v>
      </c>
      <c r="N95" s="2">
        <f t="shared" si="23"/>
        <v>1.818001818001818</v>
      </c>
      <c r="O95" s="2"/>
      <c r="P95" s="2">
        <v>1.86</v>
      </c>
      <c r="Q95" s="2">
        <v>1.41</v>
      </c>
      <c r="R95" s="2">
        <f t="shared" si="24"/>
        <v>0.43680272797145175</v>
      </c>
      <c r="S95" s="2">
        <v>3.31</v>
      </c>
      <c r="T95" s="2">
        <v>4.6900000000000004</v>
      </c>
      <c r="U95" s="2">
        <v>0.13</v>
      </c>
      <c r="V95" s="2">
        <v>317</v>
      </c>
      <c r="W95" s="2">
        <v>4.17</v>
      </c>
      <c r="X95" s="2">
        <v>76.02</v>
      </c>
      <c r="Y95" s="2">
        <v>92.6</v>
      </c>
      <c r="Z95" s="2">
        <v>26.09</v>
      </c>
      <c r="AA95" s="2">
        <v>8.61</v>
      </c>
      <c r="AB95" s="2">
        <v>14.8</v>
      </c>
      <c r="AC95" s="2">
        <v>1.68</v>
      </c>
      <c r="AD95" s="2">
        <v>6.22</v>
      </c>
      <c r="AE95" s="2">
        <v>1.24</v>
      </c>
      <c r="AF95" s="2">
        <v>0.45</v>
      </c>
      <c r="AG95" s="2">
        <v>0.81</v>
      </c>
      <c r="AH95" s="2">
        <v>0.11</v>
      </c>
      <c r="AI95" s="2">
        <v>0.57999999999999996</v>
      </c>
      <c r="AJ95" s="2">
        <v>0.12</v>
      </c>
      <c r="AK95" s="2">
        <v>0.33</v>
      </c>
      <c r="AL95" s="2">
        <v>0.05</v>
      </c>
      <c r="AM95" s="2">
        <v>0.33</v>
      </c>
      <c r="AN95" s="2">
        <v>0.05</v>
      </c>
      <c r="AO95" s="1">
        <v>1.61</v>
      </c>
      <c r="AP95" s="1">
        <v>16.899999999999999</v>
      </c>
      <c r="AQ95" s="1">
        <v>54.2</v>
      </c>
      <c r="AR95" s="1">
        <v>-769</v>
      </c>
      <c r="AS95" s="1">
        <v>5856</v>
      </c>
      <c r="AT95" s="1">
        <v>13</v>
      </c>
      <c r="AU95" s="3">
        <v>1.7760397400000001</v>
      </c>
      <c r="AV95" s="6">
        <f t="shared" si="14"/>
        <v>92.6</v>
      </c>
      <c r="AW95" s="5">
        <f t="shared" si="15"/>
        <v>0.31522165555119652</v>
      </c>
      <c r="AX95" s="5">
        <f t="shared" si="16"/>
        <v>1.165252121817274</v>
      </c>
      <c r="AY95" s="5">
        <f t="shared" si="17"/>
        <v>0.15133914165859957</v>
      </c>
      <c r="AZ95" s="5">
        <f t="shared" si="18"/>
        <v>8.9218328840970348E-2</v>
      </c>
      <c r="BA95" s="5">
        <f t="shared" si="19"/>
        <v>3.3166904422253923E-2</v>
      </c>
      <c r="BB95" s="5">
        <f t="shared" si="20"/>
        <v>0.83550412729934898</v>
      </c>
      <c r="BC95" s="5">
        <f t="shared" si="21"/>
        <v>8.3605082550625696</v>
      </c>
      <c r="BD95" s="5">
        <f t="shared" si="22"/>
        <v>4.3395382413476498E-3</v>
      </c>
    </row>
    <row r="96" spans="1:56" x14ac:dyDescent="0.3">
      <c r="A96" s="1">
        <v>2007</v>
      </c>
      <c r="B96" s="1" t="s">
        <v>90</v>
      </c>
      <c r="C96" s="1" t="s">
        <v>395</v>
      </c>
      <c r="D96" s="1" t="s">
        <v>49</v>
      </c>
      <c r="E96" s="1" t="s">
        <v>50</v>
      </c>
      <c r="F96" s="1">
        <v>29.83</v>
      </c>
      <c r="G96" s="1">
        <v>85.68</v>
      </c>
      <c r="H96" s="1" t="s">
        <v>54</v>
      </c>
      <c r="I96" s="1" t="s">
        <v>65</v>
      </c>
      <c r="J96" s="2">
        <v>62.68</v>
      </c>
      <c r="K96" s="2">
        <v>0.85</v>
      </c>
      <c r="L96" s="2">
        <v>17.02</v>
      </c>
      <c r="M96" s="2">
        <v>3.84</v>
      </c>
      <c r="N96" s="2">
        <f t="shared" si="23"/>
        <v>3.4560034560034558</v>
      </c>
      <c r="O96" s="2"/>
      <c r="P96" s="2">
        <v>4.63</v>
      </c>
      <c r="Q96" s="2">
        <v>2.72</v>
      </c>
      <c r="R96" s="2">
        <f t="shared" si="24"/>
        <v>0.44041426132234313</v>
      </c>
      <c r="S96" s="2">
        <v>2.79</v>
      </c>
      <c r="T96" s="2">
        <v>4.9800000000000004</v>
      </c>
      <c r="U96" s="2">
        <v>0.41</v>
      </c>
      <c r="V96" s="2">
        <v>1024</v>
      </c>
      <c r="W96" s="2">
        <v>8.5299999999999994</v>
      </c>
      <c r="X96" s="2">
        <v>120.05</v>
      </c>
      <c r="Y96" s="2">
        <v>126</v>
      </c>
      <c r="Z96" s="2">
        <v>35.67</v>
      </c>
      <c r="AA96" s="2">
        <v>23.9</v>
      </c>
      <c r="AB96" s="2">
        <v>53.6</v>
      </c>
      <c r="AC96" s="2">
        <v>6.67</v>
      </c>
      <c r="AD96" s="2">
        <v>25.4</v>
      </c>
      <c r="AE96" s="2">
        <v>5.0199999999999996</v>
      </c>
      <c r="AF96" s="2">
        <v>1.48</v>
      </c>
      <c r="AG96" s="2">
        <v>3.05</v>
      </c>
      <c r="AH96" s="2">
        <v>0.42</v>
      </c>
      <c r="AI96" s="2">
        <v>1.89</v>
      </c>
      <c r="AJ96" s="2">
        <v>0.31</v>
      </c>
      <c r="AK96" s="2">
        <v>0.8</v>
      </c>
      <c r="AL96" s="2">
        <v>0.11</v>
      </c>
      <c r="AM96" s="2">
        <v>0.67</v>
      </c>
      <c r="AN96" s="2">
        <v>0.1</v>
      </c>
      <c r="AO96" s="1">
        <v>2.72</v>
      </c>
      <c r="AP96" s="1">
        <v>19.88</v>
      </c>
      <c r="AQ96" s="1">
        <v>-11.2</v>
      </c>
      <c r="AR96" s="1">
        <v>-1005</v>
      </c>
      <c r="AS96" s="1">
        <v>7512</v>
      </c>
      <c r="AT96" s="1">
        <v>13</v>
      </c>
      <c r="AU96" s="3">
        <v>0.63014156700000001</v>
      </c>
      <c r="AV96" s="6">
        <f t="shared" si="14"/>
        <v>126</v>
      </c>
      <c r="AW96" s="5">
        <f t="shared" si="15"/>
        <v>0.33385641428010981</v>
      </c>
      <c r="AX96" s="5">
        <f t="shared" si="16"/>
        <v>1.0431020136461973</v>
      </c>
      <c r="AY96" s="5">
        <f t="shared" si="17"/>
        <v>0.16069699903194581</v>
      </c>
      <c r="AZ96" s="5">
        <f t="shared" si="18"/>
        <v>7.5202156334231801E-2</v>
      </c>
      <c r="BA96" s="5">
        <f t="shared" si="19"/>
        <v>8.256062767475035E-2</v>
      </c>
      <c r="BB96" s="5">
        <f t="shared" si="20"/>
        <v>1.1515424945328432</v>
      </c>
      <c r="BC96" s="5">
        <f t="shared" si="21"/>
        <v>8.0918756429141006</v>
      </c>
      <c r="BD96" s="5">
        <f t="shared" si="22"/>
        <v>4.5137491242890574E-3</v>
      </c>
    </row>
    <row r="97" spans="1:56" x14ac:dyDescent="0.3">
      <c r="A97" s="1">
        <v>2007</v>
      </c>
      <c r="B97" s="1" t="s">
        <v>90</v>
      </c>
      <c r="C97" s="1" t="s">
        <v>281</v>
      </c>
      <c r="D97" s="1" t="s">
        <v>123</v>
      </c>
      <c r="E97" s="1" t="s">
        <v>50</v>
      </c>
      <c r="F97" s="1">
        <v>31.5</v>
      </c>
      <c r="G97" s="1">
        <v>81.8</v>
      </c>
      <c r="H97" s="1" t="s">
        <v>54</v>
      </c>
      <c r="I97" s="1" t="s">
        <v>65</v>
      </c>
      <c r="J97" s="2">
        <v>68.150000000000006</v>
      </c>
      <c r="K97" s="2">
        <v>0.48</v>
      </c>
      <c r="L97" s="2">
        <v>16.309999999999999</v>
      </c>
      <c r="M97" s="2">
        <v>2.95</v>
      </c>
      <c r="N97" s="2">
        <f t="shared" si="23"/>
        <v>2.6550026550026549</v>
      </c>
      <c r="O97" s="2"/>
      <c r="P97" s="2">
        <v>2.88</v>
      </c>
      <c r="Q97" s="2">
        <v>2.2400000000000002</v>
      </c>
      <c r="R97" s="2">
        <f t="shared" si="24"/>
        <v>0.45760955772122774</v>
      </c>
      <c r="S97" s="2">
        <v>2.83</v>
      </c>
      <c r="T97" s="2">
        <v>3.7</v>
      </c>
      <c r="U97" s="2">
        <v>0.38</v>
      </c>
      <c r="V97" s="2">
        <v>689</v>
      </c>
      <c r="W97" s="2">
        <v>8.9</v>
      </c>
      <c r="X97" s="2">
        <v>77.42</v>
      </c>
      <c r="Y97" s="2">
        <v>122</v>
      </c>
      <c r="Z97" s="2">
        <v>37.119999999999997</v>
      </c>
      <c r="AA97" s="2">
        <v>27.1</v>
      </c>
      <c r="AB97" s="2">
        <v>45.6</v>
      </c>
      <c r="AC97" s="2">
        <v>5.83</v>
      </c>
      <c r="AD97" s="2">
        <v>18.399999999999999</v>
      </c>
      <c r="AE97" s="2">
        <v>3.55</v>
      </c>
      <c r="AF97" s="2">
        <v>1.68</v>
      </c>
      <c r="AG97" s="2">
        <v>2.31</v>
      </c>
      <c r="AH97" s="2">
        <v>0.3</v>
      </c>
      <c r="AI97" s="2">
        <v>1.54</v>
      </c>
      <c r="AJ97" s="2">
        <v>0.28000000000000003</v>
      </c>
      <c r="AK97" s="2">
        <v>0.7</v>
      </c>
      <c r="AL97" s="2">
        <v>0.11</v>
      </c>
      <c r="AM97" s="2">
        <v>0.73</v>
      </c>
      <c r="AN97" s="2">
        <v>0.11</v>
      </c>
      <c r="AO97" s="1">
        <v>2.59</v>
      </c>
      <c r="AP97" s="1">
        <v>19.29</v>
      </c>
      <c r="AQ97" s="1">
        <v>41.8</v>
      </c>
      <c r="AR97" s="1">
        <v>-876</v>
      </c>
      <c r="AS97" s="1">
        <v>7914</v>
      </c>
      <c r="AT97" s="1">
        <v>13</v>
      </c>
      <c r="AU97" s="3">
        <v>1.2276394669999999</v>
      </c>
      <c r="AV97" s="6">
        <f t="shared" si="14"/>
        <v>122</v>
      </c>
      <c r="AW97" s="5">
        <f t="shared" si="15"/>
        <v>0.31992938407218513</v>
      </c>
      <c r="AX97" s="5">
        <f t="shared" si="16"/>
        <v>1.1341321351306375</v>
      </c>
      <c r="AY97" s="5">
        <f t="shared" si="17"/>
        <v>0.11939335269441756</v>
      </c>
      <c r="AZ97" s="5">
        <f t="shared" si="18"/>
        <v>7.6280323450134774E-2</v>
      </c>
      <c r="BA97" s="5">
        <f t="shared" si="19"/>
        <v>5.1355206847360911E-2</v>
      </c>
      <c r="BB97" s="5">
        <f t="shared" si="20"/>
        <v>0.82235223351073716</v>
      </c>
      <c r="BC97" s="5">
        <f t="shared" si="21"/>
        <v>8.3716873647828898</v>
      </c>
      <c r="BD97" s="5">
        <f t="shared" si="22"/>
        <v>5.7815913175686242E-3</v>
      </c>
    </row>
    <row r="98" spans="1:56" x14ac:dyDescent="0.3">
      <c r="A98" s="1">
        <v>2007</v>
      </c>
      <c r="B98" s="1" t="s">
        <v>90</v>
      </c>
      <c r="C98" s="1" t="s">
        <v>194</v>
      </c>
      <c r="D98" s="1" t="s">
        <v>49</v>
      </c>
      <c r="E98" s="1" t="s">
        <v>50</v>
      </c>
      <c r="F98" s="1">
        <v>29.8</v>
      </c>
      <c r="G98" s="1">
        <v>91.8</v>
      </c>
      <c r="H98" s="1" t="s">
        <v>54</v>
      </c>
      <c r="I98" s="1" t="s">
        <v>65</v>
      </c>
      <c r="J98" s="2">
        <v>68.819999999999993</v>
      </c>
      <c r="K98" s="2">
        <v>0.23</v>
      </c>
      <c r="L98" s="2">
        <v>16.010000000000002</v>
      </c>
      <c r="M98" s="2">
        <v>1.42</v>
      </c>
      <c r="N98" s="2">
        <f t="shared" si="23"/>
        <v>1.2780012780012779</v>
      </c>
      <c r="O98" s="2"/>
      <c r="P98" s="2">
        <v>1.74</v>
      </c>
      <c r="Q98" s="2">
        <v>1.3</v>
      </c>
      <c r="R98" s="2">
        <f t="shared" si="24"/>
        <v>0.50426662356346419</v>
      </c>
      <c r="S98" s="2">
        <v>6.77</v>
      </c>
      <c r="T98" s="2">
        <v>3.57</v>
      </c>
      <c r="U98" s="2">
        <v>0.1</v>
      </c>
      <c r="V98" s="2">
        <v>422</v>
      </c>
      <c r="W98" s="2">
        <v>6.23</v>
      </c>
      <c r="X98" s="2">
        <v>67.739999999999995</v>
      </c>
      <c r="Y98" s="2">
        <v>124</v>
      </c>
      <c r="Z98" s="2">
        <v>64.38</v>
      </c>
      <c r="AA98" s="2">
        <v>30.9</v>
      </c>
      <c r="AB98" s="2">
        <v>56.7</v>
      </c>
      <c r="AC98" s="2">
        <v>6.7</v>
      </c>
      <c r="AD98" s="2">
        <v>23.4</v>
      </c>
      <c r="AE98" s="2">
        <v>3.15</v>
      </c>
      <c r="AF98" s="2">
        <v>0.81</v>
      </c>
      <c r="AG98" s="2">
        <v>1.88</v>
      </c>
      <c r="AH98" s="2">
        <v>0.23</v>
      </c>
      <c r="AI98" s="2">
        <v>1.1299999999999999</v>
      </c>
      <c r="AJ98" s="2">
        <v>0.21</v>
      </c>
      <c r="AK98" s="2">
        <v>0.56000000000000005</v>
      </c>
      <c r="AL98" s="2">
        <v>0.08</v>
      </c>
      <c r="AM98" s="2">
        <v>0.48</v>
      </c>
      <c r="AN98" s="2">
        <v>0.06</v>
      </c>
      <c r="AO98" s="1">
        <v>2.4300000000000002</v>
      </c>
      <c r="AP98" s="1">
        <v>23.19</v>
      </c>
      <c r="AQ98" s="1">
        <v>34.1</v>
      </c>
      <c r="AR98" s="1">
        <v>-1003</v>
      </c>
      <c r="AS98" s="1">
        <v>-2274</v>
      </c>
      <c r="AT98" s="1">
        <v>13</v>
      </c>
      <c r="AU98" s="3">
        <v>2.046127367</v>
      </c>
      <c r="AV98" s="6">
        <f t="shared" si="14"/>
        <v>124</v>
      </c>
      <c r="AW98" s="5">
        <f t="shared" si="15"/>
        <v>0.31404472342094941</v>
      </c>
      <c r="AX98" s="5">
        <f t="shared" si="16"/>
        <v>1.1452820768846728</v>
      </c>
      <c r="AY98" s="5">
        <f t="shared" si="17"/>
        <v>0.11519845111326234</v>
      </c>
      <c r="AZ98" s="5">
        <f t="shared" si="18"/>
        <v>0.1824797843665768</v>
      </c>
      <c r="BA98" s="5">
        <f t="shared" si="19"/>
        <v>3.1027104136947221E-2</v>
      </c>
      <c r="BB98" s="5">
        <f t="shared" si="20"/>
        <v>1.0001741894390976</v>
      </c>
      <c r="BC98" s="5">
        <f t="shared" si="21"/>
        <v>8.2205387022437826</v>
      </c>
      <c r="BD98" s="5">
        <f t="shared" si="22"/>
        <v>5.0520334094658207E-3</v>
      </c>
    </row>
    <row r="99" spans="1:56" x14ac:dyDescent="0.3">
      <c r="A99" s="1">
        <v>2007</v>
      </c>
      <c r="B99" s="1" t="s">
        <v>90</v>
      </c>
      <c r="C99" s="1" t="s">
        <v>206</v>
      </c>
      <c r="D99" s="1" t="s">
        <v>207</v>
      </c>
      <c r="E99" s="1" t="s">
        <v>50</v>
      </c>
      <c r="F99" s="1">
        <v>33.5</v>
      </c>
      <c r="G99" s="1">
        <v>80.2</v>
      </c>
      <c r="H99" s="1" t="s">
        <v>54</v>
      </c>
      <c r="I99" s="1" t="s">
        <v>65</v>
      </c>
      <c r="J99" s="2">
        <v>66.47</v>
      </c>
      <c r="K99" s="2">
        <v>0.91</v>
      </c>
      <c r="L99" s="2">
        <v>16.07</v>
      </c>
      <c r="M99" s="2">
        <v>2.35</v>
      </c>
      <c r="N99" s="2">
        <f t="shared" si="23"/>
        <v>2.115002115002115</v>
      </c>
      <c r="O99" s="2"/>
      <c r="P99" s="2">
        <v>3.85</v>
      </c>
      <c r="Q99" s="2">
        <v>2.2000000000000002</v>
      </c>
      <c r="R99" s="2">
        <f t="shared" si="24"/>
        <v>0.50984911278517919</v>
      </c>
      <c r="S99" s="2">
        <v>3.48</v>
      </c>
      <c r="T99" s="2">
        <v>4.21</v>
      </c>
      <c r="U99" s="2">
        <v>0.39</v>
      </c>
      <c r="V99" s="2">
        <v>819</v>
      </c>
      <c r="W99" s="2">
        <v>11</v>
      </c>
      <c r="X99" s="2">
        <v>74.45</v>
      </c>
      <c r="Y99" s="2">
        <v>130</v>
      </c>
      <c r="Z99" s="2">
        <v>37.049999999999997</v>
      </c>
      <c r="AA99" s="2">
        <v>32.6</v>
      </c>
      <c r="AB99" s="2">
        <v>55.1</v>
      </c>
      <c r="AC99" s="2">
        <v>6.84</v>
      </c>
      <c r="AD99" s="2">
        <v>26.9</v>
      </c>
      <c r="AE99" s="2">
        <v>5.47</v>
      </c>
      <c r="AF99" s="2">
        <v>1.89</v>
      </c>
      <c r="AG99" s="2">
        <v>3.1</v>
      </c>
      <c r="AH99" s="2">
        <v>0.43</v>
      </c>
      <c r="AI99" s="2">
        <v>2.3199999999999998</v>
      </c>
      <c r="AJ99" s="2">
        <v>0.39</v>
      </c>
      <c r="AK99" s="2">
        <v>0.91</v>
      </c>
      <c r="AL99" s="2">
        <v>0.13</v>
      </c>
      <c r="AM99" s="2">
        <v>0.88</v>
      </c>
      <c r="AN99" s="2">
        <v>0.13</v>
      </c>
      <c r="AO99" s="1">
        <v>2.86</v>
      </c>
      <c r="AP99" s="1">
        <v>19.260000000000002</v>
      </c>
      <c r="AQ99" s="1">
        <v>13.2</v>
      </c>
      <c r="AR99" s="1">
        <v>-785</v>
      </c>
      <c r="AS99" s="1">
        <v>10829</v>
      </c>
      <c r="AT99" s="1">
        <v>13</v>
      </c>
      <c r="AU99" s="3">
        <v>1.8452508030000001</v>
      </c>
      <c r="AV99" s="6">
        <f t="shared" si="14"/>
        <v>130</v>
      </c>
      <c r="AW99" s="5">
        <f t="shared" si="15"/>
        <v>0.31522165555119652</v>
      </c>
      <c r="AX99" s="5">
        <f t="shared" si="16"/>
        <v>1.1061740722249958</v>
      </c>
      <c r="AY99" s="5">
        <f t="shared" si="17"/>
        <v>0.13585027428202648</v>
      </c>
      <c r="AZ99" s="5">
        <f t="shared" si="18"/>
        <v>9.3800539083557941E-2</v>
      </c>
      <c r="BA99" s="5">
        <f t="shared" si="19"/>
        <v>6.8651925820256782E-2</v>
      </c>
      <c r="BB99" s="5">
        <f t="shared" si="20"/>
        <v>1.0523807435244179</v>
      </c>
      <c r="BC99" s="5">
        <f t="shared" si="21"/>
        <v>8.176163131271263</v>
      </c>
      <c r="BD99" s="5">
        <f t="shared" si="22"/>
        <v>5.0665906281075514E-3</v>
      </c>
    </row>
    <row r="100" spans="1:56" x14ac:dyDescent="0.3">
      <c r="A100" s="1">
        <v>2007</v>
      </c>
      <c r="B100" s="1" t="s">
        <v>118</v>
      </c>
      <c r="C100" s="1" t="s">
        <v>119</v>
      </c>
      <c r="D100" s="1" t="s">
        <v>120</v>
      </c>
      <c r="E100" s="1" t="s">
        <v>121</v>
      </c>
      <c r="F100" s="1">
        <v>29.519100000000002</v>
      </c>
      <c r="G100" s="1">
        <v>-114.4969</v>
      </c>
      <c r="H100" s="1" t="s">
        <v>51</v>
      </c>
      <c r="I100" s="1" t="s">
        <v>65</v>
      </c>
      <c r="J100" s="2">
        <v>62.8</v>
      </c>
      <c r="K100" s="2">
        <v>0.52</v>
      </c>
      <c r="L100" s="2">
        <v>16</v>
      </c>
      <c r="M100" s="2">
        <v>3.5</v>
      </c>
      <c r="N100" s="2">
        <f t="shared" si="23"/>
        <v>3.1500031500031498</v>
      </c>
      <c r="O100" s="2"/>
      <c r="P100" s="2">
        <v>5.17</v>
      </c>
      <c r="Q100" s="2">
        <v>3.48</v>
      </c>
      <c r="R100" s="2">
        <f t="shared" si="24"/>
        <v>0.52488662844728007</v>
      </c>
      <c r="S100" s="2">
        <v>1.68</v>
      </c>
      <c r="T100" s="2">
        <v>4.21</v>
      </c>
      <c r="U100" s="2">
        <v>0.16</v>
      </c>
      <c r="V100" s="2">
        <v>982</v>
      </c>
      <c r="W100" s="2">
        <v>7.4</v>
      </c>
      <c r="X100" s="2">
        <v>132.69999999999999</v>
      </c>
      <c r="Y100" s="2">
        <v>124</v>
      </c>
      <c r="Z100" s="2">
        <v>23.39</v>
      </c>
      <c r="AA100" s="2">
        <v>13.8</v>
      </c>
      <c r="AB100" s="2">
        <v>29</v>
      </c>
      <c r="AC100" s="2"/>
      <c r="AD100" s="2">
        <v>15</v>
      </c>
      <c r="AE100" s="2">
        <v>2.85</v>
      </c>
      <c r="AF100" s="2">
        <v>0.83</v>
      </c>
      <c r="AG100" s="2">
        <v>2.4</v>
      </c>
      <c r="AH100" s="2"/>
      <c r="AI100" s="2">
        <v>1.3</v>
      </c>
      <c r="AJ100" s="2"/>
      <c r="AK100" s="2">
        <v>0.7</v>
      </c>
      <c r="AL100" s="2"/>
      <c r="AM100" s="2">
        <v>0.59</v>
      </c>
      <c r="AN100" s="2"/>
      <c r="AO100" s="1">
        <v>2.37</v>
      </c>
      <c r="AP100" s="1">
        <v>16.82</v>
      </c>
      <c r="AQ100" s="1">
        <v>3.6</v>
      </c>
      <c r="AR100" s="1">
        <v>-890</v>
      </c>
      <c r="AS100" s="1">
        <v>9233</v>
      </c>
      <c r="AT100" s="1">
        <v>8</v>
      </c>
      <c r="AU100" s="3">
        <v>3.3182801450000001</v>
      </c>
      <c r="AV100" s="6">
        <f t="shared" si="14"/>
        <v>124</v>
      </c>
      <c r="AW100" s="5">
        <f t="shared" si="15"/>
        <v>0.31384856806590816</v>
      </c>
      <c r="AX100" s="5">
        <f t="shared" si="16"/>
        <v>1.0450990181394573</v>
      </c>
      <c r="AY100" s="5">
        <f t="shared" si="17"/>
        <v>0.13585027428202648</v>
      </c>
      <c r="AZ100" s="5">
        <f t="shared" si="18"/>
        <v>4.5283018867924525E-2</v>
      </c>
      <c r="BA100" s="5">
        <f t="shared" si="19"/>
        <v>9.2189728958630535E-2</v>
      </c>
      <c r="BB100" s="5">
        <f t="shared" si="20"/>
        <v>1.1143585276361814</v>
      </c>
      <c r="BC100" s="5">
        <f t="shared" si="21"/>
        <v>8.1234820147762647</v>
      </c>
      <c r="BD100" s="5">
        <f t="shared" si="22"/>
        <v>4.5847433590898105E-3</v>
      </c>
    </row>
    <row r="101" spans="1:56" x14ac:dyDescent="0.3">
      <c r="A101" s="1">
        <v>2007</v>
      </c>
      <c r="B101" s="1" t="s">
        <v>90</v>
      </c>
      <c r="C101" s="1" t="s">
        <v>250</v>
      </c>
      <c r="D101" s="1" t="s">
        <v>49</v>
      </c>
      <c r="E101" s="1" t="s">
        <v>50</v>
      </c>
      <c r="F101" s="1">
        <v>29.8</v>
      </c>
      <c r="G101" s="1">
        <v>91.8</v>
      </c>
      <c r="H101" s="1" t="s">
        <v>54</v>
      </c>
      <c r="I101" s="1" t="s">
        <v>65</v>
      </c>
      <c r="J101" s="2">
        <v>68.56</v>
      </c>
      <c r="K101" s="2">
        <v>0.48</v>
      </c>
      <c r="L101" s="2">
        <v>15.25</v>
      </c>
      <c r="M101" s="2">
        <v>1.72</v>
      </c>
      <c r="N101" s="2">
        <f t="shared" si="23"/>
        <v>1.5480015480015479</v>
      </c>
      <c r="O101" s="2"/>
      <c r="P101" s="2">
        <v>2.4900000000000002</v>
      </c>
      <c r="Q101" s="2">
        <v>1.77</v>
      </c>
      <c r="R101" s="2">
        <f t="shared" si="24"/>
        <v>0.53345363900329745</v>
      </c>
      <c r="S101" s="2">
        <v>5.37</v>
      </c>
      <c r="T101" s="2">
        <v>4.16</v>
      </c>
      <c r="U101" s="2">
        <v>0.13</v>
      </c>
      <c r="V101" s="2">
        <v>448</v>
      </c>
      <c r="W101" s="2">
        <v>5.51</v>
      </c>
      <c r="X101" s="2">
        <v>81.31</v>
      </c>
      <c r="Y101" s="2">
        <v>109</v>
      </c>
      <c r="Z101" s="2">
        <v>63.86</v>
      </c>
      <c r="AA101" s="2">
        <v>28.1</v>
      </c>
      <c r="AB101" s="2">
        <v>49.5</v>
      </c>
      <c r="AC101" s="2">
        <v>5.74</v>
      </c>
      <c r="AD101" s="2">
        <v>20.8</v>
      </c>
      <c r="AE101" s="2">
        <v>3</v>
      </c>
      <c r="AF101" s="2">
        <v>0.79</v>
      </c>
      <c r="AG101" s="2">
        <v>1.63</v>
      </c>
      <c r="AH101" s="2">
        <v>0.22</v>
      </c>
      <c r="AI101" s="2">
        <v>1.1399999999999999</v>
      </c>
      <c r="AJ101" s="2">
        <v>0.2</v>
      </c>
      <c r="AK101" s="2">
        <v>0.49</v>
      </c>
      <c r="AL101" s="2">
        <v>7.0000000000000007E-2</v>
      </c>
      <c r="AM101" s="2">
        <v>0.44</v>
      </c>
      <c r="AN101" s="2">
        <v>0.06</v>
      </c>
      <c r="AO101" s="1">
        <v>2.34</v>
      </c>
      <c r="AP101" s="1">
        <v>22.83</v>
      </c>
      <c r="AQ101" s="1">
        <v>33.299999999999997</v>
      </c>
      <c r="AR101" s="1">
        <v>-960</v>
      </c>
      <c r="AS101" s="1">
        <v>1360</v>
      </c>
      <c r="AT101" s="1">
        <v>13</v>
      </c>
      <c r="AU101" s="3">
        <v>1.4332267139999999</v>
      </c>
      <c r="AV101" s="6">
        <f t="shared" si="14"/>
        <v>109</v>
      </c>
      <c r="AW101" s="5">
        <f t="shared" si="15"/>
        <v>0.29913691643781876</v>
      </c>
      <c r="AX101" s="5">
        <f t="shared" si="16"/>
        <v>1.1409552338159428</v>
      </c>
      <c r="AY101" s="5">
        <f t="shared" si="17"/>
        <v>0.13423685059696677</v>
      </c>
      <c r="AZ101" s="5">
        <f t="shared" si="18"/>
        <v>0.14474393530997304</v>
      </c>
      <c r="BA101" s="5">
        <f t="shared" si="19"/>
        <v>4.4400855920114127E-2</v>
      </c>
      <c r="BB101" s="5">
        <f t="shared" si="20"/>
        <v>1.0775872408183345</v>
      </c>
      <c r="BC101" s="5">
        <f t="shared" si="21"/>
        <v>8.154737608571434</v>
      </c>
      <c r="BD101" s="5">
        <f t="shared" si="22"/>
        <v>4.1580908578625819E-3</v>
      </c>
    </row>
    <row r="102" spans="1:56" x14ac:dyDescent="0.3">
      <c r="A102" s="1">
        <v>2007</v>
      </c>
      <c r="B102" s="1" t="s">
        <v>90</v>
      </c>
      <c r="C102" s="1" t="s">
        <v>91</v>
      </c>
      <c r="D102" s="1" t="s">
        <v>92</v>
      </c>
      <c r="E102" s="1" t="s">
        <v>50</v>
      </c>
      <c r="F102" s="1">
        <v>29.7</v>
      </c>
      <c r="G102" s="1">
        <v>89.9</v>
      </c>
      <c r="H102" s="1" t="s">
        <v>54</v>
      </c>
      <c r="I102" s="1" t="s">
        <v>65</v>
      </c>
      <c r="J102" s="2">
        <v>69.36</v>
      </c>
      <c r="K102" s="2">
        <v>0.65</v>
      </c>
      <c r="L102" s="2">
        <v>17.079999999999998</v>
      </c>
      <c r="M102" s="2">
        <v>2.36</v>
      </c>
      <c r="N102" s="2">
        <f t="shared" si="23"/>
        <v>2.1240021240021236</v>
      </c>
      <c r="O102" s="2"/>
      <c r="P102" s="2">
        <v>1.71</v>
      </c>
      <c r="Q102" s="2">
        <v>2.59</v>
      </c>
      <c r="R102" s="2">
        <f t="shared" si="24"/>
        <v>0.549426990457341</v>
      </c>
      <c r="S102" s="2">
        <v>2.15</v>
      </c>
      <c r="T102" s="2">
        <v>3.72</v>
      </c>
      <c r="U102" s="2">
        <v>0.26</v>
      </c>
      <c r="V102" s="2">
        <v>889</v>
      </c>
      <c r="W102" s="2">
        <v>10.1</v>
      </c>
      <c r="X102" s="2">
        <v>88.02</v>
      </c>
      <c r="Y102" s="2">
        <v>167</v>
      </c>
      <c r="Z102" s="2">
        <v>26.76</v>
      </c>
      <c r="AA102" s="2">
        <v>18.2</v>
      </c>
      <c r="AB102" s="2">
        <v>35.6</v>
      </c>
      <c r="AC102" s="2">
        <v>4.71</v>
      </c>
      <c r="AD102" s="2">
        <v>19.3</v>
      </c>
      <c r="AE102" s="2">
        <v>3.64</v>
      </c>
      <c r="AF102" s="2">
        <v>1.38</v>
      </c>
      <c r="AG102" s="2">
        <v>3.93</v>
      </c>
      <c r="AH102" s="2">
        <v>0.36</v>
      </c>
      <c r="AI102" s="2">
        <v>1.72</v>
      </c>
      <c r="AJ102" s="2">
        <v>0.31</v>
      </c>
      <c r="AK102" s="2">
        <v>0.78</v>
      </c>
      <c r="AL102" s="2">
        <v>0.11</v>
      </c>
      <c r="AM102" s="2">
        <v>0.68</v>
      </c>
      <c r="AN102" s="2">
        <v>0.11</v>
      </c>
      <c r="AO102" s="1">
        <v>2.6</v>
      </c>
      <c r="AP102" s="1">
        <v>17.440000000000001</v>
      </c>
      <c r="AQ102" s="1">
        <v>-12.6</v>
      </c>
      <c r="AR102" s="1">
        <v>-784</v>
      </c>
      <c r="AS102" s="1">
        <v>14442</v>
      </c>
      <c r="AT102" s="1">
        <v>13</v>
      </c>
      <c r="AU102" s="3">
        <v>4.4509860100000003</v>
      </c>
      <c r="AV102" s="6">
        <f t="shared" si="14"/>
        <v>167</v>
      </c>
      <c r="AW102" s="5">
        <f t="shared" si="15"/>
        <v>0.33503334641035692</v>
      </c>
      <c r="AX102" s="5">
        <f t="shared" si="16"/>
        <v>1.1542685971043434</v>
      </c>
      <c r="AY102" s="5">
        <f t="shared" si="17"/>
        <v>0.12003872216844144</v>
      </c>
      <c r="AZ102" s="5">
        <f t="shared" si="18"/>
        <v>5.7951482479784364E-2</v>
      </c>
      <c r="BA102" s="5">
        <f t="shared" si="19"/>
        <v>3.0492154065620541E-2</v>
      </c>
      <c r="BB102" s="5">
        <f t="shared" si="20"/>
        <v>0.61795474190707844</v>
      </c>
      <c r="BC102" s="5">
        <f t="shared" si="21"/>
        <v>8.5454252326460001</v>
      </c>
      <c r="BD102" s="5">
        <f t="shared" si="22"/>
        <v>9.4158043831168488E-3</v>
      </c>
    </row>
    <row r="103" spans="1:56" x14ac:dyDescent="0.3">
      <c r="A103" s="1">
        <v>2007</v>
      </c>
      <c r="B103" s="1" t="s">
        <v>111</v>
      </c>
      <c r="C103" s="1" t="s">
        <v>112</v>
      </c>
      <c r="D103" s="1" t="s">
        <v>113</v>
      </c>
      <c r="E103" s="1" t="s">
        <v>50</v>
      </c>
      <c r="F103" s="1">
        <v>42.46</v>
      </c>
      <c r="G103" s="1">
        <v>129</v>
      </c>
      <c r="H103" s="1" t="s">
        <v>114</v>
      </c>
      <c r="I103" s="1" t="s">
        <v>65</v>
      </c>
      <c r="J103" s="2">
        <v>61.58</v>
      </c>
      <c r="K103" s="2">
        <v>0.73</v>
      </c>
      <c r="L103" s="2">
        <v>14.83</v>
      </c>
      <c r="M103" s="2"/>
      <c r="N103" s="2">
        <f t="shared" si="23"/>
        <v>1.77</v>
      </c>
      <c r="O103" s="2">
        <v>1.77</v>
      </c>
      <c r="P103" s="2">
        <v>6.15</v>
      </c>
      <c r="Q103" s="2">
        <v>3.55</v>
      </c>
      <c r="R103" s="2">
        <f t="shared" si="24"/>
        <v>0.66729323308270672</v>
      </c>
      <c r="S103" s="2">
        <v>2.0499999999999998</v>
      </c>
      <c r="T103" s="2">
        <v>3.51</v>
      </c>
      <c r="U103" s="2">
        <v>0.32</v>
      </c>
      <c r="V103" s="2">
        <v>1378</v>
      </c>
      <c r="W103" s="2">
        <v>8.9</v>
      </c>
      <c r="X103" s="2">
        <v>154.83000000000001</v>
      </c>
      <c r="Y103" s="2">
        <v>140</v>
      </c>
      <c r="Z103" s="2">
        <v>62.35</v>
      </c>
      <c r="AA103" s="2">
        <v>37.409999999999997</v>
      </c>
      <c r="AB103" s="2">
        <v>84.93</v>
      </c>
      <c r="AC103" s="2">
        <v>10.7</v>
      </c>
      <c r="AD103" s="2">
        <v>42.16</v>
      </c>
      <c r="AE103" s="2">
        <v>6.76</v>
      </c>
      <c r="AF103" s="2">
        <v>1.71</v>
      </c>
      <c r="AG103" s="2">
        <v>4.24</v>
      </c>
      <c r="AH103" s="2">
        <v>0.45</v>
      </c>
      <c r="AI103" s="2">
        <v>1.88</v>
      </c>
      <c r="AJ103" s="2">
        <v>0.28999999999999998</v>
      </c>
      <c r="AK103" s="2">
        <v>0.89</v>
      </c>
      <c r="AL103" s="2">
        <v>0.09</v>
      </c>
      <c r="AM103" s="2">
        <v>0.6</v>
      </c>
      <c r="AN103" s="2">
        <v>0.08</v>
      </c>
      <c r="AO103" s="1">
        <v>2.88</v>
      </c>
      <c r="AP103" s="1">
        <v>23.88</v>
      </c>
      <c r="AQ103" s="1">
        <v>-30.2</v>
      </c>
      <c r="AR103" s="1">
        <v>-1216</v>
      </c>
      <c r="AS103" s="1">
        <v>7092</v>
      </c>
      <c r="AT103" s="1">
        <v>13</v>
      </c>
      <c r="AU103" s="3">
        <v>3.3900135759999999</v>
      </c>
      <c r="AV103" s="6">
        <f t="shared" si="14"/>
        <v>140</v>
      </c>
      <c r="AW103" s="5">
        <f t="shared" si="15"/>
        <v>0.29089839152608865</v>
      </c>
      <c r="AX103" s="5">
        <f t="shared" si="16"/>
        <v>1.0247961391246463</v>
      </c>
      <c r="AY103" s="5">
        <f t="shared" si="17"/>
        <v>0.1132623426911907</v>
      </c>
      <c r="AZ103" s="5">
        <f t="shared" si="18"/>
        <v>5.5256064690026946E-2</v>
      </c>
      <c r="BA103" s="5">
        <f t="shared" si="19"/>
        <v>0.10966476462196863</v>
      </c>
      <c r="BB103" s="5">
        <f t="shared" si="20"/>
        <v>1.3010161416392907</v>
      </c>
      <c r="BC103" s="5">
        <f t="shared" si="21"/>
        <v>7.9648230428736211</v>
      </c>
      <c r="BD103" s="5">
        <f t="shared" si="22"/>
        <v>4.4168908246060359E-3</v>
      </c>
    </row>
    <row r="104" spans="1:56" x14ac:dyDescent="0.3">
      <c r="A104" s="1">
        <v>2007</v>
      </c>
      <c r="B104" s="1" t="s">
        <v>111</v>
      </c>
      <c r="C104" s="1" t="s">
        <v>251</v>
      </c>
      <c r="D104" s="1" t="s">
        <v>113</v>
      </c>
      <c r="E104" s="1" t="s">
        <v>50</v>
      </c>
      <c r="F104" s="1">
        <v>42.46</v>
      </c>
      <c r="G104" s="1">
        <v>129</v>
      </c>
      <c r="H104" s="1" t="s">
        <v>114</v>
      </c>
      <c r="I104" s="1" t="s">
        <v>65</v>
      </c>
      <c r="J104" s="2">
        <v>62.01</v>
      </c>
      <c r="K104" s="2">
        <v>0.77</v>
      </c>
      <c r="L104" s="2">
        <v>15.38</v>
      </c>
      <c r="M104" s="2"/>
      <c r="N104" s="2"/>
      <c r="O104" s="2"/>
      <c r="P104" s="2">
        <v>6.08</v>
      </c>
      <c r="Q104" s="2">
        <v>3.48</v>
      </c>
      <c r="R104" s="2"/>
      <c r="S104" s="2">
        <v>2.12</v>
      </c>
      <c r="T104" s="2">
        <v>3.41</v>
      </c>
      <c r="U104" s="2">
        <v>0.3</v>
      </c>
      <c r="V104" s="2">
        <v>1682</v>
      </c>
      <c r="W104" s="2">
        <v>8.19</v>
      </c>
      <c r="X104" s="2">
        <v>205.37</v>
      </c>
      <c r="Y104" s="2">
        <v>131</v>
      </c>
      <c r="Z104" s="2">
        <v>69.55</v>
      </c>
      <c r="AA104" s="2">
        <v>38.950000000000003</v>
      </c>
      <c r="AB104" s="2">
        <v>86.39</v>
      </c>
      <c r="AC104" s="2">
        <v>11.17</v>
      </c>
      <c r="AD104" s="2">
        <v>42.76</v>
      </c>
      <c r="AE104" s="2">
        <v>6.09</v>
      </c>
      <c r="AF104" s="2">
        <v>1.6</v>
      </c>
      <c r="AG104" s="2">
        <v>3.69</v>
      </c>
      <c r="AH104" s="2">
        <v>0.42</v>
      </c>
      <c r="AI104" s="2">
        <v>1.66</v>
      </c>
      <c r="AJ104" s="2">
        <v>0.28000000000000003</v>
      </c>
      <c r="AK104" s="2">
        <v>0.76</v>
      </c>
      <c r="AL104" s="2">
        <v>0.09</v>
      </c>
      <c r="AM104" s="2">
        <v>0.56000000000000005</v>
      </c>
      <c r="AN104" s="2">
        <v>0.09</v>
      </c>
      <c r="AO104" s="1">
        <v>2.84</v>
      </c>
      <c r="AP104" s="1">
        <v>24.24</v>
      </c>
      <c r="AQ104" s="1">
        <v>-12</v>
      </c>
      <c r="AR104" s="1">
        <v>-1452</v>
      </c>
      <c r="AS104" s="1">
        <v>7604</v>
      </c>
      <c r="AT104" s="1">
        <v>13</v>
      </c>
      <c r="AU104" s="3">
        <v>1.4213826119999999</v>
      </c>
      <c r="AV104" s="6">
        <f t="shared" si="14"/>
        <v>131</v>
      </c>
      <c r="AW104" s="5">
        <f t="shared" si="15"/>
        <v>0.30168693605335423</v>
      </c>
      <c r="AX104" s="5">
        <f t="shared" si="16"/>
        <v>1.0319520718921618</v>
      </c>
      <c r="AY104" s="5">
        <f t="shared" si="17"/>
        <v>0.11003549532107132</v>
      </c>
      <c r="AZ104" s="5">
        <f t="shared" si="18"/>
        <v>5.7142857142857141E-2</v>
      </c>
      <c r="BA104" s="5">
        <f t="shared" si="19"/>
        <v>0.10841654778887304</v>
      </c>
      <c r="BB104" s="5">
        <f t="shared" si="20"/>
        <v>1.2334687183888697</v>
      </c>
      <c r="BC104" s="5">
        <f t="shared" si="21"/>
        <v>8.022238352636478</v>
      </c>
      <c r="BD104" s="5">
        <f t="shared" si="22"/>
        <v>4.3771867590328677E-3</v>
      </c>
    </row>
    <row r="105" spans="1:56" x14ac:dyDescent="0.3">
      <c r="A105" s="1">
        <v>2008</v>
      </c>
      <c r="B105" s="1" t="s">
        <v>230</v>
      </c>
      <c r="C105" s="1" t="s">
        <v>396</v>
      </c>
      <c r="D105" s="1" t="s">
        <v>232</v>
      </c>
      <c r="E105" s="1" t="s">
        <v>50</v>
      </c>
      <c r="F105" s="1">
        <v>34</v>
      </c>
      <c r="G105" s="1">
        <v>88</v>
      </c>
      <c r="H105" s="1" t="s">
        <v>114</v>
      </c>
      <c r="I105" s="1" t="s">
        <v>65</v>
      </c>
      <c r="J105" s="2">
        <v>66.823999999999998</v>
      </c>
      <c r="K105" s="2">
        <v>0.628</v>
      </c>
      <c r="L105" s="2">
        <v>15.741</v>
      </c>
      <c r="M105" s="2">
        <v>3.7440000000000002</v>
      </c>
      <c r="N105" s="2">
        <f>O105+M105/1.11111</f>
        <v>3.3696033696033698</v>
      </c>
      <c r="O105" s="2"/>
      <c r="P105" s="2">
        <v>2.7250000000000001</v>
      </c>
      <c r="Q105" s="2">
        <v>0.63200000000000001</v>
      </c>
      <c r="R105" s="2">
        <f t="shared" ref="R105:R151" si="25">Q105/(Q105+N105)</f>
        <v>0.15793669227708654</v>
      </c>
      <c r="S105" s="2">
        <v>4.55</v>
      </c>
      <c r="T105" s="2">
        <v>3.39</v>
      </c>
      <c r="U105" s="2">
        <v>0.16600000000000001</v>
      </c>
      <c r="V105" s="2">
        <v>1153</v>
      </c>
      <c r="W105" s="2">
        <v>11.45</v>
      </c>
      <c r="X105" s="2">
        <v>100.7</v>
      </c>
      <c r="Y105" s="2">
        <v>288.8</v>
      </c>
      <c r="Z105" s="2">
        <v>67.44</v>
      </c>
      <c r="AA105" s="2">
        <v>67.78</v>
      </c>
      <c r="AB105" s="2">
        <v>112</v>
      </c>
      <c r="AC105" s="2">
        <v>12.15</v>
      </c>
      <c r="AD105" s="2">
        <v>40.17</v>
      </c>
      <c r="AE105" s="2">
        <v>5.6120000000000001</v>
      </c>
      <c r="AF105" s="2">
        <v>1.5149999999999999</v>
      </c>
      <c r="AG105" s="2">
        <v>3.2879999999999998</v>
      </c>
      <c r="AH105" s="2">
        <v>0.48699999999999999</v>
      </c>
      <c r="AI105" s="2">
        <v>2.3639999999999999</v>
      </c>
      <c r="AJ105" s="2">
        <v>0.42499999999999999</v>
      </c>
      <c r="AK105" s="2">
        <v>1.05</v>
      </c>
      <c r="AL105" s="2">
        <v>0.155</v>
      </c>
      <c r="AM105" s="2">
        <v>1.0049999999999999</v>
      </c>
      <c r="AN105" s="2">
        <v>0.159</v>
      </c>
      <c r="AO105" s="1">
        <v>3.12</v>
      </c>
      <c r="AP105" s="1">
        <v>22.52</v>
      </c>
      <c r="AQ105" s="1">
        <v>59.9</v>
      </c>
      <c r="AR105" s="1">
        <v>-908</v>
      </c>
      <c r="AS105" s="1">
        <v>3622</v>
      </c>
      <c r="AT105" s="1">
        <v>13</v>
      </c>
      <c r="AU105" s="3">
        <v>0.62754500000000002</v>
      </c>
      <c r="AV105" s="6">
        <f t="shared" si="14"/>
        <v>288.8</v>
      </c>
      <c r="AW105" s="5">
        <f t="shared" si="15"/>
        <v>0.30876814437034128</v>
      </c>
      <c r="AX105" s="5">
        <f t="shared" si="16"/>
        <v>1.112065235480113</v>
      </c>
      <c r="AY105" s="5">
        <f t="shared" si="17"/>
        <v>0.10939012584704745</v>
      </c>
      <c r="AZ105" s="5">
        <f t="shared" si="18"/>
        <v>0.12264150943396225</v>
      </c>
      <c r="BA105" s="5">
        <f t="shared" si="19"/>
        <v>4.8591298145506424E-2</v>
      </c>
      <c r="BB105" s="5">
        <f t="shared" si="20"/>
        <v>0.95877311807313848</v>
      </c>
      <c r="BC105" s="5">
        <f t="shared" si="21"/>
        <v>8.255729612904851</v>
      </c>
      <c r="BD105" s="5">
        <f t="shared" si="22"/>
        <v>1.2187789253438943E-2</v>
      </c>
    </row>
    <row r="106" spans="1:56" x14ac:dyDescent="0.3">
      <c r="A106" s="1">
        <v>2008</v>
      </c>
      <c r="B106" s="1" t="s">
        <v>230</v>
      </c>
      <c r="C106" s="1" t="s">
        <v>393</v>
      </c>
      <c r="D106" s="1" t="s">
        <v>232</v>
      </c>
      <c r="E106" s="1" t="s">
        <v>50</v>
      </c>
      <c r="F106" s="1">
        <v>34</v>
      </c>
      <c r="G106" s="1">
        <v>88</v>
      </c>
      <c r="H106" s="1" t="s">
        <v>114</v>
      </c>
      <c r="I106" s="1" t="s">
        <v>65</v>
      </c>
      <c r="J106" s="2">
        <v>72.942859560000002</v>
      </c>
      <c r="K106" s="2">
        <v>0.36012624900000001</v>
      </c>
      <c r="L106" s="2">
        <v>14.94422202</v>
      </c>
      <c r="M106" s="2">
        <v>2.1271864009999999</v>
      </c>
      <c r="N106" s="2">
        <f>O106+M106/1.11111</f>
        <v>1.9144696753696753</v>
      </c>
      <c r="O106" s="2"/>
      <c r="P106" s="2">
        <v>1.6887276069999999</v>
      </c>
      <c r="Q106" s="2">
        <v>0.488306778</v>
      </c>
      <c r="R106" s="2">
        <f t="shared" si="25"/>
        <v>0.203226054306964</v>
      </c>
      <c r="S106" s="2">
        <v>3.6460239419999998</v>
      </c>
      <c r="T106" s="2">
        <v>3.357109098</v>
      </c>
      <c r="U106" s="2">
        <v>5.3917207000000002E-2</v>
      </c>
      <c r="V106" s="2">
        <v>586</v>
      </c>
      <c r="W106" s="2">
        <v>5.7249999999999996</v>
      </c>
      <c r="X106" s="2">
        <v>102.36</v>
      </c>
      <c r="Y106" s="2">
        <v>115.1</v>
      </c>
      <c r="Z106" s="2">
        <v>47.5</v>
      </c>
      <c r="AA106" s="2">
        <v>28.88</v>
      </c>
      <c r="AB106" s="2">
        <v>51.48</v>
      </c>
      <c r="AC106" s="2">
        <v>5.7850000000000001</v>
      </c>
      <c r="AD106" s="2">
        <v>19.55</v>
      </c>
      <c r="AE106" s="2">
        <v>2.9249999999999998</v>
      </c>
      <c r="AF106" s="2">
        <v>0.58699999999999997</v>
      </c>
      <c r="AG106" s="2">
        <v>1.7589999999999999</v>
      </c>
      <c r="AH106" s="2">
        <v>0.26600000000000001</v>
      </c>
      <c r="AI106" s="2">
        <v>1.228</v>
      </c>
      <c r="AJ106" s="2">
        <v>0.222</v>
      </c>
      <c r="AK106" s="2">
        <v>0.57799999999999996</v>
      </c>
      <c r="AL106" s="2">
        <v>8.5000000000000006E-2</v>
      </c>
      <c r="AM106" s="2">
        <v>0.60799999999999998</v>
      </c>
      <c r="AN106" s="2">
        <v>0.10199999999999999</v>
      </c>
      <c r="AO106" s="1">
        <v>2.4700000000000002</v>
      </c>
      <c r="AP106" s="1">
        <v>20.92</v>
      </c>
      <c r="AQ106" s="1">
        <v>60.8</v>
      </c>
      <c r="AR106" s="1">
        <v>-1128</v>
      </c>
      <c r="AS106" s="1">
        <v>6635</v>
      </c>
      <c r="AT106" s="1">
        <v>13</v>
      </c>
      <c r="AU106" s="3">
        <v>0.63204835699999995</v>
      </c>
      <c r="AV106" s="6">
        <f t="shared" si="14"/>
        <v>115.1</v>
      </c>
      <c r="AW106" s="5">
        <f t="shared" si="15"/>
        <v>0.29313891761475086</v>
      </c>
      <c r="AX106" s="5">
        <f t="shared" si="16"/>
        <v>1.213893485771343</v>
      </c>
      <c r="AY106" s="5">
        <f t="shared" si="17"/>
        <v>0.1083287866408519</v>
      </c>
      <c r="AZ106" s="5">
        <f t="shared" si="18"/>
        <v>9.8275577951482465E-2</v>
      </c>
      <c r="BA106" s="5">
        <f t="shared" si="19"/>
        <v>3.0112831793865907E-2</v>
      </c>
      <c r="BB106" s="5">
        <f t="shared" si="20"/>
        <v>0.74986078352831309</v>
      </c>
      <c r="BC106" s="5">
        <f t="shared" si="21"/>
        <v>8.4333050972679509</v>
      </c>
      <c r="BD106" s="5">
        <f t="shared" si="22"/>
        <v>5.8012706011852421E-3</v>
      </c>
    </row>
    <row r="107" spans="1:56" x14ac:dyDescent="0.3">
      <c r="A107" s="1">
        <v>2008</v>
      </c>
      <c r="B107" s="1" t="s">
        <v>230</v>
      </c>
      <c r="C107" s="1" t="s">
        <v>372</v>
      </c>
      <c r="D107" s="1" t="s">
        <v>232</v>
      </c>
      <c r="E107" s="1" t="s">
        <v>50</v>
      </c>
      <c r="F107" s="1">
        <v>34</v>
      </c>
      <c r="G107" s="1">
        <v>88</v>
      </c>
      <c r="H107" s="1" t="s">
        <v>114</v>
      </c>
      <c r="I107" s="1" t="s">
        <v>65</v>
      </c>
      <c r="J107" s="2">
        <v>71.150000000000006</v>
      </c>
      <c r="K107" s="2">
        <v>0.41</v>
      </c>
      <c r="L107" s="2">
        <v>15.21</v>
      </c>
      <c r="M107" s="2">
        <v>3.01</v>
      </c>
      <c r="N107" s="2">
        <f>O107+M107/1.11111</f>
        <v>2.7090027090027089</v>
      </c>
      <c r="O107" s="2"/>
      <c r="P107" s="2">
        <v>1.68</v>
      </c>
      <c r="Q107" s="2">
        <v>0.77</v>
      </c>
      <c r="R107" s="2">
        <f t="shared" si="25"/>
        <v>0.22132779546490444</v>
      </c>
      <c r="S107" s="2">
        <v>3.77</v>
      </c>
      <c r="T107" s="2">
        <v>3.38</v>
      </c>
      <c r="U107" s="2">
        <v>0.09</v>
      </c>
      <c r="V107" s="2">
        <v>607</v>
      </c>
      <c r="W107" s="2">
        <v>7.82</v>
      </c>
      <c r="X107" s="2">
        <v>77.62</v>
      </c>
      <c r="Y107" s="2">
        <v>83.1</v>
      </c>
      <c r="Z107" s="2">
        <v>47.66</v>
      </c>
      <c r="AA107" s="2">
        <v>35.6</v>
      </c>
      <c r="AB107" s="2">
        <v>62.9</v>
      </c>
      <c r="AC107" s="2">
        <v>7.09</v>
      </c>
      <c r="AD107" s="2">
        <v>25.5</v>
      </c>
      <c r="AE107" s="2">
        <v>3.91</v>
      </c>
      <c r="AF107" s="2">
        <v>0.84299999999999997</v>
      </c>
      <c r="AG107" s="2">
        <v>2.41</v>
      </c>
      <c r="AH107" s="2">
        <v>0.36399999999999999</v>
      </c>
      <c r="AI107" s="2">
        <v>1.82</v>
      </c>
      <c r="AJ107" s="2">
        <v>0.31900000000000001</v>
      </c>
      <c r="AK107" s="2">
        <v>0.76400000000000001</v>
      </c>
      <c r="AL107" s="2">
        <v>0.114</v>
      </c>
      <c r="AM107" s="2">
        <v>0.747</v>
      </c>
      <c r="AN107" s="2">
        <v>0.115</v>
      </c>
      <c r="AO107" s="1">
        <v>2.74</v>
      </c>
      <c r="AP107" s="1">
        <v>20.7</v>
      </c>
      <c r="AQ107" s="1">
        <v>41.9</v>
      </c>
      <c r="AR107" s="1">
        <v>-848</v>
      </c>
      <c r="AS107" s="1">
        <v>4673</v>
      </c>
      <c r="AT107" s="1">
        <v>13</v>
      </c>
      <c r="AU107" s="3">
        <v>0.70527790899999998</v>
      </c>
      <c r="AV107" s="6">
        <f t="shared" si="14"/>
        <v>83.1</v>
      </c>
      <c r="AW107" s="5">
        <f t="shared" si="15"/>
        <v>0.29835229501765398</v>
      </c>
      <c r="AX107" s="5">
        <f t="shared" si="16"/>
        <v>1.1840572474621402</v>
      </c>
      <c r="AY107" s="5">
        <f t="shared" si="17"/>
        <v>0.1090674411100355</v>
      </c>
      <c r="AZ107" s="5">
        <f t="shared" si="18"/>
        <v>0.10161725067385445</v>
      </c>
      <c r="BA107" s="5">
        <f t="shared" si="19"/>
        <v>2.9957203994293864E-2</v>
      </c>
      <c r="BB107" s="5">
        <f t="shared" si="20"/>
        <v>0.76599205332293829</v>
      </c>
      <c r="BC107" s="5">
        <f t="shared" si="21"/>
        <v>8.4195935179425199</v>
      </c>
      <c r="BD107" s="5">
        <f t="shared" si="22"/>
        <v>4.1313687541590658E-3</v>
      </c>
    </row>
    <row r="108" spans="1:56" x14ac:dyDescent="0.3">
      <c r="A108" s="1">
        <v>2008</v>
      </c>
      <c r="B108" s="1" t="s">
        <v>377</v>
      </c>
      <c r="C108" s="1" t="s">
        <v>378</v>
      </c>
      <c r="D108" s="1" t="s">
        <v>379</v>
      </c>
      <c r="E108" s="1" t="s">
        <v>295</v>
      </c>
      <c r="F108" s="1">
        <v>-14.816700000000001</v>
      </c>
      <c r="G108" s="1">
        <v>-173.38329999999999</v>
      </c>
      <c r="H108" s="1" t="s">
        <v>47</v>
      </c>
      <c r="I108" s="1" t="s">
        <v>47</v>
      </c>
      <c r="J108" s="2">
        <v>73.23</v>
      </c>
      <c r="K108" s="2">
        <v>0.11</v>
      </c>
      <c r="L108" s="2">
        <v>14.38</v>
      </c>
      <c r="M108" s="2"/>
      <c r="N108" s="2">
        <v>1.79</v>
      </c>
      <c r="O108" s="2"/>
      <c r="P108" s="2">
        <v>7.45</v>
      </c>
      <c r="Q108" s="2">
        <v>0.6</v>
      </c>
      <c r="R108" s="2">
        <f t="shared" si="25"/>
        <v>0.2510460251046025</v>
      </c>
      <c r="S108" s="2">
        <v>7.0000000000000007E-2</v>
      </c>
      <c r="T108" s="2">
        <v>2.2999999999999998</v>
      </c>
      <c r="U108" s="2">
        <v>0.04</v>
      </c>
      <c r="V108" s="2">
        <v>550</v>
      </c>
      <c r="W108" s="2">
        <v>7</v>
      </c>
      <c r="X108" s="2">
        <v>78.569999999999993</v>
      </c>
      <c r="Y108" s="2">
        <v>48</v>
      </c>
      <c r="Z108" s="2">
        <v>18.399999999999999</v>
      </c>
      <c r="AA108" s="2">
        <v>11.59</v>
      </c>
      <c r="AB108" s="2">
        <v>19.96</v>
      </c>
      <c r="AC108" s="2">
        <v>2.21</v>
      </c>
      <c r="AD108" s="2">
        <v>8.0299999999999994</v>
      </c>
      <c r="AE108" s="2">
        <v>1.38</v>
      </c>
      <c r="AF108" s="2">
        <v>0.32</v>
      </c>
      <c r="AG108" s="2">
        <v>1.1599999999999999</v>
      </c>
      <c r="AH108" s="2">
        <v>0.17</v>
      </c>
      <c r="AI108" s="2">
        <v>1.03</v>
      </c>
      <c r="AJ108" s="2">
        <v>0.19</v>
      </c>
      <c r="AK108" s="2">
        <v>0.57999999999999996</v>
      </c>
      <c r="AL108" s="2">
        <v>0.08</v>
      </c>
      <c r="AM108" s="2">
        <v>0.63</v>
      </c>
      <c r="AN108" s="2">
        <v>0.1</v>
      </c>
      <c r="AO108" s="1">
        <v>2.0299999999999998</v>
      </c>
      <c r="AP108" s="1">
        <v>14.7</v>
      </c>
      <c r="AQ108" s="1">
        <v>77.3</v>
      </c>
      <c r="AR108" s="1">
        <v>-627</v>
      </c>
      <c r="AS108" s="1">
        <v>3875</v>
      </c>
      <c r="AT108" s="1">
        <v>13</v>
      </c>
      <c r="AU108" s="3">
        <v>0.69303881899999997</v>
      </c>
      <c r="AV108" s="6">
        <f t="shared" si="14"/>
        <v>48</v>
      </c>
      <c r="AW108" s="5">
        <f t="shared" si="15"/>
        <v>0.28207140054923496</v>
      </c>
      <c r="AX108" s="5">
        <f t="shared" si="16"/>
        <v>1.218671992011982</v>
      </c>
      <c r="AY108" s="5">
        <f t="shared" si="17"/>
        <v>7.4217489512746052E-2</v>
      </c>
      <c r="AZ108" s="5">
        <f t="shared" si="18"/>
        <v>1.8867924528301887E-3</v>
      </c>
      <c r="BA108" s="5">
        <f t="shared" si="19"/>
        <v>0.13284593437945794</v>
      </c>
      <c r="BB108" s="5">
        <f t="shared" si="20"/>
        <v>0.99430879838346387</v>
      </c>
      <c r="BC108" s="5">
        <f t="shared" si="21"/>
        <v>8.2255242846410717</v>
      </c>
      <c r="BD108" s="5">
        <f t="shared" si="22"/>
        <v>1.9654001146557037E-3</v>
      </c>
    </row>
    <row r="109" spans="1:56" x14ac:dyDescent="0.3">
      <c r="A109" s="1">
        <v>2008</v>
      </c>
      <c r="B109" s="1" t="s">
        <v>230</v>
      </c>
      <c r="C109" s="1" t="s">
        <v>394</v>
      </c>
      <c r="D109" s="1" t="s">
        <v>232</v>
      </c>
      <c r="E109" s="1" t="s">
        <v>50</v>
      </c>
      <c r="F109" s="1">
        <v>34</v>
      </c>
      <c r="G109" s="1">
        <v>88</v>
      </c>
      <c r="H109" s="1" t="s">
        <v>114</v>
      </c>
      <c r="I109" s="1" t="s">
        <v>65</v>
      </c>
      <c r="J109" s="2">
        <v>72.304771869999996</v>
      </c>
      <c r="K109" s="2">
        <v>0.278468983</v>
      </c>
      <c r="L109" s="2">
        <v>15.319800799999999</v>
      </c>
      <c r="M109" s="2">
        <v>1.4173870879999999</v>
      </c>
      <c r="N109" s="2">
        <f>O109+M109/1.11111</f>
        <v>1.2756496548496548</v>
      </c>
      <c r="O109" s="2"/>
      <c r="P109" s="2">
        <v>1.888179973</v>
      </c>
      <c r="Q109" s="2">
        <v>0.51586879900000004</v>
      </c>
      <c r="R109" s="2">
        <f t="shared" si="25"/>
        <v>0.28795059179629978</v>
      </c>
      <c r="S109" s="2">
        <v>4.0538272409999996</v>
      </c>
      <c r="T109" s="2">
        <v>3.9296180550000002</v>
      </c>
      <c r="U109" s="2">
        <v>2.1035426999999999E-2</v>
      </c>
      <c r="V109" s="2">
        <v>367.2</v>
      </c>
      <c r="W109" s="2">
        <v>3.0539999999999998</v>
      </c>
      <c r="X109" s="2">
        <v>120.24</v>
      </c>
      <c r="Y109" s="2">
        <v>87.27</v>
      </c>
      <c r="Z109" s="2">
        <v>69.81</v>
      </c>
      <c r="AA109" s="2">
        <v>21.71</v>
      </c>
      <c r="AB109" s="2">
        <v>36.58</v>
      </c>
      <c r="AC109" s="2">
        <v>3.8380000000000001</v>
      </c>
      <c r="AD109" s="2">
        <v>12.49</v>
      </c>
      <c r="AE109" s="2">
        <v>1.7370000000000001</v>
      </c>
      <c r="AF109" s="2">
        <v>0.44400000000000001</v>
      </c>
      <c r="AG109" s="2">
        <v>0.996</v>
      </c>
      <c r="AH109" s="2">
        <v>0.13800000000000001</v>
      </c>
      <c r="AI109" s="2">
        <v>0.65700000000000003</v>
      </c>
      <c r="AJ109" s="2">
        <v>0.111</v>
      </c>
      <c r="AK109" s="2">
        <v>0.28399999999999997</v>
      </c>
      <c r="AL109" s="2">
        <v>4.2999999999999997E-2</v>
      </c>
      <c r="AM109" s="2">
        <v>0.311</v>
      </c>
      <c r="AN109" s="2">
        <v>4.4999999999999998E-2</v>
      </c>
      <c r="AO109" s="1">
        <v>1.9</v>
      </c>
      <c r="AP109" s="1">
        <v>23.4</v>
      </c>
      <c r="AQ109" s="1">
        <v>64.400000000000006</v>
      </c>
      <c r="AR109" s="1">
        <v>-1086</v>
      </c>
      <c r="AS109" s="1">
        <v>5766</v>
      </c>
      <c r="AT109" s="1">
        <v>13</v>
      </c>
      <c r="AU109" s="3">
        <v>0.63099244200000004</v>
      </c>
      <c r="AV109" s="6">
        <f t="shared" si="14"/>
        <v>87.27</v>
      </c>
      <c r="AW109" s="5">
        <f t="shared" si="15"/>
        <v>0.30050609650843463</v>
      </c>
      <c r="AX109" s="5">
        <f t="shared" si="16"/>
        <v>1.2032746192378099</v>
      </c>
      <c r="AY109" s="5">
        <f t="shared" si="17"/>
        <v>0.12680277686350436</v>
      </c>
      <c r="AZ109" s="5">
        <f t="shared" si="18"/>
        <v>0.10926758061994607</v>
      </c>
      <c r="BA109" s="5">
        <f t="shared" si="19"/>
        <v>3.3669400374465051E-2</v>
      </c>
      <c r="BB109" s="5">
        <f t="shared" si="20"/>
        <v>0.83909405134372728</v>
      </c>
      <c r="BC109" s="5">
        <f t="shared" si="21"/>
        <v>8.3574568196248507</v>
      </c>
      <c r="BD109" s="5">
        <f t="shared" si="22"/>
        <v>4.077296435981051E-3</v>
      </c>
    </row>
    <row r="110" spans="1:56" x14ac:dyDescent="0.3">
      <c r="A110" s="1">
        <v>2008</v>
      </c>
      <c r="B110" s="1" t="s">
        <v>230</v>
      </c>
      <c r="C110" s="1" t="s">
        <v>439</v>
      </c>
      <c r="D110" s="1" t="s">
        <v>232</v>
      </c>
      <c r="E110" s="1" t="s">
        <v>50</v>
      </c>
      <c r="F110" s="1">
        <v>34</v>
      </c>
      <c r="G110" s="1">
        <v>88</v>
      </c>
      <c r="H110" s="1" t="s">
        <v>114</v>
      </c>
      <c r="I110" s="1" t="s">
        <v>65</v>
      </c>
      <c r="J110" s="2">
        <v>71.964209479999994</v>
      </c>
      <c r="K110" s="2">
        <v>0.32092530499999999</v>
      </c>
      <c r="L110" s="2">
        <v>15.1624552</v>
      </c>
      <c r="M110" s="2">
        <v>2.076396849</v>
      </c>
      <c r="N110" s="2">
        <f>O110+M110/1.11111</f>
        <v>1.8687590328590329</v>
      </c>
      <c r="O110" s="2"/>
      <c r="P110" s="2">
        <v>1.9528861639999999</v>
      </c>
      <c r="Q110" s="2">
        <v>0.77852227100000004</v>
      </c>
      <c r="R110" s="2">
        <f t="shared" si="25"/>
        <v>0.29408369630576142</v>
      </c>
      <c r="S110" s="2">
        <v>3.9179209199999998</v>
      </c>
      <c r="T110" s="2">
        <v>3.282144605</v>
      </c>
      <c r="U110" s="2">
        <v>6.7829638999999997E-2</v>
      </c>
      <c r="V110" s="2">
        <v>504.1</v>
      </c>
      <c r="W110" s="2">
        <v>5.0780000000000003</v>
      </c>
      <c r="X110" s="2">
        <v>99.27</v>
      </c>
      <c r="Y110" s="2">
        <v>86.85</v>
      </c>
      <c r="Z110" s="2">
        <v>43.22</v>
      </c>
      <c r="AA110" s="2">
        <v>23.38</v>
      </c>
      <c r="AB110" s="2">
        <v>42.3</v>
      </c>
      <c r="AC110" s="2">
        <v>4.569</v>
      </c>
      <c r="AD110" s="2">
        <v>15.76</v>
      </c>
      <c r="AE110" s="2">
        <v>2.3479999999999999</v>
      </c>
      <c r="AF110" s="2">
        <v>0.41299999999999998</v>
      </c>
      <c r="AG110" s="2">
        <v>1.3979999999999999</v>
      </c>
      <c r="AH110" s="2">
        <v>0.21099999999999999</v>
      </c>
      <c r="AI110" s="2">
        <v>1.034</v>
      </c>
      <c r="AJ110" s="2">
        <v>0.187</v>
      </c>
      <c r="AK110" s="2">
        <v>0.498</v>
      </c>
      <c r="AL110" s="2">
        <v>7.6999999999999999E-2</v>
      </c>
      <c r="AM110" s="2">
        <v>0.54100000000000004</v>
      </c>
      <c r="AN110" s="2">
        <v>9.0999999999999998E-2</v>
      </c>
      <c r="AO110" s="1">
        <v>2.29</v>
      </c>
      <c r="AP110" s="1">
        <v>20.34</v>
      </c>
      <c r="AQ110" s="1">
        <v>70</v>
      </c>
      <c r="AR110" s="1">
        <v>-1144</v>
      </c>
      <c r="AS110" s="1">
        <v>5333</v>
      </c>
      <c r="AT110" s="1">
        <v>13</v>
      </c>
      <c r="AU110" s="3">
        <v>0.46800816099999998</v>
      </c>
      <c r="AV110" s="6">
        <f t="shared" si="14"/>
        <v>86.85</v>
      </c>
      <c r="AW110" s="5">
        <f t="shared" si="15"/>
        <v>0.29741967830521771</v>
      </c>
      <c r="AX110" s="5">
        <f t="shared" si="16"/>
        <v>1.1976070807122647</v>
      </c>
      <c r="AY110" s="5">
        <f t="shared" si="17"/>
        <v>0.10590979686995806</v>
      </c>
      <c r="AZ110" s="5">
        <f t="shared" si="18"/>
        <v>0.10560433746630726</v>
      </c>
      <c r="BA110" s="5">
        <f t="shared" si="19"/>
        <v>3.4823219757489303E-2</v>
      </c>
      <c r="BB110" s="5">
        <f t="shared" si="20"/>
        <v>0.78935136885788337</v>
      </c>
      <c r="BC110" s="5">
        <f t="shared" si="21"/>
        <v>8.3997380997378173</v>
      </c>
      <c r="BD110" s="5">
        <f t="shared" si="22"/>
        <v>4.2329161053977502E-3</v>
      </c>
    </row>
    <row r="111" spans="1:56" x14ac:dyDescent="0.3">
      <c r="A111" s="1">
        <v>2008</v>
      </c>
      <c r="B111" s="1" t="s">
        <v>230</v>
      </c>
      <c r="C111" s="1" t="s">
        <v>355</v>
      </c>
      <c r="D111" s="1" t="s">
        <v>232</v>
      </c>
      <c r="E111" s="1" t="s">
        <v>50</v>
      </c>
      <c r="F111" s="1">
        <v>34</v>
      </c>
      <c r="G111" s="1">
        <v>88</v>
      </c>
      <c r="H111" s="1" t="s">
        <v>114</v>
      </c>
      <c r="I111" s="1" t="s">
        <v>65</v>
      </c>
      <c r="J111" s="2">
        <v>71.012721639999995</v>
      </c>
      <c r="K111" s="2">
        <v>0.27083342500000002</v>
      </c>
      <c r="L111" s="2">
        <v>15.220047709999999</v>
      </c>
      <c r="M111" s="2">
        <v>2.1202105690000002</v>
      </c>
      <c r="N111" s="2">
        <f>O111+M111/1.11111</f>
        <v>1.9081914202914203</v>
      </c>
      <c r="O111" s="2"/>
      <c r="P111" s="2">
        <v>2.2704539289999999</v>
      </c>
      <c r="Q111" s="2">
        <v>0.888610397</v>
      </c>
      <c r="R111" s="2">
        <f t="shared" si="25"/>
        <v>0.31772376273002434</v>
      </c>
      <c r="S111" s="2">
        <v>3.757072435</v>
      </c>
      <c r="T111" s="2">
        <v>3.9320268739999999</v>
      </c>
      <c r="U111" s="2">
        <v>5.5352816999999999E-2</v>
      </c>
      <c r="V111" s="2">
        <v>451.7</v>
      </c>
      <c r="W111" s="2">
        <v>5.6909999999999998</v>
      </c>
      <c r="X111" s="2">
        <v>79.37</v>
      </c>
      <c r="Y111" s="2">
        <v>133.6</v>
      </c>
      <c r="Z111" s="2">
        <v>61.42</v>
      </c>
      <c r="AA111" s="2">
        <v>29.91</v>
      </c>
      <c r="AB111" s="2">
        <v>51.01</v>
      </c>
      <c r="AC111" s="2">
        <v>5.5140000000000002</v>
      </c>
      <c r="AD111" s="2">
        <v>18.989999999999998</v>
      </c>
      <c r="AE111" s="2">
        <v>2.927</v>
      </c>
      <c r="AF111" s="2">
        <v>0.60499999999999998</v>
      </c>
      <c r="AG111" s="2">
        <v>1.887</v>
      </c>
      <c r="AH111" s="2">
        <v>0.28100000000000003</v>
      </c>
      <c r="AI111" s="2">
        <v>1.242</v>
      </c>
      <c r="AJ111" s="2">
        <v>0.21299999999999999</v>
      </c>
      <c r="AK111" s="2">
        <v>0.54700000000000004</v>
      </c>
      <c r="AL111" s="2">
        <v>7.9000000000000001E-2</v>
      </c>
      <c r="AM111" s="2">
        <v>0.48699999999999999</v>
      </c>
      <c r="AN111" s="2">
        <v>8.6999999999999994E-2</v>
      </c>
      <c r="AO111" s="1">
        <v>2.44</v>
      </c>
      <c r="AP111" s="1">
        <v>21.63</v>
      </c>
      <c r="AQ111" s="1">
        <v>45</v>
      </c>
      <c r="AR111" s="1">
        <v>-855</v>
      </c>
      <c r="AS111" s="1">
        <v>8763</v>
      </c>
      <c r="AT111" s="1">
        <v>13</v>
      </c>
      <c r="AU111" s="3">
        <v>0.79758858600000004</v>
      </c>
      <c r="AV111" s="6">
        <f t="shared" si="14"/>
        <v>133.6</v>
      </c>
      <c r="AW111" s="5">
        <f t="shared" si="15"/>
        <v>0.29854938622989402</v>
      </c>
      <c r="AX111" s="5">
        <f t="shared" si="16"/>
        <v>1.1817727016142452</v>
      </c>
      <c r="AY111" s="5">
        <f t="shared" si="17"/>
        <v>0.12688050577605681</v>
      </c>
      <c r="AZ111" s="5">
        <f t="shared" si="18"/>
        <v>0.10126879878706199</v>
      </c>
      <c r="BA111" s="5">
        <f t="shared" si="19"/>
        <v>4.0485983042082736E-2</v>
      </c>
      <c r="BB111" s="5">
        <f t="shared" si="20"/>
        <v>0.87615058136694324</v>
      </c>
      <c r="BC111" s="5">
        <f t="shared" si="21"/>
        <v>8.3259587691051138</v>
      </c>
      <c r="BD111" s="5">
        <f t="shared" si="22"/>
        <v>6.0483141477180339E-3</v>
      </c>
    </row>
    <row r="112" spans="1:56" x14ac:dyDescent="0.3">
      <c r="A112" s="1">
        <v>2008</v>
      </c>
      <c r="B112" s="1" t="s">
        <v>230</v>
      </c>
      <c r="C112" s="1" t="s">
        <v>348</v>
      </c>
      <c r="D112" s="1" t="s">
        <v>232</v>
      </c>
      <c r="E112" s="1" t="s">
        <v>50</v>
      </c>
      <c r="F112" s="1">
        <v>34</v>
      </c>
      <c r="G112" s="1">
        <v>88</v>
      </c>
      <c r="H112" s="1" t="s">
        <v>114</v>
      </c>
      <c r="I112" s="1" t="s">
        <v>65</v>
      </c>
      <c r="J112" s="2">
        <v>68.319999999999993</v>
      </c>
      <c r="K112" s="2">
        <v>0.47080840000000002</v>
      </c>
      <c r="L112" s="2">
        <v>15.7</v>
      </c>
      <c r="M112" s="2">
        <v>3.32</v>
      </c>
      <c r="N112" s="2">
        <f>O112+M112/1.11111</f>
        <v>2.9880029880029877</v>
      </c>
      <c r="O112" s="2"/>
      <c r="P112" s="2">
        <v>3.09</v>
      </c>
      <c r="Q112" s="2">
        <v>1.42</v>
      </c>
      <c r="R112" s="2">
        <f t="shared" si="25"/>
        <v>0.32214134243210213</v>
      </c>
      <c r="S112" s="2">
        <v>3.28</v>
      </c>
      <c r="T112" s="2">
        <v>4.38</v>
      </c>
      <c r="U112" s="2">
        <v>0.14799673299999999</v>
      </c>
      <c r="V112" s="2">
        <v>760</v>
      </c>
      <c r="W112" s="2">
        <v>9.3249999999999993</v>
      </c>
      <c r="X112" s="2">
        <v>81.5</v>
      </c>
      <c r="Y112" s="2">
        <v>214.4</v>
      </c>
      <c r="Z112" s="2">
        <v>71.040000000000006</v>
      </c>
      <c r="AA112" s="2">
        <v>51.01</v>
      </c>
      <c r="AB112" s="2">
        <v>88.92</v>
      </c>
      <c r="AC112" s="2">
        <v>9.6890000000000001</v>
      </c>
      <c r="AD112" s="2">
        <v>32.67</v>
      </c>
      <c r="AE112" s="2">
        <v>4.7629999999999999</v>
      </c>
      <c r="AF112" s="2">
        <v>0.88100000000000001</v>
      </c>
      <c r="AG112" s="2">
        <v>2.6240000000000001</v>
      </c>
      <c r="AH112" s="2">
        <v>0.37</v>
      </c>
      <c r="AI112" s="2">
        <v>1.7030000000000001</v>
      </c>
      <c r="AJ112" s="2">
        <v>0.29699999999999999</v>
      </c>
      <c r="AK112" s="2">
        <v>0.81799999999999995</v>
      </c>
      <c r="AL112" s="2">
        <v>0.11799999999999999</v>
      </c>
      <c r="AM112" s="2">
        <v>0.71799999999999997</v>
      </c>
      <c r="AN112" s="2">
        <v>0.11799999999999999</v>
      </c>
      <c r="AO112" s="1">
        <v>2.85</v>
      </c>
      <c r="AP112" s="1">
        <v>22.99</v>
      </c>
      <c r="AQ112" s="1">
        <v>52.6</v>
      </c>
      <c r="AR112" s="1">
        <v>-1077</v>
      </c>
      <c r="AS112" s="1">
        <v>4661</v>
      </c>
      <c r="AT112" s="1">
        <v>13</v>
      </c>
      <c r="AU112" s="3">
        <v>0.835095213</v>
      </c>
      <c r="AV112" s="6">
        <f t="shared" si="14"/>
        <v>214.4</v>
      </c>
      <c r="AW112" s="5">
        <f t="shared" si="15"/>
        <v>0.30796390741467239</v>
      </c>
      <c r="AX112" s="5">
        <f t="shared" si="16"/>
        <v>1.1369612248294223</v>
      </c>
      <c r="AY112" s="5">
        <f t="shared" si="17"/>
        <v>0.14133591481122942</v>
      </c>
      <c r="AZ112" s="5">
        <f t="shared" si="18"/>
        <v>8.8409703504043119E-2</v>
      </c>
      <c r="BA112" s="5">
        <f t="shared" si="19"/>
        <v>5.5099857346647643E-2</v>
      </c>
      <c r="BB112" s="5">
        <f t="shared" si="20"/>
        <v>0.97087564867420217</v>
      </c>
      <c r="BC112" s="5">
        <f t="shared" si="21"/>
        <v>8.2454424618939441</v>
      </c>
      <c r="BD112" s="5">
        <f t="shared" si="22"/>
        <v>8.955397658399979E-3</v>
      </c>
    </row>
    <row r="113" spans="1:56" x14ac:dyDescent="0.3">
      <c r="A113" s="1">
        <v>2008</v>
      </c>
      <c r="B113" s="1" t="s">
        <v>377</v>
      </c>
      <c r="C113" s="1" t="s">
        <v>430</v>
      </c>
      <c r="D113" s="1" t="s">
        <v>379</v>
      </c>
      <c r="E113" s="1" t="s">
        <v>295</v>
      </c>
      <c r="F113" s="1">
        <v>-14.816700000000001</v>
      </c>
      <c r="G113" s="1">
        <v>-173.38329999999999</v>
      </c>
      <c r="H113" s="1" t="s">
        <v>47</v>
      </c>
      <c r="I113" s="1" t="s">
        <v>47</v>
      </c>
      <c r="J113" s="2">
        <v>70.13</v>
      </c>
      <c r="K113" s="2">
        <v>0.15</v>
      </c>
      <c r="L113" s="2">
        <v>14.03</v>
      </c>
      <c r="M113" s="2"/>
      <c r="N113" s="2">
        <v>4.7699999999999996</v>
      </c>
      <c r="O113" s="2"/>
      <c r="P113" s="2">
        <v>4.8600000000000003</v>
      </c>
      <c r="Q113" s="2">
        <v>2.27</v>
      </c>
      <c r="R113" s="2">
        <f t="shared" si="25"/>
        <v>0.32244318181818188</v>
      </c>
      <c r="S113" s="2">
        <v>0.3</v>
      </c>
      <c r="T113" s="2">
        <v>3.37</v>
      </c>
      <c r="U113" s="2">
        <v>0.04</v>
      </c>
      <c r="V113" s="2">
        <v>549</v>
      </c>
      <c r="W113" s="2">
        <v>6.9</v>
      </c>
      <c r="X113" s="2">
        <v>79.569999999999993</v>
      </c>
      <c r="Y113" s="2">
        <v>66</v>
      </c>
      <c r="Z113" s="2">
        <v>12.5</v>
      </c>
      <c r="AA113" s="2">
        <v>8</v>
      </c>
      <c r="AB113" s="2">
        <v>19</v>
      </c>
      <c r="AC113" s="2">
        <v>2.2200000000000002</v>
      </c>
      <c r="AD113" s="2">
        <v>9</v>
      </c>
      <c r="AE113" s="2">
        <v>1.42</v>
      </c>
      <c r="AF113" s="2">
        <v>0.42</v>
      </c>
      <c r="AG113" s="2">
        <v>1.19</v>
      </c>
      <c r="AH113" s="2">
        <v>0.19</v>
      </c>
      <c r="AI113" s="2">
        <v>1.0900000000000001</v>
      </c>
      <c r="AJ113" s="2">
        <v>0.21</v>
      </c>
      <c r="AK113" s="2">
        <v>0.59</v>
      </c>
      <c r="AL113" s="2">
        <v>0.1</v>
      </c>
      <c r="AM113" s="2">
        <v>0.64</v>
      </c>
      <c r="AN113" s="2">
        <v>0.1</v>
      </c>
      <c r="AO113" s="1">
        <v>2.0499999999999998</v>
      </c>
      <c r="AP113" s="1">
        <v>13.45</v>
      </c>
      <c r="AQ113" s="1">
        <v>52.7</v>
      </c>
      <c r="AR113" s="1">
        <v>-921</v>
      </c>
      <c r="AS113" s="1">
        <v>-3705</v>
      </c>
      <c r="AT113" s="1">
        <v>13</v>
      </c>
      <c r="AU113" s="3">
        <v>0.50077239600000001</v>
      </c>
      <c r="AV113" s="6">
        <f t="shared" si="14"/>
        <v>66</v>
      </c>
      <c r="AW113" s="5">
        <f t="shared" si="15"/>
        <v>0.27520596312279322</v>
      </c>
      <c r="AX113" s="5">
        <f t="shared" si="16"/>
        <v>1.1670827092694291</v>
      </c>
      <c r="AY113" s="5">
        <f t="shared" si="17"/>
        <v>0.10874475637302357</v>
      </c>
      <c r="AZ113" s="5">
        <f t="shared" si="18"/>
        <v>8.0862533692722359E-3</v>
      </c>
      <c r="BA113" s="5">
        <f t="shared" si="19"/>
        <v>8.6661911554921547E-2</v>
      </c>
      <c r="BB113" s="5">
        <f t="shared" si="20"/>
        <v>0.90337971374840553</v>
      </c>
      <c r="BC113" s="5">
        <f t="shared" si="21"/>
        <v>8.3028140065808742</v>
      </c>
      <c r="BD113" s="5">
        <f t="shared" si="22"/>
        <v>2.9195786220262724E-3</v>
      </c>
    </row>
    <row r="114" spans="1:56" x14ac:dyDescent="0.3">
      <c r="A114" s="1">
        <v>2008</v>
      </c>
      <c r="B114" s="1" t="s">
        <v>230</v>
      </c>
      <c r="C114" s="1" t="s">
        <v>498</v>
      </c>
      <c r="D114" s="1" t="s">
        <v>232</v>
      </c>
      <c r="E114" s="1" t="s">
        <v>50</v>
      </c>
      <c r="F114" s="1">
        <v>34</v>
      </c>
      <c r="G114" s="1">
        <v>88</v>
      </c>
      <c r="H114" s="1" t="s">
        <v>114</v>
      </c>
      <c r="I114" s="1" t="s">
        <v>65</v>
      </c>
      <c r="J114" s="2">
        <v>68.349999999999994</v>
      </c>
      <c r="K114" s="2">
        <v>0.46</v>
      </c>
      <c r="L114" s="2">
        <v>15.75</v>
      </c>
      <c r="M114" s="2">
        <v>3.24</v>
      </c>
      <c r="N114" s="2">
        <f>O114+M114/1.11111</f>
        <v>2.9160029160029159</v>
      </c>
      <c r="O114" s="2"/>
      <c r="P114" s="2">
        <v>3.05</v>
      </c>
      <c r="Q114" s="2">
        <v>1.41</v>
      </c>
      <c r="R114" s="2">
        <f t="shared" si="25"/>
        <v>0.32593598002074242</v>
      </c>
      <c r="S114" s="2">
        <v>3.23</v>
      </c>
      <c r="T114" s="2">
        <v>4.3099999999999996</v>
      </c>
      <c r="U114" s="2">
        <v>0.15021815599999999</v>
      </c>
      <c r="V114" s="2">
        <v>792</v>
      </c>
      <c r="W114" s="2">
        <v>9.5500000000000007</v>
      </c>
      <c r="X114" s="2">
        <v>82.93</v>
      </c>
      <c r="Y114" s="2">
        <v>219.6</v>
      </c>
      <c r="Z114" s="2">
        <v>71.2</v>
      </c>
      <c r="AA114" s="2">
        <v>52.33</v>
      </c>
      <c r="AB114" s="2">
        <v>91.61</v>
      </c>
      <c r="AC114" s="2">
        <v>9.9030000000000005</v>
      </c>
      <c r="AD114" s="2">
        <v>33.11</v>
      </c>
      <c r="AE114" s="2">
        <v>4.9950000000000001</v>
      </c>
      <c r="AF114" s="2">
        <v>0.93100000000000005</v>
      </c>
      <c r="AG114" s="2">
        <v>2.8380000000000001</v>
      </c>
      <c r="AH114" s="2">
        <v>0.37</v>
      </c>
      <c r="AI114" s="2">
        <v>1.8109999999999999</v>
      </c>
      <c r="AJ114" s="2">
        <v>0.29899999999999999</v>
      </c>
      <c r="AK114" s="2">
        <v>0.79</v>
      </c>
      <c r="AL114" s="2">
        <v>0.111</v>
      </c>
      <c r="AM114" s="2">
        <v>0.73499999999999999</v>
      </c>
      <c r="AN114" s="2">
        <v>0.114</v>
      </c>
      <c r="AO114" s="1">
        <v>2.87</v>
      </c>
      <c r="AP114" s="1">
        <v>23.27</v>
      </c>
      <c r="AQ114" s="1">
        <v>46.6</v>
      </c>
      <c r="AR114" s="1">
        <v>-1051</v>
      </c>
      <c r="AS114" s="1">
        <v>6456</v>
      </c>
      <c r="AT114" s="1">
        <v>13</v>
      </c>
      <c r="AU114" s="3">
        <v>0.29382577300000001</v>
      </c>
      <c r="AV114" s="6">
        <f t="shared" si="14"/>
        <v>219.6</v>
      </c>
      <c r="AW114" s="5">
        <f t="shared" si="15"/>
        <v>0.30894468418987836</v>
      </c>
      <c r="AX114" s="5">
        <f t="shared" si="16"/>
        <v>1.1374604759527374</v>
      </c>
      <c r="AY114" s="5">
        <f t="shared" si="17"/>
        <v>0.13907712165214584</v>
      </c>
      <c r="AZ114" s="5">
        <f t="shared" si="18"/>
        <v>8.7061994609164417E-2</v>
      </c>
      <c r="BA114" s="5">
        <f t="shared" si="19"/>
        <v>5.4386590584878741E-2</v>
      </c>
      <c r="BB114" s="5">
        <f t="shared" si="20"/>
        <v>0.95304641607526475</v>
      </c>
      <c r="BC114" s="5">
        <f t="shared" si="21"/>
        <v>8.2605973096030425</v>
      </c>
      <c r="BD114" s="5">
        <f t="shared" si="22"/>
        <v>9.3126674893055563E-3</v>
      </c>
    </row>
    <row r="115" spans="1:56" x14ac:dyDescent="0.3">
      <c r="A115" s="1">
        <v>2008</v>
      </c>
      <c r="B115" s="1" t="s">
        <v>230</v>
      </c>
      <c r="C115" s="1" t="s">
        <v>369</v>
      </c>
      <c r="D115" s="1" t="s">
        <v>232</v>
      </c>
      <c r="E115" s="1" t="s">
        <v>50</v>
      </c>
      <c r="F115" s="1">
        <v>34</v>
      </c>
      <c r="G115" s="1">
        <v>88</v>
      </c>
      <c r="H115" s="1" t="s">
        <v>114</v>
      </c>
      <c r="I115" s="1" t="s">
        <v>65</v>
      </c>
      <c r="J115" s="2">
        <v>67.67</v>
      </c>
      <c r="K115" s="2">
        <v>0.45543519999999998</v>
      </c>
      <c r="L115" s="2">
        <v>15.5215896</v>
      </c>
      <c r="M115" s="2">
        <v>3.25</v>
      </c>
      <c r="N115" s="2">
        <f>O115+M115/1.11111</f>
        <v>2.925002925002925</v>
      </c>
      <c r="O115" s="2"/>
      <c r="P115" s="2">
        <v>3.05</v>
      </c>
      <c r="Q115" s="2">
        <v>1.4160256</v>
      </c>
      <c r="R115" s="2">
        <f t="shared" si="25"/>
        <v>0.32619587543462314</v>
      </c>
      <c r="S115" s="2">
        <v>3.26</v>
      </c>
      <c r="T115" s="2">
        <v>4.34</v>
      </c>
      <c r="U115" s="2">
        <v>0.1461768</v>
      </c>
      <c r="V115" s="2">
        <v>772.6</v>
      </c>
      <c r="W115" s="2">
        <v>9.2650000000000006</v>
      </c>
      <c r="X115" s="2">
        <v>83.39</v>
      </c>
      <c r="Y115" s="2">
        <v>212.8</v>
      </c>
      <c r="Z115" s="2">
        <v>70.92</v>
      </c>
      <c r="AA115" s="2">
        <v>49.86</v>
      </c>
      <c r="AB115" s="2">
        <v>87.47</v>
      </c>
      <c r="AC115" s="2">
        <v>9.7129999999999992</v>
      </c>
      <c r="AD115" s="2">
        <v>32.43</v>
      </c>
      <c r="AE115" s="2">
        <v>4.8250000000000002</v>
      </c>
      <c r="AF115" s="2">
        <v>0.95499999999999996</v>
      </c>
      <c r="AG115" s="2">
        <v>2.6539999999999999</v>
      </c>
      <c r="AH115" s="2">
        <v>0.372</v>
      </c>
      <c r="AI115" s="2">
        <v>1.772</v>
      </c>
      <c r="AJ115" s="2">
        <v>0.30499999999999999</v>
      </c>
      <c r="AK115" s="2">
        <v>0.77</v>
      </c>
      <c r="AL115" s="2">
        <v>0.11899999999999999</v>
      </c>
      <c r="AM115" s="2">
        <v>0.70299999999999996</v>
      </c>
      <c r="AN115" s="2">
        <v>0.114</v>
      </c>
      <c r="AO115" s="1">
        <v>2.85</v>
      </c>
      <c r="AP115" s="1">
        <v>23.01</v>
      </c>
      <c r="AQ115" s="1">
        <v>47.2</v>
      </c>
      <c r="AR115" s="1">
        <v>-1046</v>
      </c>
      <c r="AS115" s="1">
        <v>4706</v>
      </c>
      <c r="AT115" s="1">
        <v>13</v>
      </c>
      <c r="AU115" s="3">
        <v>0.72582707099999999</v>
      </c>
      <c r="AV115" s="6">
        <f t="shared" si="14"/>
        <v>212.8</v>
      </c>
      <c r="AW115" s="5">
        <f t="shared" si="15"/>
        <v>0.30446429187916829</v>
      </c>
      <c r="AX115" s="5">
        <f t="shared" si="16"/>
        <v>1.126144117157597</v>
      </c>
      <c r="AY115" s="5">
        <f t="shared" si="17"/>
        <v>0.14004517586318169</v>
      </c>
      <c r="AZ115" s="5">
        <f t="shared" si="18"/>
        <v>8.7870619946091633E-2</v>
      </c>
      <c r="BA115" s="5">
        <f t="shared" si="19"/>
        <v>5.4386590584878741E-2</v>
      </c>
      <c r="BB115" s="5">
        <f t="shared" si="20"/>
        <v>0.98197076995854893</v>
      </c>
      <c r="BC115" s="5">
        <f t="shared" si="21"/>
        <v>8.2360116088022508</v>
      </c>
      <c r="BD115" s="5">
        <f t="shared" si="22"/>
        <v>8.8051336085757069E-3</v>
      </c>
    </row>
    <row r="116" spans="1:56" x14ac:dyDescent="0.3">
      <c r="A116" s="1">
        <v>2008</v>
      </c>
      <c r="B116" s="1" t="s">
        <v>230</v>
      </c>
      <c r="C116" s="1" t="s">
        <v>482</v>
      </c>
      <c r="D116" s="1" t="s">
        <v>232</v>
      </c>
      <c r="E116" s="1" t="s">
        <v>50</v>
      </c>
      <c r="F116" s="1">
        <v>34</v>
      </c>
      <c r="G116" s="1">
        <v>88</v>
      </c>
      <c r="H116" s="1" t="s">
        <v>114</v>
      </c>
      <c r="I116" s="1" t="s">
        <v>65</v>
      </c>
      <c r="J116" s="2">
        <v>68.069999999999993</v>
      </c>
      <c r="K116" s="2">
        <v>0.46</v>
      </c>
      <c r="L116" s="2">
        <v>15.64</v>
      </c>
      <c r="M116" s="2">
        <v>3.25</v>
      </c>
      <c r="N116" s="2">
        <f>O116+M116/1.11111</f>
        <v>2.925002925002925</v>
      </c>
      <c r="O116" s="2"/>
      <c r="P116" s="2">
        <v>3.07</v>
      </c>
      <c r="Q116" s="2">
        <v>1.42</v>
      </c>
      <c r="R116" s="2">
        <f t="shared" si="25"/>
        <v>0.32681220807211403</v>
      </c>
      <c r="S116" s="2">
        <v>3.26</v>
      </c>
      <c r="T116" s="2">
        <v>4.3499999999999996</v>
      </c>
      <c r="U116" s="2">
        <v>0.15</v>
      </c>
      <c r="V116" s="2">
        <v>775</v>
      </c>
      <c r="W116" s="2">
        <v>9.2080000000000002</v>
      </c>
      <c r="X116" s="2">
        <v>84.17</v>
      </c>
      <c r="Y116" s="2">
        <v>213.9</v>
      </c>
      <c r="Z116" s="2">
        <v>72.27</v>
      </c>
      <c r="AA116" s="2">
        <v>50.66</v>
      </c>
      <c r="AB116" s="2">
        <v>88.28</v>
      </c>
      <c r="AC116" s="2">
        <v>9.718</v>
      </c>
      <c r="AD116" s="2">
        <v>32.69</v>
      </c>
      <c r="AE116" s="2">
        <v>4.8159999999999998</v>
      </c>
      <c r="AF116" s="2">
        <v>0.89400000000000002</v>
      </c>
      <c r="AG116" s="2">
        <v>2.8119999999999998</v>
      </c>
      <c r="AH116" s="2">
        <v>0.372</v>
      </c>
      <c r="AI116" s="2">
        <v>1.7989999999999999</v>
      </c>
      <c r="AJ116" s="2">
        <v>0.30599999999999999</v>
      </c>
      <c r="AK116" s="2">
        <v>0.79600000000000004</v>
      </c>
      <c r="AL116" s="2">
        <v>0.109</v>
      </c>
      <c r="AM116" s="2">
        <v>0.70099999999999996</v>
      </c>
      <c r="AN116" s="2">
        <v>0.12</v>
      </c>
      <c r="AO116" s="1">
        <v>2.86</v>
      </c>
      <c r="AP116" s="1">
        <v>23.05</v>
      </c>
      <c r="AQ116" s="1">
        <v>46.5</v>
      </c>
      <c r="AR116" s="1">
        <v>-1054</v>
      </c>
      <c r="AS116" s="1">
        <v>6851</v>
      </c>
      <c r="AT116" s="1">
        <v>13</v>
      </c>
      <c r="AU116" s="3">
        <v>0.340434444</v>
      </c>
      <c r="AV116" s="6">
        <f t="shared" si="14"/>
        <v>213.9</v>
      </c>
      <c r="AW116" s="5">
        <f t="shared" si="15"/>
        <v>0.30678697528442528</v>
      </c>
      <c r="AX116" s="5">
        <f t="shared" si="16"/>
        <v>1.1328007988017972</v>
      </c>
      <c r="AY116" s="5">
        <f t="shared" si="17"/>
        <v>0.1403678606001936</v>
      </c>
      <c r="AZ116" s="5">
        <f t="shared" si="18"/>
        <v>8.7870619946091633E-2</v>
      </c>
      <c r="BA116" s="5">
        <f t="shared" si="19"/>
        <v>5.4743223965763192E-2</v>
      </c>
      <c r="BB116" s="5">
        <f t="shared" si="20"/>
        <v>0.97179051122037019</v>
      </c>
      <c r="BC116" s="5">
        <f t="shared" si="21"/>
        <v>8.2446648287297037</v>
      </c>
      <c r="BD116" s="5">
        <f t="shared" si="22"/>
        <v>8.9275677962807991E-3</v>
      </c>
    </row>
    <row r="117" spans="1:56" x14ac:dyDescent="0.3">
      <c r="A117" s="1">
        <v>2008</v>
      </c>
      <c r="B117" s="1" t="s">
        <v>230</v>
      </c>
      <c r="C117" s="1" t="s">
        <v>543</v>
      </c>
      <c r="D117" s="1" t="s">
        <v>232</v>
      </c>
      <c r="E117" s="1" t="s">
        <v>50</v>
      </c>
      <c r="F117" s="1">
        <v>34</v>
      </c>
      <c r="G117" s="1">
        <v>88</v>
      </c>
      <c r="H117" s="1" t="s">
        <v>114</v>
      </c>
      <c r="I117" s="1" t="s">
        <v>65</v>
      </c>
      <c r="J117" s="2">
        <v>68.239999999999995</v>
      </c>
      <c r="K117" s="2">
        <v>0.462779422</v>
      </c>
      <c r="L117" s="2">
        <v>15.71</v>
      </c>
      <c r="M117" s="2">
        <v>3.29</v>
      </c>
      <c r="N117" s="2">
        <f>O117+M117/1.11111</f>
        <v>2.9610029610029609</v>
      </c>
      <c r="O117" s="2"/>
      <c r="P117" s="2">
        <v>3.11</v>
      </c>
      <c r="Q117" s="2">
        <v>1.439978889</v>
      </c>
      <c r="R117" s="2">
        <f t="shared" si="25"/>
        <v>0.32719491651596588</v>
      </c>
      <c r="S117" s="2">
        <v>3.266269356</v>
      </c>
      <c r="T117" s="2">
        <v>4.3775358219999996</v>
      </c>
      <c r="U117" s="2">
        <v>0.14995642200000001</v>
      </c>
      <c r="V117" s="2">
        <v>773.7</v>
      </c>
      <c r="W117" s="2">
        <v>9.3350000000000009</v>
      </c>
      <c r="X117" s="2">
        <v>82.88</v>
      </c>
      <c r="Y117" s="2">
        <v>211.9</v>
      </c>
      <c r="Z117" s="2">
        <v>70.66</v>
      </c>
      <c r="AA117" s="2">
        <v>49.53</v>
      </c>
      <c r="AB117" s="2">
        <v>87.66</v>
      </c>
      <c r="AC117" s="2">
        <v>9.5120000000000005</v>
      </c>
      <c r="AD117" s="2">
        <v>32.130000000000003</v>
      </c>
      <c r="AE117" s="2">
        <v>4.6900000000000004</v>
      </c>
      <c r="AF117" s="2">
        <v>0.92100000000000004</v>
      </c>
      <c r="AG117" s="2">
        <v>2.778</v>
      </c>
      <c r="AH117" s="2">
        <v>0.36399999999999999</v>
      </c>
      <c r="AI117" s="2">
        <v>1.7749999999999999</v>
      </c>
      <c r="AJ117" s="2">
        <v>0.29699999999999999</v>
      </c>
      <c r="AK117" s="2">
        <v>0.77900000000000003</v>
      </c>
      <c r="AL117" s="2">
        <v>0.112</v>
      </c>
      <c r="AM117" s="2">
        <v>0.70099999999999996</v>
      </c>
      <c r="AN117" s="2">
        <v>0.113</v>
      </c>
      <c r="AO117" s="1">
        <v>2.84</v>
      </c>
      <c r="AP117" s="1">
        <v>23.05</v>
      </c>
      <c r="AQ117" s="1">
        <v>46.1</v>
      </c>
      <c r="AR117" s="1">
        <v>-1028</v>
      </c>
      <c r="AS117" s="1">
        <v>5579</v>
      </c>
      <c r="AT117" s="1">
        <v>13</v>
      </c>
      <c r="AU117" s="3">
        <v>0.17887707799999999</v>
      </c>
      <c r="AV117" s="6">
        <f t="shared" si="14"/>
        <v>211.9</v>
      </c>
      <c r="AW117" s="5">
        <f t="shared" si="15"/>
        <v>0.30816006276971358</v>
      </c>
      <c r="AX117" s="5">
        <f t="shared" si="16"/>
        <v>1.1356298885005822</v>
      </c>
      <c r="AY117" s="5">
        <f t="shared" si="17"/>
        <v>0.14125639954824137</v>
      </c>
      <c r="AZ117" s="5">
        <f t="shared" si="18"/>
        <v>8.8039605283018865E-2</v>
      </c>
      <c r="BA117" s="5">
        <f t="shared" si="19"/>
        <v>5.5456490727532094E-2</v>
      </c>
      <c r="BB117" s="5">
        <f t="shared" si="20"/>
        <v>0.97214850544665454</v>
      </c>
      <c r="BC117" s="5">
        <f t="shared" si="21"/>
        <v>8.2443605336373622</v>
      </c>
      <c r="BD117" s="5">
        <f t="shared" si="22"/>
        <v>8.8414027717352833E-3</v>
      </c>
    </row>
    <row r="118" spans="1:56" x14ac:dyDescent="0.3">
      <c r="A118" s="1">
        <v>2008</v>
      </c>
      <c r="B118" s="1" t="s">
        <v>292</v>
      </c>
      <c r="C118" s="1" t="s">
        <v>332</v>
      </c>
      <c r="D118" s="1" t="s">
        <v>294</v>
      </c>
      <c r="E118" s="1" t="s">
        <v>295</v>
      </c>
      <c r="F118" s="1">
        <v>-19.145</v>
      </c>
      <c r="G118" s="1">
        <v>-178.042</v>
      </c>
      <c r="H118" s="1" t="s">
        <v>71</v>
      </c>
      <c r="I118" s="1" t="s">
        <v>47</v>
      </c>
      <c r="J118" s="2">
        <v>61.21</v>
      </c>
      <c r="K118" s="2">
        <v>0.88</v>
      </c>
      <c r="L118" s="2">
        <v>17.68</v>
      </c>
      <c r="M118" s="2"/>
      <c r="N118" s="2">
        <v>4.51</v>
      </c>
      <c r="O118" s="2"/>
      <c r="P118" s="2">
        <v>6.26</v>
      </c>
      <c r="Q118" s="2">
        <v>2.27</v>
      </c>
      <c r="R118" s="2">
        <f t="shared" si="25"/>
        <v>0.33480825958702071</v>
      </c>
      <c r="S118" s="2">
        <v>1.78</v>
      </c>
      <c r="T118" s="2">
        <v>4.88</v>
      </c>
      <c r="U118" s="2">
        <v>0.46</v>
      </c>
      <c r="V118" s="2">
        <v>1667</v>
      </c>
      <c r="W118" s="2">
        <v>20</v>
      </c>
      <c r="X118" s="2">
        <v>83.35</v>
      </c>
      <c r="Y118" s="2">
        <v>178</v>
      </c>
      <c r="Z118" s="2">
        <v>19.100000000000001</v>
      </c>
      <c r="AA118" s="2">
        <v>30.56</v>
      </c>
      <c r="AB118" s="2">
        <v>64.03</v>
      </c>
      <c r="AC118" s="2">
        <v>8.74</v>
      </c>
      <c r="AD118" s="2">
        <v>35.74</v>
      </c>
      <c r="AE118" s="2">
        <v>6.2</v>
      </c>
      <c r="AF118" s="2">
        <v>1.75</v>
      </c>
      <c r="AG118" s="2">
        <v>4.58</v>
      </c>
      <c r="AH118" s="2">
        <v>0.59</v>
      </c>
      <c r="AI118" s="2">
        <v>2.99</v>
      </c>
      <c r="AJ118" s="2">
        <v>0.59</v>
      </c>
      <c r="AK118" s="2">
        <v>1.65</v>
      </c>
      <c r="AL118" s="2"/>
      <c r="AM118" s="2">
        <v>1.6</v>
      </c>
      <c r="AN118" s="2">
        <v>0.26</v>
      </c>
      <c r="AO118" s="1">
        <v>3.21</v>
      </c>
      <c r="AP118" s="1">
        <v>16.12</v>
      </c>
      <c r="AQ118" s="1">
        <v>25.2</v>
      </c>
      <c r="AR118" s="1">
        <v>-1188</v>
      </c>
      <c r="AS118" s="1">
        <v>5203</v>
      </c>
      <c r="AT118" s="1">
        <v>12</v>
      </c>
      <c r="AU118" s="3">
        <v>0.916001917</v>
      </c>
      <c r="AV118" s="6">
        <f t="shared" si="14"/>
        <v>178</v>
      </c>
      <c r="AW118" s="5">
        <f t="shared" si="15"/>
        <v>0.34680266771282853</v>
      </c>
      <c r="AX118" s="5">
        <f t="shared" si="16"/>
        <v>1.0186387086037609</v>
      </c>
      <c r="AY118" s="5">
        <f t="shared" si="17"/>
        <v>0.1574701516618264</v>
      </c>
      <c r="AZ118" s="5">
        <f t="shared" si="18"/>
        <v>4.7978436657681943E-2</v>
      </c>
      <c r="BA118" s="5">
        <f t="shared" si="19"/>
        <v>0.11162624821683309</v>
      </c>
      <c r="BB118" s="5">
        <f t="shared" si="20"/>
        <v>1.2135340803968342</v>
      </c>
      <c r="BC118" s="5">
        <f t="shared" si="21"/>
        <v>8.0391827949297081</v>
      </c>
      <c r="BD118" s="5">
        <f t="shared" si="22"/>
        <v>6.0492657131894761E-3</v>
      </c>
    </row>
    <row r="119" spans="1:56" x14ac:dyDescent="0.3">
      <c r="A119" s="1">
        <v>2008</v>
      </c>
      <c r="B119" s="1" t="s">
        <v>230</v>
      </c>
      <c r="C119" s="1" t="s">
        <v>541</v>
      </c>
      <c r="D119" s="1" t="s">
        <v>232</v>
      </c>
      <c r="E119" s="1" t="s">
        <v>50</v>
      </c>
      <c r="F119" s="1">
        <v>34</v>
      </c>
      <c r="G119" s="1">
        <v>88</v>
      </c>
      <c r="H119" s="1" t="s">
        <v>114</v>
      </c>
      <c r="I119" s="1" t="s">
        <v>65</v>
      </c>
      <c r="J119" s="2">
        <v>67.709999999999994</v>
      </c>
      <c r="K119" s="2">
        <v>0.49</v>
      </c>
      <c r="L119" s="2">
        <v>15.65</v>
      </c>
      <c r="M119" s="2">
        <v>3.44</v>
      </c>
      <c r="N119" s="2">
        <f t="shared" ref="N119:N126" si="26">O119+M119/1.11111</f>
        <v>3.0960030960030958</v>
      </c>
      <c r="O119" s="2"/>
      <c r="P119" s="2">
        <v>3.19</v>
      </c>
      <c r="Q119" s="2">
        <v>1.63</v>
      </c>
      <c r="R119" s="2">
        <f t="shared" si="25"/>
        <v>0.34490032420387823</v>
      </c>
      <c r="S119" s="2">
        <v>3.25</v>
      </c>
      <c r="T119" s="2">
        <v>4.32</v>
      </c>
      <c r="U119" s="2">
        <v>0.156876444</v>
      </c>
      <c r="V119" s="2">
        <v>816.7</v>
      </c>
      <c r="W119" s="2">
        <v>9.5730000000000004</v>
      </c>
      <c r="X119" s="2">
        <v>85.31</v>
      </c>
      <c r="Y119" s="2">
        <v>223.6</v>
      </c>
      <c r="Z119" s="2">
        <v>71.98</v>
      </c>
      <c r="AA119" s="2">
        <v>52.76</v>
      </c>
      <c r="AB119" s="2">
        <v>93.77</v>
      </c>
      <c r="AC119" s="2">
        <v>10.220000000000001</v>
      </c>
      <c r="AD119" s="2">
        <v>33.85</v>
      </c>
      <c r="AE119" s="2">
        <v>5.0490000000000004</v>
      </c>
      <c r="AF119" s="2">
        <v>1.014</v>
      </c>
      <c r="AG119" s="2">
        <v>3.0169999999999999</v>
      </c>
      <c r="AH119" s="2">
        <v>0.39</v>
      </c>
      <c r="AI119" s="2">
        <v>1.865</v>
      </c>
      <c r="AJ119" s="2">
        <v>0.32100000000000001</v>
      </c>
      <c r="AK119" s="2">
        <v>0.82899999999999996</v>
      </c>
      <c r="AL119" s="2">
        <v>0.11899999999999999</v>
      </c>
      <c r="AM119" s="2">
        <v>0.73299999999999998</v>
      </c>
      <c r="AN119" s="2">
        <v>0.11700000000000001</v>
      </c>
      <c r="AO119" s="1">
        <v>2.9</v>
      </c>
      <c r="AP119" s="1">
        <v>23.13</v>
      </c>
      <c r="AQ119" s="1">
        <v>43.6</v>
      </c>
      <c r="AR119" s="1">
        <v>-996</v>
      </c>
      <c r="AS119" s="1">
        <v>5371</v>
      </c>
      <c r="AT119" s="1">
        <v>13</v>
      </c>
      <c r="AU119" s="3">
        <v>0.190226742</v>
      </c>
      <c r="AV119" s="6">
        <f t="shared" si="14"/>
        <v>223.6</v>
      </c>
      <c r="AW119" s="5">
        <f t="shared" si="15"/>
        <v>0.30698313063946642</v>
      </c>
      <c r="AX119" s="5">
        <f t="shared" si="16"/>
        <v>1.1268097853220167</v>
      </c>
      <c r="AY119" s="5">
        <f t="shared" si="17"/>
        <v>0.1393998063891578</v>
      </c>
      <c r="AZ119" s="5">
        <f t="shared" si="18"/>
        <v>8.7601078167115903E-2</v>
      </c>
      <c r="BA119" s="5">
        <f t="shared" si="19"/>
        <v>5.6883024251069898E-2</v>
      </c>
      <c r="BB119" s="5">
        <f t="shared" si="20"/>
        <v>0.98512723325451956</v>
      </c>
      <c r="BC119" s="5">
        <f t="shared" si="21"/>
        <v>8.2333286150006764</v>
      </c>
      <c r="BD119" s="5">
        <f t="shared" si="22"/>
        <v>9.2272208732133779E-3</v>
      </c>
    </row>
    <row r="120" spans="1:56" x14ac:dyDescent="0.3">
      <c r="A120" s="1">
        <v>2008</v>
      </c>
      <c r="B120" s="1" t="s">
        <v>230</v>
      </c>
      <c r="C120" s="1" t="s">
        <v>303</v>
      </c>
      <c r="D120" s="1" t="s">
        <v>232</v>
      </c>
      <c r="E120" s="1" t="s">
        <v>50</v>
      </c>
      <c r="F120" s="1">
        <v>34</v>
      </c>
      <c r="G120" s="1">
        <v>88</v>
      </c>
      <c r="H120" s="1" t="s">
        <v>114</v>
      </c>
      <c r="I120" s="1" t="s">
        <v>65</v>
      </c>
      <c r="J120" s="2">
        <v>67.72</v>
      </c>
      <c r="K120" s="2">
        <v>0.4919328</v>
      </c>
      <c r="L120" s="2">
        <v>15.65</v>
      </c>
      <c r="M120" s="2">
        <v>3.45</v>
      </c>
      <c r="N120" s="2">
        <f t="shared" si="26"/>
        <v>3.1050031050031048</v>
      </c>
      <c r="O120" s="2"/>
      <c r="P120" s="2">
        <v>3.18</v>
      </c>
      <c r="Q120" s="2">
        <v>1.65</v>
      </c>
      <c r="R120" s="2">
        <f t="shared" si="25"/>
        <v>0.34700292798208854</v>
      </c>
      <c r="S120" s="2">
        <v>3.21</v>
      </c>
      <c r="T120" s="2">
        <v>4.3099999999999996</v>
      </c>
      <c r="U120" s="2">
        <v>0.15670439999999999</v>
      </c>
      <c r="V120" s="2">
        <v>815.5</v>
      </c>
      <c r="W120" s="2">
        <v>9.7040000000000006</v>
      </c>
      <c r="X120" s="2">
        <v>84.04</v>
      </c>
      <c r="Y120" s="2">
        <v>222.1</v>
      </c>
      <c r="Z120" s="2">
        <v>77.16</v>
      </c>
      <c r="AA120" s="2">
        <v>52.7</v>
      </c>
      <c r="AB120" s="2">
        <v>93.09</v>
      </c>
      <c r="AC120" s="2">
        <v>10.199999999999999</v>
      </c>
      <c r="AD120" s="2">
        <v>34.159999999999997</v>
      </c>
      <c r="AE120" s="2">
        <v>5.0049999999999999</v>
      </c>
      <c r="AF120" s="2">
        <v>0.90600000000000003</v>
      </c>
      <c r="AG120" s="2">
        <v>2.6080000000000001</v>
      </c>
      <c r="AH120" s="2">
        <v>0.379</v>
      </c>
      <c r="AI120" s="2">
        <v>1.79</v>
      </c>
      <c r="AJ120" s="2">
        <v>0.30499999999999999</v>
      </c>
      <c r="AK120" s="2">
        <v>0.78700000000000003</v>
      </c>
      <c r="AL120" s="2">
        <v>0.11799999999999999</v>
      </c>
      <c r="AM120" s="2">
        <v>0.68300000000000005</v>
      </c>
      <c r="AN120" s="2">
        <v>0.115</v>
      </c>
      <c r="AO120" s="1">
        <v>2.87</v>
      </c>
      <c r="AP120" s="1">
        <v>23.4</v>
      </c>
      <c r="AQ120" s="1">
        <v>48</v>
      </c>
      <c r="AR120" s="1">
        <v>-1072</v>
      </c>
      <c r="AS120" s="1">
        <v>4211</v>
      </c>
      <c r="AT120" s="1">
        <v>13</v>
      </c>
      <c r="AU120" s="3">
        <v>1.116799466</v>
      </c>
      <c r="AV120" s="6">
        <f t="shared" si="14"/>
        <v>222.1</v>
      </c>
      <c r="AW120" s="5">
        <f t="shared" si="15"/>
        <v>0.30698313063946642</v>
      </c>
      <c r="AX120" s="5">
        <f t="shared" si="16"/>
        <v>1.1269762023631218</v>
      </c>
      <c r="AY120" s="5">
        <f t="shared" si="17"/>
        <v>0.13907712165214584</v>
      </c>
      <c r="AZ120" s="5">
        <f t="shared" si="18"/>
        <v>8.6522911051212931E-2</v>
      </c>
      <c r="BA120" s="5">
        <f t="shared" si="19"/>
        <v>5.6704707560627676E-2</v>
      </c>
      <c r="BB120" s="5">
        <f t="shared" si="20"/>
        <v>0.9799017776207225</v>
      </c>
      <c r="BC120" s="5">
        <f t="shared" si="21"/>
        <v>8.2377702522894047</v>
      </c>
      <c r="BD120" s="5">
        <f t="shared" si="22"/>
        <v>9.2061204845808129E-3</v>
      </c>
    </row>
    <row r="121" spans="1:56" x14ac:dyDescent="0.3">
      <c r="A121" s="1">
        <v>2008</v>
      </c>
      <c r="B121" s="1" t="s">
        <v>230</v>
      </c>
      <c r="C121" s="1" t="s">
        <v>483</v>
      </c>
      <c r="D121" s="1" t="s">
        <v>232</v>
      </c>
      <c r="E121" s="1" t="s">
        <v>50</v>
      </c>
      <c r="F121" s="1">
        <v>34</v>
      </c>
      <c r="G121" s="1">
        <v>88</v>
      </c>
      <c r="H121" s="1" t="s">
        <v>114</v>
      </c>
      <c r="I121" s="1" t="s">
        <v>65</v>
      </c>
      <c r="J121" s="2">
        <v>67.599999999999994</v>
      </c>
      <c r="K121" s="2">
        <v>0.48</v>
      </c>
      <c r="L121" s="2">
        <v>15.64</v>
      </c>
      <c r="M121" s="2">
        <v>3.36</v>
      </c>
      <c r="N121" s="2">
        <f t="shared" si="26"/>
        <v>3.0240030240030236</v>
      </c>
      <c r="O121" s="2"/>
      <c r="P121" s="2">
        <v>3.19</v>
      </c>
      <c r="Q121" s="2">
        <v>1.64</v>
      </c>
      <c r="R121" s="2">
        <f t="shared" si="25"/>
        <v>0.35162927458662313</v>
      </c>
      <c r="S121" s="2">
        <v>3.25</v>
      </c>
      <c r="T121" s="2">
        <v>4.32</v>
      </c>
      <c r="U121" s="2">
        <v>0.16</v>
      </c>
      <c r="V121" s="2">
        <v>826.7</v>
      </c>
      <c r="W121" s="2">
        <v>9.5709999999999997</v>
      </c>
      <c r="X121" s="2">
        <v>86.38</v>
      </c>
      <c r="Y121" s="2">
        <v>224.2</v>
      </c>
      <c r="Z121" s="2">
        <v>70.150000000000006</v>
      </c>
      <c r="AA121" s="2">
        <v>51.63</v>
      </c>
      <c r="AB121" s="2">
        <v>90.98</v>
      </c>
      <c r="AC121" s="2">
        <v>9.9540000000000006</v>
      </c>
      <c r="AD121" s="2">
        <v>33.380000000000003</v>
      </c>
      <c r="AE121" s="2">
        <v>4.8929999999999998</v>
      </c>
      <c r="AF121" s="2">
        <v>0.95199999999999996</v>
      </c>
      <c r="AG121" s="2">
        <v>2.952</v>
      </c>
      <c r="AH121" s="2">
        <v>0.38600000000000001</v>
      </c>
      <c r="AI121" s="2">
        <v>1.8120000000000001</v>
      </c>
      <c r="AJ121" s="2">
        <v>0.30499999999999999</v>
      </c>
      <c r="AK121" s="2">
        <v>0.83699999999999997</v>
      </c>
      <c r="AL121" s="2">
        <v>0.112</v>
      </c>
      <c r="AM121" s="2">
        <v>0.73599999999999999</v>
      </c>
      <c r="AN121" s="2">
        <v>0.113</v>
      </c>
      <c r="AO121" s="1">
        <v>2.88</v>
      </c>
      <c r="AP121" s="1">
        <v>23.14</v>
      </c>
      <c r="AQ121" s="1">
        <v>43.4</v>
      </c>
      <c r="AR121" s="1">
        <v>-998</v>
      </c>
      <c r="AS121" s="1">
        <v>5527</v>
      </c>
      <c r="AT121" s="1">
        <v>13</v>
      </c>
      <c r="AU121" s="3">
        <v>0.33970487300000002</v>
      </c>
      <c r="AV121" s="6">
        <f t="shared" si="14"/>
        <v>224.2</v>
      </c>
      <c r="AW121" s="5">
        <f t="shared" si="15"/>
        <v>0.30678697528442528</v>
      </c>
      <c r="AX121" s="5">
        <f t="shared" si="16"/>
        <v>1.1249791978698618</v>
      </c>
      <c r="AY121" s="5">
        <f t="shared" si="17"/>
        <v>0.1393998063891578</v>
      </c>
      <c r="AZ121" s="5">
        <f t="shared" si="18"/>
        <v>8.7601078167115903E-2</v>
      </c>
      <c r="BA121" s="5">
        <f t="shared" si="19"/>
        <v>5.6883024251069898E-2</v>
      </c>
      <c r="BB121" s="5">
        <f t="shared" si="20"/>
        <v>0.9873611526367434</v>
      </c>
      <c r="BC121" s="5">
        <f t="shared" si="21"/>
        <v>8.2314297835257868</v>
      </c>
      <c r="BD121" s="5">
        <f t="shared" si="22"/>
        <v>9.2344295739483166E-3</v>
      </c>
    </row>
    <row r="122" spans="1:56" x14ac:dyDescent="0.3">
      <c r="A122" s="1">
        <v>2008</v>
      </c>
      <c r="B122" s="1" t="s">
        <v>230</v>
      </c>
      <c r="C122" s="1" t="s">
        <v>389</v>
      </c>
      <c r="D122" s="1" t="s">
        <v>232</v>
      </c>
      <c r="E122" s="1" t="s">
        <v>50</v>
      </c>
      <c r="F122" s="1">
        <v>34</v>
      </c>
      <c r="G122" s="1">
        <v>88</v>
      </c>
      <c r="H122" s="1" t="s">
        <v>114</v>
      </c>
      <c r="I122" s="1" t="s">
        <v>65</v>
      </c>
      <c r="J122" s="2">
        <v>67.48</v>
      </c>
      <c r="K122" s="2">
        <v>0.67</v>
      </c>
      <c r="L122" s="2">
        <v>14.74</v>
      </c>
      <c r="M122" s="2">
        <v>3.96</v>
      </c>
      <c r="N122" s="2">
        <f t="shared" si="26"/>
        <v>3.5640035640035639</v>
      </c>
      <c r="O122" s="2"/>
      <c r="P122" s="2">
        <v>3.43</v>
      </c>
      <c r="Q122" s="2">
        <v>2.06</v>
      </c>
      <c r="R122" s="2">
        <f t="shared" si="25"/>
        <v>0.36628710785054092</v>
      </c>
      <c r="S122" s="2">
        <v>4.07</v>
      </c>
      <c r="T122" s="2">
        <v>3.46</v>
      </c>
      <c r="U122" s="2">
        <v>0.19605002199999999</v>
      </c>
      <c r="V122" s="2">
        <v>524.29999999999995</v>
      </c>
      <c r="W122" s="2">
        <v>10.86</v>
      </c>
      <c r="X122" s="2">
        <v>48.28</v>
      </c>
      <c r="Y122" s="2">
        <v>274.89999999999998</v>
      </c>
      <c r="Z122" s="2">
        <v>88.49</v>
      </c>
      <c r="AA122" s="2">
        <v>67.61</v>
      </c>
      <c r="AB122" s="2">
        <v>112.8</v>
      </c>
      <c r="AC122" s="2">
        <v>11.91</v>
      </c>
      <c r="AD122" s="2">
        <v>38.5</v>
      </c>
      <c r="AE122" s="2">
        <v>5.4329999999999998</v>
      </c>
      <c r="AF122" s="2">
        <v>1.0149999999999999</v>
      </c>
      <c r="AG122" s="2">
        <v>3.0179999999999998</v>
      </c>
      <c r="AH122" s="2">
        <v>0.42699999999999999</v>
      </c>
      <c r="AI122" s="2">
        <v>2.0990000000000002</v>
      </c>
      <c r="AJ122" s="2">
        <v>0.34899999999999998</v>
      </c>
      <c r="AK122" s="2">
        <v>0.92</v>
      </c>
      <c r="AL122" s="2">
        <v>0.122</v>
      </c>
      <c r="AM122" s="2">
        <v>0.76400000000000001</v>
      </c>
      <c r="AN122" s="2">
        <v>0.121</v>
      </c>
      <c r="AO122" s="1">
        <v>3</v>
      </c>
      <c r="AP122" s="1">
        <v>24.02</v>
      </c>
      <c r="AQ122" s="1">
        <v>50.6</v>
      </c>
      <c r="AR122" s="1">
        <v>-868</v>
      </c>
      <c r="AS122" s="1">
        <v>3484</v>
      </c>
      <c r="AT122" s="1">
        <v>13</v>
      </c>
      <c r="AU122" s="3">
        <v>0.644931331</v>
      </c>
      <c r="AV122" s="6">
        <f t="shared" si="14"/>
        <v>274.89999999999998</v>
      </c>
      <c r="AW122" s="5">
        <f t="shared" si="15"/>
        <v>0.2891329933307179</v>
      </c>
      <c r="AX122" s="5">
        <f t="shared" si="16"/>
        <v>1.1229821933766018</v>
      </c>
      <c r="AY122" s="5">
        <f t="shared" si="17"/>
        <v>0.11164891900613101</v>
      </c>
      <c r="AZ122" s="5">
        <f t="shared" si="18"/>
        <v>0.10970350404312669</v>
      </c>
      <c r="BA122" s="5">
        <f t="shared" si="19"/>
        <v>6.1162624821683317E-2</v>
      </c>
      <c r="BB122" s="5">
        <f t="shared" si="20"/>
        <v>1.0584754668050271</v>
      </c>
      <c r="BC122" s="5">
        <f t="shared" si="21"/>
        <v>8.1709826164827426</v>
      </c>
      <c r="BD122" s="5">
        <f t="shared" si="22"/>
        <v>1.0658530541945014E-2</v>
      </c>
    </row>
    <row r="123" spans="1:56" x14ac:dyDescent="0.3">
      <c r="A123" s="1">
        <v>2008</v>
      </c>
      <c r="B123" s="1" t="s">
        <v>230</v>
      </c>
      <c r="C123" s="1" t="s">
        <v>453</v>
      </c>
      <c r="D123" s="1" t="s">
        <v>232</v>
      </c>
      <c r="E123" s="1" t="s">
        <v>50</v>
      </c>
      <c r="F123" s="1">
        <v>34</v>
      </c>
      <c r="G123" s="1">
        <v>88</v>
      </c>
      <c r="H123" s="1" t="s">
        <v>114</v>
      </c>
      <c r="I123" s="1" t="s">
        <v>65</v>
      </c>
      <c r="J123" s="2">
        <v>67.53</v>
      </c>
      <c r="K123" s="2">
        <v>0.66921624400000002</v>
      </c>
      <c r="L123" s="2">
        <v>14.8</v>
      </c>
      <c r="M123" s="2">
        <v>4.03</v>
      </c>
      <c r="N123" s="2">
        <f t="shared" si="26"/>
        <v>3.627003627003627</v>
      </c>
      <c r="O123" s="2"/>
      <c r="P123" s="2">
        <v>3.49</v>
      </c>
      <c r="Q123" s="2">
        <v>2.13</v>
      </c>
      <c r="R123" s="2">
        <f t="shared" si="25"/>
        <v>0.36998413376171702</v>
      </c>
      <c r="S123" s="2">
        <v>4.04</v>
      </c>
      <c r="T123" s="2">
        <v>3.47</v>
      </c>
      <c r="U123" s="2">
        <v>0.19589242200000001</v>
      </c>
      <c r="V123" s="2">
        <v>510.9</v>
      </c>
      <c r="W123" s="2">
        <v>10.61</v>
      </c>
      <c r="X123" s="2">
        <v>48.15</v>
      </c>
      <c r="Y123" s="2">
        <v>280.3</v>
      </c>
      <c r="Z123" s="2">
        <v>86.34</v>
      </c>
      <c r="AA123" s="2">
        <v>67.86</v>
      </c>
      <c r="AB123" s="2">
        <v>114.7</v>
      </c>
      <c r="AC123" s="2">
        <v>11.96</v>
      </c>
      <c r="AD123" s="2">
        <v>38.49</v>
      </c>
      <c r="AE123" s="2">
        <v>5.391</v>
      </c>
      <c r="AF123" s="2">
        <v>1.034</v>
      </c>
      <c r="AG123" s="2">
        <v>3.0840000000000001</v>
      </c>
      <c r="AH123" s="2">
        <v>0.436</v>
      </c>
      <c r="AI123" s="2">
        <v>2.0259999999999998</v>
      </c>
      <c r="AJ123" s="2">
        <v>0.34200000000000003</v>
      </c>
      <c r="AK123" s="2">
        <v>0.89400000000000002</v>
      </c>
      <c r="AL123" s="2">
        <v>0.127</v>
      </c>
      <c r="AM123" s="2">
        <v>0.78600000000000003</v>
      </c>
      <c r="AN123" s="2">
        <v>0.11799999999999999</v>
      </c>
      <c r="AO123" s="1">
        <v>3</v>
      </c>
      <c r="AP123" s="1">
        <v>24.07</v>
      </c>
      <c r="AQ123" s="1">
        <v>51.3</v>
      </c>
      <c r="AR123" s="1">
        <v>-881</v>
      </c>
      <c r="AS123" s="1">
        <v>3433</v>
      </c>
      <c r="AT123" s="1">
        <v>13</v>
      </c>
      <c r="AU123" s="3">
        <v>0.40747506</v>
      </c>
      <c r="AV123" s="6">
        <f t="shared" si="14"/>
        <v>280.3</v>
      </c>
      <c r="AW123" s="5">
        <f t="shared" si="15"/>
        <v>0.29030992546096507</v>
      </c>
      <c r="AX123" s="5">
        <f t="shared" si="16"/>
        <v>1.1238142785821268</v>
      </c>
      <c r="AY123" s="5">
        <f t="shared" si="17"/>
        <v>0.11197160374314297</v>
      </c>
      <c r="AZ123" s="5">
        <f t="shared" si="18"/>
        <v>0.10889487870619946</v>
      </c>
      <c r="BA123" s="5">
        <f t="shared" si="19"/>
        <v>6.223252496433667E-2</v>
      </c>
      <c r="BB123" s="5">
        <f t="shared" si="20"/>
        <v>1.0584730523918615</v>
      </c>
      <c r="BC123" s="5">
        <f t="shared" si="21"/>
        <v>8.1709846687339365</v>
      </c>
      <c r="BD123" s="5">
        <f t="shared" si="22"/>
        <v>1.0867923762061268E-2</v>
      </c>
    </row>
    <row r="124" spans="1:56" x14ac:dyDescent="0.3">
      <c r="A124" s="1">
        <v>2008</v>
      </c>
      <c r="B124" s="1" t="s">
        <v>230</v>
      </c>
      <c r="C124" s="1" t="s">
        <v>519</v>
      </c>
      <c r="D124" s="1" t="s">
        <v>232</v>
      </c>
      <c r="E124" s="1" t="s">
        <v>50</v>
      </c>
      <c r="F124" s="1">
        <v>34</v>
      </c>
      <c r="G124" s="1">
        <v>88</v>
      </c>
      <c r="H124" s="1" t="s">
        <v>114</v>
      </c>
      <c r="I124" s="1" t="s">
        <v>65</v>
      </c>
      <c r="J124" s="2">
        <v>66.941201559999996</v>
      </c>
      <c r="K124" s="2">
        <v>0.67204866699999999</v>
      </c>
      <c r="L124" s="2">
        <v>14.61557167</v>
      </c>
      <c r="M124" s="2">
        <v>3.9975992219999998</v>
      </c>
      <c r="N124" s="2">
        <f t="shared" si="26"/>
        <v>3.5978428976428973</v>
      </c>
      <c r="O124" s="2"/>
      <c r="P124" s="2">
        <v>3.4415235559999999</v>
      </c>
      <c r="Q124" s="2">
        <v>2.1400487780000002</v>
      </c>
      <c r="R124" s="2">
        <f t="shared" si="25"/>
        <v>0.37296779008296982</v>
      </c>
      <c r="S124" s="2">
        <v>3.9490293329999999</v>
      </c>
      <c r="T124" s="2">
        <v>3.3850238890000002</v>
      </c>
      <c r="U124" s="2">
        <v>0.19427955599999999</v>
      </c>
      <c r="V124" s="2">
        <v>509.3</v>
      </c>
      <c r="W124" s="2">
        <v>10.45</v>
      </c>
      <c r="X124" s="2">
        <v>48.74</v>
      </c>
      <c r="Y124" s="2">
        <v>274.2</v>
      </c>
      <c r="Z124" s="2">
        <v>88.13</v>
      </c>
      <c r="AA124" s="2">
        <v>66.540000000000006</v>
      </c>
      <c r="AB124" s="2">
        <v>113.8</v>
      </c>
      <c r="AC124" s="2">
        <v>11.69</v>
      </c>
      <c r="AD124" s="2">
        <v>38.590000000000003</v>
      </c>
      <c r="AE124" s="2">
        <v>5.4050000000000002</v>
      </c>
      <c r="AF124" s="2">
        <v>1.0660000000000001</v>
      </c>
      <c r="AG124" s="2">
        <v>3.4279999999999999</v>
      </c>
      <c r="AH124" s="2">
        <v>0.44400000000000001</v>
      </c>
      <c r="AI124" s="2">
        <v>2.0270000000000001</v>
      </c>
      <c r="AJ124" s="2">
        <v>0.35</v>
      </c>
      <c r="AK124" s="2">
        <v>0.89600000000000002</v>
      </c>
      <c r="AL124" s="2">
        <v>0.127</v>
      </c>
      <c r="AM124" s="2">
        <v>0.755</v>
      </c>
      <c r="AN124" s="2">
        <v>0.123</v>
      </c>
      <c r="AO124" s="1">
        <v>3.01</v>
      </c>
      <c r="AP124" s="1">
        <v>23.94</v>
      </c>
      <c r="AQ124" s="1">
        <v>46.2</v>
      </c>
      <c r="AR124" s="1">
        <v>-868</v>
      </c>
      <c r="AS124" s="1">
        <v>5669</v>
      </c>
      <c r="AT124" s="1">
        <v>13</v>
      </c>
      <c r="AU124" s="3">
        <v>0.23159975699999999</v>
      </c>
      <c r="AV124" s="6">
        <f t="shared" si="14"/>
        <v>274.2</v>
      </c>
      <c r="AW124" s="5">
        <f t="shared" si="15"/>
        <v>0.28669226500588463</v>
      </c>
      <c r="AX124" s="5">
        <f t="shared" si="16"/>
        <v>1.1140156691629222</v>
      </c>
      <c r="AY124" s="5">
        <f t="shared" si="17"/>
        <v>0.10922955434010972</v>
      </c>
      <c r="AZ124" s="5">
        <f t="shared" si="18"/>
        <v>0.10644283916442047</v>
      </c>
      <c r="BA124" s="5">
        <f t="shared" si="19"/>
        <v>6.1368109058487878E-2</v>
      </c>
      <c r="BB124" s="5">
        <f t="shared" si="20"/>
        <v>1.0595809240230019</v>
      </c>
      <c r="BC124" s="5">
        <f t="shared" si="21"/>
        <v>8.1700429778474657</v>
      </c>
      <c r="BD124" s="5">
        <f t="shared" si="22"/>
        <v>1.0621404894794514E-2</v>
      </c>
    </row>
    <row r="125" spans="1:56" x14ac:dyDescent="0.3">
      <c r="A125" s="1">
        <v>2008</v>
      </c>
      <c r="B125" s="1" t="s">
        <v>230</v>
      </c>
      <c r="C125" s="1" t="s">
        <v>486</v>
      </c>
      <c r="D125" s="1" t="s">
        <v>232</v>
      </c>
      <c r="E125" s="1" t="s">
        <v>50</v>
      </c>
      <c r="F125" s="1">
        <v>34</v>
      </c>
      <c r="G125" s="1">
        <v>88</v>
      </c>
      <c r="H125" s="1" t="s">
        <v>114</v>
      </c>
      <c r="I125" s="1" t="s">
        <v>65</v>
      </c>
      <c r="J125" s="2">
        <v>67.23</v>
      </c>
      <c r="K125" s="2">
        <v>0.62</v>
      </c>
      <c r="L125" s="2">
        <v>14.93</v>
      </c>
      <c r="M125" s="2">
        <v>3.7</v>
      </c>
      <c r="N125" s="2">
        <f t="shared" si="26"/>
        <v>3.33000333000333</v>
      </c>
      <c r="O125" s="2"/>
      <c r="P125" s="2">
        <v>3.42</v>
      </c>
      <c r="Q125" s="2">
        <v>2.0299999999999998</v>
      </c>
      <c r="R125" s="2">
        <f t="shared" si="25"/>
        <v>0.37873110798958004</v>
      </c>
      <c r="S125" s="2">
        <v>4.04</v>
      </c>
      <c r="T125" s="2">
        <v>3.32</v>
      </c>
      <c r="U125" s="2">
        <v>0.18</v>
      </c>
      <c r="V125" s="2">
        <v>510.7</v>
      </c>
      <c r="W125" s="2">
        <v>10.45</v>
      </c>
      <c r="X125" s="2">
        <v>48.87</v>
      </c>
      <c r="Y125" s="2">
        <v>271.8</v>
      </c>
      <c r="Z125" s="2">
        <v>90.6</v>
      </c>
      <c r="AA125" s="2">
        <v>66.41</v>
      </c>
      <c r="AB125" s="2">
        <v>113.5</v>
      </c>
      <c r="AC125" s="2">
        <v>11.94</v>
      </c>
      <c r="AD125" s="2">
        <v>38.36</v>
      </c>
      <c r="AE125" s="2">
        <v>5.3609999999999998</v>
      </c>
      <c r="AF125" s="2">
        <v>0.999</v>
      </c>
      <c r="AG125" s="2">
        <v>3.1389999999999998</v>
      </c>
      <c r="AH125" s="2">
        <v>0.41499999999999998</v>
      </c>
      <c r="AI125" s="2">
        <v>2.0350000000000001</v>
      </c>
      <c r="AJ125" s="2">
        <v>0.33900000000000002</v>
      </c>
      <c r="AK125" s="2">
        <v>0.875</v>
      </c>
      <c r="AL125" s="2">
        <v>0.126</v>
      </c>
      <c r="AM125" s="2">
        <v>0.73299999999999998</v>
      </c>
      <c r="AN125" s="2">
        <v>0.12</v>
      </c>
      <c r="AO125" s="1">
        <v>2.99</v>
      </c>
      <c r="AP125" s="1">
        <v>24.12</v>
      </c>
      <c r="AQ125" s="1">
        <v>49.7</v>
      </c>
      <c r="AR125" s="1">
        <v>-915</v>
      </c>
      <c r="AS125" s="1">
        <v>3871</v>
      </c>
      <c r="AT125" s="1">
        <v>13</v>
      </c>
      <c r="AU125" s="3">
        <v>0.331416039</v>
      </c>
      <c r="AV125" s="6">
        <f t="shared" si="14"/>
        <v>271.8</v>
      </c>
      <c r="AW125" s="5">
        <f t="shared" si="15"/>
        <v>0.29285994507650054</v>
      </c>
      <c r="AX125" s="5">
        <f t="shared" si="16"/>
        <v>1.1188217673489766</v>
      </c>
      <c r="AY125" s="5">
        <f t="shared" si="17"/>
        <v>0.10713133268796386</v>
      </c>
      <c r="AZ125" s="5">
        <f t="shared" si="18"/>
        <v>0.10889487870619946</v>
      </c>
      <c r="BA125" s="5">
        <f t="shared" si="19"/>
        <v>6.0984308131241081E-2</v>
      </c>
      <c r="BB125" s="5">
        <f t="shared" si="20"/>
        <v>1.031547356556191</v>
      </c>
      <c r="BC125" s="5">
        <f t="shared" si="21"/>
        <v>8.1938715101942563</v>
      </c>
      <c r="BD125" s="5">
        <f t="shared" si="22"/>
        <v>1.0782328690141098E-2</v>
      </c>
    </row>
    <row r="126" spans="1:56" x14ac:dyDescent="0.3">
      <c r="A126" s="1">
        <v>2008</v>
      </c>
      <c r="B126" s="1" t="s">
        <v>230</v>
      </c>
      <c r="C126" s="1" t="s">
        <v>402</v>
      </c>
      <c r="D126" s="1" t="s">
        <v>232</v>
      </c>
      <c r="E126" s="1" t="s">
        <v>50</v>
      </c>
      <c r="F126" s="1">
        <v>34</v>
      </c>
      <c r="G126" s="1">
        <v>88</v>
      </c>
      <c r="H126" s="1" t="s">
        <v>114</v>
      </c>
      <c r="I126" s="1" t="s">
        <v>65</v>
      </c>
      <c r="J126" s="2">
        <v>63.132239869999999</v>
      </c>
      <c r="K126" s="2">
        <v>0.66890217799999996</v>
      </c>
      <c r="L126" s="2">
        <v>15.22373649</v>
      </c>
      <c r="M126" s="2">
        <v>4.8899999999999997</v>
      </c>
      <c r="N126" s="2">
        <f t="shared" si="26"/>
        <v>4.4010044010044007</v>
      </c>
      <c r="O126" s="2"/>
      <c r="P126" s="2">
        <v>4.7230656</v>
      </c>
      <c r="Q126" s="2">
        <v>2.7909023999999998</v>
      </c>
      <c r="R126" s="2">
        <f t="shared" si="25"/>
        <v>0.38806153600464216</v>
      </c>
      <c r="S126" s="2">
        <v>3.153679956</v>
      </c>
      <c r="T126" s="2">
        <v>3.7420753329999998</v>
      </c>
      <c r="U126" s="2">
        <v>0.19878222200000001</v>
      </c>
      <c r="V126" s="2">
        <v>1108.9000000000001</v>
      </c>
      <c r="W126" s="2">
        <v>14.8</v>
      </c>
      <c r="X126" s="2">
        <v>74.930000000000007</v>
      </c>
      <c r="Y126" s="2">
        <v>200.8</v>
      </c>
      <c r="Z126" s="2">
        <v>40.15</v>
      </c>
      <c r="AA126" s="2">
        <v>47.58</v>
      </c>
      <c r="AB126" s="2">
        <v>86.8</v>
      </c>
      <c r="AC126" s="2">
        <v>9.7609999999999992</v>
      </c>
      <c r="AD126" s="2">
        <v>34.200000000000003</v>
      </c>
      <c r="AE126" s="2">
        <v>5.4249999999999998</v>
      </c>
      <c r="AF126" s="2">
        <v>1.123</v>
      </c>
      <c r="AG126" s="2">
        <v>4.0010000000000003</v>
      </c>
      <c r="AH126" s="2">
        <v>0.50600000000000001</v>
      </c>
      <c r="AI126" s="2">
        <v>2.798</v>
      </c>
      <c r="AJ126" s="2">
        <v>0.501</v>
      </c>
      <c r="AK126" s="2">
        <v>1.3009999999999999</v>
      </c>
      <c r="AL126" s="2">
        <v>0.20899999999999999</v>
      </c>
      <c r="AM126" s="2">
        <v>1.1850000000000001</v>
      </c>
      <c r="AN126" s="2">
        <v>0.19600000000000001</v>
      </c>
      <c r="AO126" s="1">
        <v>3.15</v>
      </c>
      <c r="AP126" s="1">
        <v>19.27</v>
      </c>
      <c r="AQ126" s="1">
        <v>47.7</v>
      </c>
      <c r="AR126" s="1">
        <v>-789</v>
      </c>
      <c r="AS126" s="1">
        <v>3099</v>
      </c>
      <c r="AT126" s="1">
        <v>13</v>
      </c>
      <c r="AU126" s="3">
        <v>0.602028911</v>
      </c>
      <c r="AV126" s="6">
        <f t="shared" si="14"/>
        <v>200.8</v>
      </c>
      <c r="AW126" s="5">
        <f t="shared" si="15"/>
        <v>0.29862174362495092</v>
      </c>
      <c r="AX126" s="5">
        <f t="shared" si="16"/>
        <v>1.0506280557497087</v>
      </c>
      <c r="AY126" s="5">
        <f t="shared" si="17"/>
        <v>0.12075105947079703</v>
      </c>
      <c r="AZ126" s="5">
        <f t="shared" si="18"/>
        <v>8.5004850566037737E-2</v>
      </c>
      <c r="BA126" s="5">
        <f t="shared" si="19"/>
        <v>8.4220142653352356E-2</v>
      </c>
      <c r="BB126" s="5">
        <f t="shared" si="20"/>
        <v>1.1926937586623847</v>
      </c>
      <c r="BC126" s="5">
        <f t="shared" si="21"/>
        <v>8.0568970684039911</v>
      </c>
      <c r="BD126" s="5">
        <f t="shared" si="22"/>
        <v>6.9460767650738947E-3</v>
      </c>
    </row>
    <row r="127" spans="1:56" x14ac:dyDescent="0.3">
      <c r="A127" s="1">
        <v>2008</v>
      </c>
      <c r="B127" s="1" t="s">
        <v>292</v>
      </c>
      <c r="C127" s="1" t="s">
        <v>491</v>
      </c>
      <c r="D127" s="1" t="s">
        <v>294</v>
      </c>
      <c r="E127" s="1" t="s">
        <v>295</v>
      </c>
      <c r="F127" s="1">
        <v>-19.117000000000001</v>
      </c>
      <c r="G127" s="1">
        <v>-178.19</v>
      </c>
      <c r="H127" s="1" t="s">
        <v>71</v>
      </c>
      <c r="I127" s="1" t="s">
        <v>47</v>
      </c>
      <c r="J127" s="2">
        <v>66.87</v>
      </c>
      <c r="K127" s="2">
        <v>0.46</v>
      </c>
      <c r="L127" s="2">
        <v>16.18</v>
      </c>
      <c r="M127" s="2"/>
      <c r="N127" s="2">
        <v>3.16</v>
      </c>
      <c r="O127" s="2"/>
      <c r="P127" s="2">
        <v>3.94</v>
      </c>
      <c r="Q127" s="2">
        <v>2.02</v>
      </c>
      <c r="R127" s="2">
        <f t="shared" si="25"/>
        <v>0.38996138996138996</v>
      </c>
      <c r="S127" s="2">
        <v>2.77</v>
      </c>
      <c r="T127" s="2">
        <v>4.3</v>
      </c>
      <c r="U127" s="2">
        <v>0.24</v>
      </c>
      <c r="V127" s="2">
        <v>779</v>
      </c>
      <c r="W127" s="2">
        <v>16</v>
      </c>
      <c r="X127" s="2">
        <v>48.69</v>
      </c>
      <c r="Y127" s="2">
        <v>185</v>
      </c>
      <c r="Z127" s="2">
        <v>19.010000000000002</v>
      </c>
      <c r="AA127" s="2">
        <v>28.14</v>
      </c>
      <c r="AB127" s="2">
        <v>56.64</v>
      </c>
      <c r="AC127" s="2">
        <v>6.82</v>
      </c>
      <c r="AD127" s="2">
        <v>25.48</v>
      </c>
      <c r="AE127" s="2">
        <v>4.46</v>
      </c>
      <c r="AF127" s="2">
        <v>1.1000000000000001</v>
      </c>
      <c r="AG127" s="2">
        <v>3.4</v>
      </c>
      <c r="AH127" s="2">
        <v>0.49</v>
      </c>
      <c r="AI127" s="2">
        <v>2.6</v>
      </c>
      <c r="AJ127" s="2">
        <v>0.52</v>
      </c>
      <c r="AK127" s="2">
        <v>1.49</v>
      </c>
      <c r="AL127" s="2"/>
      <c r="AM127" s="2">
        <v>1.48</v>
      </c>
      <c r="AN127" s="2">
        <v>0.23</v>
      </c>
      <c r="AO127" s="1">
        <v>3.04</v>
      </c>
      <c r="AP127" s="1">
        <v>15.55</v>
      </c>
      <c r="AQ127" s="1">
        <v>49.4</v>
      </c>
      <c r="AR127" s="1">
        <v>-869</v>
      </c>
      <c r="AS127" s="1">
        <v>1474</v>
      </c>
      <c r="AT127" s="1">
        <v>12</v>
      </c>
      <c r="AU127" s="3">
        <v>0.32281799799999999</v>
      </c>
      <c r="AV127" s="6">
        <f t="shared" si="14"/>
        <v>185</v>
      </c>
      <c r="AW127" s="5">
        <f t="shared" si="15"/>
        <v>0.31737936445664966</v>
      </c>
      <c r="AX127" s="5">
        <f t="shared" si="16"/>
        <v>1.1128307538691962</v>
      </c>
      <c r="AY127" s="5">
        <f t="shared" si="17"/>
        <v>0.13875443691513392</v>
      </c>
      <c r="AZ127" s="5">
        <f t="shared" si="18"/>
        <v>7.4663072776280315E-2</v>
      </c>
      <c r="BA127" s="5">
        <f t="shared" si="19"/>
        <v>7.0256776034236801E-2</v>
      </c>
      <c r="BB127" s="5">
        <f t="shared" si="20"/>
        <v>1.0020995649998454</v>
      </c>
      <c r="BC127" s="5">
        <f t="shared" si="21"/>
        <v>8.2189021330171492</v>
      </c>
      <c r="BD127" s="5">
        <f t="shared" si="22"/>
        <v>7.5249826714111475E-3</v>
      </c>
    </row>
    <row r="128" spans="1:56" x14ac:dyDescent="0.3">
      <c r="A128" s="1">
        <v>2008</v>
      </c>
      <c r="B128" s="1" t="s">
        <v>230</v>
      </c>
      <c r="C128" s="1" t="s">
        <v>505</v>
      </c>
      <c r="D128" s="1" t="s">
        <v>232</v>
      </c>
      <c r="E128" s="1" t="s">
        <v>50</v>
      </c>
      <c r="F128" s="1">
        <v>34</v>
      </c>
      <c r="G128" s="1">
        <v>88</v>
      </c>
      <c r="H128" s="1" t="s">
        <v>114</v>
      </c>
      <c r="I128" s="1" t="s">
        <v>65</v>
      </c>
      <c r="J128" s="2">
        <v>61.960443239999996</v>
      </c>
      <c r="K128" s="2">
        <v>0.83796071100000002</v>
      </c>
      <c r="L128" s="2">
        <v>15.476459200000001</v>
      </c>
      <c r="M128" s="2">
        <v>5.41</v>
      </c>
      <c r="N128" s="2">
        <f>O128+M128/1.11111</f>
        <v>4.8690048690048693</v>
      </c>
      <c r="O128" s="2"/>
      <c r="P128" s="2">
        <v>4.8768519110000002</v>
      </c>
      <c r="Q128" s="2">
        <v>3.3786496439999998</v>
      </c>
      <c r="R128" s="2">
        <f t="shared" si="25"/>
        <v>0.40964975420255034</v>
      </c>
      <c r="S128" s="2">
        <v>3.12</v>
      </c>
      <c r="T128" s="2">
        <v>3.6506890219999999</v>
      </c>
      <c r="U128" s="2">
        <v>0.24423973299999999</v>
      </c>
      <c r="V128" s="2">
        <v>986.8</v>
      </c>
      <c r="W128" s="2">
        <v>13.97</v>
      </c>
      <c r="X128" s="2">
        <v>70.64</v>
      </c>
      <c r="Y128" s="2">
        <v>241.9</v>
      </c>
      <c r="Z128" s="2">
        <v>60.38</v>
      </c>
      <c r="AA128" s="2">
        <v>65.27</v>
      </c>
      <c r="AB128" s="2">
        <v>112.5</v>
      </c>
      <c r="AC128" s="2">
        <v>12.44</v>
      </c>
      <c r="AD128" s="2">
        <v>42.84</v>
      </c>
      <c r="AE128" s="2">
        <v>6.2190000000000003</v>
      </c>
      <c r="AF128" s="2">
        <v>1.282</v>
      </c>
      <c r="AG128" s="2">
        <v>4.08</v>
      </c>
      <c r="AH128" s="2">
        <v>0.51600000000000001</v>
      </c>
      <c r="AI128" s="2">
        <v>2.6859999999999999</v>
      </c>
      <c r="AJ128" s="2">
        <v>0.47499999999999998</v>
      </c>
      <c r="AK128" s="2">
        <v>1.2110000000000001</v>
      </c>
      <c r="AL128" s="2">
        <v>0.17699999999999999</v>
      </c>
      <c r="AM128" s="2">
        <v>1.081</v>
      </c>
      <c r="AN128" s="2">
        <v>0.17899999999999999</v>
      </c>
      <c r="AO128" s="1">
        <v>3.21</v>
      </c>
      <c r="AP128" s="1">
        <v>21.79</v>
      </c>
      <c r="AQ128" s="1">
        <v>49.3</v>
      </c>
      <c r="AR128" s="1">
        <v>-910</v>
      </c>
      <c r="AS128" s="1">
        <v>4621</v>
      </c>
      <c r="AT128" s="1">
        <v>13</v>
      </c>
      <c r="AU128" s="3">
        <v>0.287918163</v>
      </c>
      <c r="AV128" s="6">
        <f t="shared" si="14"/>
        <v>241.9</v>
      </c>
      <c r="AW128" s="5">
        <f t="shared" si="15"/>
        <v>0.30357903491565319</v>
      </c>
      <c r="AX128" s="5">
        <f t="shared" si="16"/>
        <v>1.0311273629555666</v>
      </c>
      <c r="AY128" s="5">
        <f t="shared" si="17"/>
        <v>0.1178021626976444</v>
      </c>
      <c r="AZ128" s="5">
        <f t="shared" si="18"/>
        <v>8.409703504043127E-2</v>
      </c>
      <c r="BA128" s="5">
        <f t="shared" si="19"/>
        <v>8.6962409254636233E-2</v>
      </c>
      <c r="BB128" s="5">
        <f t="shared" si="20"/>
        <v>1.2006058122223289</v>
      </c>
      <c r="BC128" s="5">
        <f t="shared" si="21"/>
        <v>8.0501718228780383</v>
      </c>
      <c r="BD128" s="5">
        <f t="shared" si="22"/>
        <v>8.3117218554716946E-3</v>
      </c>
    </row>
    <row r="129" spans="1:56" x14ac:dyDescent="0.3">
      <c r="A129" s="1">
        <v>2008</v>
      </c>
      <c r="B129" s="1" t="s">
        <v>230</v>
      </c>
      <c r="C129" s="1" t="s">
        <v>290</v>
      </c>
      <c r="D129" s="1" t="s">
        <v>232</v>
      </c>
      <c r="E129" s="1" t="s">
        <v>50</v>
      </c>
      <c r="F129" s="1">
        <v>34</v>
      </c>
      <c r="G129" s="1">
        <v>88</v>
      </c>
      <c r="H129" s="1" t="s">
        <v>114</v>
      </c>
      <c r="I129" s="1" t="s">
        <v>65</v>
      </c>
      <c r="J129" s="2">
        <v>64.850999999999999</v>
      </c>
      <c r="K129" s="2">
        <v>0.60399999999999998</v>
      </c>
      <c r="L129" s="2">
        <v>14.882</v>
      </c>
      <c r="M129" s="2">
        <v>4.0570000000000004</v>
      </c>
      <c r="N129" s="2">
        <f>O129+M129/1.11111</f>
        <v>3.6513036513036514</v>
      </c>
      <c r="O129" s="2"/>
      <c r="P129" s="2">
        <v>3.484</v>
      </c>
      <c r="Q129" s="2">
        <v>2.5409999999999999</v>
      </c>
      <c r="R129" s="2">
        <f t="shared" si="25"/>
        <v>0.41034809387376359</v>
      </c>
      <c r="S129" s="2">
        <v>4.6539999999999999</v>
      </c>
      <c r="T129" s="2">
        <v>2.5880000000000001</v>
      </c>
      <c r="U129" s="2">
        <v>0.23300000000000001</v>
      </c>
      <c r="V129" s="2">
        <v>1084.7</v>
      </c>
      <c r="W129" s="2">
        <v>14.84</v>
      </c>
      <c r="X129" s="2">
        <v>73.09</v>
      </c>
      <c r="Y129" s="2">
        <v>265.5</v>
      </c>
      <c r="Z129" s="2">
        <v>62.53</v>
      </c>
      <c r="AA129" s="2">
        <v>77.349999999999994</v>
      </c>
      <c r="AB129" s="2">
        <v>132.9</v>
      </c>
      <c r="AC129" s="2">
        <v>14.55</v>
      </c>
      <c r="AD129" s="2">
        <v>49.16</v>
      </c>
      <c r="AE129" s="2">
        <v>6.93</v>
      </c>
      <c r="AF129" s="2">
        <v>1.4350000000000001</v>
      </c>
      <c r="AG129" s="2">
        <v>3.7890000000000001</v>
      </c>
      <c r="AH129" s="2">
        <v>0.59199999999999997</v>
      </c>
      <c r="AI129" s="2">
        <v>2.8839999999999999</v>
      </c>
      <c r="AJ129" s="2">
        <v>0.50700000000000001</v>
      </c>
      <c r="AK129" s="2">
        <v>1.31</v>
      </c>
      <c r="AL129" s="2">
        <v>0.183</v>
      </c>
      <c r="AM129" s="2">
        <v>1.2370000000000001</v>
      </c>
      <c r="AN129" s="2">
        <v>0.189</v>
      </c>
      <c r="AO129" s="1">
        <v>3.3</v>
      </c>
      <c r="AP129" s="1">
        <v>22.37</v>
      </c>
      <c r="AQ129" s="1">
        <v>56.8</v>
      </c>
      <c r="AR129" s="1">
        <v>-963</v>
      </c>
      <c r="AS129" s="1">
        <v>2425</v>
      </c>
      <c r="AT129" s="1">
        <v>13</v>
      </c>
      <c r="AU129" s="3">
        <v>1.1721913260000001</v>
      </c>
      <c r="AV129" s="6">
        <f t="shared" si="14"/>
        <v>265.5</v>
      </c>
      <c r="AW129" s="5">
        <f t="shared" si="15"/>
        <v>0.29191839937230285</v>
      </c>
      <c r="AX129" s="5">
        <f t="shared" si="16"/>
        <v>1.0792311532700949</v>
      </c>
      <c r="AY129" s="5">
        <f t="shared" si="17"/>
        <v>8.3510809938689909E-2</v>
      </c>
      <c r="AZ129" s="5">
        <f t="shared" si="18"/>
        <v>0.12544474393530997</v>
      </c>
      <c r="BA129" s="5">
        <f t="shared" si="19"/>
        <v>6.212553495007133E-2</v>
      </c>
      <c r="BB129" s="5">
        <f t="shared" si="20"/>
        <v>1.0576395525963083</v>
      </c>
      <c r="BC129" s="5">
        <f t="shared" si="21"/>
        <v>8.1716931435601552</v>
      </c>
      <c r="BD129" s="5">
        <f t="shared" si="22"/>
        <v>1.0301386872392213E-2</v>
      </c>
    </row>
    <row r="130" spans="1:56" x14ac:dyDescent="0.3">
      <c r="A130" s="1">
        <v>2008</v>
      </c>
      <c r="B130" s="1" t="s">
        <v>230</v>
      </c>
      <c r="C130" s="1" t="s">
        <v>503</v>
      </c>
      <c r="D130" s="1" t="s">
        <v>232</v>
      </c>
      <c r="E130" s="1" t="s">
        <v>50</v>
      </c>
      <c r="F130" s="1">
        <v>34</v>
      </c>
      <c r="G130" s="1">
        <v>88</v>
      </c>
      <c r="H130" s="1" t="s">
        <v>114</v>
      </c>
      <c r="I130" s="1" t="s">
        <v>65</v>
      </c>
      <c r="J130" s="2">
        <v>61.951185039999999</v>
      </c>
      <c r="K130" s="2">
        <v>0.823489111</v>
      </c>
      <c r="L130" s="2">
        <v>15.340709199999999</v>
      </c>
      <c r="M130" s="2">
        <v>5.05</v>
      </c>
      <c r="N130" s="2">
        <f>O130+M130/1.11111</f>
        <v>4.5450045450045451</v>
      </c>
      <c r="O130" s="2"/>
      <c r="P130" s="2">
        <v>4.7048016439999998</v>
      </c>
      <c r="Q130" s="2">
        <v>3.2870113559999998</v>
      </c>
      <c r="R130" s="2">
        <f t="shared" si="25"/>
        <v>0.41968905548039087</v>
      </c>
      <c r="S130" s="2">
        <v>3.5042934219999999</v>
      </c>
      <c r="T130" s="2">
        <v>3.541995333</v>
      </c>
      <c r="U130" s="2">
        <v>0.26589768899999999</v>
      </c>
      <c r="V130" s="2">
        <v>1047.3</v>
      </c>
      <c r="W130" s="2">
        <v>14.32</v>
      </c>
      <c r="X130" s="2">
        <v>73.14</v>
      </c>
      <c r="Y130" s="2">
        <v>258</v>
      </c>
      <c r="Z130" s="2">
        <v>67.34</v>
      </c>
      <c r="AA130" s="2">
        <v>70.510000000000005</v>
      </c>
      <c r="AB130" s="2">
        <v>119.5</v>
      </c>
      <c r="AC130" s="2">
        <v>13.41</v>
      </c>
      <c r="AD130" s="2">
        <v>45.09</v>
      </c>
      <c r="AE130" s="2">
        <v>6.4420000000000002</v>
      </c>
      <c r="AF130" s="2">
        <v>1.319</v>
      </c>
      <c r="AG130" s="2">
        <v>4.1539999999999999</v>
      </c>
      <c r="AH130" s="2">
        <v>0.54400000000000004</v>
      </c>
      <c r="AI130" s="2">
        <v>2.633</v>
      </c>
      <c r="AJ130" s="2">
        <v>0.46400000000000002</v>
      </c>
      <c r="AK130" s="2">
        <v>1.198</v>
      </c>
      <c r="AL130" s="2">
        <v>0.17299999999999999</v>
      </c>
      <c r="AM130" s="2">
        <v>1.0469999999999999</v>
      </c>
      <c r="AN130" s="2">
        <v>0.16800000000000001</v>
      </c>
      <c r="AO130" s="1">
        <v>3.22</v>
      </c>
      <c r="AP130" s="1">
        <v>22.47</v>
      </c>
      <c r="AQ130" s="1">
        <v>46.3</v>
      </c>
      <c r="AR130" s="1">
        <v>-897</v>
      </c>
      <c r="AS130" s="1">
        <v>4525</v>
      </c>
      <c r="AT130" s="1">
        <v>13</v>
      </c>
      <c r="AU130" s="3">
        <v>0.28987813699999998</v>
      </c>
      <c r="AV130" s="6">
        <f t="shared" si="14"/>
        <v>258</v>
      </c>
      <c r="AW130" s="5">
        <f t="shared" si="15"/>
        <v>0.30091622597096895</v>
      </c>
      <c r="AX130" s="5">
        <f t="shared" si="16"/>
        <v>1.0309732907305706</v>
      </c>
      <c r="AY130" s="5">
        <f t="shared" si="17"/>
        <v>0.11429478325266215</v>
      </c>
      <c r="AZ130" s="5">
        <f t="shared" si="18"/>
        <v>9.4455348301886788E-2</v>
      </c>
      <c r="BA130" s="5">
        <f t="shared" si="19"/>
        <v>8.3894465834522106E-2</v>
      </c>
      <c r="BB130" s="5">
        <f t="shared" si="20"/>
        <v>1.2137158325900148</v>
      </c>
      <c r="BC130" s="5">
        <f t="shared" si="21"/>
        <v>8.0390283055655054</v>
      </c>
      <c r="BD130" s="5">
        <f t="shared" si="22"/>
        <v>8.7666823564350824E-3</v>
      </c>
    </row>
    <row r="131" spans="1:56" x14ac:dyDescent="0.3">
      <c r="A131" s="1">
        <v>2008</v>
      </c>
      <c r="B131" s="1" t="s">
        <v>230</v>
      </c>
      <c r="C131" s="1" t="s">
        <v>415</v>
      </c>
      <c r="D131" s="1" t="s">
        <v>232</v>
      </c>
      <c r="E131" s="1" t="s">
        <v>50</v>
      </c>
      <c r="F131" s="1">
        <v>34</v>
      </c>
      <c r="G131" s="1">
        <v>88</v>
      </c>
      <c r="H131" s="1" t="s">
        <v>114</v>
      </c>
      <c r="I131" s="1" t="s">
        <v>65</v>
      </c>
      <c r="J131" s="2">
        <v>62.895626999999998</v>
      </c>
      <c r="K131" s="2">
        <v>0.79539300000000002</v>
      </c>
      <c r="L131" s="2">
        <v>15.476898</v>
      </c>
      <c r="M131" s="2">
        <v>5.07</v>
      </c>
      <c r="N131" s="2">
        <f>O131+M131/1.11111</f>
        <v>4.5630045630045633</v>
      </c>
      <c r="O131" s="2"/>
      <c r="P131" s="2">
        <v>4.5380099999999999</v>
      </c>
      <c r="Q131" s="2">
        <v>3.311655</v>
      </c>
      <c r="R131" s="2">
        <f t="shared" si="25"/>
        <v>0.42054579928233032</v>
      </c>
      <c r="S131" s="2">
        <v>3.4645769999999998</v>
      </c>
      <c r="T131" s="2">
        <v>3.8210639999999998</v>
      </c>
      <c r="U131" s="2">
        <v>0.302865</v>
      </c>
      <c r="V131" s="2">
        <v>1092.3</v>
      </c>
      <c r="W131" s="2">
        <v>13.9</v>
      </c>
      <c r="X131" s="2">
        <v>78.58</v>
      </c>
      <c r="Y131" s="2">
        <v>265.89999999999998</v>
      </c>
      <c r="Z131" s="2">
        <v>77.33</v>
      </c>
      <c r="AA131" s="2">
        <v>78.34</v>
      </c>
      <c r="AB131" s="2">
        <v>133.9</v>
      </c>
      <c r="AC131" s="2">
        <v>14.91</v>
      </c>
      <c r="AD131" s="2">
        <v>48.98</v>
      </c>
      <c r="AE131" s="2">
        <v>7.0110000000000001</v>
      </c>
      <c r="AF131" s="2">
        <v>1.446</v>
      </c>
      <c r="AG131" s="2">
        <v>4.0140000000000002</v>
      </c>
      <c r="AH131" s="2">
        <v>0.54900000000000004</v>
      </c>
      <c r="AI131" s="2">
        <v>2.613</v>
      </c>
      <c r="AJ131" s="2">
        <v>0.46</v>
      </c>
      <c r="AK131" s="2">
        <v>1.1879999999999999</v>
      </c>
      <c r="AL131" s="2">
        <v>0.16900000000000001</v>
      </c>
      <c r="AM131" s="2">
        <v>1.0129999999999999</v>
      </c>
      <c r="AN131" s="2">
        <v>0.16400000000000001</v>
      </c>
      <c r="AO131" s="1">
        <v>3.25</v>
      </c>
      <c r="AP131" s="1">
        <v>23.35</v>
      </c>
      <c r="AQ131" s="1">
        <v>47.6</v>
      </c>
      <c r="AR131" s="1">
        <v>-973</v>
      </c>
      <c r="AS131" s="1">
        <v>3778</v>
      </c>
      <c r="AT131" s="1">
        <v>13</v>
      </c>
      <c r="AU131" s="3">
        <v>0.53895571200000003</v>
      </c>
      <c r="AV131" s="6">
        <f t="shared" ref="AV131:AV194" si="27">Y131</f>
        <v>265.89999999999998</v>
      </c>
      <c r="AW131" s="5">
        <f t="shared" ref="AW131:AW194" si="28">2*L131/(26.98*2+16*3)</f>
        <v>0.3035876422126324</v>
      </c>
      <c r="AX131" s="5">
        <f t="shared" ref="AX131:AX194" si="29">J131/(28.09+16*2)</f>
        <v>1.0466904143784324</v>
      </c>
      <c r="AY131" s="5">
        <f t="shared" ref="AY131:AY194" si="30">2*T131/(22.99*2+16)</f>
        <v>0.1232999031945789</v>
      </c>
      <c r="AZ131" s="5">
        <f t="shared" ref="AZ131:AZ194" si="31">2*S131/(29.1*2+16)</f>
        <v>9.3384824797843657E-2</v>
      </c>
      <c r="BA131" s="5">
        <f t="shared" ref="BA131:BA194" si="32">P131/(40.08+16)</f>
        <v>8.0920292439372321E-2</v>
      </c>
      <c r="BB131" s="5">
        <f t="shared" ref="BB131:BB194" si="33">(AY131+AZ131+2*BA131)/(AW131*AX131)</f>
        <v>1.1912216855766049</v>
      </c>
      <c r="BC131" s="5">
        <f t="shared" ref="BC131:BC194" si="34">12900/(800+273.15)-0.85*(BB131-1)-3.8</f>
        <v>8.0581483305269046</v>
      </c>
      <c r="BD131" s="5">
        <f t="shared" ref="BD131:BD194" si="35">(EXP(BC131)*AV131/(91.22*10^6))</f>
        <v>9.2095333249414928E-3</v>
      </c>
    </row>
    <row r="132" spans="1:56" x14ac:dyDescent="0.3">
      <c r="A132" s="1">
        <v>2008</v>
      </c>
      <c r="B132" s="1" t="s">
        <v>230</v>
      </c>
      <c r="C132" s="1" t="s">
        <v>313</v>
      </c>
      <c r="D132" s="1" t="s">
        <v>232</v>
      </c>
      <c r="E132" s="1" t="s">
        <v>50</v>
      </c>
      <c r="F132" s="1">
        <v>34</v>
      </c>
      <c r="G132" s="1">
        <v>88</v>
      </c>
      <c r="H132" s="1" t="s">
        <v>114</v>
      </c>
      <c r="I132" s="1" t="s">
        <v>65</v>
      </c>
      <c r="J132" s="2">
        <v>64.477000000000004</v>
      </c>
      <c r="K132" s="2">
        <v>0.66200000000000003</v>
      </c>
      <c r="L132" s="2">
        <v>15.315</v>
      </c>
      <c r="M132" s="2">
        <v>4.2409999999999997</v>
      </c>
      <c r="N132" s="2">
        <f>O132+M132/1.11111</f>
        <v>3.8169038169038165</v>
      </c>
      <c r="O132" s="2"/>
      <c r="P132" s="2">
        <v>3.9169999999999998</v>
      </c>
      <c r="Q132" s="2">
        <v>3.0070000000000001</v>
      </c>
      <c r="R132" s="2">
        <f t="shared" si="25"/>
        <v>0.44065685576505598</v>
      </c>
      <c r="S132" s="2">
        <v>4.1369999999999996</v>
      </c>
      <c r="T132" s="2">
        <v>3.0840000000000001</v>
      </c>
      <c r="U132" s="2">
        <v>0.16400000000000001</v>
      </c>
      <c r="V132" s="2">
        <v>1088.7</v>
      </c>
      <c r="W132" s="2">
        <v>9.8859999999999992</v>
      </c>
      <c r="X132" s="2">
        <v>110.13</v>
      </c>
      <c r="Y132" s="2">
        <v>254.6</v>
      </c>
      <c r="Z132" s="2">
        <v>74.61</v>
      </c>
      <c r="AA132" s="2">
        <v>57.3</v>
      </c>
      <c r="AB132" s="2">
        <v>113</v>
      </c>
      <c r="AC132" s="2">
        <v>11.07</v>
      </c>
      <c r="AD132" s="2">
        <v>38.020000000000003</v>
      </c>
      <c r="AE132" s="2">
        <v>5.2690000000000001</v>
      </c>
      <c r="AF132" s="2">
        <v>1.266</v>
      </c>
      <c r="AG132" s="2">
        <v>2.8279999999999998</v>
      </c>
      <c r="AH132" s="2">
        <v>0.42599999999999999</v>
      </c>
      <c r="AI132" s="2">
        <v>2.081</v>
      </c>
      <c r="AJ132" s="2">
        <v>0.37</v>
      </c>
      <c r="AK132" s="2">
        <v>0.95</v>
      </c>
      <c r="AL132" s="2">
        <v>0.126</v>
      </c>
      <c r="AM132" s="2">
        <v>0.76800000000000002</v>
      </c>
      <c r="AN132" s="2">
        <v>0.11899999999999999</v>
      </c>
      <c r="AO132" s="1">
        <v>2.98</v>
      </c>
      <c r="AP132" s="1">
        <v>23.42</v>
      </c>
      <c r="AQ132" s="1">
        <v>46.1</v>
      </c>
      <c r="AR132" s="1">
        <v>-911</v>
      </c>
      <c r="AS132" s="1">
        <v>-976</v>
      </c>
      <c r="AT132" s="1">
        <v>13</v>
      </c>
      <c r="AU132" s="3">
        <v>1.034641243</v>
      </c>
      <c r="AV132" s="6">
        <f t="shared" si="27"/>
        <v>254.6</v>
      </c>
      <c r="AW132" s="5">
        <f t="shared" si="28"/>
        <v>0.30041192624558649</v>
      </c>
      <c r="AX132" s="5">
        <f t="shared" si="29"/>
        <v>1.0730071559327674</v>
      </c>
      <c r="AY132" s="5">
        <f t="shared" si="30"/>
        <v>9.9515972894482094E-2</v>
      </c>
      <c r="AZ132" s="5">
        <f t="shared" si="31"/>
        <v>0.11150943396226413</v>
      </c>
      <c r="BA132" s="5">
        <f t="shared" si="32"/>
        <v>6.9846647646219687E-2</v>
      </c>
      <c r="BB132" s="5">
        <f t="shared" si="33"/>
        <v>1.0880256578578353</v>
      </c>
      <c r="BC132" s="5">
        <f t="shared" si="34"/>
        <v>8.1458649540878589</v>
      </c>
      <c r="BD132" s="5">
        <f t="shared" si="35"/>
        <v>9.6265912380718733E-3</v>
      </c>
    </row>
    <row r="133" spans="1:56" x14ac:dyDescent="0.3">
      <c r="A133" s="1">
        <v>2008</v>
      </c>
      <c r="B133" s="1" t="s">
        <v>292</v>
      </c>
      <c r="C133" s="1" t="s">
        <v>494</v>
      </c>
      <c r="D133" s="1" t="s">
        <v>294</v>
      </c>
      <c r="E133" s="1" t="s">
        <v>295</v>
      </c>
      <c r="F133" s="1">
        <v>-19.148</v>
      </c>
      <c r="G133" s="1">
        <v>-178.02</v>
      </c>
      <c r="H133" s="1" t="s">
        <v>71</v>
      </c>
      <c r="I133" s="1" t="s">
        <v>47</v>
      </c>
      <c r="J133" s="2">
        <v>59.37</v>
      </c>
      <c r="K133" s="2">
        <v>1.02</v>
      </c>
      <c r="L133" s="2">
        <v>16.57</v>
      </c>
      <c r="M133" s="2"/>
      <c r="N133" s="2">
        <v>4.7300000000000004</v>
      </c>
      <c r="O133" s="2"/>
      <c r="P133" s="2">
        <v>7.26</v>
      </c>
      <c r="Q133" s="2">
        <v>3.87</v>
      </c>
      <c r="R133" s="2">
        <f t="shared" si="25"/>
        <v>0.44999999999999996</v>
      </c>
      <c r="S133" s="2">
        <v>1.72</v>
      </c>
      <c r="T133" s="2">
        <v>4.82</v>
      </c>
      <c r="U133" s="2">
        <v>0.56000000000000005</v>
      </c>
      <c r="V133" s="2">
        <v>1580</v>
      </c>
      <c r="W133" s="2">
        <v>13</v>
      </c>
      <c r="X133" s="2">
        <v>121.54</v>
      </c>
      <c r="Y133" s="2">
        <v>174</v>
      </c>
      <c r="Z133" s="2">
        <v>34.72</v>
      </c>
      <c r="AA133" s="2">
        <v>33.33</v>
      </c>
      <c r="AB133" s="2">
        <v>71.83</v>
      </c>
      <c r="AC133" s="2">
        <v>9.11</v>
      </c>
      <c r="AD133" s="2">
        <v>34.89</v>
      </c>
      <c r="AE133" s="2">
        <v>5.83</v>
      </c>
      <c r="AF133" s="2">
        <v>1.54</v>
      </c>
      <c r="AG133" s="2">
        <v>3.98</v>
      </c>
      <c r="AH133" s="2">
        <v>0.51</v>
      </c>
      <c r="AI133" s="2">
        <v>2.44</v>
      </c>
      <c r="AJ133" s="2">
        <v>0.44</v>
      </c>
      <c r="AK133" s="2">
        <v>1.1299999999999999</v>
      </c>
      <c r="AL133" s="2"/>
      <c r="AM133" s="2">
        <v>0.96</v>
      </c>
      <c r="AN133" s="2">
        <v>0.14000000000000001</v>
      </c>
      <c r="AO133" s="1">
        <v>3.01</v>
      </c>
      <c r="AP133" s="1">
        <v>19.68</v>
      </c>
      <c r="AQ133" s="1">
        <v>3.6</v>
      </c>
      <c r="AR133" s="1">
        <v>-1005</v>
      </c>
      <c r="AS133" s="1">
        <v>3609</v>
      </c>
      <c r="AT133" s="1">
        <v>12</v>
      </c>
      <c r="AU133" s="3">
        <v>0.312512542</v>
      </c>
      <c r="AV133" s="6">
        <f t="shared" si="27"/>
        <v>174</v>
      </c>
      <c r="AW133" s="5">
        <f t="shared" si="28"/>
        <v>0.32502942330325618</v>
      </c>
      <c r="AX133" s="5">
        <f t="shared" si="29"/>
        <v>0.98801797304043926</v>
      </c>
      <c r="AY133" s="5">
        <f t="shared" si="30"/>
        <v>0.15553404323975478</v>
      </c>
      <c r="AZ133" s="5">
        <f t="shared" si="31"/>
        <v>4.6361185983827491E-2</v>
      </c>
      <c r="BA133" s="5">
        <f t="shared" si="32"/>
        <v>0.12945791726105563</v>
      </c>
      <c r="BB133" s="5">
        <f t="shared" si="33"/>
        <v>1.4349453969028505</v>
      </c>
      <c r="BC133" s="5">
        <f t="shared" si="34"/>
        <v>7.8509831758995938</v>
      </c>
      <c r="BD133" s="5">
        <f t="shared" si="35"/>
        <v>4.8988918420125264E-3</v>
      </c>
    </row>
    <row r="134" spans="1:56" x14ac:dyDescent="0.3">
      <c r="A134" s="1">
        <v>2008</v>
      </c>
      <c r="B134" s="1" t="s">
        <v>292</v>
      </c>
      <c r="C134" s="1" t="s">
        <v>342</v>
      </c>
      <c r="D134" s="1" t="s">
        <v>294</v>
      </c>
      <c r="E134" s="1" t="s">
        <v>295</v>
      </c>
      <c r="F134" s="1">
        <v>-19.158000000000001</v>
      </c>
      <c r="G134" s="1">
        <v>-178.14699999999999</v>
      </c>
      <c r="H134" s="1" t="s">
        <v>71</v>
      </c>
      <c r="I134" s="1" t="s">
        <v>47</v>
      </c>
      <c r="J134" s="2">
        <v>58.49</v>
      </c>
      <c r="K134" s="2">
        <v>0.71</v>
      </c>
      <c r="L134" s="2">
        <v>15.55</v>
      </c>
      <c r="M134" s="2"/>
      <c r="N134" s="2">
        <v>5.57</v>
      </c>
      <c r="O134" s="2"/>
      <c r="P134" s="2">
        <v>7.61</v>
      </c>
      <c r="Q134" s="2">
        <v>4.8600000000000003</v>
      </c>
      <c r="R134" s="2">
        <f t="shared" si="25"/>
        <v>0.46596356663470762</v>
      </c>
      <c r="S134" s="2">
        <v>2.17</v>
      </c>
      <c r="T134" s="2">
        <v>4.3899999999999997</v>
      </c>
      <c r="U134" s="2">
        <v>0.53</v>
      </c>
      <c r="V134" s="2">
        <v>1512</v>
      </c>
      <c r="W134" s="2">
        <v>19</v>
      </c>
      <c r="X134" s="2">
        <v>79.58</v>
      </c>
      <c r="Y134" s="2">
        <v>182</v>
      </c>
      <c r="Z134" s="2">
        <v>29.85</v>
      </c>
      <c r="AA134" s="2">
        <v>40.299999999999997</v>
      </c>
      <c r="AB134" s="2">
        <v>88.9</v>
      </c>
      <c r="AC134" s="2">
        <v>11.8</v>
      </c>
      <c r="AD134" s="2">
        <v>48.7</v>
      </c>
      <c r="AE134" s="2">
        <v>8.23</v>
      </c>
      <c r="AF134" s="2">
        <v>2.21</v>
      </c>
      <c r="AG134" s="2">
        <v>5.59</v>
      </c>
      <c r="AH134" s="2">
        <v>0.66</v>
      </c>
      <c r="AI134" s="2">
        <v>3.3</v>
      </c>
      <c r="AJ134" s="2">
        <v>0.61</v>
      </c>
      <c r="AK134" s="2">
        <v>1.6</v>
      </c>
      <c r="AL134" s="2">
        <v>0.22</v>
      </c>
      <c r="AM134" s="2">
        <v>1.35</v>
      </c>
      <c r="AN134" s="2">
        <v>0.22</v>
      </c>
      <c r="AO134" s="1">
        <v>3.33</v>
      </c>
      <c r="AP134" s="1">
        <v>18.82</v>
      </c>
      <c r="AQ134" s="1">
        <v>2.6</v>
      </c>
      <c r="AR134" s="1">
        <v>-1221</v>
      </c>
      <c r="AS134" s="1">
        <v>5438</v>
      </c>
      <c r="AT134" s="1">
        <v>13</v>
      </c>
      <c r="AU134" s="3">
        <v>0.85395515600000005</v>
      </c>
      <c r="AV134" s="6">
        <f t="shared" si="27"/>
        <v>182</v>
      </c>
      <c r="AW134" s="5">
        <f t="shared" si="28"/>
        <v>0.30502157708905453</v>
      </c>
      <c r="AX134" s="5">
        <f t="shared" si="29"/>
        <v>0.97337327342319846</v>
      </c>
      <c r="AY134" s="5">
        <f t="shared" si="30"/>
        <v>0.14165859954824137</v>
      </c>
      <c r="AZ134" s="5">
        <f t="shared" si="31"/>
        <v>5.8490566037735843E-2</v>
      </c>
      <c r="BA134" s="5">
        <f t="shared" si="32"/>
        <v>0.13569900142653354</v>
      </c>
      <c r="BB134" s="5">
        <f t="shared" si="33"/>
        <v>1.5882364606141823</v>
      </c>
      <c r="BC134" s="5">
        <f t="shared" si="34"/>
        <v>7.7206857717449617</v>
      </c>
      <c r="BD134" s="5">
        <f t="shared" si="35"/>
        <v>4.4981356393202932E-3</v>
      </c>
    </row>
    <row r="135" spans="1:56" x14ac:dyDescent="0.3">
      <c r="A135" s="1">
        <v>2008</v>
      </c>
      <c r="B135" s="1" t="s">
        <v>230</v>
      </c>
      <c r="C135" s="1" t="s">
        <v>331</v>
      </c>
      <c r="D135" s="1" t="s">
        <v>232</v>
      </c>
      <c r="E135" s="1" t="s">
        <v>50</v>
      </c>
      <c r="F135" s="1">
        <v>34</v>
      </c>
      <c r="G135" s="1">
        <v>88</v>
      </c>
      <c r="H135" s="1" t="s">
        <v>114</v>
      </c>
      <c r="I135" s="1" t="s">
        <v>65</v>
      </c>
      <c r="J135" s="2">
        <v>59.618000000000002</v>
      </c>
      <c r="K135" s="2">
        <v>0.875</v>
      </c>
      <c r="L135" s="2">
        <v>15.095000000000001</v>
      </c>
      <c r="M135" s="2">
        <v>5.47</v>
      </c>
      <c r="N135" s="2">
        <f>O135+M135/1.11111</f>
        <v>4.9230049230049229</v>
      </c>
      <c r="O135" s="2"/>
      <c r="P135" s="2">
        <v>6.2439999999999998</v>
      </c>
      <c r="Q135" s="2">
        <v>4.327</v>
      </c>
      <c r="R135" s="2">
        <f t="shared" si="25"/>
        <v>0.46778353482155194</v>
      </c>
      <c r="S135" s="2">
        <v>4.0739999999999998</v>
      </c>
      <c r="T135" s="2">
        <v>2.8340000000000001</v>
      </c>
      <c r="U135" s="2">
        <v>0.27300000000000002</v>
      </c>
      <c r="V135" s="2">
        <v>1936.6</v>
      </c>
      <c r="W135" s="2">
        <v>14.8</v>
      </c>
      <c r="X135" s="2">
        <v>130.85</v>
      </c>
      <c r="Y135" s="2">
        <v>308.10000000000002</v>
      </c>
      <c r="Z135" s="2">
        <v>59.68</v>
      </c>
      <c r="AA135" s="2">
        <v>74.48</v>
      </c>
      <c r="AB135" s="2">
        <v>129.69999999999999</v>
      </c>
      <c r="AC135" s="2">
        <v>14.89</v>
      </c>
      <c r="AD135" s="2">
        <v>51.74</v>
      </c>
      <c r="AE135" s="2">
        <v>7.1909999999999998</v>
      </c>
      <c r="AF135" s="2">
        <v>1.8080000000000001</v>
      </c>
      <c r="AG135" s="2">
        <v>4.1059999999999999</v>
      </c>
      <c r="AH135" s="2">
        <v>0.60499999999999998</v>
      </c>
      <c r="AI135" s="2">
        <v>2.9009999999999998</v>
      </c>
      <c r="AJ135" s="2">
        <v>0.52100000000000002</v>
      </c>
      <c r="AK135" s="2">
        <v>1.333</v>
      </c>
      <c r="AL135" s="2">
        <v>0.191</v>
      </c>
      <c r="AM135" s="2">
        <v>1.248</v>
      </c>
      <c r="AN135" s="2">
        <v>0.217</v>
      </c>
      <c r="AO135" s="1">
        <v>3.33</v>
      </c>
      <c r="AP135" s="1">
        <v>22.01</v>
      </c>
      <c r="AQ135" s="1">
        <v>54.9</v>
      </c>
      <c r="AR135" s="1">
        <v>-1130</v>
      </c>
      <c r="AS135" s="1">
        <v>4868</v>
      </c>
      <c r="AT135" s="1">
        <v>13</v>
      </c>
      <c r="AU135" s="3">
        <v>0.91977021699999995</v>
      </c>
      <c r="AV135" s="6">
        <f t="shared" si="27"/>
        <v>308.10000000000002</v>
      </c>
      <c r="AW135" s="5">
        <f t="shared" si="28"/>
        <v>0.29609650843468027</v>
      </c>
      <c r="AX135" s="5">
        <f t="shared" si="29"/>
        <v>0.99214511565984354</v>
      </c>
      <c r="AY135" s="5">
        <f t="shared" si="30"/>
        <v>9.1448854469183619E-2</v>
      </c>
      <c r="AZ135" s="5">
        <f t="shared" si="31"/>
        <v>0.10981132075471697</v>
      </c>
      <c r="BA135" s="5">
        <f t="shared" si="32"/>
        <v>0.11134094151212554</v>
      </c>
      <c r="BB135" s="5">
        <f t="shared" si="33"/>
        <v>1.4431052913009565</v>
      </c>
      <c r="BC135" s="5">
        <f t="shared" si="34"/>
        <v>7.8440472656612039</v>
      </c>
      <c r="BD135" s="5">
        <f t="shared" si="35"/>
        <v>8.6144602959282845E-3</v>
      </c>
    </row>
    <row r="136" spans="1:56" x14ac:dyDescent="0.3">
      <c r="A136" s="1">
        <v>2008</v>
      </c>
      <c r="B136" s="1" t="s">
        <v>230</v>
      </c>
      <c r="C136" s="1" t="s">
        <v>425</v>
      </c>
      <c r="D136" s="1" t="s">
        <v>232</v>
      </c>
      <c r="E136" s="1" t="s">
        <v>50</v>
      </c>
      <c r="F136" s="1">
        <v>34</v>
      </c>
      <c r="G136" s="1">
        <v>88</v>
      </c>
      <c r="H136" s="1" t="s">
        <v>114</v>
      </c>
      <c r="I136" s="1" t="s">
        <v>65</v>
      </c>
      <c r="J136" s="2">
        <v>57.252000000000002</v>
      </c>
      <c r="K136" s="2">
        <v>0.89300000000000002</v>
      </c>
      <c r="L136" s="2">
        <v>16.47</v>
      </c>
      <c r="M136" s="2">
        <v>6.2549999999999999</v>
      </c>
      <c r="N136" s="2">
        <f>O136+M136/1.11111</f>
        <v>5.6295056295056289</v>
      </c>
      <c r="O136" s="2"/>
      <c r="P136" s="2">
        <v>6.3869999999999996</v>
      </c>
      <c r="Q136" s="2">
        <v>4.9870000000000001</v>
      </c>
      <c r="R136" s="2">
        <f t="shared" si="25"/>
        <v>0.46974024919649821</v>
      </c>
      <c r="S136" s="2">
        <v>3.3540000000000001</v>
      </c>
      <c r="T136" s="2">
        <v>3.3530000000000002</v>
      </c>
      <c r="U136" s="2">
        <v>0.09</v>
      </c>
      <c r="V136" s="2">
        <v>1249.9000000000001</v>
      </c>
      <c r="W136" s="2">
        <v>8.73</v>
      </c>
      <c r="X136" s="2">
        <v>143.16999999999999</v>
      </c>
      <c r="Y136" s="2">
        <v>229.1</v>
      </c>
      <c r="Z136" s="2">
        <v>26.7</v>
      </c>
      <c r="AA136" s="2">
        <v>22.51</v>
      </c>
      <c r="AB136" s="2">
        <v>40.65</v>
      </c>
      <c r="AC136" s="2">
        <v>4.8220000000000001</v>
      </c>
      <c r="AD136" s="2">
        <v>18.39</v>
      </c>
      <c r="AE136" s="2">
        <v>3.218</v>
      </c>
      <c r="AF136" s="2">
        <v>1.371</v>
      </c>
      <c r="AG136" s="2">
        <v>2.302</v>
      </c>
      <c r="AH136" s="2">
        <v>0.33</v>
      </c>
      <c r="AI136" s="2">
        <v>1.8620000000000001</v>
      </c>
      <c r="AJ136" s="2">
        <v>0.34599999999999997</v>
      </c>
      <c r="AK136" s="2">
        <v>0.92700000000000005</v>
      </c>
      <c r="AL136" s="2">
        <v>0.13400000000000001</v>
      </c>
      <c r="AM136" s="2">
        <v>0.84299999999999997</v>
      </c>
      <c r="AN136" s="2">
        <v>0.13900000000000001</v>
      </c>
      <c r="AO136" s="1">
        <v>2.65</v>
      </c>
      <c r="AP136" s="1">
        <v>16.850000000000001</v>
      </c>
      <c r="AQ136" s="1">
        <v>42.8</v>
      </c>
      <c r="AR136" s="1">
        <v>-707</v>
      </c>
      <c r="AS136" s="1">
        <v>3704</v>
      </c>
      <c r="AT136" s="1">
        <v>13</v>
      </c>
      <c r="AU136" s="3">
        <v>0.51912880500000003</v>
      </c>
      <c r="AV136" s="6">
        <f t="shared" si="27"/>
        <v>229.1</v>
      </c>
      <c r="AW136" s="5">
        <f t="shared" si="28"/>
        <v>0.32306786975284418</v>
      </c>
      <c r="AX136" s="5">
        <f t="shared" si="29"/>
        <v>0.95277084373439835</v>
      </c>
      <c r="AY136" s="5">
        <f t="shared" si="30"/>
        <v>0.10819619232010327</v>
      </c>
      <c r="AZ136" s="5">
        <f t="shared" si="31"/>
        <v>9.0404312668463604E-2</v>
      </c>
      <c r="BA136" s="5">
        <f t="shared" si="32"/>
        <v>0.11389087018544936</v>
      </c>
      <c r="BB136" s="5">
        <f t="shared" si="33"/>
        <v>1.3852140429184392</v>
      </c>
      <c r="BC136" s="5">
        <f t="shared" si="34"/>
        <v>7.893254826786344</v>
      </c>
      <c r="BD136" s="5">
        <f t="shared" si="35"/>
        <v>6.7287134972161509E-3</v>
      </c>
    </row>
    <row r="137" spans="1:56" x14ac:dyDescent="0.3">
      <c r="A137" s="1">
        <v>2008</v>
      </c>
      <c r="B137" s="1" t="s">
        <v>230</v>
      </c>
      <c r="C137" s="1" t="s">
        <v>285</v>
      </c>
      <c r="D137" s="1" t="s">
        <v>232</v>
      </c>
      <c r="E137" s="1" t="s">
        <v>50</v>
      </c>
      <c r="F137" s="1">
        <v>34</v>
      </c>
      <c r="G137" s="1">
        <v>88</v>
      </c>
      <c r="H137" s="1" t="s">
        <v>114</v>
      </c>
      <c r="I137" s="1" t="s">
        <v>65</v>
      </c>
      <c r="J137" s="2">
        <v>60.128</v>
      </c>
      <c r="K137" s="2">
        <v>0.91500000000000004</v>
      </c>
      <c r="L137" s="2">
        <v>14.669</v>
      </c>
      <c r="M137" s="2">
        <v>5.4450000000000003</v>
      </c>
      <c r="N137" s="2">
        <f>O137+M137/1.11111</f>
        <v>4.9005049005049006</v>
      </c>
      <c r="O137" s="2"/>
      <c r="P137" s="2">
        <v>5.7949999999999999</v>
      </c>
      <c r="Q137" s="2">
        <v>4.3440000000000003</v>
      </c>
      <c r="R137" s="2">
        <f t="shared" si="25"/>
        <v>0.46990077313526518</v>
      </c>
      <c r="S137" s="2">
        <v>4.6269999999999998</v>
      </c>
      <c r="T137" s="2">
        <v>2.8860000000000001</v>
      </c>
      <c r="U137" s="2">
        <v>0.44700000000000001</v>
      </c>
      <c r="V137" s="2">
        <v>1999.5</v>
      </c>
      <c r="W137" s="2">
        <v>16.579999999999998</v>
      </c>
      <c r="X137" s="2">
        <v>120.6</v>
      </c>
      <c r="Y137" s="2">
        <v>373.3</v>
      </c>
      <c r="Z137" s="2">
        <v>63.49</v>
      </c>
      <c r="AA137" s="2">
        <v>87.11</v>
      </c>
      <c r="AB137" s="2">
        <v>156.5</v>
      </c>
      <c r="AC137" s="2">
        <v>19.059999999999999</v>
      </c>
      <c r="AD137" s="2">
        <v>69.569999999999993</v>
      </c>
      <c r="AE137" s="2">
        <v>10.01</v>
      </c>
      <c r="AF137" s="2">
        <v>2.2970000000000002</v>
      </c>
      <c r="AG137" s="2">
        <v>5.2960000000000003</v>
      </c>
      <c r="AH137" s="2">
        <v>0.749</v>
      </c>
      <c r="AI137" s="2">
        <v>3.4980000000000002</v>
      </c>
      <c r="AJ137" s="2">
        <v>0.60499999999999998</v>
      </c>
      <c r="AK137" s="2">
        <v>1.5309999999999999</v>
      </c>
      <c r="AL137" s="2">
        <v>0.20699999999999999</v>
      </c>
      <c r="AM137" s="2">
        <v>1.3720000000000001</v>
      </c>
      <c r="AN137" s="2">
        <v>0.20799999999999999</v>
      </c>
      <c r="AO137" s="1">
        <v>3.51</v>
      </c>
      <c r="AP137" s="1">
        <v>22.95</v>
      </c>
      <c r="AQ137" s="1">
        <v>29.6</v>
      </c>
      <c r="AR137" s="1">
        <v>-1166</v>
      </c>
      <c r="AS137" s="1">
        <v>4865</v>
      </c>
      <c r="AT137" s="1">
        <v>13</v>
      </c>
      <c r="AU137" s="3">
        <v>1.189357234</v>
      </c>
      <c r="AV137" s="6">
        <f t="shared" si="27"/>
        <v>373.3</v>
      </c>
      <c r="AW137" s="5">
        <f t="shared" si="28"/>
        <v>0.28774029030992543</v>
      </c>
      <c r="AX137" s="5">
        <f t="shared" si="29"/>
        <v>1.0006323847561991</v>
      </c>
      <c r="AY137" s="5">
        <f t="shared" si="30"/>
        <v>9.3126815101645707E-2</v>
      </c>
      <c r="AZ137" s="5">
        <f t="shared" si="31"/>
        <v>0.12471698113207547</v>
      </c>
      <c r="BA137" s="5">
        <f t="shared" si="32"/>
        <v>0.10333452211126962</v>
      </c>
      <c r="BB137" s="5">
        <f t="shared" si="33"/>
        <v>1.4744009405496679</v>
      </c>
      <c r="BC137" s="5">
        <f t="shared" si="34"/>
        <v>7.8174459637997993</v>
      </c>
      <c r="BD137" s="5">
        <f t="shared" si="35"/>
        <v>1.0163459635107395E-2</v>
      </c>
    </row>
    <row r="138" spans="1:56" x14ac:dyDescent="0.3">
      <c r="A138" s="1">
        <v>2008</v>
      </c>
      <c r="B138" s="1" t="s">
        <v>230</v>
      </c>
      <c r="C138" s="1" t="s">
        <v>238</v>
      </c>
      <c r="D138" s="1" t="s">
        <v>232</v>
      </c>
      <c r="E138" s="1" t="s">
        <v>50</v>
      </c>
      <c r="F138" s="1">
        <v>34</v>
      </c>
      <c r="G138" s="1">
        <v>88</v>
      </c>
      <c r="H138" s="1" t="s">
        <v>114</v>
      </c>
      <c r="I138" s="1" t="s">
        <v>65</v>
      </c>
      <c r="J138" s="2">
        <v>63.89</v>
      </c>
      <c r="K138" s="2">
        <v>0.59899999999999998</v>
      </c>
      <c r="L138" s="2">
        <v>15.308999999999999</v>
      </c>
      <c r="M138" s="2">
        <v>4.2910000000000004</v>
      </c>
      <c r="N138" s="2">
        <f>O138+M138/1.11111</f>
        <v>3.8619038619038619</v>
      </c>
      <c r="O138" s="2"/>
      <c r="P138" s="2">
        <v>4.2069999999999999</v>
      </c>
      <c r="Q138" s="2">
        <v>3.5139999999999998</v>
      </c>
      <c r="R138" s="2">
        <f t="shared" si="25"/>
        <v>0.47641618787218976</v>
      </c>
      <c r="S138" s="2">
        <v>3.508</v>
      </c>
      <c r="T138" s="2">
        <v>3.5760000000000001</v>
      </c>
      <c r="U138" s="2">
        <v>0.156</v>
      </c>
      <c r="V138" s="2">
        <v>1494.9</v>
      </c>
      <c r="W138" s="2">
        <v>9.7759999999999998</v>
      </c>
      <c r="X138" s="2">
        <v>152.91999999999999</v>
      </c>
      <c r="Y138" s="2">
        <v>205.4</v>
      </c>
      <c r="Z138" s="2">
        <v>61.69</v>
      </c>
      <c r="AA138" s="2">
        <v>52.44</v>
      </c>
      <c r="AB138" s="2">
        <v>94.27</v>
      </c>
      <c r="AC138" s="2">
        <v>10.17</v>
      </c>
      <c r="AD138" s="2">
        <v>35.51</v>
      </c>
      <c r="AE138" s="2">
        <v>5.1390000000000002</v>
      </c>
      <c r="AF138" s="2">
        <v>1.3879999999999999</v>
      </c>
      <c r="AG138" s="2">
        <v>2.6960000000000002</v>
      </c>
      <c r="AH138" s="2">
        <v>0.40200000000000002</v>
      </c>
      <c r="AI138" s="2">
        <v>2.0259999999999998</v>
      </c>
      <c r="AJ138" s="2">
        <v>0.378</v>
      </c>
      <c r="AK138" s="2">
        <v>0.99099999999999999</v>
      </c>
      <c r="AL138" s="2">
        <v>0.13800000000000001</v>
      </c>
      <c r="AM138" s="2">
        <v>0.85</v>
      </c>
      <c r="AN138" s="2">
        <v>0.14000000000000001</v>
      </c>
      <c r="AO138" s="1">
        <v>2.97</v>
      </c>
      <c r="AP138" s="1">
        <v>22.1</v>
      </c>
      <c r="AQ138" s="1">
        <v>55.5</v>
      </c>
      <c r="AR138" s="1">
        <v>-1019</v>
      </c>
      <c r="AS138" s="1">
        <v>1048</v>
      </c>
      <c r="AT138" s="1">
        <v>13</v>
      </c>
      <c r="AU138" s="3">
        <v>1.5288070380000001</v>
      </c>
      <c r="AV138" s="6">
        <f t="shared" si="27"/>
        <v>205.4</v>
      </c>
      <c r="AW138" s="5">
        <f t="shared" si="28"/>
        <v>0.30029423303256175</v>
      </c>
      <c r="AX138" s="5">
        <f t="shared" si="29"/>
        <v>1.0632384756199034</v>
      </c>
      <c r="AY138" s="5">
        <f t="shared" si="30"/>
        <v>0.11539206195546951</v>
      </c>
      <c r="AZ138" s="5">
        <f t="shared" si="31"/>
        <v>9.4555256064690021E-2</v>
      </c>
      <c r="BA138" s="5">
        <f t="shared" si="32"/>
        <v>7.5017831669044216E-2</v>
      </c>
      <c r="BB138" s="5">
        <f t="shared" si="33"/>
        <v>1.1274681788819407</v>
      </c>
      <c r="BC138" s="5">
        <f t="shared" si="34"/>
        <v>8.1123388112173664</v>
      </c>
      <c r="BD138" s="5">
        <f t="shared" si="35"/>
        <v>7.5102492810895016E-3</v>
      </c>
    </row>
    <row r="139" spans="1:56" x14ac:dyDescent="0.3">
      <c r="A139" s="1">
        <v>2008</v>
      </c>
      <c r="B139" s="1" t="s">
        <v>292</v>
      </c>
      <c r="C139" s="1" t="s">
        <v>473</v>
      </c>
      <c r="D139" s="1" t="s">
        <v>294</v>
      </c>
      <c r="E139" s="1" t="s">
        <v>295</v>
      </c>
      <c r="F139" s="1">
        <v>-19.148</v>
      </c>
      <c r="G139" s="1">
        <v>-177.97300000000001</v>
      </c>
      <c r="H139" s="1" t="s">
        <v>71</v>
      </c>
      <c r="I139" s="1" t="s">
        <v>47</v>
      </c>
      <c r="J139" s="2">
        <v>63.39</v>
      </c>
      <c r="K139" s="2">
        <v>0.89</v>
      </c>
      <c r="L139" s="2">
        <v>15.84</v>
      </c>
      <c r="M139" s="2"/>
      <c r="N139" s="2">
        <v>3.69</v>
      </c>
      <c r="O139" s="2"/>
      <c r="P139" s="2">
        <v>5.56</v>
      </c>
      <c r="Q139" s="2">
        <v>3.37</v>
      </c>
      <c r="R139" s="2">
        <f t="shared" si="25"/>
        <v>0.47733711048158639</v>
      </c>
      <c r="S139" s="2">
        <v>2.0299999999999998</v>
      </c>
      <c r="T139" s="2">
        <v>4.6100000000000003</v>
      </c>
      <c r="U139" s="2">
        <v>0.55000000000000004</v>
      </c>
      <c r="V139" s="2">
        <v>1377</v>
      </c>
      <c r="W139" s="2">
        <v>14</v>
      </c>
      <c r="X139" s="2">
        <v>98.36</v>
      </c>
      <c r="Y139" s="2">
        <v>172</v>
      </c>
      <c r="Z139" s="2">
        <v>33.479999999999997</v>
      </c>
      <c r="AA139" s="2">
        <v>34.479999999999997</v>
      </c>
      <c r="AB139" s="2">
        <v>74.27</v>
      </c>
      <c r="AC139" s="2">
        <v>9.15</v>
      </c>
      <c r="AD139" s="2">
        <v>35.42</v>
      </c>
      <c r="AE139" s="2">
        <v>5.87</v>
      </c>
      <c r="AF139" s="2">
        <v>1.58</v>
      </c>
      <c r="AG139" s="2">
        <v>4.08</v>
      </c>
      <c r="AH139" s="2">
        <v>0.52</v>
      </c>
      <c r="AI139" s="2">
        <v>2.52</v>
      </c>
      <c r="AJ139" s="2">
        <v>0.46</v>
      </c>
      <c r="AK139" s="2">
        <v>1.2</v>
      </c>
      <c r="AL139" s="2"/>
      <c r="AM139" s="2">
        <v>1.03</v>
      </c>
      <c r="AN139" s="2">
        <v>0.15</v>
      </c>
      <c r="AO139" s="1">
        <v>3.05</v>
      </c>
      <c r="AP139" s="1">
        <v>19.420000000000002</v>
      </c>
      <c r="AQ139" s="1">
        <v>8.6</v>
      </c>
      <c r="AR139" s="1">
        <v>-987</v>
      </c>
      <c r="AS139" s="1">
        <v>3270</v>
      </c>
      <c r="AT139" s="1">
        <v>12</v>
      </c>
      <c r="AU139" s="3">
        <v>0.36695909100000002</v>
      </c>
      <c r="AV139" s="6">
        <f t="shared" si="27"/>
        <v>172</v>
      </c>
      <c r="AW139" s="5">
        <f t="shared" si="28"/>
        <v>0.31071008238524911</v>
      </c>
      <c r="AX139" s="5">
        <f t="shared" si="29"/>
        <v>1.0549176235646529</v>
      </c>
      <c r="AY139" s="5">
        <f t="shared" si="30"/>
        <v>0.14875766376250404</v>
      </c>
      <c r="AZ139" s="5">
        <f t="shared" si="31"/>
        <v>5.4716981132075466E-2</v>
      </c>
      <c r="BA139" s="5">
        <f t="shared" si="32"/>
        <v>9.9144079885877312E-2</v>
      </c>
      <c r="BB139" s="5">
        <f t="shared" si="33"/>
        <v>1.2257328719974563</v>
      </c>
      <c r="BC139" s="5">
        <f t="shared" si="34"/>
        <v>8.0288138220691785</v>
      </c>
      <c r="BD139" s="5">
        <f t="shared" si="35"/>
        <v>5.7850606732321409E-3</v>
      </c>
    </row>
    <row r="140" spans="1:56" x14ac:dyDescent="0.3">
      <c r="A140" s="1">
        <v>2008</v>
      </c>
      <c r="B140" s="1" t="s">
        <v>292</v>
      </c>
      <c r="C140" s="1" t="s">
        <v>293</v>
      </c>
      <c r="D140" s="1" t="s">
        <v>294</v>
      </c>
      <c r="E140" s="1" t="s">
        <v>295</v>
      </c>
      <c r="F140" s="1">
        <v>-19.158000000000001</v>
      </c>
      <c r="G140" s="1">
        <v>-178.14699999999999</v>
      </c>
      <c r="H140" s="1" t="s">
        <v>71</v>
      </c>
      <c r="I140" s="1" t="s">
        <v>47</v>
      </c>
      <c r="J140" s="2">
        <v>58.32</v>
      </c>
      <c r="K140" s="2">
        <v>0.71</v>
      </c>
      <c r="L140" s="2">
        <v>15.43</v>
      </c>
      <c r="M140" s="2"/>
      <c r="N140" s="2">
        <v>5.58</v>
      </c>
      <c r="O140" s="2"/>
      <c r="P140" s="2">
        <v>7.71</v>
      </c>
      <c r="Q140" s="2">
        <v>5.13</v>
      </c>
      <c r="R140" s="2">
        <f t="shared" si="25"/>
        <v>0.47899159663865543</v>
      </c>
      <c r="S140" s="2">
        <v>2.13</v>
      </c>
      <c r="T140" s="2">
        <v>4.32</v>
      </c>
      <c r="U140" s="2">
        <v>0.52</v>
      </c>
      <c r="V140" s="2">
        <v>1497</v>
      </c>
      <c r="W140" s="2">
        <v>22</v>
      </c>
      <c r="X140" s="2">
        <v>68.05</v>
      </c>
      <c r="Y140" s="2">
        <v>180</v>
      </c>
      <c r="Z140" s="2">
        <v>24.39</v>
      </c>
      <c r="AA140" s="2">
        <v>41.7</v>
      </c>
      <c r="AB140" s="2">
        <v>96.6</v>
      </c>
      <c r="AC140" s="2">
        <v>12.8</v>
      </c>
      <c r="AD140" s="2">
        <v>53.2</v>
      </c>
      <c r="AE140" s="2">
        <v>9.1300000000000008</v>
      </c>
      <c r="AF140" s="2">
        <v>2.4300000000000002</v>
      </c>
      <c r="AG140" s="2">
        <v>6.56</v>
      </c>
      <c r="AH140" s="2">
        <v>0.75</v>
      </c>
      <c r="AI140" s="2">
        <v>3.83</v>
      </c>
      <c r="AJ140" s="2">
        <v>0.73</v>
      </c>
      <c r="AK140" s="2">
        <v>1.99</v>
      </c>
      <c r="AL140" s="2">
        <v>0.27</v>
      </c>
      <c r="AM140" s="2">
        <v>1.71</v>
      </c>
      <c r="AN140" s="2">
        <v>0.28999999999999998</v>
      </c>
      <c r="AO140" s="1">
        <v>3.48</v>
      </c>
      <c r="AP140" s="1">
        <v>17.739999999999998</v>
      </c>
      <c r="AQ140" s="1">
        <v>7.4</v>
      </c>
      <c r="AR140" s="1">
        <v>-1293</v>
      </c>
      <c r="AS140" s="1">
        <v>5339</v>
      </c>
      <c r="AT140" s="1">
        <v>13</v>
      </c>
      <c r="AU140" s="3">
        <v>1.1607098280000001</v>
      </c>
      <c r="AV140" s="6">
        <f t="shared" si="27"/>
        <v>180</v>
      </c>
      <c r="AW140" s="5">
        <f t="shared" si="28"/>
        <v>0.3026677128285602</v>
      </c>
      <c r="AX140" s="5">
        <f t="shared" si="29"/>
        <v>0.97054418372441331</v>
      </c>
      <c r="AY140" s="5">
        <f t="shared" si="30"/>
        <v>0.1393998063891578</v>
      </c>
      <c r="AZ140" s="5">
        <f t="shared" si="31"/>
        <v>5.7412398921832877E-2</v>
      </c>
      <c r="BA140" s="5">
        <f t="shared" si="32"/>
        <v>0.13748216833095578</v>
      </c>
      <c r="BB140" s="5">
        <f t="shared" si="33"/>
        <v>1.6060347448548487</v>
      </c>
      <c r="BC140" s="5">
        <f t="shared" si="34"/>
        <v>7.7055572301403954</v>
      </c>
      <c r="BD140" s="5">
        <f t="shared" si="35"/>
        <v>4.3819096861212707E-3</v>
      </c>
    </row>
    <row r="141" spans="1:56" x14ac:dyDescent="0.3">
      <c r="A141" s="1">
        <v>2008</v>
      </c>
      <c r="B141" s="1" t="s">
        <v>230</v>
      </c>
      <c r="C141" s="1" t="s">
        <v>231</v>
      </c>
      <c r="D141" s="1" t="s">
        <v>232</v>
      </c>
      <c r="E141" s="1" t="s">
        <v>50</v>
      </c>
      <c r="F141" s="1">
        <v>34</v>
      </c>
      <c r="G141" s="1">
        <v>88</v>
      </c>
      <c r="H141" s="1" t="s">
        <v>114</v>
      </c>
      <c r="I141" s="1" t="s">
        <v>65</v>
      </c>
      <c r="J141" s="2">
        <v>62</v>
      </c>
      <c r="K141" s="2">
        <v>0.79</v>
      </c>
      <c r="L141" s="2">
        <v>15.295999999999999</v>
      </c>
      <c r="M141" s="2">
        <v>5.0419999999999998</v>
      </c>
      <c r="N141" s="2">
        <f t="shared" ref="N141:N151" si="36">O141+M141/1.11111</f>
        <v>4.5378045378045373</v>
      </c>
      <c r="O141" s="2"/>
      <c r="P141" s="2">
        <v>4.4550000000000001</v>
      </c>
      <c r="Q141" s="2">
        <v>4.1779999999999999</v>
      </c>
      <c r="R141" s="2">
        <f t="shared" si="25"/>
        <v>0.47935907487117818</v>
      </c>
      <c r="S141" s="2">
        <v>4.4139999999999997</v>
      </c>
      <c r="T141" s="2">
        <v>2.8610000000000002</v>
      </c>
      <c r="U141" s="2">
        <v>7.3999999999999996E-2</v>
      </c>
      <c r="V141" s="2">
        <v>1600.7</v>
      </c>
      <c r="W141" s="2">
        <v>10.62</v>
      </c>
      <c r="X141" s="2">
        <v>150.72999999999999</v>
      </c>
      <c r="Y141" s="2">
        <v>270.60000000000002</v>
      </c>
      <c r="Z141" s="2">
        <v>79.81</v>
      </c>
      <c r="AA141" s="2">
        <v>68.88</v>
      </c>
      <c r="AB141" s="2">
        <v>110.4</v>
      </c>
      <c r="AC141" s="2">
        <v>11.99</v>
      </c>
      <c r="AD141" s="2">
        <v>41.53</v>
      </c>
      <c r="AE141" s="2">
        <v>5.86</v>
      </c>
      <c r="AF141" s="2">
        <v>1.5229999999999999</v>
      </c>
      <c r="AG141" s="2">
        <v>3.0859999999999999</v>
      </c>
      <c r="AH141" s="2">
        <v>0.45300000000000001</v>
      </c>
      <c r="AI141" s="2">
        <v>2.226</v>
      </c>
      <c r="AJ141" s="2">
        <v>0.39900000000000002</v>
      </c>
      <c r="AK141" s="2">
        <v>1.0369999999999999</v>
      </c>
      <c r="AL141" s="2">
        <v>0.13700000000000001</v>
      </c>
      <c r="AM141" s="2">
        <v>0.86299999999999999</v>
      </c>
      <c r="AN141" s="2">
        <v>0.13200000000000001</v>
      </c>
      <c r="AO141" s="1">
        <v>3.07</v>
      </c>
      <c r="AP141" s="1">
        <v>23.39</v>
      </c>
      <c r="AQ141" s="1">
        <v>50.7</v>
      </c>
      <c r="AR141" s="1">
        <v>-859</v>
      </c>
      <c r="AS141" s="1">
        <v>2584</v>
      </c>
      <c r="AT141" s="1">
        <v>13</v>
      </c>
      <c r="AU141" s="3">
        <v>1.5682718040000001</v>
      </c>
      <c r="AV141" s="6">
        <f t="shared" si="27"/>
        <v>270.60000000000002</v>
      </c>
      <c r="AW141" s="5">
        <f t="shared" si="28"/>
        <v>0.30003923107100822</v>
      </c>
      <c r="AX141" s="5">
        <f t="shared" si="29"/>
        <v>1.0317856548510567</v>
      </c>
      <c r="AY141" s="5">
        <f t="shared" si="30"/>
        <v>9.2320103259115854E-2</v>
      </c>
      <c r="AZ141" s="5">
        <f t="shared" si="31"/>
        <v>0.11897574123989217</v>
      </c>
      <c r="BA141" s="5">
        <f t="shared" si="32"/>
        <v>7.944008559201142E-2</v>
      </c>
      <c r="BB141" s="5">
        <f t="shared" si="33"/>
        <v>1.1957509852527455</v>
      </c>
      <c r="BC141" s="5">
        <f t="shared" si="34"/>
        <v>8.0542984258021839</v>
      </c>
      <c r="BD141" s="5">
        <f t="shared" si="35"/>
        <v>9.3363061911743463E-3</v>
      </c>
    </row>
    <row r="142" spans="1:56" x14ac:dyDescent="0.3">
      <c r="A142" s="1">
        <v>2008</v>
      </c>
      <c r="B142" s="1" t="s">
        <v>230</v>
      </c>
      <c r="C142" s="1" t="s">
        <v>384</v>
      </c>
      <c r="D142" s="1" t="s">
        <v>232</v>
      </c>
      <c r="E142" s="1" t="s">
        <v>50</v>
      </c>
      <c r="F142" s="1">
        <v>34</v>
      </c>
      <c r="G142" s="1">
        <v>88</v>
      </c>
      <c r="H142" s="1" t="s">
        <v>114</v>
      </c>
      <c r="I142" s="1" t="s">
        <v>65</v>
      </c>
      <c r="J142" s="2">
        <v>59.774999999999999</v>
      </c>
      <c r="K142" s="2">
        <v>1.131</v>
      </c>
      <c r="L142" s="2">
        <v>15.15</v>
      </c>
      <c r="M142" s="2">
        <v>5.5670000000000002</v>
      </c>
      <c r="N142" s="2">
        <f t="shared" si="36"/>
        <v>5.01030501030501</v>
      </c>
      <c r="O142" s="2"/>
      <c r="P142" s="2">
        <v>4.3789999999999996</v>
      </c>
      <c r="Q142" s="2">
        <v>4.6619999999999999</v>
      </c>
      <c r="R142" s="2">
        <f t="shared" si="25"/>
        <v>0.48199472566601648</v>
      </c>
      <c r="S142" s="2">
        <v>4.9560000000000004</v>
      </c>
      <c r="T142" s="2">
        <v>3.0619999999999998</v>
      </c>
      <c r="U142" s="2">
        <v>4.3999999999999997E-2</v>
      </c>
      <c r="V142" s="2">
        <v>1496</v>
      </c>
      <c r="W142" s="2">
        <v>8.58</v>
      </c>
      <c r="X142" s="2">
        <v>174.36</v>
      </c>
      <c r="Y142" s="2">
        <v>431.1</v>
      </c>
      <c r="Z142" s="2">
        <v>24.47</v>
      </c>
      <c r="AA142" s="2">
        <v>24.71</v>
      </c>
      <c r="AB142" s="2">
        <v>38.76</v>
      </c>
      <c r="AC142" s="2">
        <v>4.1449999999999996</v>
      </c>
      <c r="AD142" s="2">
        <v>15.19</v>
      </c>
      <c r="AE142" s="2">
        <v>2.919</v>
      </c>
      <c r="AF142" s="2">
        <v>1.597</v>
      </c>
      <c r="AG142" s="2">
        <v>2.1240000000000001</v>
      </c>
      <c r="AH142" s="2">
        <v>0.32900000000000001</v>
      </c>
      <c r="AI142" s="2">
        <v>1.7889999999999999</v>
      </c>
      <c r="AJ142" s="2">
        <v>0.33500000000000002</v>
      </c>
      <c r="AK142" s="2">
        <v>0.83899999999999997</v>
      </c>
      <c r="AL142" s="2">
        <v>0.14299999999999999</v>
      </c>
      <c r="AM142" s="2">
        <v>1.01</v>
      </c>
      <c r="AN142" s="2">
        <v>0.158</v>
      </c>
      <c r="AO142" s="1">
        <v>2.63</v>
      </c>
      <c r="AP142" s="1">
        <v>16.07</v>
      </c>
      <c r="AQ142" s="1">
        <v>69.2</v>
      </c>
      <c r="AR142" s="1">
        <v>-558</v>
      </c>
      <c r="AS142" s="1">
        <v>9107</v>
      </c>
      <c r="AT142" s="1">
        <v>13</v>
      </c>
      <c r="AU142" s="3">
        <v>0.66158214999999998</v>
      </c>
      <c r="AV142" s="6">
        <f t="shared" si="27"/>
        <v>431.1</v>
      </c>
      <c r="AW142" s="5">
        <f t="shared" si="28"/>
        <v>0.29717536288740681</v>
      </c>
      <c r="AX142" s="5">
        <f t="shared" si="29"/>
        <v>0.99475786320519211</v>
      </c>
      <c r="AY142" s="5">
        <f t="shared" si="30"/>
        <v>9.8806066473055829E-2</v>
      </c>
      <c r="AZ142" s="5">
        <f t="shared" si="31"/>
        <v>0.13358490566037737</v>
      </c>
      <c r="BA142" s="5">
        <f t="shared" si="32"/>
        <v>7.8084878744650491E-2</v>
      </c>
      <c r="BB142" s="5">
        <f t="shared" si="33"/>
        <v>1.314403550287919</v>
      </c>
      <c r="BC142" s="5">
        <f t="shared" si="34"/>
        <v>7.9534437455222866</v>
      </c>
      <c r="BD142" s="5">
        <f t="shared" si="35"/>
        <v>1.3446977734044876E-2</v>
      </c>
    </row>
    <row r="143" spans="1:56" x14ac:dyDescent="0.3">
      <c r="A143" s="1">
        <v>2008</v>
      </c>
      <c r="B143" s="1" t="s">
        <v>230</v>
      </c>
      <c r="C143" s="1" t="s">
        <v>400</v>
      </c>
      <c r="D143" s="1" t="s">
        <v>232</v>
      </c>
      <c r="E143" s="1" t="s">
        <v>50</v>
      </c>
      <c r="F143" s="1">
        <v>34</v>
      </c>
      <c r="G143" s="1">
        <v>88</v>
      </c>
      <c r="H143" s="1" t="s">
        <v>114</v>
      </c>
      <c r="I143" s="1" t="s">
        <v>65</v>
      </c>
      <c r="J143" s="2">
        <v>62.348999999999997</v>
      </c>
      <c r="K143" s="2">
        <v>0.74</v>
      </c>
      <c r="L143" s="2">
        <v>15.138999999999999</v>
      </c>
      <c r="M143" s="2">
        <v>4.9619999999999997</v>
      </c>
      <c r="N143" s="2">
        <f t="shared" si="36"/>
        <v>4.4658044658044656</v>
      </c>
      <c r="O143" s="2"/>
      <c r="P143" s="2">
        <v>4.4889999999999999</v>
      </c>
      <c r="Q143" s="2">
        <v>4.3079999999999998</v>
      </c>
      <c r="R143" s="2">
        <f t="shared" si="25"/>
        <v>0.49100706732071009</v>
      </c>
      <c r="S143" s="2">
        <v>3.919</v>
      </c>
      <c r="T143" s="2">
        <v>2.8279999999999998</v>
      </c>
      <c r="U143" s="2">
        <v>0.10100000000000001</v>
      </c>
      <c r="V143" s="2">
        <v>1606.6</v>
      </c>
      <c r="W143" s="2">
        <v>12.83</v>
      </c>
      <c r="X143" s="2">
        <v>125.22</v>
      </c>
      <c r="Y143" s="2">
        <v>279.10000000000002</v>
      </c>
      <c r="Z143" s="2">
        <v>70.290000000000006</v>
      </c>
      <c r="AA143" s="2">
        <v>73.87</v>
      </c>
      <c r="AB143" s="2">
        <v>128.9</v>
      </c>
      <c r="AC143" s="2">
        <v>13.6</v>
      </c>
      <c r="AD143" s="2">
        <v>46.62</v>
      </c>
      <c r="AE143" s="2">
        <v>6.4459999999999997</v>
      </c>
      <c r="AF143" s="2">
        <v>1.556</v>
      </c>
      <c r="AG143" s="2">
        <v>3.7749999999999999</v>
      </c>
      <c r="AH143" s="2">
        <v>0.51300000000000001</v>
      </c>
      <c r="AI143" s="2">
        <v>2.5640000000000001</v>
      </c>
      <c r="AJ143" s="2">
        <v>0.46200000000000002</v>
      </c>
      <c r="AK143" s="2">
        <v>1.24</v>
      </c>
      <c r="AL143" s="2">
        <v>0.17399999999999999</v>
      </c>
      <c r="AM143" s="2">
        <v>1.0509999999999999</v>
      </c>
      <c r="AN143" s="2">
        <v>0.17399999999999999</v>
      </c>
      <c r="AO143" s="1">
        <v>3.23</v>
      </c>
      <c r="AP143" s="1">
        <v>22.71</v>
      </c>
      <c r="AQ143" s="1">
        <v>56.7</v>
      </c>
      <c r="AR143" s="1">
        <v>-971</v>
      </c>
      <c r="AS143" s="1">
        <v>2343</v>
      </c>
      <c r="AT143" s="1">
        <v>13</v>
      </c>
      <c r="AU143" s="3">
        <v>0.61023380199999999</v>
      </c>
      <c r="AV143" s="6">
        <f t="shared" si="27"/>
        <v>279.10000000000002</v>
      </c>
      <c r="AW143" s="5">
        <f t="shared" si="28"/>
        <v>0.2969595919968615</v>
      </c>
      <c r="AX143" s="5">
        <f t="shared" si="29"/>
        <v>1.0375936095856215</v>
      </c>
      <c r="AY143" s="5">
        <f t="shared" si="30"/>
        <v>9.1255243626976443E-2</v>
      </c>
      <c r="AZ143" s="5">
        <f t="shared" si="31"/>
        <v>0.10563342318059299</v>
      </c>
      <c r="BA143" s="5">
        <f t="shared" si="32"/>
        <v>8.0046362339514981E-2</v>
      </c>
      <c r="BB143" s="5">
        <f t="shared" si="33"/>
        <v>1.1585664071467188</v>
      </c>
      <c r="BC143" s="5">
        <f t="shared" si="34"/>
        <v>8.0859053171923065</v>
      </c>
      <c r="BD143" s="5">
        <f t="shared" si="35"/>
        <v>9.9387972015747752E-3</v>
      </c>
    </row>
    <row r="144" spans="1:56" x14ac:dyDescent="0.3">
      <c r="A144" s="1">
        <v>2008</v>
      </c>
      <c r="B144" s="1" t="s">
        <v>230</v>
      </c>
      <c r="C144" s="1" t="s">
        <v>420</v>
      </c>
      <c r="D144" s="1" t="s">
        <v>232</v>
      </c>
      <c r="E144" s="1" t="s">
        <v>50</v>
      </c>
      <c r="F144" s="1">
        <v>34</v>
      </c>
      <c r="G144" s="1">
        <v>88</v>
      </c>
      <c r="H144" s="1" t="s">
        <v>114</v>
      </c>
      <c r="I144" s="1" t="s">
        <v>65</v>
      </c>
      <c r="J144" s="2">
        <v>55.332999999999998</v>
      </c>
      <c r="K144" s="2">
        <v>1.0129999999999999</v>
      </c>
      <c r="L144" s="2">
        <v>15.108000000000001</v>
      </c>
      <c r="M144" s="2">
        <v>7.2039999999999997</v>
      </c>
      <c r="N144" s="2">
        <f t="shared" si="36"/>
        <v>6.4836064836064828</v>
      </c>
      <c r="O144" s="2"/>
      <c r="P144" s="2">
        <v>6.6429999999999998</v>
      </c>
      <c r="Q144" s="2">
        <v>6.3410000000000002</v>
      </c>
      <c r="R144" s="2">
        <f t="shared" si="25"/>
        <v>0.4944401224400618</v>
      </c>
      <c r="S144" s="2">
        <v>3.3439999999999999</v>
      </c>
      <c r="T144" s="2">
        <v>3.1240000000000001</v>
      </c>
      <c r="U144" s="2">
        <v>0.28299999999999997</v>
      </c>
      <c r="V144" s="2">
        <v>1615.5</v>
      </c>
      <c r="W144" s="2">
        <v>14.86</v>
      </c>
      <c r="X144" s="2">
        <v>108.71</v>
      </c>
      <c r="Y144" s="2">
        <v>314.2</v>
      </c>
      <c r="Z144" s="2">
        <v>48.6</v>
      </c>
      <c r="AA144" s="2">
        <v>60.51</v>
      </c>
      <c r="AB144" s="2">
        <v>119.2</v>
      </c>
      <c r="AC144" s="2">
        <v>12.91</v>
      </c>
      <c r="AD144" s="2">
        <v>46.82</v>
      </c>
      <c r="AE144" s="2">
        <v>7.1319999999999997</v>
      </c>
      <c r="AF144" s="2">
        <v>2.1120000000000001</v>
      </c>
      <c r="AG144" s="2">
        <v>4.4370000000000003</v>
      </c>
      <c r="AH144" s="2">
        <v>0.61499999999999999</v>
      </c>
      <c r="AI144" s="2">
        <v>3.18</v>
      </c>
      <c r="AJ144" s="2">
        <v>0.58199999999999996</v>
      </c>
      <c r="AK144" s="2">
        <v>1.4790000000000001</v>
      </c>
      <c r="AL144" s="2">
        <v>0.20300000000000001</v>
      </c>
      <c r="AM144" s="2">
        <v>1.2450000000000001</v>
      </c>
      <c r="AN144" s="2">
        <v>0.20599999999999999</v>
      </c>
      <c r="AO144" s="1">
        <v>3.32</v>
      </c>
      <c r="AP144" s="1">
        <v>20.79</v>
      </c>
      <c r="AQ144" s="1">
        <v>38.5</v>
      </c>
      <c r="AR144" s="1">
        <v>-915</v>
      </c>
      <c r="AS144" s="1">
        <v>2008</v>
      </c>
      <c r="AT144" s="1">
        <v>13</v>
      </c>
      <c r="AU144" s="3">
        <v>0.52158604600000003</v>
      </c>
      <c r="AV144" s="6">
        <f t="shared" si="27"/>
        <v>314.2</v>
      </c>
      <c r="AW144" s="5">
        <f t="shared" si="28"/>
        <v>0.29635151039623381</v>
      </c>
      <c r="AX144" s="5">
        <f t="shared" si="29"/>
        <v>0.92083541354634701</v>
      </c>
      <c r="AY144" s="5">
        <f t="shared" si="30"/>
        <v>0.10080671184252986</v>
      </c>
      <c r="AZ144" s="5">
        <f t="shared" si="31"/>
        <v>9.0134770889487861E-2</v>
      </c>
      <c r="BA144" s="5">
        <f t="shared" si="32"/>
        <v>0.11845577746077032</v>
      </c>
      <c r="BB144" s="5">
        <f t="shared" si="33"/>
        <v>1.5678534342995036</v>
      </c>
      <c r="BC144" s="5">
        <f t="shared" si="34"/>
        <v>7.7380113441124392</v>
      </c>
      <c r="BD144" s="5">
        <f t="shared" si="35"/>
        <v>7.9011760830766196E-3</v>
      </c>
    </row>
    <row r="145" spans="1:56" x14ac:dyDescent="0.3">
      <c r="A145" s="1">
        <v>2008</v>
      </c>
      <c r="B145" s="1" t="s">
        <v>230</v>
      </c>
      <c r="C145" s="1" t="s">
        <v>268</v>
      </c>
      <c r="D145" s="1" t="s">
        <v>232</v>
      </c>
      <c r="E145" s="1" t="s">
        <v>50</v>
      </c>
      <c r="F145" s="1">
        <v>34</v>
      </c>
      <c r="G145" s="1">
        <v>88</v>
      </c>
      <c r="H145" s="1" t="s">
        <v>114</v>
      </c>
      <c r="I145" s="1" t="s">
        <v>65</v>
      </c>
      <c r="J145" s="2">
        <v>61.008335619999997</v>
      </c>
      <c r="K145" s="2">
        <v>0.57675947500000002</v>
      </c>
      <c r="L145" s="2">
        <v>15.279119509999999</v>
      </c>
      <c r="M145" s="2">
        <v>4.8343658810000001</v>
      </c>
      <c r="N145" s="2">
        <f t="shared" si="36"/>
        <v>4.3509336438336437</v>
      </c>
      <c r="O145" s="2"/>
      <c r="P145" s="2">
        <v>6.1521010709999997</v>
      </c>
      <c r="Q145" s="2">
        <v>4.3677514439999996</v>
      </c>
      <c r="R145" s="2">
        <f t="shared" si="25"/>
        <v>0.5009644688388748</v>
      </c>
      <c r="S145" s="2">
        <v>3.608751995</v>
      </c>
      <c r="T145" s="2">
        <v>3.7569471380000001</v>
      </c>
      <c r="U145" s="2">
        <v>0.21127821099999999</v>
      </c>
      <c r="V145" s="2">
        <v>2471.9</v>
      </c>
      <c r="W145" s="2">
        <v>13.9</v>
      </c>
      <c r="X145" s="2">
        <v>177.83</v>
      </c>
      <c r="Y145" s="2">
        <v>169.1</v>
      </c>
      <c r="Z145" s="2">
        <v>37.93</v>
      </c>
      <c r="AA145" s="2">
        <v>55.99</v>
      </c>
      <c r="AB145" s="2">
        <v>105.7</v>
      </c>
      <c r="AC145" s="2">
        <v>13.01</v>
      </c>
      <c r="AD145" s="2">
        <v>48.92</v>
      </c>
      <c r="AE145" s="2">
        <v>7.5650000000000004</v>
      </c>
      <c r="AF145" s="2">
        <v>1.7589999999999999</v>
      </c>
      <c r="AG145" s="2">
        <v>4.1150000000000002</v>
      </c>
      <c r="AH145" s="2">
        <v>0.58499999999999996</v>
      </c>
      <c r="AI145" s="2">
        <v>2.8010000000000002</v>
      </c>
      <c r="AJ145" s="2">
        <v>0.54300000000000004</v>
      </c>
      <c r="AK145" s="2">
        <v>1.423</v>
      </c>
      <c r="AL145" s="2">
        <v>0.22</v>
      </c>
      <c r="AM145" s="2">
        <v>1.476</v>
      </c>
      <c r="AN145" s="2">
        <v>0.248</v>
      </c>
      <c r="AO145" s="1">
        <v>3.32</v>
      </c>
      <c r="AP145" s="1">
        <v>20.02</v>
      </c>
      <c r="AQ145" s="1">
        <v>50.7</v>
      </c>
      <c r="AR145" s="1">
        <v>-1388</v>
      </c>
      <c r="AS145" s="1">
        <v>5446</v>
      </c>
      <c r="AT145" s="1">
        <v>13</v>
      </c>
      <c r="AU145" s="3">
        <v>1.2871738239999999</v>
      </c>
      <c r="AV145" s="6">
        <f t="shared" si="27"/>
        <v>169.1</v>
      </c>
      <c r="AW145" s="5">
        <f t="shared" si="28"/>
        <v>0.29970811122008628</v>
      </c>
      <c r="AX145" s="5">
        <f t="shared" si="29"/>
        <v>1.0152826696621733</v>
      </c>
      <c r="AY145" s="5">
        <f t="shared" si="30"/>
        <v>0.12123094991932883</v>
      </c>
      <c r="AZ145" s="5">
        <f t="shared" si="31"/>
        <v>9.7270943261455522E-2</v>
      </c>
      <c r="BA145" s="5">
        <f t="shared" si="32"/>
        <v>0.10970223022467902</v>
      </c>
      <c r="BB145" s="5">
        <f t="shared" si="33"/>
        <v>1.4391159171161578</v>
      </c>
      <c r="BC145" s="5">
        <f t="shared" si="34"/>
        <v>7.8474382337182833</v>
      </c>
      <c r="BD145" s="5">
        <f t="shared" si="35"/>
        <v>4.7440871844282358E-3</v>
      </c>
    </row>
    <row r="146" spans="1:56" x14ac:dyDescent="0.3">
      <c r="A146" s="1">
        <v>2008</v>
      </c>
      <c r="B146" s="1" t="s">
        <v>230</v>
      </c>
      <c r="C146" s="1" t="s">
        <v>280</v>
      </c>
      <c r="D146" s="1" t="s">
        <v>232</v>
      </c>
      <c r="E146" s="1" t="s">
        <v>50</v>
      </c>
      <c r="F146" s="1">
        <v>34</v>
      </c>
      <c r="G146" s="1">
        <v>88</v>
      </c>
      <c r="H146" s="1" t="s">
        <v>114</v>
      </c>
      <c r="I146" s="1" t="s">
        <v>65</v>
      </c>
      <c r="J146" s="2">
        <v>57.309812209999997</v>
      </c>
      <c r="K146" s="2">
        <v>0.77721581500000003</v>
      </c>
      <c r="L146" s="2">
        <v>15.50186759</v>
      </c>
      <c r="M146" s="2">
        <v>5.9468632729999999</v>
      </c>
      <c r="N146" s="2">
        <f t="shared" si="36"/>
        <v>5.3521822978822975</v>
      </c>
      <c r="O146" s="2"/>
      <c r="P146" s="2">
        <v>7.0859038769999998</v>
      </c>
      <c r="Q146" s="2">
        <v>6.067134641</v>
      </c>
      <c r="R146" s="2">
        <f t="shared" si="25"/>
        <v>0.53130451440065218</v>
      </c>
      <c r="S146" s="2">
        <v>2.4640470190000001</v>
      </c>
      <c r="T146" s="2">
        <v>3.888100444</v>
      </c>
      <c r="U146" s="2">
        <v>0.48411752299999999</v>
      </c>
      <c r="V146" s="2">
        <v>2256.1</v>
      </c>
      <c r="W146" s="2">
        <v>16.899999999999999</v>
      </c>
      <c r="X146" s="2">
        <v>133.5</v>
      </c>
      <c r="Y146" s="2">
        <v>223.2</v>
      </c>
      <c r="Z146" s="2">
        <v>52.92</v>
      </c>
      <c r="AA146" s="2">
        <v>76.900000000000006</v>
      </c>
      <c r="AB146" s="2">
        <v>133.69999999999999</v>
      </c>
      <c r="AC146" s="2">
        <v>15.53</v>
      </c>
      <c r="AD146" s="2">
        <v>54.88</v>
      </c>
      <c r="AE146" s="2">
        <v>7.9669999999999996</v>
      </c>
      <c r="AF146" s="2">
        <v>1.8440000000000001</v>
      </c>
      <c r="AG146" s="2">
        <v>4.4420000000000002</v>
      </c>
      <c r="AH146" s="2">
        <v>0.67400000000000004</v>
      </c>
      <c r="AI146" s="2">
        <v>3.2429999999999999</v>
      </c>
      <c r="AJ146" s="2">
        <v>0.60599999999999998</v>
      </c>
      <c r="AK146" s="2">
        <v>1.518</v>
      </c>
      <c r="AL146" s="2">
        <v>0.215</v>
      </c>
      <c r="AM146" s="2">
        <v>1.4530000000000001</v>
      </c>
      <c r="AN146" s="2">
        <v>0.24</v>
      </c>
      <c r="AO146" s="1">
        <v>3.43</v>
      </c>
      <c r="AP146" s="1">
        <v>21.41</v>
      </c>
      <c r="AQ146" s="1">
        <v>52.7</v>
      </c>
      <c r="AR146" s="1">
        <v>-1083</v>
      </c>
      <c r="AS146" s="1">
        <v>4346</v>
      </c>
      <c r="AT146" s="1">
        <v>13</v>
      </c>
      <c r="AU146" s="3">
        <v>1.2415883480000001</v>
      </c>
      <c r="AV146" s="6">
        <f t="shared" si="27"/>
        <v>223.2</v>
      </c>
      <c r="AW146" s="5">
        <f t="shared" si="28"/>
        <v>0.30407743409180066</v>
      </c>
      <c r="AX146" s="5">
        <f t="shared" si="29"/>
        <v>0.95373293742719245</v>
      </c>
      <c r="AY146" s="5">
        <f t="shared" si="30"/>
        <v>0.12546306692481446</v>
      </c>
      <c r="AZ146" s="5">
        <f t="shared" si="31"/>
        <v>6.6416361698113213E-2</v>
      </c>
      <c r="BA146" s="5">
        <f t="shared" si="32"/>
        <v>0.12635349281383737</v>
      </c>
      <c r="BB146" s="5">
        <f t="shared" si="33"/>
        <v>1.5330107986157857</v>
      </c>
      <c r="BC146" s="5">
        <f t="shared" si="34"/>
        <v>7.7676275844435994</v>
      </c>
      <c r="BD146" s="5">
        <f t="shared" si="35"/>
        <v>5.7815185013972556E-3</v>
      </c>
    </row>
    <row r="147" spans="1:56" x14ac:dyDescent="0.3">
      <c r="A147" s="1">
        <v>2008</v>
      </c>
      <c r="B147" s="1" t="s">
        <v>230</v>
      </c>
      <c r="C147" s="1" t="s">
        <v>371</v>
      </c>
      <c r="D147" s="1" t="s">
        <v>232</v>
      </c>
      <c r="E147" s="1" t="s">
        <v>50</v>
      </c>
      <c r="F147" s="1">
        <v>34</v>
      </c>
      <c r="G147" s="1">
        <v>88</v>
      </c>
      <c r="H147" s="1" t="s">
        <v>114</v>
      </c>
      <c r="I147" s="1" t="s">
        <v>65</v>
      </c>
      <c r="J147" s="2">
        <v>61.582000000000001</v>
      </c>
      <c r="K147" s="2">
        <v>0.67300000000000004</v>
      </c>
      <c r="L147" s="2">
        <v>14.547000000000001</v>
      </c>
      <c r="M147" s="2">
        <v>5.2169999999999996</v>
      </c>
      <c r="N147" s="2">
        <f t="shared" si="36"/>
        <v>4.6953046953046949</v>
      </c>
      <c r="O147" s="2"/>
      <c r="P147" s="2">
        <v>4.9089999999999998</v>
      </c>
      <c r="Q147" s="2">
        <v>5.8159999999999998</v>
      </c>
      <c r="R147" s="2">
        <f t="shared" si="25"/>
        <v>0.55330904855207508</v>
      </c>
      <c r="S147" s="2">
        <v>3.0190000000000001</v>
      </c>
      <c r="T147" s="2">
        <v>3.1539999999999999</v>
      </c>
      <c r="U147" s="2">
        <v>4.4999999999999998E-2</v>
      </c>
      <c r="V147" s="2">
        <v>1443.3</v>
      </c>
      <c r="W147" s="2">
        <v>9.77</v>
      </c>
      <c r="X147" s="2">
        <v>147.72999999999999</v>
      </c>
      <c r="Y147" s="2">
        <v>198</v>
      </c>
      <c r="Z147" s="2">
        <v>42.06</v>
      </c>
      <c r="AA147" s="2">
        <v>39.28</v>
      </c>
      <c r="AB147" s="2">
        <v>66.23</v>
      </c>
      <c r="AC147" s="2">
        <v>6.7869999999999999</v>
      </c>
      <c r="AD147" s="2">
        <v>22.68</v>
      </c>
      <c r="AE147" s="2">
        <v>3.5310000000000001</v>
      </c>
      <c r="AF147" s="2">
        <v>1.3280000000000001</v>
      </c>
      <c r="AG147" s="2">
        <v>2.2639999999999998</v>
      </c>
      <c r="AH147" s="2">
        <v>0.35899999999999999</v>
      </c>
      <c r="AI147" s="2">
        <v>1.9670000000000001</v>
      </c>
      <c r="AJ147" s="2">
        <v>0.375</v>
      </c>
      <c r="AK147" s="2">
        <v>1.0029999999999999</v>
      </c>
      <c r="AL147" s="2">
        <v>0.15</v>
      </c>
      <c r="AM147" s="2">
        <v>0.93400000000000005</v>
      </c>
      <c r="AN147" s="2">
        <v>0.153</v>
      </c>
      <c r="AO147" s="1">
        <v>2.82</v>
      </c>
      <c r="AP147" s="1">
        <v>19.14</v>
      </c>
      <c r="AQ147" s="1">
        <v>75.5</v>
      </c>
      <c r="AR147" s="1">
        <v>-636</v>
      </c>
      <c r="AS147" s="1">
        <v>185</v>
      </c>
      <c r="AT147" s="1">
        <v>13</v>
      </c>
      <c r="AU147" s="3">
        <v>0.70843204699999995</v>
      </c>
      <c r="AV147" s="6">
        <f t="shared" si="27"/>
        <v>198</v>
      </c>
      <c r="AW147" s="5">
        <f t="shared" si="28"/>
        <v>0.28534719497842292</v>
      </c>
      <c r="AX147" s="5">
        <f t="shared" si="29"/>
        <v>1.0248294225328674</v>
      </c>
      <c r="AY147" s="5">
        <f t="shared" si="30"/>
        <v>0.10177476605356567</v>
      </c>
      <c r="AZ147" s="5">
        <f t="shared" si="31"/>
        <v>8.1374663072776285E-2</v>
      </c>
      <c r="BA147" s="5">
        <f t="shared" si="32"/>
        <v>8.7535663338088446E-2</v>
      </c>
      <c r="BB147" s="5">
        <f t="shared" si="33"/>
        <v>1.2249702820514963</v>
      </c>
      <c r="BC147" s="5">
        <f t="shared" si="34"/>
        <v>8.0294620235232443</v>
      </c>
      <c r="BD147" s="5">
        <f t="shared" si="35"/>
        <v>6.6638647160926082E-3</v>
      </c>
    </row>
    <row r="148" spans="1:56" x14ac:dyDescent="0.3">
      <c r="A148" s="1">
        <v>2009</v>
      </c>
      <c r="B148" s="1" t="s">
        <v>61</v>
      </c>
      <c r="C148" s="1" t="s">
        <v>358</v>
      </c>
      <c r="D148" s="1" t="s">
        <v>62</v>
      </c>
      <c r="E148" s="1" t="s">
        <v>63</v>
      </c>
      <c r="F148" s="1">
        <v>37.825800000000001</v>
      </c>
      <c r="G148" s="1">
        <v>140.85140000000001</v>
      </c>
      <c r="H148" s="1" t="s">
        <v>54</v>
      </c>
      <c r="I148" s="1" t="s">
        <v>65</v>
      </c>
      <c r="J148" s="2">
        <v>65.540000000000006</v>
      </c>
      <c r="K148" s="2">
        <v>0.5</v>
      </c>
      <c r="L148" s="2">
        <v>16.25</v>
      </c>
      <c r="M148" s="2">
        <v>4.04</v>
      </c>
      <c r="N148" s="2">
        <f t="shared" si="36"/>
        <v>3.6360036360036361</v>
      </c>
      <c r="O148" s="2"/>
      <c r="P148" s="2">
        <v>5.23</v>
      </c>
      <c r="Q148" s="2">
        <v>1.77</v>
      </c>
      <c r="R148" s="2">
        <f t="shared" si="25"/>
        <v>0.32741376424756991</v>
      </c>
      <c r="S148" s="2">
        <v>0.8</v>
      </c>
      <c r="T148" s="2">
        <v>4.17</v>
      </c>
      <c r="U148" s="2">
        <v>0.15</v>
      </c>
      <c r="V148" s="2">
        <v>418.3</v>
      </c>
      <c r="W148" s="2">
        <v>12.02</v>
      </c>
      <c r="X148" s="2">
        <v>34.799999999999997</v>
      </c>
      <c r="Y148" s="2">
        <v>141.1</v>
      </c>
      <c r="Z148" s="2">
        <v>11.59</v>
      </c>
      <c r="AA148" s="2">
        <v>11.59</v>
      </c>
      <c r="AB148" s="2">
        <v>25.1</v>
      </c>
      <c r="AC148" s="2">
        <v>2.87</v>
      </c>
      <c r="AD148" s="2">
        <v>12.43</v>
      </c>
      <c r="AE148" s="2">
        <v>2.85</v>
      </c>
      <c r="AF148" s="2">
        <v>0.87</v>
      </c>
      <c r="AG148" s="2">
        <v>2.5099999999999998</v>
      </c>
      <c r="AH148" s="2">
        <v>0.36</v>
      </c>
      <c r="AI148" s="2">
        <v>2.04</v>
      </c>
      <c r="AJ148" s="2">
        <v>0.39</v>
      </c>
      <c r="AK148" s="2">
        <v>1.1000000000000001</v>
      </c>
      <c r="AL148" s="2">
        <v>0.14000000000000001</v>
      </c>
      <c r="AM148" s="2">
        <v>1</v>
      </c>
      <c r="AN148" s="2">
        <v>0.15</v>
      </c>
      <c r="AO148" s="1">
        <v>2.54</v>
      </c>
      <c r="AP148" s="1">
        <v>12.37</v>
      </c>
      <c r="AQ148" s="1">
        <v>14.9</v>
      </c>
      <c r="AR148" s="1">
        <v>-433</v>
      </c>
      <c r="AS148" s="1">
        <v>5741</v>
      </c>
      <c r="AT148" s="1">
        <v>13</v>
      </c>
      <c r="AU148" s="3">
        <v>0.79123795799999996</v>
      </c>
      <c r="AV148" s="6">
        <f t="shared" si="27"/>
        <v>141.1</v>
      </c>
      <c r="AW148" s="5">
        <f t="shared" si="28"/>
        <v>0.31875245194193796</v>
      </c>
      <c r="AX148" s="5">
        <f t="shared" si="29"/>
        <v>1.09069728740223</v>
      </c>
      <c r="AY148" s="5">
        <f t="shared" si="30"/>
        <v>0.13455953533397871</v>
      </c>
      <c r="AZ148" s="5">
        <f t="shared" si="31"/>
        <v>2.15633423180593E-2</v>
      </c>
      <c r="BA148" s="5">
        <f t="shared" si="32"/>
        <v>9.3259629101283895E-2</v>
      </c>
      <c r="BB148" s="5">
        <f t="shared" si="33"/>
        <v>0.98555984676396935</v>
      </c>
      <c r="BC148" s="5">
        <f t="shared" si="34"/>
        <v>8.2329608935176424</v>
      </c>
      <c r="BD148" s="5">
        <f t="shared" si="35"/>
        <v>5.8205822640625795E-3</v>
      </c>
    </row>
    <row r="149" spans="1:56" x14ac:dyDescent="0.3">
      <c r="A149" s="1">
        <v>2009</v>
      </c>
      <c r="B149" s="1" t="s">
        <v>61</v>
      </c>
      <c r="C149" s="1" t="s">
        <v>136</v>
      </c>
      <c r="D149" s="1" t="s">
        <v>62</v>
      </c>
      <c r="E149" s="1" t="s">
        <v>63</v>
      </c>
      <c r="F149" s="1">
        <v>37.825800000000001</v>
      </c>
      <c r="G149" s="1">
        <v>140.85140000000001</v>
      </c>
      <c r="H149" s="1" t="s">
        <v>54</v>
      </c>
      <c r="I149" s="1" t="s">
        <v>65</v>
      </c>
      <c r="J149" s="2">
        <v>66.48</v>
      </c>
      <c r="K149" s="2">
        <v>0.35</v>
      </c>
      <c r="L149" s="2">
        <v>15.81</v>
      </c>
      <c r="M149" s="2">
        <v>3</v>
      </c>
      <c r="N149" s="2">
        <f t="shared" si="36"/>
        <v>2.7000027000026998</v>
      </c>
      <c r="O149" s="2"/>
      <c r="P149" s="2">
        <v>4.4000000000000004</v>
      </c>
      <c r="Q149" s="2">
        <v>1.39</v>
      </c>
      <c r="R149" s="2">
        <f t="shared" si="25"/>
        <v>0.33985307638038537</v>
      </c>
      <c r="S149" s="2">
        <v>1.33</v>
      </c>
      <c r="T149" s="2">
        <v>4.0999999999999996</v>
      </c>
      <c r="U149" s="2">
        <v>0.11</v>
      </c>
      <c r="V149" s="2">
        <v>417.12</v>
      </c>
      <c r="W149" s="2">
        <v>3.73</v>
      </c>
      <c r="X149" s="2">
        <v>111.83</v>
      </c>
      <c r="Y149" s="2">
        <v>60.68</v>
      </c>
      <c r="Z149" s="2">
        <v>20.2</v>
      </c>
      <c r="AA149" s="2">
        <v>6.06</v>
      </c>
      <c r="AB149" s="2">
        <v>13.99</v>
      </c>
      <c r="AC149" s="2">
        <v>1.54</v>
      </c>
      <c r="AD149" s="2">
        <v>6.4</v>
      </c>
      <c r="AE149" s="2">
        <v>1.31</v>
      </c>
      <c r="AF149" s="2">
        <v>0.43</v>
      </c>
      <c r="AG149" s="2">
        <v>1</v>
      </c>
      <c r="AH149" s="2">
        <v>0.15</v>
      </c>
      <c r="AI149" s="2">
        <v>0.69</v>
      </c>
      <c r="AJ149" s="2">
        <v>0.12</v>
      </c>
      <c r="AK149" s="2">
        <v>0.33</v>
      </c>
      <c r="AL149" s="2">
        <v>0.06</v>
      </c>
      <c r="AM149" s="2">
        <v>0.3</v>
      </c>
      <c r="AN149" s="2">
        <v>0.05</v>
      </c>
      <c r="AO149" s="1">
        <v>1.64</v>
      </c>
      <c r="AP149" s="1">
        <v>15.64</v>
      </c>
      <c r="AQ149" s="1">
        <v>13.8</v>
      </c>
      <c r="AR149" s="1">
        <v>-776</v>
      </c>
      <c r="AS149" s="1">
        <v>6117</v>
      </c>
      <c r="AT149" s="1">
        <v>13</v>
      </c>
      <c r="AU149" s="3">
        <v>3.0052130629999998</v>
      </c>
      <c r="AV149" s="6">
        <f t="shared" si="27"/>
        <v>60.68</v>
      </c>
      <c r="AW149" s="5">
        <f t="shared" si="28"/>
        <v>0.31012161632012553</v>
      </c>
      <c r="AX149" s="5">
        <f t="shared" si="29"/>
        <v>1.1063404892661008</v>
      </c>
      <c r="AY149" s="5">
        <f t="shared" si="30"/>
        <v>0.13230074217489513</v>
      </c>
      <c r="AZ149" s="5">
        <f t="shared" si="31"/>
        <v>3.5849056603773584E-2</v>
      </c>
      <c r="BA149" s="5">
        <f t="shared" si="32"/>
        <v>7.8459343794579181E-2</v>
      </c>
      <c r="BB149" s="5">
        <f t="shared" si="33"/>
        <v>0.947445033314402</v>
      </c>
      <c r="BC149" s="5">
        <f t="shared" si="34"/>
        <v>8.2653584849497754</v>
      </c>
      <c r="BD149" s="5">
        <f t="shared" si="35"/>
        <v>2.5855627671620943E-3</v>
      </c>
    </row>
    <row r="150" spans="1:56" x14ac:dyDescent="0.3">
      <c r="A150" s="1">
        <v>2009</v>
      </c>
      <c r="B150" s="1" t="s">
        <v>61</v>
      </c>
      <c r="C150" s="1" t="s">
        <v>223</v>
      </c>
      <c r="D150" s="1" t="s">
        <v>62</v>
      </c>
      <c r="E150" s="1" t="s">
        <v>63</v>
      </c>
      <c r="F150" s="1">
        <v>37.825800000000001</v>
      </c>
      <c r="G150" s="1">
        <v>140.85140000000001</v>
      </c>
      <c r="H150" s="1" t="s">
        <v>54</v>
      </c>
      <c r="I150" s="1" t="s">
        <v>65</v>
      </c>
      <c r="J150" s="2">
        <v>67.180000000000007</v>
      </c>
      <c r="K150" s="2">
        <v>0.314</v>
      </c>
      <c r="L150" s="2">
        <v>15.66</v>
      </c>
      <c r="M150" s="2">
        <v>2.9</v>
      </c>
      <c r="N150" s="2">
        <f t="shared" si="36"/>
        <v>2.6100026100026099</v>
      </c>
      <c r="O150" s="2"/>
      <c r="P150" s="2">
        <v>4.16</v>
      </c>
      <c r="Q150" s="2">
        <v>1.38</v>
      </c>
      <c r="R150" s="2">
        <f t="shared" si="25"/>
        <v>0.3458644354117596</v>
      </c>
      <c r="S150" s="2">
        <v>1.47</v>
      </c>
      <c r="T150" s="2">
        <v>3.99</v>
      </c>
      <c r="U150" s="2">
        <v>0.1</v>
      </c>
      <c r="V150" s="2">
        <v>469</v>
      </c>
      <c r="W150" s="2">
        <v>8</v>
      </c>
      <c r="X150" s="2">
        <v>58.63</v>
      </c>
      <c r="Y150" s="2">
        <v>83</v>
      </c>
      <c r="Z150" s="2">
        <v>13.2</v>
      </c>
      <c r="AA150" s="2">
        <v>6.6</v>
      </c>
      <c r="AB150" s="2">
        <v>12.4</v>
      </c>
      <c r="AC150" s="2">
        <v>1.73</v>
      </c>
      <c r="AD150" s="2">
        <v>7.3</v>
      </c>
      <c r="AE150" s="2">
        <v>1.5</v>
      </c>
      <c r="AF150" s="2">
        <v>0.56000000000000005</v>
      </c>
      <c r="AG150" s="2">
        <v>1.6</v>
      </c>
      <c r="AH150" s="2">
        <v>0.2</v>
      </c>
      <c r="AI150" s="2">
        <v>1.1000000000000001</v>
      </c>
      <c r="AJ150" s="2">
        <v>0.2</v>
      </c>
      <c r="AK150" s="2">
        <v>0.6</v>
      </c>
      <c r="AL150" s="2">
        <v>0.08</v>
      </c>
      <c r="AM150" s="2">
        <v>0.5</v>
      </c>
      <c r="AN150" s="2">
        <v>0.08</v>
      </c>
      <c r="AO150" s="1">
        <v>1.95</v>
      </c>
      <c r="AP150" s="1">
        <v>12.65</v>
      </c>
      <c r="AQ150" s="1">
        <v>6.8</v>
      </c>
      <c r="AR150" s="1">
        <v>-449</v>
      </c>
      <c r="AS150" s="1">
        <v>7572</v>
      </c>
      <c r="AT150" s="1">
        <v>13</v>
      </c>
      <c r="AU150" s="3">
        <v>1.674113341</v>
      </c>
      <c r="AV150" s="6">
        <f t="shared" si="27"/>
        <v>83</v>
      </c>
      <c r="AW150" s="5">
        <f t="shared" si="28"/>
        <v>0.30717928599450761</v>
      </c>
      <c r="AX150" s="5">
        <f t="shared" si="29"/>
        <v>1.1179896821434516</v>
      </c>
      <c r="AY150" s="5">
        <f t="shared" si="30"/>
        <v>0.1287512100677638</v>
      </c>
      <c r="AZ150" s="5">
        <f t="shared" si="31"/>
        <v>3.962264150943396E-2</v>
      </c>
      <c r="BA150" s="5">
        <f t="shared" si="32"/>
        <v>7.4179743223965769E-2</v>
      </c>
      <c r="BB150" s="5">
        <f t="shared" si="33"/>
        <v>0.9222826860119534</v>
      </c>
      <c r="BC150" s="5">
        <f t="shared" si="34"/>
        <v>8.2867464801568573</v>
      </c>
      <c r="BD150" s="5">
        <f t="shared" si="35"/>
        <v>3.6130693179568757E-3</v>
      </c>
    </row>
    <row r="151" spans="1:56" x14ac:dyDescent="0.3">
      <c r="A151" s="1">
        <v>2009</v>
      </c>
      <c r="B151" s="1" t="s">
        <v>61</v>
      </c>
      <c r="C151" s="1" t="s">
        <v>201</v>
      </c>
      <c r="D151" s="1" t="s">
        <v>62</v>
      </c>
      <c r="E151" s="1" t="s">
        <v>63</v>
      </c>
      <c r="F151" s="1">
        <v>37.825800000000001</v>
      </c>
      <c r="G151" s="1">
        <v>140.85140000000001</v>
      </c>
      <c r="H151" s="1" t="s">
        <v>54</v>
      </c>
      <c r="I151" s="1" t="s">
        <v>65</v>
      </c>
      <c r="J151" s="2">
        <v>64.19</v>
      </c>
      <c r="K151" s="2">
        <v>0.374</v>
      </c>
      <c r="L151" s="2">
        <v>15.9</v>
      </c>
      <c r="M151" s="2">
        <v>4.2</v>
      </c>
      <c r="N151" s="2">
        <f t="shared" si="36"/>
        <v>3.78000378000378</v>
      </c>
      <c r="O151" s="2"/>
      <c r="P151" s="2">
        <v>4.72</v>
      </c>
      <c r="Q151" s="2">
        <v>2.52</v>
      </c>
      <c r="R151" s="2">
        <f t="shared" si="25"/>
        <v>0.399999759999904</v>
      </c>
      <c r="S151" s="2">
        <v>1.26</v>
      </c>
      <c r="T151" s="2">
        <v>3.68</v>
      </c>
      <c r="U151" s="2">
        <v>0.1</v>
      </c>
      <c r="V151" s="2">
        <v>650.04999999999995</v>
      </c>
      <c r="W151" s="2">
        <v>5.79</v>
      </c>
      <c r="X151" s="2">
        <v>112.27</v>
      </c>
      <c r="Y151" s="2">
        <v>68.319999999999993</v>
      </c>
      <c r="Z151" s="2">
        <v>12.66</v>
      </c>
      <c r="AA151" s="2">
        <v>5.57</v>
      </c>
      <c r="AB151" s="2">
        <v>12.36</v>
      </c>
      <c r="AC151" s="2">
        <v>1.37</v>
      </c>
      <c r="AD151" s="2">
        <v>6.27</v>
      </c>
      <c r="AE151" s="2">
        <v>1.5</v>
      </c>
      <c r="AF151" s="2">
        <v>0.56000000000000005</v>
      </c>
      <c r="AG151" s="2">
        <v>1.33</v>
      </c>
      <c r="AH151" s="2">
        <v>0.19</v>
      </c>
      <c r="AI151" s="2">
        <v>0.94</v>
      </c>
      <c r="AJ151" s="2">
        <v>0.18</v>
      </c>
      <c r="AK151" s="2">
        <v>0.53</v>
      </c>
      <c r="AL151" s="2">
        <v>0.08</v>
      </c>
      <c r="AM151" s="2">
        <v>0.44</v>
      </c>
      <c r="AN151" s="2">
        <v>7.0000000000000007E-2</v>
      </c>
      <c r="AO151" s="1">
        <v>1.84</v>
      </c>
      <c r="AP151" s="1">
        <v>12.49</v>
      </c>
      <c r="AQ151" s="1">
        <v>5.2</v>
      </c>
      <c r="AR151" s="1">
        <v>-430</v>
      </c>
      <c r="AS151" s="1">
        <v>6984</v>
      </c>
      <c r="AT151" s="1">
        <v>13</v>
      </c>
      <c r="AU151" s="3">
        <v>1.8933678839999999</v>
      </c>
      <c r="AV151" s="6">
        <f t="shared" si="27"/>
        <v>68.319999999999993</v>
      </c>
      <c r="AW151" s="5">
        <f t="shared" si="28"/>
        <v>0.31188701451549627</v>
      </c>
      <c r="AX151" s="5">
        <f t="shared" si="29"/>
        <v>1.0682309868530537</v>
      </c>
      <c r="AY151" s="5">
        <f t="shared" si="30"/>
        <v>0.11874798322039369</v>
      </c>
      <c r="AZ151" s="5">
        <f t="shared" si="31"/>
        <v>3.3962264150943396E-2</v>
      </c>
      <c r="BA151" s="5">
        <f t="shared" si="32"/>
        <v>8.4165477888730383E-2</v>
      </c>
      <c r="BB151" s="5">
        <f t="shared" si="33"/>
        <v>0.9636033683804569</v>
      </c>
      <c r="BC151" s="5">
        <f t="shared" si="34"/>
        <v>8.2516239001436276</v>
      </c>
      <c r="BD151" s="5">
        <f t="shared" si="35"/>
        <v>2.8713922002739974E-3</v>
      </c>
    </row>
    <row r="152" spans="1:56" x14ac:dyDescent="0.3">
      <c r="A152" s="1">
        <v>2010</v>
      </c>
      <c r="B152" s="1" t="s">
        <v>340</v>
      </c>
      <c r="C152" s="1" t="s">
        <v>548</v>
      </c>
      <c r="D152" s="1" t="s">
        <v>133</v>
      </c>
      <c r="E152" s="1" t="s">
        <v>63</v>
      </c>
      <c r="F152" s="1">
        <v>35.380000000000003</v>
      </c>
      <c r="G152" s="1">
        <v>133.57</v>
      </c>
      <c r="H152" s="1" t="s">
        <v>47</v>
      </c>
      <c r="I152" s="1" t="s">
        <v>47</v>
      </c>
      <c r="J152" s="2">
        <v>65.12</v>
      </c>
      <c r="K152" s="2">
        <v>0.43</v>
      </c>
      <c r="L152" s="2">
        <v>16.88</v>
      </c>
      <c r="M152" s="2"/>
      <c r="N152" s="2"/>
      <c r="O152" s="2"/>
      <c r="P152" s="2">
        <v>4.78</v>
      </c>
      <c r="Q152" s="2">
        <v>1.93</v>
      </c>
      <c r="R152" s="2"/>
      <c r="S152" s="2">
        <v>1.76</v>
      </c>
      <c r="T152" s="2">
        <v>4.28</v>
      </c>
      <c r="U152" s="2">
        <v>0.14000000000000001</v>
      </c>
      <c r="V152" s="2">
        <v>666</v>
      </c>
      <c r="W152" s="2">
        <v>9</v>
      </c>
      <c r="X152" s="2">
        <v>74</v>
      </c>
      <c r="Y152" s="2">
        <v>119</v>
      </c>
      <c r="Z152" s="2">
        <v>16.55</v>
      </c>
      <c r="AA152" s="2">
        <v>9.65</v>
      </c>
      <c r="AB152" s="2">
        <v>18.100000000000001</v>
      </c>
      <c r="AC152" s="2">
        <v>1.87</v>
      </c>
      <c r="AD152" s="2">
        <v>6.61</v>
      </c>
      <c r="AE152" s="2">
        <v>1.22</v>
      </c>
      <c r="AF152" s="2">
        <v>0.60499999999999998</v>
      </c>
      <c r="AG152" s="2">
        <v>0.98199999999999998</v>
      </c>
      <c r="AH152" s="2">
        <v>0.154</v>
      </c>
      <c r="AI152" s="2">
        <v>0.92800000000000005</v>
      </c>
      <c r="AJ152" s="2">
        <v>0.187</v>
      </c>
      <c r="AK152" s="2">
        <v>0.55400000000000005</v>
      </c>
      <c r="AL152" s="2">
        <v>8.5999999999999993E-2</v>
      </c>
      <c r="AM152" s="2">
        <v>0.58299999999999996</v>
      </c>
      <c r="AN152" s="2">
        <v>9.1999999999999998E-2</v>
      </c>
      <c r="AO152" s="1">
        <v>1.93</v>
      </c>
      <c r="AP152" s="1">
        <v>13.89</v>
      </c>
      <c r="AQ152" s="1">
        <v>81.599999999999994</v>
      </c>
      <c r="AR152" s="1">
        <v>-522</v>
      </c>
      <c r="AS152" s="1">
        <v>-551</v>
      </c>
      <c r="AT152" s="1">
        <v>13</v>
      </c>
      <c r="AU152" s="3">
        <v>0.160495269</v>
      </c>
      <c r="AV152" s="6">
        <f t="shared" si="27"/>
        <v>119</v>
      </c>
      <c r="AW152" s="5">
        <f t="shared" si="28"/>
        <v>0.33111023930953309</v>
      </c>
      <c r="AX152" s="5">
        <f t="shared" si="29"/>
        <v>1.0837077716758197</v>
      </c>
      <c r="AY152" s="5">
        <f t="shared" si="30"/>
        <v>0.13810906744111004</v>
      </c>
      <c r="AZ152" s="5">
        <f t="shared" si="31"/>
        <v>4.7439353099730457E-2</v>
      </c>
      <c r="BA152" s="5">
        <f t="shared" si="32"/>
        <v>8.5235378031383743E-2</v>
      </c>
      <c r="BB152" s="5">
        <f t="shared" si="33"/>
        <v>0.99217571404924421</v>
      </c>
      <c r="BC152" s="5">
        <f t="shared" si="34"/>
        <v>8.2273374063251588</v>
      </c>
      <c r="BD152" s="5">
        <f t="shared" si="35"/>
        <v>4.8813969989344713E-3</v>
      </c>
    </row>
    <row r="153" spans="1:56" x14ac:dyDescent="0.3">
      <c r="A153" s="1">
        <v>2010</v>
      </c>
      <c r="B153" s="1" t="s">
        <v>340</v>
      </c>
      <c r="C153" s="1" t="s">
        <v>532</v>
      </c>
      <c r="D153" s="1" t="s">
        <v>510</v>
      </c>
      <c r="E153" s="1" t="s">
        <v>63</v>
      </c>
      <c r="F153" s="1">
        <v>35.370919999999998</v>
      </c>
      <c r="G153" s="1">
        <v>133.53971000000001</v>
      </c>
      <c r="H153" s="1" t="s">
        <v>47</v>
      </c>
      <c r="I153" s="1" t="s">
        <v>47</v>
      </c>
      <c r="J153" s="2">
        <v>65.489999999999995</v>
      </c>
      <c r="K153" s="2">
        <v>0.04</v>
      </c>
      <c r="L153" s="2">
        <v>17.16</v>
      </c>
      <c r="M153" s="2"/>
      <c r="N153" s="2"/>
      <c r="O153" s="2"/>
      <c r="P153" s="2">
        <v>4.84</v>
      </c>
      <c r="Q153" s="2">
        <v>1.73</v>
      </c>
      <c r="R153" s="2"/>
      <c r="S153" s="2">
        <v>1.71</v>
      </c>
      <c r="T153" s="2">
        <v>4.34</v>
      </c>
      <c r="U153" s="2">
        <v>0.14000000000000001</v>
      </c>
      <c r="V153" s="2">
        <v>688</v>
      </c>
      <c r="W153" s="2">
        <v>9</v>
      </c>
      <c r="X153" s="2">
        <v>76.44</v>
      </c>
      <c r="Y153" s="2">
        <v>113</v>
      </c>
      <c r="Z153" s="2">
        <v>19.350000000000001</v>
      </c>
      <c r="AA153" s="2">
        <v>11.4</v>
      </c>
      <c r="AB153" s="2">
        <v>22.1</v>
      </c>
      <c r="AC153" s="2">
        <v>2.2599999999999998</v>
      </c>
      <c r="AD153" s="2">
        <v>7.87</v>
      </c>
      <c r="AE153" s="2">
        <v>1.37</v>
      </c>
      <c r="AF153" s="2">
        <v>0.64800000000000002</v>
      </c>
      <c r="AG153" s="2">
        <v>1.06</v>
      </c>
      <c r="AH153" s="2">
        <v>0.16</v>
      </c>
      <c r="AI153" s="2">
        <v>0.94799999999999995</v>
      </c>
      <c r="AJ153" s="2">
        <v>0.191</v>
      </c>
      <c r="AK153" s="2">
        <v>0.55700000000000005</v>
      </c>
      <c r="AL153" s="2">
        <v>8.4000000000000005E-2</v>
      </c>
      <c r="AM153" s="2">
        <v>0.58899999999999997</v>
      </c>
      <c r="AN153" s="2">
        <v>8.8999999999999996E-2</v>
      </c>
      <c r="AO153" s="1">
        <v>2.0099999999999998</v>
      </c>
      <c r="AP153" s="1">
        <v>15.2</v>
      </c>
      <c r="AQ153" s="1">
        <v>79.7</v>
      </c>
      <c r="AR153" s="1">
        <v>-632</v>
      </c>
      <c r="AS153" s="1">
        <v>-1490</v>
      </c>
      <c r="AT153" s="1">
        <v>13</v>
      </c>
      <c r="AU153" s="3">
        <v>0.21000331999999999</v>
      </c>
      <c r="AV153" s="6">
        <f t="shared" si="27"/>
        <v>113</v>
      </c>
      <c r="AW153" s="5">
        <f t="shared" si="28"/>
        <v>0.33660258925068653</v>
      </c>
      <c r="AX153" s="5">
        <f t="shared" si="29"/>
        <v>1.0898652021967048</v>
      </c>
      <c r="AY153" s="5">
        <f t="shared" si="30"/>
        <v>0.14004517586318169</v>
      </c>
      <c r="AZ153" s="5">
        <f t="shared" si="31"/>
        <v>4.6091644204851748E-2</v>
      </c>
      <c r="BA153" s="5">
        <f t="shared" si="32"/>
        <v>8.6305278174037089E-2</v>
      </c>
      <c r="BB153" s="5">
        <f t="shared" si="33"/>
        <v>0.97790911661993507</v>
      </c>
      <c r="BC153" s="5">
        <f t="shared" si="34"/>
        <v>8.2394640141400721</v>
      </c>
      <c r="BD153" s="5">
        <f t="shared" si="35"/>
        <v>4.6918285189581303E-3</v>
      </c>
    </row>
    <row r="154" spans="1:56" x14ac:dyDescent="0.3">
      <c r="A154" s="1">
        <v>2010</v>
      </c>
      <c r="B154" s="1" t="s">
        <v>340</v>
      </c>
      <c r="C154" s="1" t="s">
        <v>539</v>
      </c>
      <c r="D154" s="1" t="s">
        <v>510</v>
      </c>
      <c r="E154" s="1" t="s">
        <v>63</v>
      </c>
      <c r="F154" s="1">
        <v>35.370919999999998</v>
      </c>
      <c r="G154" s="1">
        <v>133.53971000000001</v>
      </c>
      <c r="H154" s="1" t="s">
        <v>47</v>
      </c>
      <c r="I154" s="1" t="s">
        <v>47</v>
      </c>
      <c r="J154" s="2">
        <v>64.41</v>
      </c>
      <c r="K154" s="2">
        <v>0.47</v>
      </c>
      <c r="L154" s="2">
        <v>17.11</v>
      </c>
      <c r="M154" s="2"/>
      <c r="N154" s="2"/>
      <c r="O154" s="2"/>
      <c r="P154" s="2">
        <v>4.82</v>
      </c>
      <c r="Q154" s="2">
        <v>2.02</v>
      </c>
      <c r="R154" s="2"/>
      <c r="S154" s="2">
        <v>1.78</v>
      </c>
      <c r="T154" s="2">
        <v>4.3</v>
      </c>
      <c r="U154" s="2">
        <v>0.14000000000000001</v>
      </c>
      <c r="V154" s="2">
        <v>688</v>
      </c>
      <c r="W154" s="2">
        <v>9</v>
      </c>
      <c r="X154" s="2">
        <v>76.44</v>
      </c>
      <c r="Y154" s="2">
        <v>120</v>
      </c>
      <c r="Z154" s="2">
        <v>28.66</v>
      </c>
      <c r="AA154" s="2">
        <v>19.399999999999999</v>
      </c>
      <c r="AB154" s="2">
        <v>35.5</v>
      </c>
      <c r="AC154" s="2">
        <v>3.72</v>
      </c>
      <c r="AD154" s="2">
        <v>12.9</v>
      </c>
      <c r="AE154" s="2">
        <v>2.2000000000000002</v>
      </c>
      <c r="AF154" s="2">
        <v>0.73799999999999999</v>
      </c>
      <c r="AG154" s="2">
        <v>1.63</v>
      </c>
      <c r="AH154" s="2">
        <v>0.23300000000000001</v>
      </c>
      <c r="AI154" s="2">
        <v>1.32</v>
      </c>
      <c r="AJ154" s="2">
        <v>0.25700000000000001</v>
      </c>
      <c r="AK154" s="2">
        <v>0.71099999999999997</v>
      </c>
      <c r="AL154" s="2">
        <v>0.104</v>
      </c>
      <c r="AM154" s="2">
        <v>0.67700000000000005</v>
      </c>
      <c r="AN154" s="2">
        <v>0.1</v>
      </c>
      <c r="AO154" s="1">
        <v>2.36</v>
      </c>
      <c r="AP154" s="1">
        <v>17.32</v>
      </c>
      <c r="AQ154" s="1">
        <v>62.8</v>
      </c>
      <c r="AR154" s="1">
        <v>-566</v>
      </c>
      <c r="AS154" s="1">
        <v>-165</v>
      </c>
      <c r="AT154" s="1">
        <v>13</v>
      </c>
      <c r="AU154" s="3">
        <v>0.19667928900000001</v>
      </c>
      <c r="AV154" s="6">
        <f t="shared" si="27"/>
        <v>120</v>
      </c>
      <c r="AW154" s="5">
        <f t="shared" si="28"/>
        <v>0.33562181247548056</v>
      </c>
      <c r="AX154" s="5">
        <f t="shared" si="29"/>
        <v>1.0718921617573638</v>
      </c>
      <c r="AY154" s="5">
        <f t="shared" si="30"/>
        <v>0.13875443691513392</v>
      </c>
      <c r="AZ154" s="5">
        <f t="shared" si="31"/>
        <v>4.7978436657681943E-2</v>
      </c>
      <c r="BA154" s="5">
        <f t="shared" si="32"/>
        <v>8.5948644793152645E-2</v>
      </c>
      <c r="BB154" s="5">
        <f t="shared" si="33"/>
        <v>0.9968860994207337</v>
      </c>
      <c r="BC154" s="5">
        <f t="shared" si="34"/>
        <v>8.2233335787593944</v>
      </c>
      <c r="BD154" s="5">
        <f t="shared" si="35"/>
        <v>4.9027480344729039E-3</v>
      </c>
    </row>
    <row r="155" spans="1:56" x14ac:dyDescent="0.3">
      <c r="A155" s="1">
        <v>2010</v>
      </c>
      <c r="B155" s="1" t="s">
        <v>340</v>
      </c>
      <c r="C155" s="1" t="s">
        <v>551</v>
      </c>
      <c r="D155" s="1" t="s">
        <v>510</v>
      </c>
      <c r="E155" s="1" t="s">
        <v>63</v>
      </c>
      <c r="F155" s="1">
        <v>35.370919999999998</v>
      </c>
      <c r="G155" s="1">
        <v>133.53971000000001</v>
      </c>
      <c r="H155" s="1" t="s">
        <v>47</v>
      </c>
      <c r="I155" s="1" t="s">
        <v>47</v>
      </c>
      <c r="J155" s="2">
        <v>64.81</v>
      </c>
      <c r="K155" s="2">
        <v>0.42</v>
      </c>
      <c r="L155" s="2">
        <v>17.09</v>
      </c>
      <c r="M155" s="2"/>
      <c r="N155" s="2"/>
      <c r="O155" s="2"/>
      <c r="P155" s="2">
        <v>4.87</v>
      </c>
      <c r="Q155" s="2">
        <v>1.88</v>
      </c>
      <c r="R155" s="2"/>
      <c r="S155" s="2">
        <v>1.72</v>
      </c>
      <c r="T155" s="2">
        <v>4.29</v>
      </c>
      <c r="U155" s="2">
        <v>0.14000000000000001</v>
      </c>
      <c r="V155" s="2">
        <v>692</v>
      </c>
      <c r="W155" s="2">
        <v>9</v>
      </c>
      <c r="X155" s="2">
        <v>76.89</v>
      </c>
      <c r="Y155" s="2">
        <v>113</v>
      </c>
      <c r="Z155" s="2">
        <v>18.850000000000001</v>
      </c>
      <c r="AA155" s="2">
        <v>11.1</v>
      </c>
      <c r="AB155" s="2">
        <v>20.5</v>
      </c>
      <c r="AC155" s="2">
        <v>2.1800000000000002</v>
      </c>
      <c r="AD155" s="2">
        <v>7.63</v>
      </c>
      <c r="AE155" s="2">
        <v>1.38</v>
      </c>
      <c r="AF155" s="2">
        <v>0.65600000000000003</v>
      </c>
      <c r="AG155" s="2">
        <v>1.0900000000000001</v>
      </c>
      <c r="AH155" s="2">
        <v>0.16500000000000001</v>
      </c>
      <c r="AI155" s="2">
        <v>0.997</v>
      </c>
      <c r="AJ155" s="2">
        <v>0.19800000000000001</v>
      </c>
      <c r="AK155" s="2">
        <v>0.56599999999999995</v>
      </c>
      <c r="AL155" s="2">
        <v>8.7999999999999995E-2</v>
      </c>
      <c r="AM155" s="2">
        <v>0.58899999999999997</v>
      </c>
      <c r="AN155" s="2">
        <v>9.1999999999999998E-2</v>
      </c>
      <c r="AO155" s="1">
        <v>2.0099999999999998</v>
      </c>
      <c r="AP155" s="1">
        <v>14.71</v>
      </c>
      <c r="AQ155" s="1">
        <v>76.099999999999994</v>
      </c>
      <c r="AR155" s="1">
        <v>-552</v>
      </c>
      <c r="AS155" s="1">
        <v>-232</v>
      </c>
      <c r="AT155" s="1">
        <v>13</v>
      </c>
      <c r="AU155" s="3">
        <v>0.13363865999999999</v>
      </c>
      <c r="AV155" s="6">
        <f t="shared" si="27"/>
        <v>113</v>
      </c>
      <c r="AW155" s="5">
        <f t="shared" si="28"/>
        <v>0.33522950176539817</v>
      </c>
      <c r="AX155" s="5">
        <f t="shared" si="29"/>
        <v>1.0785488434015642</v>
      </c>
      <c r="AY155" s="5">
        <f t="shared" si="30"/>
        <v>0.13843175217812198</v>
      </c>
      <c r="AZ155" s="5">
        <f t="shared" si="31"/>
        <v>4.6361185983827491E-2</v>
      </c>
      <c r="BA155" s="5">
        <f t="shared" si="32"/>
        <v>8.6840228245363776E-2</v>
      </c>
      <c r="BB155" s="5">
        <f t="shared" si="33"/>
        <v>0.99145927407101764</v>
      </c>
      <c r="BC155" s="5">
        <f t="shared" si="34"/>
        <v>8.2279463803066513</v>
      </c>
      <c r="BD155" s="5">
        <f t="shared" si="35"/>
        <v>4.6380997640817316E-3</v>
      </c>
    </row>
    <row r="156" spans="1:56" x14ac:dyDescent="0.3">
      <c r="A156" s="1">
        <v>2010</v>
      </c>
      <c r="B156" s="1" t="s">
        <v>340</v>
      </c>
      <c r="C156" s="1" t="s">
        <v>341</v>
      </c>
      <c r="D156" s="1" t="s">
        <v>133</v>
      </c>
      <c r="E156" s="1" t="s">
        <v>63</v>
      </c>
      <c r="F156" s="1">
        <v>35.380000000000003</v>
      </c>
      <c r="G156" s="1">
        <v>133.57</v>
      </c>
      <c r="H156" s="1" t="s">
        <v>47</v>
      </c>
      <c r="I156" s="1" t="s">
        <v>47</v>
      </c>
      <c r="J156" s="2">
        <v>62.69</v>
      </c>
      <c r="K156" s="2">
        <v>0.47</v>
      </c>
      <c r="L156" s="2">
        <v>18.03</v>
      </c>
      <c r="M156" s="2"/>
      <c r="N156" s="2"/>
      <c r="O156" s="2"/>
      <c r="P156" s="2">
        <v>4.59</v>
      </c>
      <c r="Q156" s="2">
        <v>2.21</v>
      </c>
      <c r="R156" s="2"/>
      <c r="S156" s="2">
        <v>1.59</v>
      </c>
      <c r="T156" s="2">
        <v>4.2699999999999996</v>
      </c>
      <c r="U156" s="2">
        <v>0.14000000000000001</v>
      </c>
      <c r="V156" s="2">
        <v>755</v>
      </c>
      <c r="W156" s="2">
        <v>9</v>
      </c>
      <c r="X156" s="2">
        <v>83.89</v>
      </c>
      <c r="Y156" s="2">
        <v>134</v>
      </c>
      <c r="Z156" s="2">
        <v>23.68</v>
      </c>
      <c r="AA156" s="2">
        <v>13</v>
      </c>
      <c r="AB156" s="2">
        <v>28.4</v>
      </c>
      <c r="AC156" s="2">
        <v>2.57</v>
      </c>
      <c r="AD156" s="2">
        <v>8.93</v>
      </c>
      <c r="AE156" s="2">
        <v>1.58</v>
      </c>
      <c r="AF156" s="2">
        <v>0.58199999999999996</v>
      </c>
      <c r="AG156" s="2">
        <v>1.24</v>
      </c>
      <c r="AH156" s="2">
        <v>0.18</v>
      </c>
      <c r="AI156" s="2">
        <v>1.01</v>
      </c>
      <c r="AJ156" s="2">
        <v>0.19700000000000001</v>
      </c>
      <c r="AK156" s="2">
        <v>0.56299999999999994</v>
      </c>
      <c r="AL156" s="2">
        <v>8.3000000000000004E-2</v>
      </c>
      <c r="AM156" s="2">
        <v>0.54900000000000004</v>
      </c>
      <c r="AN156" s="2">
        <v>8.2000000000000003E-2</v>
      </c>
      <c r="AO156" s="1">
        <v>2.08</v>
      </c>
      <c r="AP156" s="1">
        <v>16.510000000000002</v>
      </c>
      <c r="AQ156" s="1">
        <v>66.900000000000006</v>
      </c>
      <c r="AR156" s="1">
        <v>-571</v>
      </c>
      <c r="AS156" s="1">
        <v>-1673</v>
      </c>
      <c r="AT156" s="1">
        <v>13</v>
      </c>
      <c r="AU156" s="3">
        <v>0.85757602200000005</v>
      </c>
      <c r="AV156" s="6">
        <f t="shared" si="27"/>
        <v>134</v>
      </c>
      <c r="AW156" s="5">
        <f t="shared" si="28"/>
        <v>0.35366810513927027</v>
      </c>
      <c r="AX156" s="5">
        <f t="shared" si="29"/>
        <v>1.0432684306873024</v>
      </c>
      <c r="AY156" s="5">
        <f t="shared" si="30"/>
        <v>0.1377863827040981</v>
      </c>
      <c r="AZ156" s="5">
        <f t="shared" si="31"/>
        <v>4.2857142857142858E-2</v>
      </c>
      <c r="BA156" s="5">
        <f t="shared" si="32"/>
        <v>8.1847360912981448E-2</v>
      </c>
      <c r="BB156" s="5">
        <f t="shared" si="33"/>
        <v>0.9332399102775405</v>
      </c>
      <c r="BC156" s="5">
        <f t="shared" si="34"/>
        <v>8.2774328395311088</v>
      </c>
      <c r="BD156" s="5">
        <f t="shared" si="35"/>
        <v>5.779072422192286E-3</v>
      </c>
    </row>
    <row r="157" spans="1:56" x14ac:dyDescent="0.3">
      <c r="A157" s="1">
        <v>2010</v>
      </c>
      <c r="B157" s="1" t="s">
        <v>340</v>
      </c>
      <c r="C157" s="1" t="s">
        <v>546</v>
      </c>
      <c r="D157" s="1" t="s">
        <v>133</v>
      </c>
      <c r="E157" s="1" t="s">
        <v>63</v>
      </c>
      <c r="F157" s="1">
        <v>35.380000000000003</v>
      </c>
      <c r="G157" s="1">
        <v>133.57</v>
      </c>
      <c r="H157" s="1" t="s">
        <v>47</v>
      </c>
      <c r="I157" s="1" t="s">
        <v>47</v>
      </c>
      <c r="J157" s="2">
        <v>64.17</v>
      </c>
      <c r="K157" s="2">
        <v>0.47</v>
      </c>
      <c r="L157" s="2">
        <v>17.059999999999999</v>
      </c>
      <c r="M157" s="2"/>
      <c r="N157" s="2"/>
      <c r="O157" s="2"/>
      <c r="P157" s="2">
        <v>4.5</v>
      </c>
      <c r="Q157" s="2">
        <v>2.2000000000000002</v>
      </c>
      <c r="R157" s="2"/>
      <c r="S157" s="2">
        <v>2.0499999999999998</v>
      </c>
      <c r="T157" s="2">
        <v>4.46</v>
      </c>
      <c r="U157" s="2">
        <v>0.19</v>
      </c>
      <c r="V157" s="2">
        <v>788</v>
      </c>
      <c r="W157" s="2">
        <v>9</v>
      </c>
      <c r="X157" s="2">
        <v>87.56</v>
      </c>
      <c r="Y157" s="2">
        <v>137</v>
      </c>
      <c r="Z157" s="2">
        <v>33.159999999999997</v>
      </c>
      <c r="AA157" s="2">
        <v>18.7</v>
      </c>
      <c r="AB157" s="2">
        <v>33.700000000000003</v>
      </c>
      <c r="AC157" s="2">
        <v>3.29</v>
      </c>
      <c r="AD157" s="2">
        <v>10.9</v>
      </c>
      <c r="AE157" s="2">
        <v>1.74</v>
      </c>
      <c r="AF157" s="2">
        <v>0.64200000000000002</v>
      </c>
      <c r="AG157" s="2">
        <v>1.26</v>
      </c>
      <c r="AH157" s="2">
        <v>0.17899999999999999</v>
      </c>
      <c r="AI157" s="2">
        <v>0.99399999999999999</v>
      </c>
      <c r="AJ157" s="2">
        <v>0.19700000000000001</v>
      </c>
      <c r="AK157" s="2">
        <v>0.55400000000000005</v>
      </c>
      <c r="AL157" s="2">
        <v>8.5000000000000006E-2</v>
      </c>
      <c r="AM157" s="2">
        <v>0.56399999999999995</v>
      </c>
      <c r="AN157" s="2">
        <v>8.6999999999999994E-2</v>
      </c>
      <c r="AO157" s="1">
        <v>2.17</v>
      </c>
      <c r="AP157" s="1">
        <v>18.149999999999999</v>
      </c>
      <c r="AQ157" s="1">
        <v>83.2</v>
      </c>
      <c r="AR157" s="1">
        <v>-684</v>
      </c>
      <c r="AS157" s="1">
        <v>-24</v>
      </c>
      <c r="AT157" s="1">
        <v>13</v>
      </c>
      <c r="AU157" s="3">
        <v>0.16261334</v>
      </c>
      <c r="AV157" s="6">
        <f t="shared" si="27"/>
        <v>137</v>
      </c>
      <c r="AW157" s="5">
        <f t="shared" si="28"/>
        <v>0.33464103570027459</v>
      </c>
      <c r="AX157" s="5">
        <f t="shared" si="29"/>
        <v>1.0678981527708438</v>
      </c>
      <c r="AY157" s="5">
        <f t="shared" si="30"/>
        <v>0.14391739270732495</v>
      </c>
      <c r="AZ157" s="5">
        <f t="shared" si="31"/>
        <v>5.5256064690026946E-2</v>
      </c>
      <c r="BA157" s="5">
        <f t="shared" si="32"/>
        <v>8.0242510699001429E-2</v>
      </c>
      <c r="BB157" s="5">
        <f t="shared" si="33"/>
        <v>1.0064246658445903</v>
      </c>
      <c r="BC157" s="5">
        <f t="shared" si="34"/>
        <v>8.2152257972991158</v>
      </c>
      <c r="BD157" s="5">
        <f t="shared" si="35"/>
        <v>5.5521057647033075E-3</v>
      </c>
    </row>
    <row r="158" spans="1:56" x14ac:dyDescent="0.3">
      <c r="A158" s="1">
        <v>2010</v>
      </c>
      <c r="B158" s="1" t="s">
        <v>340</v>
      </c>
      <c r="C158" s="1" t="s">
        <v>550</v>
      </c>
      <c r="D158" s="1" t="s">
        <v>133</v>
      </c>
      <c r="E158" s="1" t="s">
        <v>63</v>
      </c>
      <c r="F158" s="1">
        <v>35.380000000000003</v>
      </c>
      <c r="G158" s="1">
        <v>133.57</v>
      </c>
      <c r="H158" s="1" t="s">
        <v>47</v>
      </c>
      <c r="I158" s="1" t="s">
        <v>47</v>
      </c>
      <c r="J158" s="2">
        <v>64.64</v>
      </c>
      <c r="K158" s="2">
        <v>0.45</v>
      </c>
      <c r="L158" s="2">
        <v>16.97</v>
      </c>
      <c r="M158" s="2"/>
      <c r="N158" s="2"/>
      <c r="O158" s="2"/>
      <c r="P158" s="2">
        <v>4.4800000000000004</v>
      </c>
      <c r="Q158" s="2">
        <v>2.0099999999999998</v>
      </c>
      <c r="R158" s="2"/>
      <c r="S158" s="2">
        <v>2.0499999999999998</v>
      </c>
      <c r="T158" s="2">
        <v>4.5</v>
      </c>
      <c r="U158" s="2">
        <v>0.22</v>
      </c>
      <c r="V158" s="2">
        <v>792</v>
      </c>
      <c r="W158" s="2">
        <v>9</v>
      </c>
      <c r="X158" s="2">
        <v>88</v>
      </c>
      <c r="Y158" s="2">
        <v>144</v>
      </c>
      <c r="Z158" s="2">
        <v>29.15</v>
      </c>
      <c r="AA158" s="2">
        <v>20.2</v>
      </c>
      <c r="AB158" s="2">
        <v>37.5</v>
      </c>
      <c r="AC158" s="2">
        <v>3.92</v>
      </c>
      <c r="AD158" s="2">
        <v>13.5</v>
      </c>
      <c r="AE158" s="2">
        <v>2.25</v>
      </c>
      <c r="AF158" s="2">
        <v>0.72399999999999998</v>
      </c>
      <c r="AG158" s="2">
        <v>1.68</v>
      </c>
      <c r="AH158" s="2">
        <v>0.23499999999999999</v>
      </c>
      <c r="AI158" s="2">
        <v>1.33</v>
      </c>
      <c r="AJ158" s="2">
        <v>0.25700000000000001</v>
      </c>
      <c r="AK158" s="2">
        <v>0.71299999999999997</v>
      </c>
      <c r="AL158" s="2">
        <v>0.105</v>
      </c>
      <c r="AM158" s="2">
        <v>0.69299999999999995</v>
      </c>
      <c r="AN158" s="2">
        <v>0.10299999999999999</v>
      </c>
      <c r="AO158" s="1">
        <v>2.39</v>
      </c>
      <c r="AP158" s="1">
        <v>17.55</v>
      </c>
      <c r="AQ158" s="1">
        <v>64.5</v>
      </c>
      <c r="AR158" s="1">
        <v>-632</v>
      </c>
      <c r="AS158" s="1">
        <v>-11</v>
      </c>
      <c r="AT158" s="1">
        <v>13</v>
      </c>
      <c r="AU158" s="3">
        <v>0.14668056700000001</v>
      </c>
      <c r="AV158" s="6">
        <f t="shared" si="27"/>
        <v>144</v>
      </c>
      <c r="AW158" s="5">
        <f t="shared" si="28"/>
        <v>0.33287563750490384</v>
      </c>
      <c r="AX158" s="5">
        <f t="shared" si="29"/>
        <v>1.0757197537027792</v>
      </c>
      <c r="AY158" s="5">
        <f t="shared" si="30"/>
        <v>0.14520813165537272</v>
      </c>
      <c r="AZ158" s="5">
        <f t="shared" si="31"/>
        <v>5.5256064690026946E-2</v>
      </c>
      <c r="BA158" s="5">
        <f t="shared" si="32"/>
        <v>7.9885877318116985E-2</v>
      </c>
      <c r="BB158" s="5">
        <f t="shared" si="33"/>
        <v>1.0060183388683464</v>
      </c>
      <c r="BC158" s="5">
        <f t="shared" si="34"/>
        <v>8.2155711752289236</v>
      </c>
      <c r="BD158" s="5">
        <f t="shared" si="35"/>
        <v>5.8378059020291664E-3</v>
      </c>
    </row>
    <row r="159" spans="1:56" x14ac:dyDescent="0.3">
      <c r="A159" s="1">
        <v>2010</v>
      </c>
      <c r="B159" s="1" t="s">
        <v>340</v>
      </c>
      <c r="C159" s="1" t="s">
        <v>553</v>
      </c>
      <c r="D159" s="1" t="s">
        <v>510</v>
      </c>
      <c r="E159" s="1" t="s">
        <v>63</v>
      </c>
      <c r="F159" s="1">
        <v>35.370919999999998</v>
      </c>
      <c r="G159" s="1">
        <v>133.53971000000001</v>
      </c>
      <c r="H159" s="1" t="s">
        <v>47</v>
      </c>
      <c r="I159" s="1" t="s">
        <v>47</v>
      </c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 t="e">
        <v>#DIV/0!</v>
      </c>
      <c r="Y159" s="2"/>
      <c r="Z159" s="2">
        <v>19.2</v>
      </c>
      <c r="AA159" s="2">
        <v>12</v>
      </c>
      <c r="AB159" s="2">
        <v>23.4</v>
      </c>
      <c r="AC159" s="2">
        <v>2.4700000000000002</v>
      </c>
      <c r="AD159" s="2">
        <v>8.67</v>
      </c>
      <c r="AE159" s="2">
        <v>1.55</v>
      </c>
      <c r="AF159" s="2">
        <v>0.65700000000000003</v>
      </c>
      <c r="AG159" s="2">
        <v>1.22</v>
      </c>
      <c r="AH159" s="2">
        <v>0.183</v>
      </c>
      <c r="AI159" s="2">
        <v>1.08</v>
      </c>
      <c r="AJ159" s="2">
        <v>0.21199999999999999</v>
      </c>
      <c r="AK159" s="2">
        <v>0.61399999999999999</v>
      </c>
      <c r="AL159" s="2">
        <v>9.4E-2</v>
      </c>
      <c r="AM159" s="2">
        <v>0.625</v>
      </c>
      <c r="AN159" s="2">
        <v>9.7000000000000003E-2</v>
      </c>
      <c r="AO159" s="1">
        <v>2.11</v>
      </c>
      <c r="AP159" s="1">
        <v>15.04</v>
      </c>
      <c r="AQ159" s="1">
        <v>71.099999999999994</v>
      </c>
      <c r="AR159" s="1">
        <v>-609</v>
      </c>
      <c r="AS159" s="1">
        <v>-761</v>
      </c>
      <c r="AT159" s="1">
        <v>13</v>
      </c>
      <c r="AU159" s="3">
        <v>0.11282315</v>
      </c>
      <c r="AV159" s="6">
        <f t="shared" si="27"/>
        <v>0</v>
      </c>
      <c r="AW159" s="5">
        <f t="shared" si="28"/>
        <v>0</v>
      </c>
      <c r="AX159" s="5">
        <f t="shared" si="29"/>
        <v>0</v>
      </c>
      <c r="AY159" s="5">
        <f t="shared" si="30"/>
        <v>0</v>
      </c>
      <c r="AZ159" s="5">
        <f t="shared" si="31"/>
        <v>0</v>
      </c>
      <c r="BA159" s="5">
        <f t="shared" si="32"/>
        <v>0</v>
      </c>
      <c r="BB159" s="5" t="e">
        <f t="shared" si="33"/>
        <v>#DIV/0!</v>
      </c>
      <c r="BC159" s="5" t="e">
        <f t="shared" si="34"/>
        <v>#DIV/0!</v>
      </c>
      <c r="BD159" s="5" t="e">
        <f t="shared" si="35"/>
        <v>#DIV/0!</v>
      </c>
    </row>
    <row r="160" spans="1:56" x14ac:dyDescent="0.3">
      <c r="A160" s="1">
        <v>2011</v>
      </c>
      <c r="B160" s="1" t="s">
        <v>44</v>
      </c>
      <c r="C160" s="1" t="s">
        <v>139</v>
      </c>
      <c r="D160" s="1" t="s">
        <v>45</v>
      </c>
      <c r="E160" s="1" t="s">
        <v>46</v>
      </c>
      <c r="F160" s="1">
        <v>8.5678999999999998</v>
      </c>
      <c r="G160" s="1">
        <v>-80.029399999999995</v>
      </c>
      <c r="H160" s="1" t="s">
        <v>47</v>
      </c>
      <c r="I160" s="1" t="s">
        <v>47</v>
      </c>
      <c r="J160" s="2">
        <v>68.67</v>
      </c>
      <c r="K160" s="2">
        <v>0.2</v>
      </c>
      <c r="L160" s="2">
        <v>18.52</v>
      </c>
      <c r="M160" s="2">
        <v>2.52</v>
      </c>
      <c r="N160" s="2">
        <f t="shared" ref="N160:N185" si="37">O160+M160/1.11111</f>
        <v>2.268002268002268</v>
      </c>
      <c r="O160" s="2"/>
      <c r="P160" s="2">
        <v>3.84</v>
      </c>
      <c r="Q160" s="2">
        <v>0.89</v>
      </c>
      <c r="R160" s="2">
        <f t="shared" ref="R160:R185" si="38">Q160/(Q160+N160)</f>
        <v>0.28182373680276307</v>
      </c>
      <c r="S160" s="2">
        <v>1.24</v>
      </c>
      <c r="T160" s="2">
        <v>4.0199999999999996</v>
      </c>
      <c r="U160" s="2">
        <v>0.04</v>
      </c>
      <c r="V160" s="2">
        <v>661</v>
      </c>
      <c r="W160" s="2">
        <v>7.43</v>
      </c>
      <c r="X160" s="2">
        <v>88.96</v>
      </c>
      <c r="Y160" s="2">
        <v>67</v>
      </c>
      <c r="Z160" s="2">
        <v>10.039999999999999</v>
      </c>
      <c r="AA160" s="2">
        <v>7.13</v>
      </c>
      <c r="AB160" s="2">
        <v>16.39</v>
      </c>
      <c r="AC160" s="2">
        <v>1.81</v>
      </c>
      <c r="AD160" s="2">
        <v>7.04</v>
      </c>
      <c r="AE160" s="2">
        <v>1.59</v>
      </c>
      <c r="AF160" s="2">
        <v>0.59</v>
      </c>
      <c r="AG160" s="2">
        <v>1.58</v>
      </c>
      <c r="AH160" s="2">
        <v>0.25</v>
      </c>
      <c r="AI160" s="2">
        <v>1.26</v>
      </c>
      <c r="AJ160" s="2">
        <v>0.21</v>
      </c>
      <c r="AK160" s="2">
        <v>0.64</v>
      </c>
      <c r="AL160" s="2"/>
      <c r="AM160" s="2">
        <v>0.71</v>
      </c>
      <c r="AN160" s="2">
        <v>0.1</v>
      </c>
      <c r="AO160" s="1">
        <v>2.0699999999999998</v>
      </c>
      <c r="AP160" s="1">
        <v>11.99</v>
      </c>
      <c r="AQ160" s="1">
        <v>27.2</v>
      </c>
      <c r="AR160" s="1">
        <v>-481</v>
      </c>
      <c r="AS160" s="1">
        <v>6631</v>
      </c>
      <c r="AT160" s="1">
        <v>12</v>
      </c>
      <c r="AU160" s="3">
        <v>2.9534749960000002</v>
      </c>
      <c r="AV160" s="6">
        <f t="shared" si="27"/>
        <v>67</v>
      </c>
      <c r="AW160" s="5">
        <f t="shared" si="28"/>
        <v>0.36327971753628868</v>
      </c>
      <c r="AX160" s="5">
        <f t="shared" si="29"/>
        <v>1.1427858212680979</v>
      </c>
      <c r="AY160" s="5">
        <f t="shared" si="30"/>
        <v>0.1297192642787996</v>
      </c>
      <c r="AZ160" s="5">
        <f t="shared" si="31"/>
        <v>3.3423180592991909E-2</v>
      </c>
      <c r="BA160" s="5">
        <f t="shared" si="32"/>
        <v>6.8473609129814553E-2</v>
      </c>
      <c r="BB160" s="5">
        <f t="shared" si="33"/>
        <v>0.72284476715946788</v>
      </c>
      <c r="BC160" s="5">
        <f t="shared" si="34"/>
        <v>8.4562687111814689</v>
      </c>
      <c r="BD160" s="5">
        <f t="shared" si="35"/>
        <v>3.45537807745079E-3</v>
      </c>
    </row>
    <row r="161" spans="1:56" x14ac:dyDescent="0.3">
      <c r="A161" s="1">
        <v>2011</v>
      </c>
      <c r="B161" s="1" t="s">
        <v>44</v>
      </c>
      <c r="C161" s="1" t="s">
        <v>103</v>
      </c>
      <c r="D161" s="1" t="s">
        <v>45</v>
      </c>
      <c r="E161" s="1" t="s">
        <v>46</v>
      </c>
      <c r="F161" s="1">
        <v>8.4914000000000005</v>
      </c>
      <c r="G161" s="1">
        <v>-80.183800000000005</v>
      </c>
      <c r="H161" s="1" t="s">
        <v>47</v>
      </c>
      <c r="I161" s="1" t="s">
        <v>47</v>
      </c>
      <c r="J161" s="2">
        <v>68.58</v>
      </c>
      <c r="K161" s="2">
        <v>0.22</v>
      </c>
      <c r="L161" s="2">
        <v>17.21</v>
      </c>
      <c r="M161" s="2">
        <v>2.88</v>
      </c>
      <c r="N161" s="2">
        <f t="shared" si="37"/>
        <v>2.5920025920025918</v>
      </c>
      <c r="O161" s="2"/>
      <c r="P161" s="2">
        <v>4.2300000000000004</v>
      </c>
      <c r="Q161" s="2">
        <v>1.04</v>
      </c>
      <c r="R161" s="2">
        <f t="shared" si="38"/>
        <v>0.28634340798379526</v>
      </c>
      <c r="S161" s="2">
        <v>1.1000000000000001</v>
      </c>
      <c r="T161" s="2">
        <v>4.55</v>
      </c>
      <c r="U161" s="2">
        <v>0.1</v>
      </c>
      <c r="V161" s="2">
        <v>600</v>
      </c>
      <c r="W161" s="2">
        <v>5.94</v>
      </c>
      <c r="X161" s="2">
        <v>101.01</v>
      </c>
      <c r="Y161" s="2">
        <v>60</v>
      </c>
      <c r="Z161" s="2">
        <v>12.49</v>
      </c>
      <c r="AA161" s="2">
        <v>7.62</v>
      </c>
      <c r="AB161" s="2">
        <v>16.71</v>
      </c>
      <c r="AC161" s="2">
        <v>1.82</v>
      </c>
      <c r="AD161" s="2">
        <v>7.08</v>
      </c>
      <c r="AE161" s="2">
        <v>1.4</v>
      </c>
      <c r="AF161" s="2">
        <v>0.55000000000000004</v>
      </c>
      <c r="AG161" s="2">
        <v>1.35</v>
      </c>
      <c r="AH161" s="2">
        <v>0.23</v>
      </c>
      <c r="AI161" s="2">
        <v>1</v>
      </c>
      <c r="AJ161" s="2">
        <v>0.19</v>
      </c>
      <c r="AK161" s="2">
        <v>0.48</v>
      </c>
      <c r="AL161" s="2"/>
      <c r="AM161" s="2">
        <v>0.61</v>
      </c>
      <c r="AN161" s="2">
        <v>0.1</v>
      </c>
      <c r="AO161" s="1">
        <v>1.98</v>
      </c>
      <c r="AP161" s="1">
        <v>13.12</v>
      </c>
      <c r="AQ161" s="1">
        <v>41.9</v>
      </c>
      <c r="AR161" s="1">
        <v>-704</v>
      </c>
      <c r="AS161" s="1">
        <v>9861</v>
      </c>
      <c r="AT161" s="1">
        <v>12</v>
      </c>
      <c r="AU161" s="3">
        <v>3.8813384260000001</v>
      </c>
      <c r="AV161" s="6">
        <f t="shared" si="27"/>
        <v>60</v>
      </c>
      <c r="AW161" s="5">
        <f t="shared" si="28"/>
        <v>0.33758336602589251</v>
      </c>
      <c r="AX161" s="5">
        <f t="shared" si="29"/>
        <v>1.1412880678981527</v>
      </c>
      <c r="AY161" s="5">
        <f t="shared" si="30"/>
        <v>0.1468215553404324</v>
      </c>
      <c r="AZ161" s="5">
        <f t="shared" si="31"/>
        <v>2.9649595687331536E-2</v>
      </c>
      <c r="BA161" s="5">
        <f t="shared" si="32"/>
        <v>7.5427960057061344E-2</v>
      </c>
      <c r="BB161" s="5">
        <f t="shared" si="33"/>
        <v>0.84958259877309938</v>
      </c>
      <c r="BC161" s="5">
        <f t="shared" si="34"/>
        <v>8.3485415543098824</v>
      </c>
      <c r="BD161" s="5">
        <f t="shared" si="35"/>
        <v>2.7783484439838427E-3</v>
      </c>
    </row>
    <row r="162" spans="1:56" x14ac:dyDescent="0.3">
      <c r="A162" s="1">
        <v>2011</v>
      </c>
      <c r="B162" s="1" t="s">
        <v>44</v>
      </c>
      <c r="C162" s="1" t="s">
        <v>102</v>
      </c>
      <c r="D162" s="1" t="s">
        <v>45</v>
      </c>
      <c r="E162" s="1" t="s">
        <v>46</v>
      </c>
      <c r="F162" s="1">
        <v>8.4914000000000005</v>
      </c>
      <c r="G162" s="1">
        <v>-80.183800000000005</v>
      </c>
      <c r="H162" s="1" t="s">
        <v>47</v>
      </c>
      <c r="I162" s="1" t="s">
        <v>47</v>
      </c>
      <c r="J162" s="2">
        <v>68.12</v>
      </c>
      <c r="K162" s="2">
        <v>0.23</v>
      </c>
      <c r="L162" s="2">
        <v>17.77</v>
      </c>
      <c r="M162" s="2">
        <v>2.79</v>
      </c>
      <c r="N162" s="2">
        <f t="shared" si="37"/>
        <v>2.5110025110025109</v>
      </c>
      <c r="O162" s="2"/>
      <c r="P162" s="2">
        <v>4.24</v>
      </c>
      <c r="Q162" s="2">
        <v>1.01</v>
      </c>
      <c r="R162" s="2">
        <f t="shared" si="38"/>
        <v>0.28685012204448262</v>
      </c>
      <c r="S162" s="2">
        <v>1.3</v>
      </c>
      <c r="T162" s="2">
        <v>4.4000000000000004</v>
      </c>
      <c r="U162" s="2">
        <v>0.08</v>
      </c>
      <c r="V162" s="2">
        <v>700</v>
      </c>
      <c r="W162" s="2">
        <v>5.23</v>
      </c>
      <c r="X162" s="2">
        <v>133.84</v>
      </c>
      <c r="Y162" s="2">
        <v>69</v>
      </c>
      <c r="Z162" s="2">
        <v>15.31</v>
      </c>
      <c r="AA162" s="2">
        <v>7.81</v>
      </c>
      <c r="AB162" s="2">
        <v>16.45</v>
      </c>
      <c r="AC162" s="2">
        <v>1.99</v>
      </c>
      <c r="AD162" s="2">
        <v>7.4</v>
      </c>
      <c r="AE162" s="2">
        <v>1.4</v>
      </c>
      <c r="AF162" s="2">
        <v>0.6</v>
      </c>
      <c r="AG162" s="2">
        <v>1.34</v>
      </c>
      <c r="AH162" s="2">
        <v>0.22</v>
      </c>
      <c r="AI162" s="2">
        <v>0.92</v>
      </c>
      <c r="AJ162" s="2">
        <v>0.16</v>
      </c>
      <c r="AK162" s="2">
        <v>0.44</v>
      </c>
      <c r="AL162" s="2"/>
      <c r="AM162" s="2">
        <v>0.51</v>
      </c>
      <c r="AN162" s="2">
        <v>0.08</v>
      </c>
      <c r="AO162" s="1">
        <v>1.92</v>
      </c>
      <c r="AP162" s="1">
        <v>14.48</v>
      </c>
      <c r="AQ162" s="1">
        <v>30</v>
      </c>
      <c r="AR162" s="1">
        <v>-754</v>
      </c>
      <c r="AS162" s="1">
        <v>9806</v>
      </c>
      <c r="AT162" s="1">
        <v>12</v>
      </c>
      <c r="AU162" s="3">
        <v>3.953172022</v>
      </c>
      <c r="AV162" s="6">
        <f t="shared" si="27"/>
        <v>69</v>
      </c>
      <c r="AW162" s="5">
        <f t="shared" si="28"/>
        <v>0.34856806590819928</v>
      </c>
      <c r="AX162" s="5">
        <f t="shared" si="29"/>
        <v>1.1336328840073224</v>
      </c>
      <c r="AY162" s="5">
        <f t="shared" si="30"/>
        <v>0.14198128428525333</v>
      </c>
      <c r="AZ162" s="5">
        <f t="shared" si="31"/>
        <v>3.5040431266846361E-2</v>
      </c>
      <c r="BA162" s="5">
        <f t="shared" si="32"/>
        <v>7.5606276747503573E-2</v>
      </c>
      <c r="BB162" s="5">
        <f t="shared" si="33"/>
        <v>0.83066113148214094</v>
      </c>
      <c r="BC162" s="5">
        <f t="shared" si="34"/>
        <v>8.3646248015071976</v>
      </c>
      <c r="BD162" s="5">
        <f t="shared" si="35"/>
        <v>3.246903769171547E-3</v>
      </c>
    </row>
    <row r="163" spans="1:56" x14ac:dyDescent="0.3">
      <c r="A163" s="1">
        <v>2011</v>
      </c>
      <c r="B163" s="1" t="s">
        <v>44</v>
      </c>
      <c r="C163" s="1" t="s">
        <v>101</v>
      </c>
      <c r="D163" s="1" t="s">
        <v>45</v>
      </c>
      <c r="E163" s="1" t="s">
        <v>46</v>
      </c>
      <c r="F163" s="1">
        <v>8.5508000000000006</v>
      </c>
      <c r="G163" s="1">
        <v>-80.015699999999995</v>
      </c>
      <c r="H163" s="1" t="s">
        <v>47</v>
      </c>
      <c r="I163" s="1" t="s">
        <v>47</v>
      </c>
      <c r="J163" s="2">
        <v>68.63</v>
      </c>
      <c r="K163" s="2">
        <v>0.22</v>
      </c>
      <c r="L163" s="2">
        <v>17.75</v>
      </c>
      <c r="M163" s="2">
        <v>2.63</v>
      </c>
      <c r="N163" s="2">
        <f t="shared" si="37"/>
        <v>2.367002367002367</v>
      </c>
      <c r="O163" s="2"/>
      <c r="P163" s="2">
        <v>4.0599999999999996</v>
      </c>
      <c r="Q163" s="2">
        <v>0.96</v>
      </c>
      <c r="R163" s="2">
        <f t="shared" si="38"/>
        <v>0.28854803637093923</v>
      </c>
      <c r="S163" s="2">
        <v>1.28</v>
      </c>
      <c r="T163" s="2">
        <v>4.3499999999999996</v>
      </c>
      <c r="U163" s="2">
        <v>0.05</v>
      </c>
      <c r="V163" s="2">
        <v>686</v>
      </c>
      <c r="W163" s="2">
        <v>5.04</v>
      </c>
      <c r="X163" s="2">
        <v>136.11000000000001</v>
      </c>
      <c r="Y163" s="2">
        <v>70</v>
      </c>
      <c r="Z163" s="2">
        <v>14.31</v>
      </c>
      <c r="AA163" s="2">
        <v>6.87</v>
      </c>
      <c r="AB163" s="2">
        <v>15.22</v>
      </c>
      <c r="AC163" s="2">
        <v>1.56</v>
      </c>
      <c r="AD163" s="2">
        <v>5.95</v>
      </c>
      <c r="AE163" s="2">
        <v>1.17</v>
      </c>
      <c r="AF163" s="2">
        <v>0.5</v>
      </c>
      <c r="AG163" s="2">
        <v>1.1299999999999999</v>
      </c>
      <c r="AH163" s="2">
        <v>0.18</v>
      </c>
      <c r="AI163" s="2">
        <v>0.83</v>
      </c>
      <c r="AJ163" s="2">
        <v>0.14000000000000001</v>
      </c>
      <c r="AK163" s="2">
        <v>0.39</v>
      </c>
      <c r="AL163" s="2"/>
      <c r="AM163" s="2">
        <v>0.48</v>
      </c>
      <c r="AN163" s="2">
        <v>0.08</v>
      </c>
      <c r="AO163" s="1">
        <v>1.79</v>
      </c>
      <c r="AP163" s="1">
        <v>13.9</v>
      </c>
      <c r="AQ163" s="1">
        <v>46</v>
      </c>
      <c r="AR163" s="1">
        <v>-728</v>
      </c>
      <c r="AS163" s="1">
        <v>10724</v>
      </c>
      <c r="AT163" s="1">
        <v>12</v>
      </c>
      <c r="AU163" s="3">
        <v>3.9775340680000002</v>
      </c>
      <c r="AV163" s="6">
        <f t="shared" si="27"/>
        <v>70</v>
      </c>
      <c r="AW163" s="5">
        <f t="shared" si="28"/>
        <v>0.34817575519811689</v>
      </c>
      <c r="AX163" s="5">
        <f t="shared" si="29"/>
        <v>1.1421201531036778</v>
      </c>
      <c r="AY163" s="5">
        <f t="shared" si="30"/>
        <v>0.1403678606001936</v>
      </c>
      <c r="AZ163" s="5">
        <f t="shared" si="31"/>
        <v>3.4501347708894875E-2</v>
      </c>
      <c r="BA163" s="5">
        <f t="shared" si="32"/>
        <v>7.2396576319543507E-2</v>
      </c>
      <c r="BB163" s="5">
        <f t="shared" si="33"/>
        <v>0.80386141199104544</v>
      </c>
      <c r="BC163" s="5">
        <f t="shared" si="34"/>
        <v>8.3874045630746288</v>
      </c>
      <c r="BD163" s="5">
        <f t="shared" si="35"/>
        <v>3.3698571503925508E-3</v>
      </c>
    </row>
    <row r="164" spans="1:56" x14ac:dyDescent="0.3">
      <c r="A164" s="1">
        <v>2011</v>
      </c>
      <c r="B164" s="1" t="s">
        <v>177</v>
      </c>
      <c r="C164" s="1" t="s">
        <v>405</v>
      </c>
      <c r="D164" s="1" t="s">
        <v>179</v>
      </c>
      <c r="E164" s="1" t="s">
        <v>180</v>
      </c>
      <c r="F164" s="1">
        <v>43</v>
      </c>
      <c r="G164" s="1">
        <v>131.5</v>
      </c>
      <c r="H164" s="1" t="s">
        <v>114</v>
      </c>
      <c r="I164" s="1" t="s">
        <v>65</v>
      </c>
      <c r="J164" s="2">
        <v>63.73</v>
      </c>
      <c r="K164" s="2">
        <v>0.62</v>
      </c>
      <c r="L164" s="2">
        <v>15.99</v>
      </c>
      <c r="M164" s="2"/>
      <c r="N164" s="2">
        <f t="shared" si="37"/>
        <v>3.5</v>
      </c>
      <c r="O164" s="2">
        <v>3.5</v>
      </c>
      <c r="P164" s="2">
        <v>4.21</v>
      </c>
      <c r="Q164" s="2">
        <v>1.53</v>
      </c>
      <c r="R164" s="2">
        <f t="shared" si="38"/>
        <v>0.30417495029821073</v>
      </c>
      <c r="S164" s="2">
        <v>2.54</v>
      </c>
      <c r="T164" s="2">
        <v>3.81</v>
      </c>
      <c r="U164" s="2">
        <v>0.21</v>
      </c>
      <c r="V164" s="2">
        <v>656</v>
      </c>
      <c r="W164" s="2">
        <v>8.9700000000000006</v>
      </c>
      <c r="X164" s="2">
        <v>73.13</v>
      </c>
      <c r="Y164" s="2">
        <v>166</v>
      </c>
      <c r="Z164" s="2">
        <v>37.299999999999997</v>
      </c>
      <c r="AA164" s="2">
        <v>30.92</v>
      </c>
      <c r="AB164" s="2">
        <v>59.14</v>
      </c>
      <c r="AC164" s="2">
        <v>6.45</v>
      </c>
      <c r="AD164" s="2">
        <v>22.54</v>
      </c>
      <c r="AE164" s="2">
        <v>3.56</v>
      </c>
      <c r="AF164" s="2">
        <v>1.0669999999999999</v>
      </c>
      <c r="AG164" s="2">
        <v>2.8639999999999999</v>
      </c>
      <c r="AH164" s="2">
        <v>0.35699999999999998</v>
      </c>
      <c r="AI164" s="2">
        <v>1.8740000000000001</v>
      </c>
      <c r="AJ164" s="2">
        <v>0.36399999999999999</v>
      </c>
      <c r="AK164" s="2">
        <v>0.95899999999999996</v>
      </c>
      <c r="AL164" s="2"/>
      <c r="AM164" s="2">
        <v>0.82899999999999996</v>
      </c>
      <c r="AN164" s="2">
        <v>0.13100000000000001</v>
      </c>
      <c r="AO164" s="1">
        <v>2.77</v>
      </c>
      <c r="AP164" s="1">
        <v>18.98</v>
      </c>
      <c r="AQ164" s="1">
        <v>43.7</v>
      </c>
      <c r="AR164" s="1">
        <v>-689</v>
      </c>
      <c r="AS164" s="1">
        <v>1849</v>
      </c>
      <c r="AT164" s="1">
        <v>12</v>
      </c>
      <c r="AU164" s="3">
        <v>0.58359541100000001</v>
      </c>
      <c r="AV164" s="6">
        <f t="shared" si="27"/>
        <v>166</v>
      </c>
      <c r="AW164" s="5">
        <f t="shared" si="28"/>
        <v>0.31365241271086697</v>
      </c>
      <c r="AX164" s="5">
        <f t="shared" si="29"/>
        <v>1.0605758029622232</v>
      </c>
      <c r="AY164" s="5">
        <f t="shared" si="30"/>
        <v>0.1229428848015489</v>
      </c>
      <c r="AZ164" s="5">
        <f t="shared" si="31"/>
        <v>6.8463611859838278E-2</v>
      </c>
      <c r="BA164" s="5">
        <f t="shared" si="32"/>
        <v>7.5071326676176886E-2</v>
      </c>
      <c r="BB164" s="5">
        <f t="shared" si="33"/>
        <v>1.0267456269223303</v>
      </c>
      <c r="BC164" s="5">
        <f t="shared" si="34"/>
        <v>8.197952980383036</v>
      </c>
      <c r="BD164" s="5">
        <f t="shared" si="35"/>
        <v>6.6121662179511346E-3</v>
      </c>
    </row>
    <row r="165" spans="1:56" x14ac:dyDescent="0.3">
      <c r="A165" s="1">
        <v>2011</v>
      </c>
      <c r="B165" s="1" t="s">
        <v>72</v>
      </c>
      <c r="C165" s="1" t="s">
        <v>153</v>
      </c>
      <c r="D165" s="1" t="s">
        <v>73</v>
      </c>
      <c r="E165" s="1" t="s">
        <v>46</v>
      </c>
      <c r="F165" s="1">
        <v>9.2468000000000004</v>
      </c>
      <c r="G165" s="1">
        <v>-83.264200000000002</v>
      </c>
      <c r="H165" s="1" t="s">
        <v>52</v>
      </c>
      <c r="I165" s="1" t="s">
        <v>65</v>
      </c>
      <c r="J165" s="2">
        <v>48.55</v>
      </c>
      <c r="K165" s="2">
        <v>0.67</v>
      </c>
      <c r="L165" s="2">
        <v>18.62</v>
      </c>
      <c r="M165" s="2">
        <v>9.7200000000000006</v>
      </c>
      <c r="N165" s="2">
        <f t="shared" si="37"/>
        <v>8.7480087480087487</v>
      </c>
      <c r="O165" s="2"/>
      <c r="P165" s="2">
        <v>9.4</v>
      </c>
      <c r="Q165" s="2">
        <v>4.2300000000000004</v>
      </c>
      <c r="R165" s="2">
        <f t="shared" si="38"/>
        <v>0.32593598002074248</v>
      </c>
      <c r="S165" s="2">
        <v>1.7</v>
      </c>
      <c r="T165" s="2">
        <v>2.89</v>
      </c>
      <c r="U165" s="2">
        <v>0.36</v>
      </c>
      <c r="V165" s="2">
        <v>1090</v>
      </c>
      <c r="W165" s="2">
        <v>15.34</v>
      </c>
      <c r="X165" s="2">
        <v>71.06</v>
      </c>
      <c r="Y165" s="2">
        <v>70</v>
      </c>
      <c r="Z165" s="2">
        <v>24.09</v>
      </c>
      <c r="AA165" s="2">
        <v>32.76</v>
      </c>
      <c r="AB165" s="2">
        <v>63.06</v>
      </c>
      <c r="AC165" s="2">
        <v>7.08</v>
      </c>
      <c r="AD165" s="2">
        <v>27.4</v>
      </c>
      <c r="AE165" s="2">
        <v>4.87</v>
      </c>
      <c r="AF165" s="2">
        <v>1.53</v>
      </c>
      <c r="AG165" s="2">
        <v>4.6900000000000004</v>
      </c>
      <c r="AH165" s="2">
        <v>0.57999999999999996</v>
      </c>
      <c r="AI165" s="2">
        <v>2.56</v>
      </c>
      <c r="AJ165" s="2">
        <v>0.48</v>
      </c>
      <c r="AK165" s="2">
        <v>1.37</v>
      </c>
      <c r="AL165" s="2"/>
      <c r="AM165" s="2">
        <v>1.36</v>
      </c>
      <c r="AN165" s="2">
        <v>0.21</v>
      </c>
      <c r="AO165" s="1">
        <v>3.08</v>
      </c>
      <c r="AP165" s="1">
        <v>16.8</v>
      </c>
      <c r="AQ165" s="1">
        <v>31.1</v>
      </c>
      <c r="AR165" s="1">
        <v>-735</v>
      </c>
      <c r="AS165" s="1">
        <v>10403</v>
      </c>
      <c r="AT165" s="1">
        <v>12</v>
      </c>
      <c r="AU165" s="3">
        <v>2.5010817849999998</v>
      </c>
      <c r="AV165" s="6">
        <f t="shared" si="27"/>
        <v>70</v>
      </c>
      <c r="AW165" s="5">
        <f t="shared" si="28"/>
        <v>0.36524127108670068</v>
      </c>
      <c r="AX165" s="5">
        <f t="shared" si="29"/>
        <v>0.80795473456481937</v>
      </c>
      <c r="AY165" s="5">
        <f t="shared" si="30"/>
        <v>9.3255888996450473E-2</v>
      </c>
      <c r="AZ165" s="5">
        <f t="shared" si="31"/>
        <v>4.5822102425876005E-2</v>
      </c>
      <c r="BA165" s="5">
        <f t="shared" si="32"/>
        <v>0.16761768901569188</v>
      </c>
      <c r="BB165" s="5">
        <f t="shared" si="33"/>
        <v>1.6073057209966983</v>
      </c>
      <c r="BC165" s="5">
        <f t="shared" si="34"/>
        <v>7.7044769004198246</v>
      </c>
      <c r="BD165" s="5">
        <f t="shared" si="35"/>
        <v>1.7022360191761045E-3</v>
      </c>
    </row>
    <row r="166" spans="1:56" x14ac:dyDescent="0.3">
      <c r="A166" s="1">
        <v>2011</v>
      </c>
      <c r="B166" s="1" t="s">
        <v>72</v>
      </c>
      <c r="C166" s="1" t="s">
        <v>521</v>
      </c>
      <c r="D166" s="1" t="s">
        <v>73</v>
      </c>
      <c r="E166" s="1" t="s">
        <v>46</v>
      </c>
      <c r="F166" s="1">
        <v>9.0907</v>
      </c>
      <c r="G166" s="1">
        <v>-83.271500000000003</v>
      </c>
      <c r="H166" s="1" t="s">
        <v>52</v>
      </c>
      <c r="I166" s="1" t="s">
        <v>65</v>
      </c>
      <c r="J166" s="2">
        <v>49.73</v>
      </c>
      <c r="K166" s="2">
        <v>0.9</v>
      </c>
      <c r="L166" s="2">
        <v>17.84</v>
      </c>
      <c r="M166" s="2">
        <v>9.9600000000000009</v>
      </c>
      <c r="N166" s="2">
        <f t="shared" si="37"/>
        <v>8.9640089640089649</v>
      </c>
      <c r="O166" s="2"/>
      <c r="P166" s="2">
        <v>9.5500000000000007</v>
      </c>
      <c r="Q166" s="2">
        <v>4.5199999999999996</v>
      </c>
      <c r="R166" s="2">
        <f t="shared" si="38"/>
        <v>0.33521188038843808</v>
      </c>
      <c r="S166" s="2">
        <v>1.8</v>
      </c>
      <c r="T166" s="2">
        <v>2.83</v>
      </c>
      <c r="U166" s="2">
        <v>0.4</v>
      </c>
      <c r="V166" s="2">
        <v>1177</v>
      </c>
      <c r="W166" s="2">
        <v>18.12</v>
      </c>
      <c r="X166" s="2">
        <v>64.959999999999994</v>
      </c>
      <c r="Y166" s="2">
        <v>100</v>
      </c>
      <c r="Z166" s="2">
        <v>14.81</v>
      </c>
      <c r="AA166" s="2">
        <v>23.69</v>
      </c>
      <c r="AB166" s="2">
        <v>50.1</v>
      </c>
      <c r="AC166" s="2">
        <v>6.56</v>
      </c>
      <c r="AD166" s="2">
        <v>26.42</v>
      </c>
      <c r="AE166" s="2">
        <v>5.33</v>
      </c>
      <c r="AF166" s="2">
        <v>1.57</v>
      </c>
      <c r="AG166" s="2">
        <v>4.6399999999999997</v>
      </c>
      <c r="AH166" s="2">
        <v>0.62</v>
      </c>
      <c r="AI166" s="2">
        <v>3.41</v>
      </c>
      <c r="AJ166" s="2">
        <v>0.63</v>
      </c>
      <c r="AK166" s="2">
        <v>1.71</v>
      </c>
      <c r="AL166" s="2"/>
      <c r="AM166" s="2">
        <v>1.6</v>
      </c>
      <c r="AN166" s="2">
        <v>0.24</v>
      </c>
      <c r="AO166" s="1">
        <v>3.14</v>
      </c>
      <c r="AP166" s="1">
        <v>14.12</v>
      </c>
      <c r="AQ166" s="1">
        <v>12</v>
      </c>
      <c r="AR166" s="1">
        <v>-683</v>
      </c>
      <c r="AS166" s="1">
        <v>4622</v>
      </c>
      <c r="AT166" s="1">
        <v>12</v>
      </c>
      <c r="AU166" s="3">
        <v>0.23049101699999999</v>
      </c>
      <c r="AV166" s="6">
        <f t="shared" si="27"/>
        <v>100</v>
      </c>
      <c r="AW166" s="5">
        <f t="shared" si="28"/>
        <v>0.34994115339348764</v>
      </c>
      <c r="AX166" s="5">
        <f t="shared" si="29"/>
        <v>0.82759194541521042</v>
      </c>
      <c r="AY166" s="5">
        <f t="shared" si="30"/>
        <v>9.1319780574378839E-2</v>
      </c>
      <c r="AZ166" s="5">
        <f t="shared" si="31"/>
        <v>4.8517520215633422E-2</v>
      </c>
      <c r="BA166" s="5">
        <f t="shared" si="32"/>
        <v>0.17029243937232527</v>
      </c>
      <c r="BB166" s="5">
        <f t="shared" si="33"/>
        <v>1.6588677916858297</v>
      </c>
      <c r="BC166" s="5">
        <f t="shared" si="34"/>
        <v>7.6606491403340629</v>
      </c>
      <c r="BD166" s="5">
        <f t="shared" si="35"/>
        <v>2.3274887020802923E-3</v>
      </c>
    </row>
    <row r="167" spans="1:56" x14ac:dyDescent="0.3">
      <c r="A167" s="1">
        <v>2011</v>
      </c>
      <c r="B167" s="1" t="s">
        <v>44</v>
      </c>
      <c r="C167" s="1" t="s">
        <v>434</v>
      </c>
      <c r="D167" s="1" t="s">
        <v>45</v>
      </c>
      <c r="E167" s="1" t="s">
        <v>46</v>
      </c>
      <c r="F167" s="1">
        <v>8.5779999999999994</v>
      </c>
      <c r="G167" s="1">
        <v>-80.118499999999997</v>
      </c>
      <c r="H167" s="1" t="s">
        <v>47</v>
      </c>
      <c r="I167" s="1" t="s">
        <v>47</v>
      </c>
      <c r="J167" s="2">
        <v>56.94</v>
      </c>
      <c r="K167" s="2">
        <v>0.66</v>
      </c>
      <c r="L167" s="2">
        <v>17.260000000000002</v>
      </c>
      <c r="M167" s="2">
        <v>7.31</v>
      </c>
      <c r="N167" s="2">
        <f t="shared" si="37"/>
        <v>6.5790065790065784</v>
      </c>
      <c r="O167" s="2"/>
      <c r="P167" s="2">
        <v>7.2</v>
      </c>
      <c r="Q167" s="2">
        <v>3.72</v>
      </c>
      <c r="R167" s="2">
        <f t="shared" si="38"/>
        <v>0.36119988578149098</v>
      </c>
      <c r="S167" s="2">
        <v>1.02</v>
      </c>
      <c r="T167" s="2">
        <v>3.29</v>
      </c>
      <c r="U167" s="2">
        <v>0.28999999999999998</v>
      </c>
      <c r="V167" s="2">
        <v>637</v>
      </c>
      <c r="W167" s="2">
        <v>14.69</v>
      </c>
      <c r="X167" s="2">
        <v>43.36</v>
      </c>
      <c r="Y167" s="2">
        <v>78</v>
      </c>
      <c r="Z167" s="2">
        <v>11.89</v>
      </c>
      <c r="AA167" s="2">
        <v>15.93</v>
      </c>
      <c r="AB167" s="2">
        <v>29.05</v>
      </c>
      <c r="AC167" s="2">
        <v>3.69</v>
      </c>
      <c r="AD167" s="2">
        <v>15.02</v>
      </c>
      <c r="AE167" s="2">
        <v>3.09</v>
      </c>
      <c r="AF167" s="2">
        <v>1.05</v>
      </c>
      <c r="AG167" s="2">
        <v>2.89</v>
      </c>
      <c r="AH167" s="2">
        <v>0.43</v>
      </c>
      <c r="AI167" s="2">
        <v>2.39</v>
      </c>
      <c r="AJ167" s="2">
        <v>0.46</v>
      </c>
      <c r="AK167" s="2">
        <v>1.3</v>
      </c>
      <c r="AL167" s="2"/>
      <c r="AM167" s="2">
        <v>1.34</v>
      </c>
      <c r="AN167" s="2">
        <v>0.19</v>
      </c>
      <c r="AO167" s="1">
        <v>2.75</v>
      </c>
      <c r="AP167" s="1">
        <v>12.28</v>
      </c>
      <c r="AQ167" s="1">
        <v>33.6</v>
      </c>
      <c r="AR167" s="1">
        <v>-408</v>
      </c>
      <c r="AS167" s="1">
        <v>4877</v>
      </c>
      <c r="AT167" s="1">
        <v>12</v>
      </c>
      <c r="AU167" s="3">
        <v>0.48854190600000003</v>
      </c>
      <c r="AV167" s="6">
        <f t="shared" si="27"/>
        <v>78</v>
      </c>
      <c r="AW167" s="5">
        <f t="shared" si="28"/>
        <v>0.33856414280109848</v>
      </c>
      <c r="AX167" s="5">
        <f t="shared" si="29"/>
        <v>0.94757863205192205</v>
      </c>
      <c r="AY167" s="5">
        <f t="shared" si="30"/>
        <v>0.10616327847692805</v>
      </c>
      <c r="AZ167" s="5">
        <f t="shared" si="31"/>
        <v>2.7493261455525605E-2</v>
      </c>
      <c r="BA167" s="5">
        <f t="shared" si="32"/>
        <v>0.12838801711840228</v>
      </c>
      <c r="BB167" s="5">
        <f t="shared" si="33"/>
        <v>1.2169978894717197</v>
      </c>
      <c r="BC167" s="5">
        <f t="shared" si="34"/>
        <v>8.0362385572160555</v>
      </c>
      <c r="BD167" s="5">
        <f t="shared" si="35"/>
        <v>2.6430087166754291E-3</v>
      </c>
    </row>
    <row r="168" spans="1:56" x14ac:dyDescent="0.3">
      <c r="A168" s="1">
        <v>2011</v>
      </c>
      <c r="B168" s="1" t="s">
        <v>72</v>
      </c>
      <c r="C168" s="1" t="s">
        <v>432</v>
      </c>
      <c r="D168" s="1" t="s">
        <v>433</v>
      </c>
      <c r="E168" s="1" t="s">
        <v>46</v>
      </c>
      <c r="F168" s="1">
        <v>8.14</v>
      </c>
      <c r="G168" s="1">
        <v>-82.873999999999995</v>
      </c>
      <c r="H168" s="1" t="s">
        <v>71</v>
      </c>
      <c r="I168" s="1" t="s">
        <v>47</v>
      </c>
      <c r="J168" s="2">
        <v>64.34</v>
      </c>
      <c r="K168" s="2">
        <v>0.54</v>
      </c>
      <c r="L168" s="2">
        <v>15.58</v>
      </c>
      <c r="M168" s="2">
        <v>4.28</v>
      </c>
      <c r="N168" s="2">
        <f t="shared" si="37"/>
        <v>3.8520038520038522</v>
      </c>
      <c r="O168" s="2"/>
      <c r="P168" s="2">
        <v>4.8</v>
      </c>
      <c r="Q168" s="2">
        <v>2.25</v>
      </c>
      <c r="R168" s="2">
        <f t="shared" si="38"/>
        <v>0.36873133065314551</v>
      </c>
      <c r="S168" s="2">
        <v>2.65</v>
      </c>
      <c r="T168" s="2">
        <v>3.74</v>
      </c>
      <c r="U168" s="2">
        <v>0.17</v>
      </c>
      <c r="V168" s="2">
        <v>1019</v>
      </c>
      <c r="W168" s="2">
        <v>9</v>
      </c>
      <c r="X168" s="2">
        <v>113.22</v>
      </c>
      <c r="Y168" s="2">
        <v>101</v>
      </c>
      <c r="Z168" s="2">
        <v>34.18</v>
      </c>
      <c r="AA168" s="2">
        <v>20.85</v>
      </c>
      <c r="AB168" s="2">
        <v>37.74</v>
      </c>
      <c r="AC168" s="2">
        <v>4.55</v>
      </c>
      <c r="AD168" s="2">
        <v>16.5</v>
      </c>
      <c r="AE168" s="2">
        <v>2.9</v>
      </c>
      <c r="AF168" s="2">
        <v>0.14000000000000001</v>
      </c>
      <c r="AG168" s="2">
        <v>2.34</v>
      </c>
      <c r="AH168" s="2">
        <v>0.3</v>
      </c>
      <c r="AI168" s="2">
        <v>1.46</v>
      </c>
      <c r="AJ168" s="2">
        <v>0.26</v>
      </c>
      <c r="AK168" s="2">
        <v>0.69</v>
      </c>
      <c r="AL168" s="2"/>
      <c r="AM168" s="2">
        <v>0.61</v>
      </c>
      <c r="AN168" s="2">
        <v>0.09</v>
      </c>
      <c r="AO168" s="1">
        <v>2.46</v>
      </c>
      <c r="AP168" s="1">
        <v>18.64</v>
      </c>
      <c r="AQ168" s="1">
        <v>21.2</v>
      </c>
      <c r="AR168" s="1">
        <v>-636</v>
      </c>
      <c r="AS168" s="1">
        <v>6764</v>
      </c>
      <c r="AT168" s="1">
        <v>12</v>
      </c>
      <c r="AU168" s="3">
        <v>0.49009247700000003</v>
      </c>
      <c r="AV168" s="6">
        <f t="shared" si="27"/>
        <v>101</v>
      </c>
      <c r="AW168" s="5">
        <f t="shared" si="28"/>
        <v>0.30561004315417811</v>
      </c>
      <c r="AX168" s="5">
        <f t="shared" si="29"/>
        <v>1.0707272424696288</v>
      </c>
      <c r="AY168" s="5">
        <f t="shared" si="30"/>
        <v>0.12068409164246532</v>
      </c>
      <c r="AZ168" s="5">
        <f t="shared" si="31"/>
        <v>7.1428571428571425E-2</v>
      </c>
      <c r="BA168" s="5">
        <f t="shared" si="32"/>
        <v>8.5592011412268187E-2</v>
      </c>
      <c r="BB168" s="5">
        <f t="shared" si="33"/>
        <v>1.1102351203387224</v>
      </c>
      <c r="BC168" s="5">
        <f t="shared" si="34"/>
        <v>8.1269869109791024</v>
      </c>
      <c r="BD168" s="5">
        <f t="shared" si="35"/>
        <v>3.7474588772594343E-3</v>
      </c>
    </row>
    <row r="169" spans="1:56" x14ac:dyDescent="0.3">
      <c r="A169" s="1">
        <v>2011</v>
      </c>
      <c r="B169" s="1" t="s">
        <v>72</v>
      </c>
      <c r="C169" s="1" t="s">
        <v>408</v>
      </c>
      <c r="D169" s="1" t="s">
        <v>73</v>
      </c>
      <c r="E169" s="1" t="s">
        <v>46</v>
      </c>
      <c r="F169" s="1">
        <v>8.8498000000000001</v>
      </c>
      <c r="G169" s="1">
        <v>-82.9452</v>
      </c>
      <c r="H169" s="1" t="s">
        <v>52</v>
      </c>
      <c r="I169" s="1" t="s">
        <v>65</v>
      </c>
      <c r="J169" s="2">
        <v>60.51</v>
      </c>
      <c r="K169" s="2">
        <v>0.63</v>
      </c>
      <c r="L169" s="2">
        <v>16.27</v>
      </c>
      <c r="M169" s="2">
        <v>4.96</v>
      </c>
      <c r="N169" s="2">
        <f t="shared" si="37"/>
        <v>4.4640044640044634</v>
      </c>
      <c r="O169" s="2"/>
      <c r="P169" s="2">
        <v>5.77</v>
      </c>
      <c r="Q169" s="2">
        <v>2.85</v>
      </c>
      <c r="R169" s="2">
        <f t="shared" si="38"/>
        <v>0.38966342091068495</v>
      </c>
      <c r="S169" s="2">
        <v>2.67</v>
      </c>
      <c r="T169" s="2">
        <v>3.51</v>
      </c>
      <c r="U169" s="2">
        <v>0.25</v>
      </c>
      <c r="V169" s="2">
        <v>1289</v>
      </c>
      <c r="W169" s="2">
        <v>7.79</v>
      </c>
      <c r="X169" s="2">
        <v>165.47</v>
      </c>
      <c r="Y169" s="2">
        <v>113</v>
      </c>
      <c r="Z169" s="2">
        <v>41.52</v>
      </c>
      <c r="AA169" s="2">
        <v>26.57</v>
      </c>
      <c r="AB169" s="2">
        <v>52.08</v>
      </c>
      <c r="AC169" s="2">
        <v>6.1</v>
      </c>
      <c r="AD169" s="2">
        <v>22.06</v>
      </c>
      <c r="AE169" s="2">
        <v>3.64</v>
      </c>
      <c r="AF169" s="2">
        <v>0.96</v>
      </c>
      <c r="AG169" s="2">
        <v>2.7</v>
      </c>
      <c r="AH169" s="2">
        <v>0.32</v>
      </c>
      <c r="AI169" s="2">
        <v>1.57</v>
      </c>
      <c r="AJ169" s="2">
        <v>0.28000000000000003</v>
      </c>
      <c r="AK169" s="2">
        <v>0.71</v>
      </c>
      <c r="AL169" s="2"/>
      <c r="AM169" s="2">
        <v>0.64</v>
      </c>
      <c r="AN169" s="2">
        <v>0.09</v>
      </c>
      <c r="AO169" s="1">
        <v>2.6</v>
      </c>
      <c r="AP169" s="1">
        <v>20.399999999999999</v>
      </c>
      <c r="AQ169" s="1">
        <v>17.399999999999999</v>
      </c>
      <c r="AR169" s="1">
        <v>-843</v>
      </c>
      <c r="AS169" s="1">
        <v>5294</v>
      </c>
      <c r="AT169" s="1">
        <v>12</v>
      </c>
      <c r="AU169" s="3">
        <v>0.56705389799999995</v>
      </c>
      <c r="AV169" s="6">
        <f t="shared" si="27"/>
        <v>113</v>
      </c>
      <c r="AW169" s="5">
        <f t="shared" si="28"/>
        <v>0.31914476265202035</v>
      </c>
      <c r="AX169" s="5">
        <f t="shared" si="29"/>
        <v>1.0069895157264104</v>
      </c>
      <c r="AY169" s="5">
        <f t="shared" si="30"/>
        <v>0.1132623426911907</v>
      </c>
      <c r="AZ169" s="5">
        <f t="shared" si="31"/>
        <v>7.1967654986522911E-2</v>
      </c>
      <c r="BA169" s="5">
        <f t="shared" si="32"/>
        <v>0.10288873038516405</v>
      </c>
      <c r="BB169" s="5">
        <f t="shared" si="33"/>
        <v>1.2166687990451595</v>
      </c>
      <c r="BC169" s="5">
        <f t="shared" si="34"/>
        <v>8.0365182840786318</v>
      </c>
      <c r="BD169" s="5">
        <f t="shared" si="35"/>
        <v>3.8300453832132218E-3</v>
      </c>
    </row>
    <row r="170" spans="1:56" x14ac:dyDescent="0.3">
      <c r="A170" s="1">
        <v>2011</v>
      </c>
      <c r="B170" s="1" t="s">
        <v>72</v>
      </c>
      <c r="C170" s="1" t="s">
        <v>468</v>
      </c>
      <c r="D170" s="1" t="s">
        <v>376</v>
      </c>
      <c r="E170" s="1" t="s">
        <v>46</v>
      </c>
      <c r="F170" s="1">
        <v>8.7940000000000005</v>
      </c>
      <c r="G170" s="1">
        <v>-82.584999999999994</v>
      </c>
      <c r="H170" s="1" t="s">
        <v>71</v>
      </c>
      <c r="I170" s="1" t="s">
        <v>47</v>
      </c>
      <c r="J170" s="2">
        <v>59.83</v>
      </c>
      <c r="K170" s="2">
        <v>0.68</v>
      </c>
      <c r="L170" s="2">
        <v>16.43</v>
      </c>
      <c r="M170" s="2">
        <v>6.19</v>
      </c>
      <c r="N170" s="2">
        <f t="shared" si="37"/>
        <v>5.5710055710055713</v>
      </c>
      <c r="O170" s="2"/>
      <c r="P170" s="2">
        <v>6.65</v>
      </c>
      <c r="Q170" s="2">
        <v>3.61</v>
      </c>
      <c r="R170" s="2">
        <f t="shared" si="38"/>
        <v>0.39320311615981368</v>
      </c>
      <c r="S170" s="2">
        <v>3.01</v>
      </c>
      <c r="T170" s="2">
        <v>2.97</v>
      </c>
      <c r="U170" s="2">
        <v>0.25</v>
      </c>
      <c r="V170" s="2">
        <v>1528</v>
      </c>
      <c r="W170" s="2">
        <v>10.16</v>
      </c>
      <c r="X170" s="2">
        <v>150.38999999999999</v>
      </c>
      <c r="Y170" s="2">
        <v>133</v>
      </c>
      <c r="Z170" s="2">
        <v>33.700000000000003</v>
      </c>
      <c r="AA170" s="2">
        <v>30.33</v>
      </c>
      <c r="AB170" s="2">
        <v>59.82</v>
      </c>
      <c r="AC170" s="2">
        <v>7.05</v>
      </c>
      <c r="AD170" s="2">
        <v>26.59</v>
      </c>
      <c r="AE170" s="2">
        <v>4.63</v>
      </c>
      <c r="AF170" s="2">
        <v>1.33</v>
      </c>
      <c r="AG170" s="2">
        <v>3.53</v>
      </c>
      <c r="AH170" s="2">
        <v>0.47</v>
      </c>
      <c r="AI170" s="2">
        <v>2.1800000000000002</v>
      </c>
      <c r="AJ170" s="2">
        <v>0.4</v>
      </c>
      <c r="AK170" s="2">
        <v>1.03</v>
      </c>
      <c r="AL170" s="2"/>
      <c r="AM170" s="2">
        <v>0.9</v>
      </c>
      <c r="AN170" s="2">
        <v>0.13</v>
      </c>
      <c r="AO170" s="1">
        <v>2.88</v>
      </c>
      <c r="AP170" s="1">
        <v>18.91</v>
      </c>
      <c r="AQ170" s="1">
        <v>13.4</v>
      </c>
      <c r="AR170" s="1">
        <v>-716</v>
      </c>
      <c r="AS170" s="1">
        <v>5490</v>
      </c>
      <c r="AT170" s="1">
        <v>12</v>
      </c>
      <c r="AU170" s="3">
        <v>0.38147335100000002</v>
      </c>
      <c r="AV170" s="6">
        <f t="shared" si="27"/>
        <v>133</v>
      </c>
      <c r="AW170" s="5">
        <f t="shared" si="28"/>
        <v>0.32228324833267946</v>
      </c>
      <c r="AX170" s="5">
        <f t="shared" si="29"/>
        <v>0.99567315693126968</v>
      </c>
      <c r="AY170" s="5">
        <f t="shared" si="30"/>
        <v>9.5837366892545989E-2</v>
      </c>
      <c r="AZ170" s="5">
        <f t="shared" si="31"/>
        <v>8.1132075471698109E-2</v>
      </c>
      <c r="BA170" s="5">
        <f t="shared" si="32"/>
        <v>0.1185805991440799</v>
      </c>
      <c r="BB170" s="5">
        <f t="shared" si="33"/>
        <v>1.2905737669115187</v>
      </c>
      <c r="BC170" s="5">
        <f t="shared" si="34"/>
        <v>7.9736990613922272</v>
      </c>
      <c r="BD170" s="5">
        <f t="shared" si="35"/>
        <v>4.2334562480538917E-3</v>
      </c>
    </row>
    <row r="171" spans="1:56" x14ac:dyDescent="0.3">
      <c r="A171" s="1">
        <v>2011</v>
      </c>
      <c r="B171" s="1" t="s">
        <v>159</v>
      </c>
      <c r="C171" s="1" t="s">
        <v>215</v>
      </c>
      <c r="D171" s="1" t="s">
        <v>161</v>
      </c>
      <c r="E171" s="1" t="s">
        <v>63</v>
      </c>
      <c r="F171" s="1">
        <v>34.674700000000001</v>
      </c>
      <c r="G171" s="1">
        <v>131.90690000000001</v>
      </c>
      <c r="H171" s="1" t="s">
        <v>57</v>
      </c>
      <c r="I171" s="1" t="s">
        <v>65</v>
      </c>
      <c r="J171" s="2">
        <v>53.27</v>
      </c>
      <c r="K171" s="2">
        <v>0.76</v>
      </c>
      <c r="L171" s="2">
        <v>17.48</v>
      </c>
      <c r="M171" s="2">
        <v>7.24</v>
      </c>
      <c r="N171" s="2">
        <f t="shared" si="37"/>
        <v>6.5160065160065157</v>
      </c>
      <c r="O171" s="2"/>
      <c r="P171" s="2">
        <v>8.6999999999999993</v>
      </c>
      <c r="Q171" s="2">
        <v>4.53</v>
      </c>
      <c r="R171" s="2">
        <f t="shared" si="38"/>
        <v>0.41010296286134545</v>
      </c>
      <c r="S171" s="2">
        <v>2.17</v>
      </c>
      <c r="T171" s="2">
        <v>3.07</v>
      </c>
      <c r="U171" s="2">
        <v>0.41</v>
      </c>
      <c r="V171" s="2">
        <v>1720</v>
      </c>
      <c r="W171" s="2">
        <v>16.7</v>
      </c>
      <c r="X171" s="2">
        <v>102.99</v>
      </c>
      <c r="Y171" s="2">
        <v>152</v>
      </c>
      <c r="Z171" s="2">
        <v>31.7</v>
      </c>
      <c r="AA171" s="2">
        <v>46.6</v>
      </c>
      <c r="AB171" s="2">
        <v>110</v>
      </c>
      <c r="AC171" s="2">
        <v>13.6</v>
      </c>
      <c r="AD171" s="2">
        <v>53.8</v>
      </c>
      <c r="AE171" s="2">
        <v>9.31</v>
      </c>
      <c r="AF171" s="2">
        <v>2.35</v>
      </c>
      <c r="AG171" s="2">
        <v>6.06</v>
      </c>
      <c r="AH171" s="2">
        <v>0.7</v>
      </c>
      <c r="AI171" s="2">
        <v>3.51</v>
      </c>
      <c r="AJ171" s="2">
        <v>0.61</v>
      </c>
      <c r="AK171" s="2">
        <v>1.73</v>
      </c>
      <c r="AL171" s="2">
        <v>0.214</v>
      </c>
      <c r="AM171" s="2">
        <v>1.47</v>
      </c>
      <c r="AN171" s="2">
        <v>0.189</v>
      </c>
      <c r="AO171" s="1">
        <v>3.4</v>
      </c>
      <c r="AP171" s="1">
        <v>19.95</v>
      </c>
      <c r="AQ171" s="1">
        <v>-3</v>
      </c>
      <c r="AR171" s="1">
        <v>-1142</v>
      </c>
      <c r="AS171" s="1">
        <v>2406</v>
      </c>
      <c r="AT171" s="1">
        <v>13</v>
      </c>
      <c r="AU171" s="3">
        <v>1.7575351100000001</v>
      </c>
      <c r="AV171" s="6">
        <f t="shared" si="27"/>
        <v>152</v>
      </c>
      <c r="AW171" s="5">
        <f t="shared" si="28"/>
        <v>0.3428795606120047</v>
      </c>
      <c r="AX171" s="5">
        <f t="shared" si="29"/>
        <v>0.88650357796638379</v>
      </c>
      <c r="AY171" s="5">
        <f t="shared" si="30"/>
        <v>9.9064214262665373E-2</v>
      </c>
      <c r="AZ171" s="5">
        <f t="shared" si="31"/>
        <v>5.8490566037735843E-2</v>
      </c>
      <c r="BA171" s="5">
        <f t="shared" si="32"/>
        <v>0.15513552068473607</v>
      </c>
      <c r="BB171" s="5">
        <f t="shared" si="33"/>
        <v>1.5390832052408572</v>
      </c>
      <c r="BC171" s="5">
        <f t="shared" si="34"/>
        <v>7.7624660388122892</v>
      </c>
      <c r="BD171" s="5">
        <f t="shared" si="35"/>
        <v>3.9169649614525731E-3</v>
      </c>
    </row>
    <row r="172" spans="1:56" x14ac:dyDescent="0.3">
      <c r="A172" s="1">
        <v>2011</v>
      </c>
      <c r="B172" s="1" t="s">
        <v>72</v>
      </c>
      <c r="C172" s="1" t="s">
        <v>474</v>
      </c>
      <c r="D172" s="1" t="s">
        <v>73</v>
      </c>
      <c r="E172" s="1" t="s">
        <v>46</v>
      </c>
      <c r="F172" s="1">
        <v>8.8498000000000001</v>
      </c>
      <c r="G172" s="1">
        <v>-82.9452</v>
      </c>
      <c r="H172" s="1" t="s">
        <v>52</v>
      </c>
      <c r="I172" s="1" t="s">
        <v>65</v>
      </c>
      <c r="J172" s="2">
        <v>56.66</v>
      </c>
      <c r="K172" s="2">
        <v>0.73</v>
      </c>
      <c r="L172" s="2">
        <v>15.87</v>
      </c>
      <c r="M172" s="2">
        <v>7.23</v>
      </c>
      <c r="N172" s="2">
        <f t="shared" si="37"/>
        <v>6.5070065070065075</v>
      </c>
      <c r="O172" s="2"/>
      <c r="P172" s="2">
        <v>7.21</v>
      </c>
      <c r="Q172" s="2">
        <v>4.62</v>
      </c>
      <c r="R172" s="2">
        <f t="shared" si="38"/>
        <v>0.4152060122451493</v>
      </c>
      <c r="S172" s="2">
        <v>2.39</v>
      </c>
      <c r="T172" s="2">
        <v>3.24</v>
      </c>
      <c r="U172" s="2">
        <v>0.26</v>
      </c>
      <c r="V172" s="2">
        <v>1204</v>
      </c>
      <c r="W172" s="2">
        <v>9.6300000000000008</v>
      </c>
      <c r="X172" s="2">
        <v>125.03</v>
      </c>
      <c r="Y172" s="2">
        <v>104</v>
      </c>
      <c r="Z172" s="2">
        <v>34.14</v>
      </c>
      <c r="AA172" s="2">
        <v>26.97</v>
      </c>
      <c r="AB172" s="2">
        <v>53.69</v>
      </c>
      <c r="AC172" s="2">
        <v>6.42</v>
      </c>
      <c r="AD172" s="2">
        <v>23.83</v>
      </c>
      <c r="AE172" s="2">
        <v>4.0999999999999996</v>
      </c>
      <c r="AF172" s="2">
        <v>1.1200000000000001</v>
      </c>
      <c r="AG172" s="2">
        <v>3.12</v>
      </c>
      <c r="AH172" s="2">
        <v>0.38</v>
      </c>
      <c r="AI172" s="2">
        <v>1.9</v>
      </c>
      <c r="AJ172" s="2">
        <v>0.34</v>
      </c>
      <c r="AK172" s="2">
        <v>0.89</v>
      </c>
      <c r="AL172" s="2"/>
      <c r="AM172" s="2">
        <v>0.79</v>
      </c>
      <c r="AN172" s="2">
        <v>0.12</v>
      </c>
      <c r="AO172" s="1">
        <v>2.75</v>
      </c>
      <c r="AP172" s="1">
        <v>19.059999999999999</v>
      </c>
      <c r="AQ172" s="1">
        <v>18.3</v>
      </c>
      <c r="AR172" s="1">
        <v>-853</v>
      </c>
      <c r="AS172" s="1">
        <v>5962</v>
      </c>
      <c r="AT172" s="1">
        <v>12</v>
      </c>
      <c r="AU172" s="3">
        <v>0.36685420600000002</v>
      </c>
      <c r="AV172" s="6">
        <f t="shared" si="27"/>
        <v>104</v>
      </c>
      <c r="AW172" s="5">
        <f t="shared" si="28"/>
        <v>0.31129854845037264</v>
      </c>
      <c r="AX172" s="5">
        <f t="shared" si="29"/>
        <v>0.94291895490098177</v>
      </c>
      <c r="AY172" s="5">
        <f t="shared" si="30"/>
        <v>0.10454985479186836</v>
      </c>
      <c r="AZ172" s="5">
        <f t="shared" si="31"/>
        <v>6.4420485175202158E-2</v>
      </c>
      <c r="BA172" s="5">
        <f t="shared" si="32"/>
        <v>0.12856633380884452</v>
      </c>
      <c r="BB172" s="5">
        <f t="shared" si="33"/>
        <v>1.4516540758599903</v>
      </c>
      <c r="BC172" s="5">
        <f t="shared" si="34"/>
        <v>7.8367807987860258</v>
      </c>
      <c r="BD172" s="5">
        <f t="shared" si="35"/>
        <v>2.8867815979953743E-3</v>
      </c>
    </row>
    <row r="173" spans="1:56" x14ac:dyDescent="0.3">
      <c r="A173" s="1">
        <v>2011</v>
      </c>
      <c r="B173" s="1" t="s">
        <v>159</v>
      </c>
      <c r="C173" s="1" t="s">
        <v>187</v>
      </c>
      <c r="D173" s="1" t="s">
        <v>161</v>
      </c>
      <c r="E173" s="1" t="s">
        <v>63</v>
      </c>
      <c r="F173" s="1">
        <v>34.874699999999997</v>
      </c>
      <c r="G173" s="1">
        <v>132.66919999999999</v>
      </c>
      <c r="H173" s="1" t="s">
        <v>57</v>
      </c>
      <c r="I173" s="1" t="s">
        <v>65</v>
      </c>
      <c r="J173" s="2">
        <v>52.43</v>
      </c>
      <c r="K173" s="2">
        <v>0.77</v>
      </c>
      <c r="L173" s="2">
        <v>17.850000000000001</v>
      </c>
      <c r="M173" s="2">
        <v>7.41</v>
      </c>
      <c r="N173" s="2">
        <f t="shared" si="37"/>
        <v>6.6690066690066692</v>
      </c>
      <c r="O173" s="2"/>
      <c r="P173" s="2">
        <v>9.09</v>
      </c>
      <c r="Q173" s="2">
        <v>4.8099999999999996</v>
      </c>
      <c r="R173" s="2">
        <f t="shared" si="38"/>
        <v>0.41902580412179785</v>
      </c>
      <c r="S173" s="2">
        <v>2.11</v>
      </c>
      <c r="T173" s="2">
        <v>2.87</v>
      </c>
      <c r="U173" s="2">
        <v>0.37</v>
      </c>
      <c r="V173" s="2">
        <v>2150</v>
      </c>
      <c r="W173" s="2">
        <v>16.7</v>
      </c>
      <c r="X173" s="2">
        <v>128.74</v>
      </c>
      <c r="Y173" s="2">
        <v>153</v>
      </c>
      <c r="Z173" s="2">
        <v>32.17</v>
      </c>
      <c r="AA173" s="2">
        <v>46</v>
      </c>
      <c r="AB173" s="2">
        <v>113</v>
      </c>
      <c r="AC173" s="2">
        <v>14</v>
      </c>
      <c r="AD173" s="2">
        <v>55.9</v>
      </c>
      <c r="AE173" s="2">
        <v>9.6199999999999992</v>
      </c>
      <c r="AF173" s="2">
        <v>2.46</v>
      </c>
      <c r="AG173" s="2">
        <v>6.22</v>
      </c>
      <c r="AH173" s="2">
        <v>0.69</v>
      </c>
      <c r="AI173" s="2">
        <v>3.56</v>
      </c>
      <c r="AJ173" s="2">
        <v>0.59</v>
      </c>
      <c r="AK173" s="2">
        <v>1.69</v>
      </c>
      <c r="AL173" s="2">
        <v>0.20699999999999999</v>
      </c>
      <c r="AM173" s="2">
        <v>1.43</v>
      </c>
      <c r="AN173" s="2">
        <v>0.17899999999999999</v>
      </c>
      <c r="AO173" s="1">
        <v>3.4</v>
      </c>
      <c r="AP173" s="1">
        <v>20.29</v>
      </c>
      <c r="AQ173" s="1">
        <v>-9.1</v>
      </c>
      <c r="AR173" s="1">
        <v>-1196</v>
      </c>
      <c r="AS173" s="1">
        <v>2168</v>
      </c>
      <c r="AT173" s="1">
        <v>13</v>
      </c>
      <c r="AU173" s="3">
        <v>2.1013349190000001</v>
      </c>
      <c r="AV173" s="6">
        <f t="shared" si="27"/>
        <v>153</v>
      </c>
      <c r="AW173" s="5">
        <f t="shared" si="28"/>
        <v>0.35013730874852883</v>
      </c>
      <c r="AX173" s="5">
        <f t="shared" si="29"/>
        <v>0.87252454651356293</v>
      </c>
      <c r="AY173" s="5">
        <f t="shared" si="30"/>
        <v>9.2610519522426604E-2</v>
      </c>
      <c r="AZ173" s="5">
        <f t="shared" si="31"/>
        <v>5.6873315363881398E-2</v>
      </c>
      <c r="BA173" s="5">
        <f t="shared" si="32"/>
        <v>0.16208987161198288</v>
      </c>
      <c r="BB173" s="5">
        <f t="shared" si="33"/>
        <v>1.5504363731637285</v>
      </c>
      <c r="BC173" s="5">
        <f t="shared" si="34"/>
        <v>7.7528158460778487</v>
      </c>
      <c r="BD173" s="5">
        <f t="shared" si="35"/>
        <v>3.9048693171167786E-3</v>
      </c>
    </row>
    <row r="174" spans="1:56" x14ac:dyDescent="0.3">
      <c r="A174" s="1">
        <v>2011</v>
      </c>
      <c r="B174" s="1" t="s">
        <v>159</v>
      </c>
      <c r="C174" s="1" t="s">
        <v>205</v>
      </c>
      <c r="D174" s="1" t="s">
        <v>161</v>
      </c>
      <c r="E174" s="1" t="s">
        <v>63</v>
      </c>
      <c r="F174" s="1">
        <v>34.670299999999997</v>
      </c>
      <c r="G174" s="1">
        <v>131.90190000000001</v>
      </c>
      <c r="H174" s="1" t="s">
        <v>57</v>
      </c>
      <c r="I174" s="1" t="s">
        <v>65</v>
      </c>
      <c r="J174" s="2">
        <v>53.74</v>
      </c>
      <c r="K174" s="2">
        <v>0.75</v>
      </c>
      <c r="L174" s="2">
        <v>17.61</v>
      </c>
      <c r="M174" s="2">
        <v>6.99</v>
      </c>
      <c r="N174" s="2">
        <f t="shared" si="37"/>
        <v>6.2910062910062914</v>
      </c>
      <c r="O174" s="2"/>
      <c r="P174" s="2">
        <v>9.36</v>
      </c>
      <c r="Q174" s="2">
        <v>4.6900000000000004</v>
      </c>
      <c r="R174" s="2">
        <f t="shared" si="38"/>
        <v>0.4271011122032799</v>
      </c>
      <c r="S174" s="2">
        <v>1.69</v>
      </c>
      <c r="T174" s="2">
        <v>1.9</v>
      </c>
      <c r="U174" s="2">
        <v>0.36</v>
      </c>
      <c r="V174" s="2">
        <v>2540</v>
      </c>
      <c r="W174" s="2">
        <v>14.8</v>
      </c>
      <c r="X174" s="2">
        <v>171.62</v>
      </c>
      <c r="Y174" s="2">
        <v>143</v>
      </c>
      <c r="Z174" s="2">
        <v>28.58</v>
      </c>
      <c r="AA174" s="2">
        <v>38.299999999999997</v>
      </c>
      <c r="AB174" s="2">
        <v>93.5</v>
      </c>
      <c r="AC174" s="2">
        <v>11.7</v>
      </c>
      <c r="AD174" s="2">
        <v>46</v>
      </c>
      <c r="AE174" s="2">
        <v>7.76</v>
      </c>
      <c r="AF174" s="2">
        <v>2.0499999999999998</v>
      </c>
      <c r="AG174" s="2">
        <v>5.07</v>
      </c>
      <c r="AH174" s="2">
        <v>0.6</v>
      </c>
      <c r="AI174" s="2">
        <v>3.04</v>
      </c>
      <c r="AJ174" s="2">
        <v>0.54</v>
      </c>
      <c r="AK174" s="2">
        <v>1.53</v>
      </c>
      <c r="AL174" s="2">
        <v>0.2</v>
      </c>
      <c r="AM174" s="2">
        <v>1.34</v>
      </c>
      <c r="AN174" s="2">
        <v>0.16400000000000001</v>
      </c>
      <c r="AO174" s="1">
        <v>3.25</v>
      </c>
      <c r="AP174" s="1">
        <v>19.54</v>
      </c>
      <c r="AQ174" s="1">
        <v>-0.3</v>
      </c>
      <c r="AR174" s="1">
        <v>-1158</v>
      </c>
      <c r="AS174" s="1">
        <v>-453</v>
      </c>
      <c r="AT174" s="1">
        <v>13</v>
      </c>
      <c r="AU174" s="3">
        <v>1.8776500270000001</v>
      </c>
      <c r="AV174" s="6">
        <f t="shared" si="27"/>
        <v>143</v>
      </c>
      <c r="AW174" s="5">
        <f t="shared" si="28"/>
        <v>0.34542958022754017</v>
      </c>
      <c r="AX174" s="5">
        <f t="shared" si="29"/>
        <v>0.8943251788983192</v>
      </c>
      <c r="AY174" s="5">
        <f t="shared" si="30"/>
        <v>6.1310100032268472E-2</v>
      </c>
      <c r="AZ174" s="5">
        <f t="shared" si="31"/>
        <v>4.5552560646900268E-2</v>
      </c>
      <c r="BA174" s="5">
        <f t="shared" si="32"/>
        <v>0.16690442225392296</v>
      </c>
      <c r="BB174" s="5">
        <f t="shared" si="33"/>
        <v>1.4264612748006626</v>
      </c>
      <c r="BC174" s="5">
        <f t="shared" si="34"/>
        <v>7.8581946796864548</v>
      </c>
      <c r="BD174" s="5">
        <f t="shared" si="35"/>
        <v>4.0552399500185139E-3</v>
      </c>
    </row>
    <row r="175" spans="1:56" x14ac:dyDescent="0.3">
      <c r="A175" s="1">
        <v>2011</v>
      </c>
      <c r="B175" s="1" t="s">
        <v>177</v>
      </c>
      <c r="C175" s="1" t="s">
        <v>178</v>
      </c>
      <c r="D175" s="1" t="s">
        <v>179</v>
      </c>
      <c r="E175" s="1" t="s">
        <v>180</v>
      </c>
      <c r="F175" s="1">
        <v>43</v>
      </c>
      <c r="G175" s="1">
        <v>131.5</v>
      </c>
      <c r="H175" s="1" t="s">
        <v>114</v>
      </c>
      <c r="I175" s="1" t="s">
        <v>65</v>
      </c>
      <c r="J175" s="2">
        <v>63.05</v>
      </c>
      <c r="K175" s="2">
        <v>0.69</v>
      </c>
      <c r="L175" s="2">
        <v>16.03</v>
      </c>
      <c r="M175" s="2"/>
      <c r="N175" s="2">
        <f t="shared" si="37"/>
        <v>2.23</v>
      </c>
      <c r="O175" s="2">
        <v>2.23</v>
      </c>
      <c r="P175" s="2">
        <v>4.1399999999999997</v>
      </c>
      <c r="Q175" s="2">
        <v>1.69</v>
      </c>
      <c r="R175" s="2">
        <f t="shared" si="38"/>
        <v>0.43112244897959184</v>
      </c>
      <c r="S175" s="2">
        <v>2.4500000000000002</v>
      </c>
      <c r="T175" s="2">
        <v>3.57</v>
      </c>
      <c r="U175" s="2">
        <v>0.23</v>
      </c>
      <c r="V175" s="2">
        <v>706</v>
      </c>
      <c r="W175" s="2">
        <v>8.59</v>
      </c>
      <c r="X175" s="2">
        <v>82.19</v>
      </c>
      <c r="Y175" s="2">
        <v>139</v>
      </c>
      <c r="Z175" s="2">
        <v>40.840000000000003</v>
      </c>
      <c r="AA175" s="2">
        <v>33.08</v>
      </c>
      <c r="AB175" s="2">
        <v>64.14</v>
      </c>
      <c r="AC175" s="2">
        <v>6.53</v>
      </c>
      <c r="AD175" s="2">
        <v>23.06</v>
      </c>
      <c r="AE175" s="2">
        <v>3.75</v>
      </c>
      <c r="AF175" s="2">
        <v>1.1200000000000001</v>
      </c>
      <c r="AG175" s="2">
        <v>3.09</v>
      </c>
      <c r="AH175" s="2">
        <v>0.36</v>
      </c>
      <c r="AI175" s="2">
        <v>1.79</v>
      </c>
      <c r="AJ175" s="2">
        <v>0.33</v>
      </c>
      <c r="AK175" s="2">
        <v>0.93</v>
      </c>
      <c r="AL175" s="2"/>
      <c r="AM175" s="2">
        <v>0.81</v>
      </c>
      <c r="AN175" s="2">
        <v>0.1</v>
      </c>
      <c r="AO175" s="1">
        <v>2.75</v>
      </c>
      <c r="AP175" s="1">
        <v>20.09</v>
      </c>
      <c r="AQ175" s="1">
        <v>31.9</v>
      </c>
      <c r="AR175" s="1">
        <v>-547</v>
      </c>
      <c r="AS175" s="1">
        <v>1555</v>
      </c>
      <c r="AT175" s="1">
        <v>12</v>
      </c>
      <c r="AU175" s="3">
        <v>2.2051978120000002</v>
      </c>
      <c r="AV175" s="6">
        <f t="shared" si="27"/>
        <v>139</v>
      </c>
      <c r="AW175" s="5">
        <f t="shared" si="28"/>
        <v>0.3144370341310318</v>
      </c>
      <c r="AX175" s="5">
        <f t="shared" si="29"/>
        <v>1.0492594441670826</v>
      </c>
      <c r="AY175" s="5">
        <f t="shared" si="30"/>
        <v>0.11519845111326234</v>
      </c>
      <c r="AZ175" s="5">
        <f t="shared" si="31"/>
        <v>6.6037735849056603E-2</v>
      </c>
      <c r="BA175" s="5">
        <f t="shared" si="32"/>
        <v>7.3823109843081311E-2</v>
      </c>
      <c r="BB175" s="5">
        <f t="shared" si="33"/>
        <v>0.99683680303491218</v>
      </c>
      <c r="BC175" s="5">
        <f t="shared" si="34"/>
        <v>8.2233754806873414</v>
      </c>
      <c r="BD175" s="5">
        <f t="shared" si="35"/>
        <v>5.6792544399891171E-3</v>
      </c>
    </row>
    <row r="176" spans="1:56" x14ac:dyDescent="0.3">
      <c r="A176" s="1">
        <v>2011</v>
      </c>
      <c r="B176" s="1" t="s">
        <v>159</v>
      </c>
      <c r="C176" s="1" t="s">
        <v>160</v>
      </c>
      <c r="D176" s="1" t="s">
        <v>161</v>
      </c>
      <c r="E176" s="1" t="s">
        <v>63</v>
      </c>
      <c r="F176" s="1">
        <v>34.659700000000001</v>
      </c>
      <c r="G176" s="1">
        <v>131.91829999999999</v>
      </c>
      <c r="H176" s="1" t="s">
        <v>57</v>
      </c>
      <c r="I176" s="1" t="s">
        <v>65</v>
      </c>
      <c r="J176" s="2">
        <v>52.67</v>
      </c>
      <c r="K176" s="2">
        <v>0.78</v>
      </c>
      <c r="L176" s="2">
        <v>17.64</v>
      </c>
      <c r="M176" s="2">
        <v>7.62</v>
      </c>
      <c r="N176" s="2">
        <f t="shared" si="37"/>
        <v>6.8580068580068581</v>
      </c>
      <c r="O176" s="2"/>
      <c r="P176" s="2">
        <v>7.51</v>
      </c>
      <c r="Q176" s="2">
        <v>5.23</v>
      </c>
      <c r="R176" s="2">
        <f t="shared" si="38"/>
        <v>0.43266024427639627</v>
      </c>
      <c r="S176" s="2">
        <v>2.4</v>
      </c>
      <c r="T176" s="2">
        <v>2.69</v>
      </c>
      <c r="U176" s="2">
        <v>0.45</v>
      </c>
      <c r="V176" s="2">
        <v>1410</v>
      </c>
      <c r="W176" s="2">
        <v>16.100000000000001</v>
      </c>
      <c r="X176" s="2">
        <v>87.58</v>
      </c>
      <c r="Y176" s="2">
        <v>176</v>
      </c>
      <c r="Z176" s="2">
        <v>33.049999999999997</v>
      </c>
      <c r="AA176" s="2">
        <v>46.6</v>
      </c>
      <c r="AB176" s="2">
        <v>114</v>
      </c>
      <c r="AC176" s="2">
        <v>14.1</v>
      </c>
      <c r="AD176" s="2">
        <v>56.1</v>
      </c>
      <c r="AE176" s="2">
        <v>9.7100000000000009</v>
      </c>
      <c r="AF176" s="2">
        <v>2.4700000000000002</v>
      </c>
      <c r="AG176" s="2">
        <v>6.09</v>
      </c>
      <c r="AH176" s="2">
        <v>0.68</v>
      </c>
      <c r="AI176" s="2">
        <v>3.5</v>
      </c>
      <c r="AJ176" s="2">
        <v>0.56999999999999995</v>
      </c>
      <c r="AK176" s="2">
        <v>1.67</v>
      </c>
      <c r="AL176" s="2">
        <v>0.20300000000000001</v>
      </c>
      <c r="AM176" s="2">
        <v>1.41</v>
      </c>
      <c r="AN176" s="2">
        <v>0.17499999999999999</v>
      </c>
      <c r="AO176" s="1">
        <v>3.39</v>
      </c>
      <c r="AP176" s="1">
        <v>20.5</v>
      </c>
      <c r="AQ176" s="1">
        <v>-8.4</v>
      </c>
      <c r="AR176" s="1">
        <v>-1219</v>
      </c>
      <c r="AS176" s="1">
        <v>2272</v>
      </c>
      <c r="AT176" s="1">
        <v>13</v>
      </c>
      <c r="AU176" s="3">
        <v>2.384721388</v>
      </c>
      <c r="AV176" s="6">
        <f t="shared" si="27"/>
        <v>176</v>
      </c>
      <c r="AW176" s="5">
        <f t="shared" si="28"/>
        <v>0.34601804629266375</v>
      </c>
      <c r="AX176" s="5">
        <f t="shared" si="29"/>
        <v>0.87651855550008317</v>
      </c>
      <c r="AY176" s="5">
        <f t="shared" si="30"/>
        <v>8.680219425621169E-2</v>
      </c>
      <c r="AZ176" s="5">
        <f t="shared" si="31"/>
        <v>6.4690026954177887E-2</v>
      </c>
      <c r="BA176" s="5">
        <f t="shared" si="32"/>
        <v>0.13391583452211128</v>
      </c>
      <c r="BB176" s="5">
        <f t="shared" si="33"/>
        <v>1.3825783193176808</v>
      </c>
      <c r="BC176" s="5">
        <f t="shared" si="34"/>
        <v>7.8954951918469893</v>
      </c>
      <c r="BD176" s="5">
        <f t="shared" si="35"/>
        <v>5.1807494984204795E-3</v>
      </c>
    </row>
    <row r="177" spans="1:56" x14ac:dyDescent="0.3">
      <c r="A177" s="1">
        <v>2011</v>
      </c>
      <c r="B177" s="1" t="s">
        <v>72</v>
      </c>
      <c r="C177" s="1" t="s">
        <v>375</v>
      </c>
      <c r="D177" s="1" t="s">
        <v>376</v>
      </c>
      <c r="E177" s="1" t="s">
        <v>46</v>
      </c>
      <c r="F177" s="1">
        <v>8.7959999999999994</v>
      </c>
      <c r="G177" s="1">
        <v>-82.474000000000004</v>
      </c>
      <c r="H177" s="1" t="s">
        <v>71</v>
      </c>
      <c r="I177" s="1" t="s">
        <v>47</v>
      </c>
      <c r="J177" s="2">
        <v>55.91</v>
      </c>
      <c r="K177" s="2">
        <v>0.76</v>
      </c>
      <c r="L177" s="2">
        <v>16.440000000000001</v>
      </c>
      <c r="M177" s="2">
        <v>7.28</v>
      </c>
      <c r="N177" s="2">
        <f t="shared" si="37"/>
        <v>6.552006552006552</v>
      </c>
      <c r="O177" s="2"/>
      <c r="P177" s="2">
        <v>8.1</v>
      </c>
      <c r="Q177" s="2">
        <v>5.1100000000000003</v>
      </c>
      <c r="R177" s="2">
        <f t="shared" si="38"/>
        <v>0.43817502393023261</v>
      </c>
      <c r="S177" s="2">
        <v>1.92</v>
      </c>
      <c r="T177" s="2">
        <v>3.29</v>
      </c>
      <c r="U177" s="2">
        <v>0.28999999999999998</v>
      </c>
      <c r="V177" s="2">
        <v>1370</v>
      </c>
      <c r="W177" s="2">
        <v>11.26</v>
      </c>
      <c r="X177" s="2">
        <v>121.67</v>
      </c>
      <c r="Y177" s="2">
        <v>126</v>
      </c>
      <c r="Z177" s="2">
        <v>32.06</v>
      </c>
      <c r="AA177" s="2">
        <v>33.020000000000003</v>
      </c>
      <c r="AB177" s="2">
        <v>62.87</v>
      </c>
      <c r="AC177" s="2">
        <v>7.63</v>
      </c>
      <c r="AD177" s="2">
        <v>27.9</v>
      </c>
      <c r="AE177" s="2">
        <v>4.45</v>
      </c>
      <c r="AF177" s="2">
        <v>0.44</v>
      </c>
      <c r="AG177" s="2">
        <v>3.49</v>
      </c>
      <c r="AH177" s="2">
        <v>0.44</v>
      </c>
      <c r="AI177" s="2">
        <v>2.2000000000000002</v>
      </c>
      <c r="AJ177" s="2">
        <v>0.4</v>
      </c>
      <c r="AK177" s="2">
        <v>1.1100000000000001</v>
      </c>
      <c r="AL177" s="2"/>
      <c r="AM177" s="2">
        <v>1.03</v>
      </c>
      <c r="AN177" s="2">
        <v>0.15</v>
      </c>
      <c r="AO177" s="1">
        <v>2.93</v>
      </c>
      <c r="AP177" s="1">
        <v>18.73</v>
      </c>
      <c r="AQ177" s="1">
        <v>32.1</v>
      </c>
      <c r="AR177" s="1">
        <v>-857</v>
      </c>
      <c r="AS177" s="1">
        <v>3948</v>
      </c>
      <c r="AT177" s="1">
        <v>12</v>
      </c>
      <c r="AU177" s="3">
        <v>0.69650895000000002</v>
      </c>
      <c r="AV177" s="6">
        <f t="shared" si="27"/>
        <v>126</v>
      </c>
      <c r="AW177" s="5">
        <f t="shared" si="28"/>
        <v>0.32247940368772066</v>
      </c>
      <c r="AX177" s="5">
        <f t="shared" si="29"/>
        <v>0.93043767681810607</v>
      </c>
      <c r="AY177" s="5">
        <f t="shared" si="30"/>
        <v>0.10616327847692805</v>
      </c>
      <c r="AZ177" s="5">
        <f t="shared" si="31"/>
        <v>5.1752021563342313E-2</v>
      </c>
      <c r="BA177" s="5">
        <f t="shared" si="32"/>
        <v>0.14443651925820256</v>
      </c>
      <c r="BB177" s="5">
        <f t="shared" si="33"/>
        <v>1.489061239183199</v>
      </c>
      <c r="BC177" s="5">
        <f t="shared" si="34"/>
        <v>7.8049847099612988</v>
      </c>
      <c r="BD177" s="5">
        <f t="shared" si="35"/>
        <v>3.3879911568479967E-3</v>
      </c>
    </row>
    <row r="178" spans="1:56" x14ac:dyDescent="0.3">
      <c r="A178" s="1">
        <v>2011</v>
      </c>
      <c r="B178" s="1" t="s">
        <v>72</v>
      </c>
      <c r="C178" s="1" t="s">
        <v>522</v>
      </c>
      <c r="D178" s="1" t="s">
        <v>73</v>
      </c>
      <c r="E178" s="1" t="s">
        <v>46</v>
      </c>
      <c r="F178" s="1">
        <v>8.9143000000000008</v>
      </c>
      <c r="G178" s="1">
        <v>-82.787700000000001</v>
      </c>
      <c r="H178" s="1" t="s">
        <v>52</v>
      </c>
      <c r="I178" s="1" t="s">
        <v>65</v>
      </c>
      <c r="J178" s="2">
        <v>54.64</v>
      </c>
      <c r="K178" s="2">
        <v>0.98</v>
      </c>
      <c r="L178" s="2">
        <v>16.149999999999999</v>
      </c>
      <c r="M178" s="2">
        <v>7.69</v>
      </c>
      <c r="N178" s="2">
        <f t="shared" si="37"/>
        <v>6.9210069210069207</v>
      </c>
      <c r="O178" s="2"/>
      <c r="P178" s="2">
        <v>7.84</v>
      </c>
      <c r="Q178" s="2">
        <v>5.47</v>
      </c>
      <c r="R178" s="2">
        <f t="shared" si="38"/>
        <v>0.44144919253709008</v>
      </c>
      <c r="S178" s="2">
        <v>1.72</v>
      </c>
      <c r="T178" s="2">
        <v>3.18</v>
      </c>
      <c r="U178" s="2">
        <v>0.28000000000000003</v>
      </c>
      <c r="V178" s="2">
        <v>1146</v>
      </c>
      <c r="W178" s="2">
        <v>12.66</v>
      </c>
      <c r="X178" s="2">
        <v>90.52</v>
      </c>
      <c r="Y178" s="2">
        <v>111</v>
      </c>
      <c r="Z178" s="2">
        <v>22.87</v>
      </c>
      <c r="AA178" s="2">
        <v>23.56</v>
      </c>
      <c r="AB178" s="2">
        <v>46.91</v>
      </c>
      <c r="AC178" s="2">
        <v>5.81</v>
      </c>
      <c r="AD178" s="2">
        <v>22.1</v>
      </c>
      <c r="AE178" s="2">
        <v>4.04</v>
      </c>
      <c r="AF178" s="2">
        <v>1.2</v>
      </c>
      <c r="AG178" s="2">
        <v>3.41</v>
      </c>
      <c r="AH178" s="2">
        <v>0.45</v>
      </c>
      <c r="AI178" s="2">
        <v>2.44</v>
      </c>
      <c r="AJ178" s="2">
        <v>0.44</v>
      </c>
      <c r="AK178" s="2">
        <v>1.17</v>
      </c>
      <c r="AL178" s="2"/>
      <c r="AM178" s="2">
        <v>1.03</v>
      </c>
      <c r="AN178" s="2">
        <v>0.15</v>
      </c>
      <c r="AO178" s="1">
        <v>2.85</v>
      </c>
      <c r="AP178" s="1">
        <v>16.420000000000002</v>
      </c>
      <c r="AQ178" s="1">
        <v>16.7</v>
      </c>
      <c r="AR178" s="1">
        <v>-586</v>
      </c>
      <c r="AS178" s="1">
        <v>3160</v>
      </c>
      <c r="AT178" s="1">
        <v>12</v>
      </c>
      <c r="AU178" s="3">
        <v>0.22902879700000001</v>
      </c>
      <c r="AV178" s="6">
        <f t="shared" si="27"/>
        <v>111</v>
      </c>
      <c r="AW178" s="5">
        <f t="shared" si="28"/>
        <v>0.31679089839152602</v>
      </c>
      <c r="AX178" s="5">
        <f t="shared" si="29"/>
        <v>0.90930271259776996</v>
      </c>
      <c r="AY178" s="5">
        <f t="shared" si="30"/>
        <v>0.10261374636979671</v>
      </c>
      <c r="AZ178" s="5">
        <f t="shared" si="31"/>
        <v>4.6361185983827491E-2</v>
      </c>
      <c r="BA178" s="5">
        <f t="shared" si="32"/>
        <v>0.13980028530670471</v>
      </c>
      <c r="BB178" s="5">
        <f t="shared" si="33"/>
        <v>1.4878055049865102</v>
      </c>
      <c r="BC178" s="5">
        <f t="shared" si="34"/>
        <v>7.8060520840284839</v>
      </c>
      <c r="BD178" s="5">
        <f t="shared" si="35"/>
        <v>2.9878463245519792E-3</v>
      </c>
    </row>
    <row r="179" spans="1:56" x14ac:dyDescent="0.3">
      <c r="A179" s="1">
        <v>2011</v>
      </c>
      <c r="B179" s="1" t="s">
        <v>72</v>
      </c>
      <c r="C179" s="1" t="s">
        <v>446</v>
      </c>
      <c r="D179" s="1" t="s">
        <v>433</v>
      </c>
      <c r="E179" s="1" t="s">
        <v>46</v>
      </c>
      <c r="F179" s="1">
        <v>8.5289999999999999</v>
      </c>
      <c r="G179" s="1">
        <v>-82.694000000000003</v>
      </c>
      <c r="H179" s="1" t="s">
        <v>71</v>
      </c>
      <c r="I179" s="1" t="s">
        <v>47</v>
      </c>
      <c r="J179" s="2">
        <v>56.82</v>
      </c>
      <c r="K179" s="2">
        <v>0.83</v>
      </c>
      <c r="L179" s="2">
        <v>16.920000000000002</v>
      </c>
      <c r="M179" s="2">
        <v>7.08</v>
      </c>
      <c r="N179" s="2">
        <f t="shared" si="37"/>
        <v>6.3720063720063722</v>
      </c>
      <c r="O179" s="2"/>
      <c r="P179" s="2">
        <v>7.53</v>
      </c>
      <c r="Q179" s="2">
        <v>5.09</v>
      </c>
      <c r="R179" s="2">
        <f t="shared" si="38"/>
        <v>0.44407583060076583</v>
      </c>
      <c r="S179" s="2">
        <v>1.37</v>
      </c>
      <c r="T179" s="2">
        <v>3.73</v>
      </c>
      <c r="U179" s="2">
        <v>0.27</v>
      </c>
      <c r="V179" s="2">
        <v>964</v>
      </c>
      <c r="W179" s="2">
        <v>10</v>
      </c>
      <c r="X179" s="2">
        <v>96.4</v>
      </c>
      <c r="Y179" s="2">
        <v>89</v>
      </c>
      <c r="Z179" s="2">
        <v>21.13</v>
      </c>
      <c r="AA179" s="2">
        <v>24.3</v>
      </c>
      <c r="AB179" s="2">
        <v>45.85</v>
      </c>
      <c r="AC179" s="2">
        <v>5.5</v>
      </c>
      <c r="AD179" s="2">
        <v>21.08</v>
      </c>
      <c r="AE179" s="2">
        <v>3.82</v>
      </c>
      <c r="AF179" s="2">
        <v>1.1399999999999999</v>
      </c>
      <c r="AG179" s="2">
        <v>3.39</v>
      </c>
      <c r="AH179" s="2">
        <v>0.44</v>
      </c>
      <c r="AI179" s="2">
        <v>2.42</v>
      </c>
      <c r="AJ179" s="2">
        <v>0.46</v>
      </c>
      <c r="AK179" s="2">
        <v>1.23</v>
      </c>
      <c r="AL179" s="2"/>
      <c r="AM179" s="2">
        <v>1.1499999999999999</v>
      </c>
      <c r="AN179" s="2">
        <v>0.17</v>
      </c>
      <c r="AO179" s="1">
        <v>2.87</v>
      </c>
      <c r="AP179" s="1">
        <v>15.74</v>
      </c>
      <c r="AQ179" s="1">
        <v>30.8</v>
      </c>
      <c r="AR179" s="1">
        <v>-550</v>
      </c>
      <c r="AS179" s="1">
        <v>3904</v>
      </c>
      <c r="AT179" s="1">
        <v>12</v>
      </c>
      <c r="AU179" s="3">
        <v>0.43172695900000002</v>
      </c>
      <c r="AV179" s="6">
        <f t="shared" si="27"/>
        <v>89</v>
      </c>
      <c r="AW179" s="5">
        <f t="shared" si="28"/>
        <v>0.33189486072969793</v>
      </c>
      <c r="AX179" s="5">
        <f t="shared" si="29"/>
        <v>0.94558162755866193</v>
      </c>
      <c r="AY179" s="5">
        <f t="shared" si="30"/>
        <v>0.12036140690545338</v>
      </c>
      <c r="AZ179" s="5">
        <f t="shared" si="31"/>
        <v>3.692722371967655E-2</v>
      </c>
      <c r="BA179" s="5">
        <f t="shared" si="32"/>
        <v>0.13427246790299574</v>
      </c>
      <c r="BB179" s="5">
        <f t="shared" si="33"/>
        <v>1.3568765561449221</v>
      </c>
      <c r="BC179" s="5">
        <f t="shared" si="34"/>
        <v>7.9173416905438332</v>
      </c>
      <c r="BD179" s="5">
        <f t="shared" si="35"/>
        <v>2.6776742752317394E-3</v>
      </c>
    </row>
    <row r="180" spans="1:56" x14ac:dyDescent="0.3">
      <c r="A180" s="1">
        <v>2011</v>
      </c>
      <c r="B180" s="1" t="s">
        <v>177</v>
      </c>
      <c r="C180" s="1" t="s">
        <v>506</v>
      </c>
      <c r="D180" s="1" t="s">
        <v>179</v>
      </c>
      <c r="E180" s="1" t="s">
        <v>180</v>
      </c>
      <c r="F180" s="1">
        <v>43</v>
      </c>
      <c r="G180" s="1">
        <v>131.5</v>
      </c>
      <c r="H180" s="1" t="s">
        <v>114</v>
      </c>
      <c r="I180" s="1" t="s">
        <v>65</v>
      </c>
      <c r="J180" s="2">
        <v>64.2</v>
      </c>
      <c r="K180" s="2">
        <v>0.65</v>
      </c>
      <c r="L180" s="2">
        <v>16.43</v>
      </c>
      <c r="M180" s="2"/>
      <c r="N180" s="2">
        <f t="shared" si="37"/>
        <v>2.23</v>
      </c>
      <c r="O180" s="2">
        <v>2.23</v>
      </c>
      <c r="P180" s="2">
        <v>4.0599999999999996</v>
      </c>
      <c r="Q180" s="2">
        <v>1.79</v>
      </c>
      <c r="R180" s="2">
        <f t="shared" si="38"/>
        <v>0.4452736318407961</v>
      </c>
      <c r="S180" s="2">
        <v>2.73</v>
      </c>
      <c r="T180" s="2">
        <v>3.87</v>
      </c>
      <c r="U180" s="2">
        <v>0.23</v>
      </c>
      <c r="V180" s="2">
        <v>640</v>
      </c>
      <c r="W180" s="2">
        <v>9.15</v>
      </c>
      <c r="X180" s="2">
        <v>69.95</v>
      </c>
      <c r="Y180" s="2">
        <v>144</v>
      </c>
      <c r="Z180" s="2">
        <v>39.020000000000003</v>
      </c>
      <c r="AA180" s="2">
        <v>33.56</v>
      </c>
      <c r="AB180" s="2">
        <v>64.180000000000007</v>
      </c>
      <c r="AC180" s="2">
        <v>6.83</v>
      </c>
      <c r="AD180" s="2">
        <v>23.93</v>
      </c>
      <c r="AE180" s="2">
        <v>3.91</v>
      </c>
      <c r="AF180" s="2">
        <v>1.1100000000000001</v>
      </c>
      <c r="AG180" s="2">
        <v>2.91</v>
      </c>
      <c r="AH180" s="2">
        <v>0.38</v>
      </c>
      <c r="AI180" s="2">
        <v>1.92</v>
      </c>
      <c r="AJ180" s="2">
        <v>0.37</v>
      </c>
      <c r="AK180" s="2">
        <v>0.92</v>
      </c>
      <c r="AL180" s="2"/>
      <c r="AM180" s="2">
        <v>0.86</v>
      </c>
      <c r="AN180" s="2">
        <v>0.14000000000000001</v>
      </c>
      <c r="AO180" s="1">
        <v>2.81</v>
      </c>
      <c r="AP180" s="1">
        <v>19.34</v>
      </c>
      <c r="AQ180" s="1">
        <v>45.3</v>
      </c>
      <c r="AR180" s="1">
        <v>-777</v>
      </c>
      <c r="AS180" s="1">
        <v>4480</v>
      </c>
      <c r="AT180" s="1">
        <v>12</v>
      </c>
      <c r="AU180" s="3">
        <v>0.27350666600000001</v>
      </c>
      <c r="AV180" s="6">
        <f t="shared" si="27"/>
        <v>144</v>
      </c>
      <c r="AW180" s="5">
        <f t="shared" si="28"/>
        <v>0.32228324833267946</v>
      </c>
      <c r="AX180" s="5">
        <f t="shared" si="29"/>
        <v>1.0683974038941588</v>
      </c>
      <c r="AY180" s="5">
        <f t="shared" si="30"/>
        <v>0.12487899322362053</v>
      </c>
      <c r="AZ180" s="5">
        <f t="shared" si="31"/>
        <v>7.3584905660377356E-2</v>
      </c>
      <c r="BA180" s="5">
        <f t="shared" si="32"/>
        <v>7.2396576319543507E-2</v>
      </c>
      <c r="BB180" s="5">
        <f t="shared" si="33"/>
        <v>0.9968938375422689</v>
      </c>
      <c r="BC180" s="5">
        <f t="shared" si="34"/>
        <v>8.2233270013560897</v>
      </c>
      <c r="BD180" s="5">
        <f t="shared" si="35"/>
        <v>5.8832589446733974E-3</v>
      </c>
    </row>
    <row r="181" spans="1:56" x14ac:dyDescent="0.3">
      <c r="A181" s="1">
        <v>2011</v>
      </c>
      <c r="B181" s="1" t="s">
        <v>72</v>
      </c>
      <c r="C181" s="1" t="s">
        <v>315</v>
      </c>
      <c r="D181" s="1" t="s">
        <v>73</v>
      </c>
      <c r="E181" s="1" t="s">
        <v>46</v>
      </c>
      <c r="F181" s="1">
        <v>8.6248000000000005</v>
      </c>
      <c r="G181" s="1">
        <v>-82.9178</v>
      </c>
      <c r="H181" s="1" t="s">
        <v>52</v>
      </c>
      <c r="I181" s="1" t="s">
        <v>65</v>
      </c>
      <c r="J181" s="2">
        <v>55.69</v>
      </c>
      <c r="K181" s="2">
        <v>1.1499999999999999</v>
      </c>
      <c r="L181" s="2">
        <v>14.24</v>
      </c>
      <c r="M181" s="2">
        <v>6.62</v>
      </c>
      <c r="N181" s="2">
        <f t="shared" si="37"/>
        <v>5.9580059580059581</v>
      </c>
      <c r="O181" s="2"/>
      <c r="P181" s="2">
        <v>8.17</v>
      </c>
      <c r="Q181" s="2">
        <v>4.91</v>
      </c>
      <c r="R181" s="2">
        <f t="shared" si="38"/>
        <v>0.45178480937278376</v>
      </c>
      <c r="S181" s="2">
        <v>3.65</v>
      </c>
      <c r="T181" s="2">
        <v>2.96</v>
      </c>
      <c r="U181" s="2">
        <v>0.56000000000000005</v>
      </c>
      <c r="V181" s="2">
        <v>2134</v>
      </c>
      <c r="W181" s="2">
        <v>15.04</v>
      </c>
      <c r="X181" s="2">
        <v>141.88999999999999</v>
      </c>
      <c r="Y181" s="2">
        <v>256</v>
      </c>
      <c r="Z181" s="2">
        <v>66.86</v>
      </c>
      <c r="AA181" s="2">
        <v>74.209999999999994</v>
      </c>
      <c r="AB181" s="2">
        <v>169</v>
      </c>
      <c r="AC181" s="2">
        <v>17.8</v>
      </c>
      <c r="AD181" s="2">
        <v>64.66</v>
      </c>
      <c r="AE181" s="2">
        <v>9.77</v>
      </c>
      <c r="AF181" s="2">
        <v>2.39</v>
      </c>
      <c r="AG181" s="2">
        <v>6.53</v>
      </c>
      <c r="AH181" s="2">
        <v>0.73</v>
      </c>
      <c r="AI181" s="2">
        <v>3.28</v>
      </c>
      <c r="AJ181" s="2">
        <v>0.55000000000000004</v>
      </c>
      <c r="AK181" s="2">
        <v>1.38</v>
      </c>
      <c r="AL181" s="2"/>
      <c r="AM181" s="2">
        <v>1.1100000000000001</v>
      </c>
      <c r="AN181" s="2">
        <v>0.15</v>
      </c>
      <c r="AO181" s="1">
        <v>3.43</v>
      </c>
      <c r="AP181" s="1">
        <v>23.81</v>
      </c>
      <c r="AQ181" s="1">
        <v>-0.2</v>
      </c>
      <c r="AR181" s="1">
        <v>-1007</v>
      </c>
      <c r="AS181" s="1">
        <v>3851</v>
      </c>
      <c r="AT181" s="1">
        <v>12</v>
      </c>
      <c r="AU181" s="3">
        <v>1.0195507880000001</v>
      </c>
      <c r="AV181" s="6">
        <f t="shared" si="27"/>
        <v>256</v>
      </c>
      <c r="AW181" s="5">
        <f t="shared" si="28"/>
        <v>0.2793252255786583</v>
      </c>
      <c r="AX181" s="5">
        <f t="shared" si="29"/>
        <v>0.9267765019137959</v>
      </c>
      <c r="AY181" s="5">
        <f t="shared" si="30"/>
        <v>9.5514682155534048E-2</v>
      </c>
      <c r="AZ181" s="5">
        <f t="shared" si="31"/>
        <v>9.8382749326145547E-2</v>
      </c>
      <c r="BA181" s="5">
        <f t="shared" si="32"/>
        <v>0.14568473609129814</v>
      </c>
      <c r="BB181" s="5">
        <f t="shared" si="33"/>
        <v>1.874543402553057</v>
      </c>
      <c r="BC181" s="5">
        <f t="shared" si="34"/>
        <v>7.4773248710969193</v>
      </c>
      <c r="BD181" s="5">
        <f t="shared" si="35"/>
        <v>4.9603329490612198E-3</v>
      </c>
    </row>
    <row r="182" spans="1:56" x14ac:dyDescent="0.3">
      <c r="A182" s="1">
        <v>2011</v>
      </c>
      <c r="B182" s="1" t="s">
        <v>72</v>
      </c>
      <c r="C182" s="1" t="s">
        <v>269</v>
      </c>
      <c r="D182" s="1" t="s">
        <v>270</v>
      </c>
      <c r="E182" s="1" t="s">
        <v>46</v>
      </c>
      <c r="F182" s="1">
        <v>8.4700000000000006</v>
      </c>
      <c r="G182" s="1">
        <v>-82.71</v>
      </c>
      <c r="H182" s="1" t="s">
        <v>71</v>
      </c>
      <c r="I182" s="1" t="s">
        <v>47</v>
      </c>
      <c r="J182" s="2">
        <v>55.96</v>
      </c>
      <c r="K182" s="2">
        <v>0.94</v>
      </c>
      <c r="L182" s="2">
        <v>15.86</v>
      </c>
      <c r="M182" s="2">
        <v>6.99</v>
      </c>
      <c r="N182" s="2">
        <f t="shared" si="37"/>
        <v>6.2910062910062914</v>
      </c>
      <c r="O182" s="2"/>
      <c r="P182" s="2">
        <v>7.66</v>
      </c>
      <c r="Q182" s="2">
        <v>5.36</v>
      </c>
      <c r="R182" s="2">
        <f t="shared" si="38"/>
        <v>0.46004609954914544</v>
      </c>
      <c r="S182" s="2">
        <v>2.81</v>
      </c>
      <c r="T182" s="2">
        <v>2.93</v>
      </c>
      <c r="U182" s="2">
        <v>0.47</v>
      </c>
      <c r="V182" s="2">
        <v>2006</v>
      </c>
      <c r="W182" s="2">
        <v>11.75</v>
      </c>
      <c r="X182" s="2">
        <v>170.72</v>
      </c>
      <c r="Y182" s="2">
        <v>182</v>
      </c>
      <c r="Z182" s="2">
        <v>57.88</v>
      </c>
      <c r="AA182" s="2">
        <v>66.56</v>
      </c>
      <c r="AB182" s="2">
        <v>127.81</v>
      </c>
      <c r="AC182" s="2">
        <v>14.69</v>
      </c>
      <c r="AD182" s="2">
        <v>52.55</v>
      </c>
      <c r="AE182" s="2">
        <v>7.72</v>
      </c>
      <c r="AF182" s="2">
        <v>2.0699999999999998</v>
      </c>
      <c r="AG182" s="2">
        <v>6.08</v>
      </c>
      <c r="AH182" s="2">
        <v>0.67</v>
      </c>
      <c r="AI182" s="2">
        <v>3.12</v>
      </c>
      <c r="AJ182" s="2">
        <v>0.54</v>
      </c>
      <c r="AK182" s="2">
        <v>1.4</v>
      </c>
      <c r="AL182" s="2"/>
      <c r="AM182" s="2">
        <v>1.1499999999999999</v>
      </c>
      <c r="AN182" s="2">
        <v>0.17</v>
      </c>
      <c r="AO182" s="1">
        <v>3.35</v>
      </c>
      <c r="AP182" s="1">
        <v>22.15</v>
      </c>
      <c r="AQ182" s="1">
        <v>15</v>
      </c>
      <c r="AR182" s="1">
        <v>-865</v>
      </c>
      <c r="AS182" s="1">
        <v>5910</v>
      </c>
      <c r="AT182" s="1">
        <v>12</v>
      </c>
      <c r="AU182" s="3">
        <v>1.283433772</v>
      </c>
      <c r="AV182" s="6">
        <f t="shared" si="27"/>
        <v>182</v>
      </c>
      <c r="AW182" s="5">
        <f t="shared" si="28"/>
        <v>0.31110239309533144</v>
      </c>
      <c r="AX182" s="5">
        <f t="shared" si="29"/>
        <v>0.93126976202363121</v>
      </c>
      <c r="AY182" s="5">
        <f t="shared" si="30"/>
        <v>9.4546627944498238E-2</v>
      </c>
      <c r="AZ182" s="5">
        <f t="shared" si="31"/>
        <v>7.5741239892183287E-2</v>
      </c>
      <c r="BA182" s="5">
        <f t="shared" si="32"/>
        <v>0.13659058487874465</v>
      </c>
      <c r="BB182" s="5">
        <f t="shared" si="33"/>
        <v>1.5306801480783649</v>
      </c>
      <c r="BC182" s="5">
        <f t="shared" si="34"/>
        <v>7.769608637400407</v>
      </c>
      <c r="BD182" s="5">
        <f t="shared" si="35"/>
        <v>4.7236692176215985E-3</v>
      </c>
    </row>
    <row r="183" spans="1:56" x14ac:dyDescent="0.3">
      <c r="A183" s="1">
        <v>2011</v>
      </c>
      <c r="B183" s="1" t="s">
        <v>72</v>
      </c>
      <c r="C183" s="1" t="s">
        <v>484</v>
      </c>
      <c r="D183" s="1" t="s">
        <v>73</v>
      </c>
      <c r="E183" s="1" t="s">
        <v>46</v>
      </c>
      <c r="F183" s="1">
        <v>8.8999000000000006</v>
      </c>
      <c r="G183" s="1">
        <v>-82.789400000000001</v>
      </c>
      <c r="H183" s="1" t="s">
        <v>52</v>
      </c>
      <c r="I183" s="1" t="s">
        <v>65</v>
      </c>
      <c r="J183" s="2">
        <v>55.44</v>
      </c>
      <c r="K183" s="2">
        <v>0.77</v>
      </c>
      <c r="L183" s="2">
        <v>16.09</v>
      </c>
      <c r="M183" s="2">
        <v>7.1</v>
      </c>
      <c r="N183" s="2">
        <f t="shared" si="37"/>
        <v>6.3900063900063895</v>
      </c>
      <c r="O183" s="2"/>
      <c r="P183" s="2">
        <v>7.78</v>
      </c>
      <c r="Q183" s="2">
        <v>5.79</v>
      </c>
      <c r="R183" s="2">
        <f t="shared" si="38"/>
        <v>0.47536920873462385</v>
      </c>
      <c r="S183" s="2">
        <v>1.96</v>
      </c>
      <c r="T183" s="2">
        <v>3.36</v>
      </c>
      <c r="U183" s="2">
        <v>0.23</v>
      </c>
      <c r="V183" s="2">
        <v>1029</v>
      </c>
      <c r="W183" s="2">
        <v>9.41</v>
      </c>
      <c r="X183" s="2">
        <v>109.35</v>
      </c>
      <c r="Y183" s="2">
        <v>93</v>
      </c>
      <c r="Z183" s="2">
        <v>26.49</v>
      </c>
      <c r="AA183" s="2">
        <v>20.66</v>
      </c>
      <c r="AB183" s="2">
        <v>41.06</v>
      </c>
      <c r="AC183" s="2">
        <v>5.01</v>
      </c>
      <c r="AD183" s="2">
        <v>18.899999999999999</v>
      </c>
      <c r="AE183" s="2">
        <v>3.53</v>
      </c>
      <c r="AF183" s="2">
        <v>1.02</v>
      </c>
      <c r="AG183" s="2">
        <v>2.88</v>
      </c>
      <c r="AH183" s="2">
        <v>0.36</v>
      </c>
      <c r="AI183" s="2">
        <v>1.88</v>
      </c>
      <c r="AJ183" s="2">
        <v>0.34</v>
      </c>
      <c r="AK183" s="2">
        <v>0.89</v>
      </c>
      <c r="AL183" s="2"/>
      <c r="AM183" s="2">
        <v>0.78</v>
      </c>
      <c r="AN183" s="2">
        <v>0.12</v>
      </c>
      <c r="AO183" s="1">
        <v>2.65</v>
      </c>
      <c r="AP183" s="1">
        <v>17.29</v>
      </c>
      <c r="AQ183" s="1">
        <v>15</v>
      </c>
      <c r="AR183" s="1">
        <v>-691</v>
      </c>
      <c r="AS183" s="1">
        <v>5961</v>
      </c>
      <c r="AT183" s="1">
        <v>12</v>
      </c>
      <c r="AU183" s="3">
        <v>0.33923826699999998</v>
      </c>
      <c r="AV183" s="6">
        <f t="shared" si="27"/>
        <v>93</v>
      </c>
      <c r="AW183" s="5">
        <f t="shared" si="28"/>
        <v>0.31561396626127891</v>
      </c>
      <c r="AX183" s="5">
        <f t="shared" si="29"/>
        <v>0.92261607588617067</v>
      </c>
      <c r="AY183" s="5">
        <f t="shared" si="30"/>
        <v>0.10842207163601161</v>
      </c>
      <c r="AZ183" s="5">
        <f t="shared" si="31"/>
        <v>5.2830188679245278E-2</v>
      </c>
      <c r="BA183" s="5">
        <f t="shared" si="32"/>
        <v>0.13873038516405137</v>
      </c>
      <c r="BB183" s="5">
        <f t="shared" si="33"/>
        <v>1.5066185261779503</v>
      </c>
      <c r="BC183" s="5">
        <f t="shared" si="34"/>
        <v>7.79006101601576</v>
      </c>
      <c r="BD183" s="5">
        <f t="shared" si="35"/>
        <v>2.4636181421959918E-3</v>
      </c>
    </row>
    <row r="184" spans="1:56" x14ac:dyDescent="0.3">
      <c r="A184" s="1">
        <v>2011</v>
      </c>
      <c r="B184" s="1" t="s">
        <v>72</v>
      </c>
      <c r="C184" s="1" t="s">
        <v>431</v>
      </c>
      <c r="D184" s="1" t="s">
        <v>376</v>
      </c>
      <c r="E184" s="1" t="s">
        <v>46</v>
      </c>
      <c r="F184" s="1">
        <v>9.6690000000000005</v>
      </c>
      <c r="G184" s="1">
        <v>-82.620999999999995</v>
      </c>
      <c r="H184" s="1" t="s">
        <v>71</v>
      </c>
      <c r="I184" s="1" t="s">
        <v>47</v>
      </c>
      <c r="J184" s="2">
        <v>54.91</v>
      </c>
      <c r="K184" s="2">
        <v>0.73</v>
      </c>
      <c r="L184" s="2">
        <v>15.77</v>
      </c>
      <c r="M184" s="2">
        <v>7.35</v>
      </c>
      <c r="N184" s="2">
        <f t="shared" si="37"/>
        <v>6.6150066150066147</v>
      </c>
      <c r="O184" s="2"/>
      <c r="P184" s="2">
        <v>8.1999999999999993</v>
      </c>
      <c r="Q184" s="2">
        <v>7.04</v>
      </c>
      <c r="R184" s="2">
        <f t="shared" si="38"/>
        <v>0.51556181541963975</v>
      </c>
      <c r="S184" s="2">
        <v>1.61</v>
      </c>
      <c r="T184" s="2">
        <v>3.19</v>
      </c>
      <c r="U184" s="2">
        <v>0.28999999999999998</v>
      </c>
      <c r="V184" s="2">
        <v>1120</v>
      </c>
      <c r="W184" s="2">
        <v>10.02</v>
      </c>
      <c r="X184" s="2">
        <v>111.78</v>
      </c>
      <c r="Y184" s="2">
        <v>91</v>
      </c>
      <c r="Z184" s="2">
        <v>26.11</v>
      </c>
      <c r="AA184" s="2">
        <v>23.5</v>
      </c>
      <c r="AB184" s="2">
        <v>43.82</v>
      </c>
      <c r="AC184" s="2">
        <v>5.35</v>
      </c>
      <c r="AD184" s="2">
        <v>19.850000000000001</v>
      </c>
      <c r="AE184" s="2">
        <v>3.55</v>
      </c>
      <c r="AF184" s="2">
        <v>0.65</v>
      </c>
      <c r="AG184" s="2">
        <v>2.99</v>
      </c>
      <c r="AH184" s="2">
        <v>0.39</v>
      </c>
      <c r="AI184" s="2">
        <v>2</v>
      </c>
      <c r="AJ184" s="2">
        <v>0.36</v>
      </c>
      <c r="AK184" s="2">
        <v>0.98</v>
      </c>
      <c r="AL184" s="2"/>
      <c r="AM184" s="2">
        <v>0.9</v>
      </c>
      <c r="AN184" s="2">
        <v>0.13</v>
      </c>
      <c r="AO184" s="1">
        <v>2.72</v>
      </c>
      <c r="AP184" s="1">
        <v>17.16</v>
      </c>
      <c r="AQ184" s="1">
        <v>24.6</v>
      </c>
      <c r="AR184" s="1">
        <v>-617</v>
      </c>
      <c r="AS184" s="1">
        <v>5236</v>
      </c>
      <c r="AT184" s="1">
        <v>12</v>
      </c>
      <c r="AU184" s="3">
        <v>0.49106268400000003</v>
      </c>
      <c r="AV184" s="6">
        <f t="shared" si="27"/>
        <v>91</v>
      </c>
      <c r="AW184" s="5">
        <f t="shared" si="28"/>
        <v>0.30933699489996075</v>
      </c>
      <c r="AX184" s="5">
        <f t="shared" si="29"/>
        <v>0.91379597270760515</v>
      </c>
      <c r="AY184" s="5">
        <f t="shared" si="30"/>
        <v>0.10293643110680865</v>
      </c>
      <c r="AZ184" s="5">
        <f t="shared" si="31"/>
        <v>4.3396226415094344E-2</v>
      </c>
      <c r="BA184" s="5">
        <f t="shared" si="32"/>
        <v>0.14621968616262482</v>
      </c>
      <c r="BB184" s="5">
        <f t="shared" si="33"/>
        <v>1.552236291800043</v>
      </c>
      <c r="BC184" s="5">
        <f t="shared" si="34"/>
        <v>7.7512859152369815</v>
      </c>
      <c r="BD184" s="5">
        <f t="shared" si="35"/>
        <v>2.3189534192128258E-3</v>
      </c>
    </row>
    <row r="185" spans="1:56" x14ac:dyDescent="0.3">
      <c r="A185" s="1">
        <v>2011</v>
      </c>
      <c r="B185" s="1" t="s">
        <v>72</v>
      </c>
      <c r="C185" s="1" t="s">
        <v>500</v>
      </c>
      <c r="D185" s="1" t="s">
        <v>501</v>
      </c>
      <c r="E185" s="1" t="s">
        <v>46</v>
      </c>
      <c r="F185" s="1">
        <v>8.7959999999999994</v>
      </c>
      <c r="G185" s="1">
        <v>-82.474000000000004</v>
      </c>
      <c r="H185" s="1" t="s">
        <v>71</v>
      </c>
      <c r="I185" s="1" t="s">
        <v>47</v>
      </c>
      <c r="J185" s="2">
        <v>52.4</v>
      </c>
      <c r="K185" s="2">
        <v>0.86</v>
      </c>
      <c r="L185" s="2">
        <v>15.62</v>
      </c>
      <c r="M185" s="2">
        <v>8.18</v>
      </c>
      <c r="N185" s="2">
        <f t="shared" si="37"/>
        <v>7.3620073620073612</v>
      </c>
      <c r="O185" s="2"/>
      <c r="P185" s="2">
        <v>8.98</v>
      </c>
      <c r="Q185" s="2">
        <v>8.41</v>
      </c>
      <c r="R185" s="2">
        <f t="shared" si="38"/>
        <v>0.533223185037217</v>
      </c>
      <c r="S185" s="2">
        <v>1.1499999999999999</v>
      </c>
      <c r="T185" s="2">
        <v>2.95</v>
      </c>
      <c r="U185" s="2">
        <v>0.28000000000000003</v>
      </c>
      <c r="V185" s="2">
        <v>861</v>
      </c>
      <c r="W185" s="2">
        <v>12.06</v>
      </c>
      <c r="X185" s="2">
        <v>71.39</v>
      </c>
      <c r="Y185" s="2">
        <v>92</v>
      </c>
      <c r="Z185" s="2">
        <v>21.23</v>
      </c>
      <c r="AA185" s="2">
        <v>23.56</v>
      </c>
      <c r="AB185" s="2">
        <v>45.24</v>
      </c>
      <c r="AC185" s="2">
        <v>5.57</v>
      </c>
      <c r="AD185" s="2">
        <v>20.78</v>
      </c>
      <c r="AE185" s="2">
        <v>3.75</v>
      </c>
      <c r="AF185" s="2">
        <v>0.81</v>
      </c>
      <c r="AG185" s="2">
        <v>3.24</v>
      </c>
      <c r="AH185" s="2">
        <v>0.45</v>
      </c>
      <c r="AI185" s="2">
        <v>2.37</v>
      </c>
      <c r="AJ185" s="2">
        <v>0.44</v>
      </c>
      <c r="AK185" s="2">
        <v>1.18</v>
      </c>
      <c r="AL185" s="2"/>
      <c r="AM185" s="2">
        <v>1.1100000000000001</v>
      </c>
      <c r="AN185" s="2">
        <v>0.16</v>
      </c>
      <c r="AO185" s="1">
        <v>2.85</v>
      </c>
      <c r="AP185" s="1">
        <v>15.92</v>
      </c>
      <c r="AQ185" s="1">
        <v>27.7</v>
      </c>
      <c r="AR185" s="1">
        <v>-563</v>
      </c>
      <c r="AS185" s="1">
        <v>3180</v>
      </c>
      <c r="AT185" s="1">
        <v>12</v>
      </c>
      <c r="AU185" s="3">
        <v>0.29058838199999998</v>
      </c>
      <c r="AV185" s="6">
        <f t="shared" si="27"/>
        <v>92</v>
      </c>
      <c r="AW185" s="5">
        <f t="shared" si="28"/>
        <v>0.30639466457434283</v>
      </c>
      <c r="AX185" s="5">
        <f t="shared" si="29"/>
        <v>0.87202529539024787</v>
      </c>
      <c r="AY185" s="5">
        <f t="shared" si="30"/>
        <v>9.519199741852212E-2</v>
      </c>
      <c r="AZ185" s="5">
        <f t="shared" si="31"/>
        <v>3.0997304582210238E-2</v>
      </c>
      <c r="BA185" s="5">
        <f t="shared" si="32"/>
        <v>0.16012838801711843</v>
      </c>
      <c r="BB185" s="5">
        <f t="shared" si="33"/>
        <v>1.6709318247654263</v>
      </c>
      <c r="BC185" s="5">
        <f t="shared" si="34"/>
        <v>7.6503947122164044</v>
      </c>
      <c r="BD185" s="5">
        <f t="shared" si="35"/>
        <v>2.1194441035645825E-3</v>
      </c>
    </row>
    <row r="186" spans="1:56" x14ac:dyDescent="0.3">
      <c r="A186" s="1">
        <v>2011</v>
      </c>
      <c r="B186" s="1" t="s">
        <v>72</v>
      </c>
      <c r="C186" s="1" t="s">
        <v>524</v>
      </c>
      <c r="D186" s="1" t="s">
        <v>73</v>
      </c>
      <c r="E186" s="1" t="s">
        <v>46</v>
      </c>
      <c r="F186" s="1">
        <v>8.9143000000000008</v>
      </c>
      <c r="G186" s="1">
        <v>-82.787700000000001</v>
      </c>
      <c r="H186" s="1" t="s">
        <v>52</v>
      </c>
      <c r="I186" s="1" t="s">
        <v>65</v>
      </c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>
        <v>12.25</v>
      </c>
      <c r="X186" s="2"/>
      <c r="Y186" s="2"/>
      <c r="Z186" s="2">
        <v>22.46</v>
      </c>
      <c r="AA186" s="2">
        <v>23.36</v>
      </c>
      <c r="AB186" s="2">
        <v>47.8</v>
      </c>
      <c r="AC186" s="2">
        <v>5.89</v>
      </c>
      <c r="AD186" s="2">
        <v>22.16</v>
      </c>
      <c r="AE186" s="2">
        <v>4.08</v>
      </c>
      <c r="AF186" s="2">
        <v>1.21</v>
      </c>
      <c r="AG186" s="2">
        <v>3.44</v>
      </c>
      <c r="AH186" s="2">
        <v>0.45</v>
      </c>
      <c r="AI186" s="2">
        <v>2.44</v>
      </c>
      <c r="AJ186" s="2">
        <v>0.45</v>
      </c>
      <c r="AK186" s="2">
        <v>1.1499999999999999</v>
      </c>
      <c r="AL186" s="2"/>
      <c r="AM186" s="2">
        <v>1.04</v>
      </c>
      <c r="AN186" s="2">
        <v>0.15</v>
      </c>
      <c r="AO186" s="1">
        <v>2.86</v>
      </c>
      <c r="AP186" s="1">
        <v>16.45</v>
      </c>
      <c r="AQ186" s="1">
        <v>15.9</v>
      </c>
      <c r="AR186" s="1">
        <v>-607</v>
      </c>
      <c r="AS186" s="1">
        <v>2823</v>
      </c>
      <c r="AT186" s="1">
        <v>12</v>
      </c>
      <c r="AU186" s="3">
        <v>0.224948335</v>
      </c>
      <c r="AV186" s="6">
        <f t="shared" si="27"/>
        <v>0</v>
      </c>
      <c r="AW186" s="5">
        <f t="shared" si="28"/>
        <v>0</v>
      </c>
      <c r="AX186" s="5">
        <f t="shared" si="29"/>
        <v>0</v>
      </c>
      <c r="AY186" s="5">
        <f t="shared" si="30"/>
        <v>0</v>
      </c>
      <c r="AZ186" s="5">
        <f t="shared" si="31"/>
        <v>0</v>
      </c>
      <c r="BA186" s="5">
        <f t="shared" si="32"/>
        <v>0</v>
      </c>
      <c r="BB186" s="5" t="e">
        <f t="shared" si="33"/>
        <v>#DIV/0!</v>
      </c>
      <c r="BC186" s="5" t="e">
        <f t="shared" si="34"/>
        <v>#DIV/0!</v>
      </c>
      <c r="BD186" s="5" t="e">
        <f t="shared" si="35"/>
        <v>#DIV/0!</v>
      </c>
    </row>
    <row r="187" spans="1:56" x14ac:dyDescent="0.3">
      <c r="A187" s="1">
        <v>2013</v>
      </c>
      <c r="B187" s="1" t="s">
        <v>169</v>
      </c>
      <c r="C187" s="1" t="s">
        <v>329</v>
      </c>
      <c r="D187" s="1" t="s">
        <v>69</v>
      </c>
      <c r="E187" s="1" t="s">
        <v>70</v>
      </c>
      <c r="F187" s="1">
        <v>-46.576860000000003</v>
      </c>
      <c r="G187" s="1">
        <v>166.90163999999999</v>
      </c>
      <c r="H187" s="1" t="s">
        <v>47</v>
      </c>
      <c r="I187" s="1" t="s">
        <v>47</v>
      </c>
      <c r="J187" s="2">
        <v>61.59</v>
      </c>
      <c r="K187" s="2">
        <v>0.5</v>
      </c>
      <c r="L187" s="2">
        <v>18.8</v>
      </c>
      <c r="M187" s="2">
        <v>3.97</v>
      </c>
      <c r="N187" s="2">
        <f t="shared" ref="N187:N200" si="39">O187+M187/1.11111</f>
        <v>3.573003573003573</v>
      </c>
      <c r="O187" s="2"/>
      <c r="P187" s="2">
        <v>5.55</v>
      </c>
      <c r="Q187" s="2">
        <v>1.71</v>
      </c>
      <c r="R187" s="2">
        <f t="shared" ref="R187:R200" si="40">Q187/(Q187+N187)</f>
        <v>0.32367950851636562</v>
      </c>
      <c r="S187" s="2">
        <v>2.04</v>
      </c>
      <c r="T187" s="2">
        <v>4.47</v>
      </c>
      <c r="U187" s="2">
        <v>0.28999999999999998</v>
      </c>
      <c r="V187" s="2">
        <v>1153</v>
      </c>
      <c r="W187" s="2">
        <v>11.29</v>
      </c>
      <c r="X187" s="2">
        <v>102.13</v>
      </c>
      <c r="Y187" s="2">
        <v>100.93</v>
      </c>
      <c r="Z187" s="2">
        <v>18.54</v>
      </c>
      <c r="AA187" s="2">
        <v>24.27</v>
      </c>
      <c r="AB187" s="2">
        <v>50.51</v>
      </c>
      <c r="AC187" s="2">
        <v>5.76</v>
      </c>
      <c r="AD187" s="2">
        <v>22.64</v>
      </c>
      <c r="AE187" s="2">
        <v>3.93</v>
      </c>
      <c r="AF187" s="2">
        <v>1.133</v>
      </c>
      <c r="AG187" s="2">
        <v>2.84</v>
      </c>
      <c r="AH187" s="2">
        <v>0.36599999999999999</v>
      </c>
      <c r="AI187" s="2">
        <v>2.129</v>
      </c>
      <c r="AJ187" s="2">
        <v>0.41599999999999998</v>
      </c>
      <c r="AK187" s="2">
        <v>1.1499999999999999</v>
      </c>
      <c r="AL187" s="2"/>
      <c r="AM187" s="2">
        <v>1.3089999999999999</v>
      </c>
      <c r="AN187" s="2">
        <v>0.193</v>
      </c>
      <c r="AO187" s="1">
        <v>2.86</v>
      </c>
      <c r="AP187" s="1">
        <v>15.97</v>
      </c>
      <c r="AQ187" s="1">
        <v>54.5</v>
      </c>
      <c r="AR187" s="1">
        <v>-1064</v>
      </c>
      <c r="AS187" s="1">
        <v>2762</v>
      </c>
      <c r="AT187" s="1">
        <v>12</v>
      </c>
      <c r="AU187" s="3">
        <v>0.93625766899999996</v>
      </c>
      <c r="AV187" s="6">
        <f t="shared" si="27"/>
        <v>100.93</v>
      </c>
      <c r="AW187" s="5">
        <f t="shared" si="28"/>
        <v>0.36877206747744212</v>
      </c>
      <c r="AX187" s="5">
        <f t="shared" si="29"/>
        <v>1.0249625561657514</v>
      </c>
      <c r="AY187" s="5">
        <f t="shared" si="30"/>
        <v>0.14424007744433689</v>
      </c>
      <c r="AZ187" s="5">
        <f t="shared" si="31"/>
        <v>5.498652291105121E-2</v>
      </c>
      <c r="BA187" s="5">
        <f t="shared" si="32"/>
        <v>9.8965763195435097E-2</v>
      </c>
      <c r="BB187" s="5">
        <f t="shared" si="33"/>
        <v>1.0507452499961931</v>
      </c>
      <c r="BC187" s="5">
        <f t="shared" si="34"/>
        <v>8.1775533007702528</v>
      </c>
      <c r="BD187" s="5">
        <f t="shared" si="35"/>
        <v>3.9390952216174112E-3</v>
      </c>
    </row>
    <row r="188" spans="1:56" x14ac:dyDescent="0.3">
      <c r="A188" s="1">
        <v>2013</v>
      </c>
      <c r="B188" s="1" t="s">
        <v>169</v>
      </c>
      <c r="C188" s="1" t="s">
        <v>318</v>
      </c>
      <c r="D188" s="1" t="s">
        <v>69</v>
      </c>
      <c r="E188" s="1" t="s">
        <v>70</v>
      </c>
      <c r="F188" s="1">
        <v>-46.571919999999999</v>
      </c>
      <c r="G188" s="1">
        <v>166.90289000000001</v>
      </c>
      <c r="H188" s="1" t="s">
        <v>47</v>
      </c>
      <c r="I188" s="1" t="s">
        <v>47</v>
      </c>
      <c r="J188" s="2">
        <v>60.69</v>
      </c>
      <c r="K188" s="2">
        <v>0.51</v>
      </c>
      <c r="L188" s="2">
        <v>18.53</v>
      </c>
      <c r="M188" s="2">
        <v>4.24</v>
      </c>
      <c r="N188" s="2">
        <f t="shared" si="39"/>
        <v>3.8160038160038159</v>
      </c>
      <c r="O188" s="2"/>
      <c r="P188" s="2">
        <v>5.62</v>
      </c>
      <c r="Q188" s="2">
        <v>2.1</v>
      </c>
      <c r="R188" s="2">
        <f t="shared" si="40"/>
        <v>0.35496934507025441</v>
      </c>
      <c r="S188" s="2">
        <v>2</v>
      </c>
      <c r="T188" s="2">
        <v>4.38</v>
      </c>
      <c r="U188" s="2">
        <v>0.26</v>
      </c>
      <c r="V188" s="2">
        <v>1079</v>
      </c>
      <c r="W188" s="2">
        <v>10.86</v>
      </c>
      <c r="X188" s="2">
        <v>99.36</v>
      </c>
      <c r="Y188" s="2">
        <v>101.93</v>
      </c>
      <c r="Z188" s="2">
        <v>24.43</v>
      </c>
      <c r="AA188" s="2">
        <v>30</v>
      </c>
      <c r="AB188" s="2">
        <v>51.44</v>
      </c>
      <c r="AC188" s="2">
        <v>5.66</v>
      </c>
      <c r="AD188" s="2">
        <v>22.02</v>
      </c>
      <c r="AE188" s="2">
        <v>3.69</v>
      </c>
      <c r="AF188" s="2">
        <v>1.127</v>
      </c>
      <c r="AG188" s="2">
        <v>2.6880000000000002</v>
      </c>
      <c r="AH188" s="2">
        <v>0.34300000000000003</v>
      </c>
      <c r="AI188" s="2">
        <v>2.0819999999999999</v>
      </c>
      <c r="AJ188" s="2">
        <v>0.40500000000000003</v>
      </c>
      <c r="AK188" s="2">
        <v>1.08</v>
      </c>
      <c r="AL188" s="2"/>
      <c r="AM188" s="2">
        <v>1.228</v>
      </c>
      <c r="AN188" s="2">
        <v>0.19620000000000001</v>
      </c>
      <c r="AO188" s="1">
        <v>2.84</v>
      </c>
      <c r="AP188" s="1">
        <v>16.64</v>
      </c>
      <c r="AQ188" s="1">
        <v>70.5</v>
      </c>
      <c r="AR188" s="1">
        <v>-889</v>
      </c>
      <c r="AS188" s="1">
        <v>5801</v>
      </c>
      <c r="AT188" s="1">
        <v>12</v>
      </c>
      <c r="AU188" s="3">
        <v>1.013866231</v>
      </c>
      <c r="AV188" s="6">
        <f t="shared" si="27"/>
        <v>101.93</v>
      </c>
      <c r="AW188" s="5">
        <f t="shared" si="28"/>
        <v>0.36347587289132993</v>
      </c>
      <c r="AX188" s="5">
        <f t="shared" si="29"/>
        <v>1.0099850224663005</v>
      </c>
      <c r="AY188" s="5">
        <f t="shared" si="30"/>
        <v>0.14133591481122942</v>
      </c>
      <c r="AZ188" s="5">
        <f t="shared" si="31"/>
        <v>5.3908355795148244E-2</v>
      </c>
      <c r="BA188" s="5">
        <f t="shared" si="32"/>
        <v>0.10021398002853067</v>
      </c>
      <c r="BB188" s="5">
        <f t="shared" si="33"/>
        <v>1.0778170507432714</v>
      </c>
      <c r="BC188" s="5">
        <f t="shared" si="34"/>
        <v>8.1545422701352379</v>
      </c>
      <c r="BD188" s="5">
        <f t="shared" si="35"/>
        <v>3.8876276891513023E-3</v>
      </c>
    </row>
    <row r="189" spans="1:56" x14ac:dyDescent="0.3">
      <c r="A189" s="1">
        <v>2013</v>
      </c>
      <c r="B189" s="1" t="s">
        <v>169</v>
      </c>
      <c r="C189" s="1" t="s">
        <v>273</v>
      </c>
      <c r="D189" s="1" t="s">
        <v>69</v>
      </c>
      <c r="E189" s="1" t="s">
        <v>70</v>
      </c>
      <c r="F189" s="1">
        <v>-46.578560000000003</v>
      </c>
      <c r="G189" s="1">
        <v>166.90418</v>
      </c>
      <c r="H189" s="1" t="s">
        <v>47</v>
      </c>
      <c r="I189" s="1" t="s">
        <v>47</v>
      </c>
      <c r="J189" s="2">
        <v>61.31</v>
      </c>
      <c r="K189" s="2">
        <v>0.54</v>
      </c>
      <c r="L189" s="2">
        <v>18.329999999999998</v>
      </c>
      <c r="M189" s="2">
        <v>4.16</v>
      </c>
      <c r="N189" s="2">
        <f t="shared" si="39"/>
        <v>3.7440037440037441</v>
      </c>
      <c r="O189" s="2"/>
      <c r="P189" s="2">
        <v>5.66</v>
      </c>
      <c r="Q189" s="2">
        <v>2.09</v>
      </c>
      <c r="R189" s="2">
        <f t="shared" si="40"/>
        <v>0.35824454212051643</v>
      </c>
      <c r="S189" s="2">
        <v>2.1</v>
      </c>
      <c r="T189" s="2">
        <v>4.79</v>
      </c>
      <c r="U189" s="2">
        <v>0.25</v>
      </c>
      <c r="V189" s="2">
        <v>1088</v>
      </c>
      <c r="W189" s="2">
        <v>13.94</v>
      </c>
      <c r="X189" s="2">
        <v>78.05</v>
      </c>
      <c r="Y189" s="2">
        <v>124.23</v>
      </c>
      <c r="Z189" s="2">
        <v>17.98</v>
      </c>
      <c r="AA189" s="2">
        <v>28.52</v>
      </c>
      <c r="AB189" s="2">
        <v>51.55</v>
      </c>
      <c r="AC189" s="2">
        <v>6.11</v>
      </c>
      <c r="AD189" s="2">
        <v>24.95</v>
      </c>
      <c r="AE189" s="2">
        <v>4.4000000000000004</v>
      </c>
      <c r="AF189" s="2">
        <v>1.238</v>
      </c>
      <c r="AG189" s="2">
        <v>3.31</v>
      </c>
      <c r="AH189" s="2">
        <v>0.41499999999999998</v>
      </c>
      <c r="AI189" s="2">
        <v>2.524</v>
      </c>
      <c r="AJ189" s="2">
        <v>0.49</v>
      </c>
      <c r="AK189" s="2">
        <v>1.3</v>
      </c>
      <c r="AL189" s="2"/>
      <c r="AM189" s="2">
        <v>1.5860000000000001</v>
      </c>
      <c r="AN189" s="2">
        <v>0.24840000000000001</v>
      </c>
      <c r="AO189" s="1">
        <v>3</v>
      </c>
      <c r="AP189" s="1">
        <v>15.3</v>
      </c>
      <c r="AQ189" s="1">
        <v>60.7</v>
      </c>
      <c r="AR189" s="1">
        <v>-1011</v>
      </c>
      <c r="AS189" s="1">
        <v>7148</v>
      </c>
      <c r="AT189" s="1">
        <v>12</v>
      </c>
      <c r="AU189" s="3">
        <v>1.273019511</v>
      </c>
      <c r="AV189" s="6">
        <f t="shared" si="27"/>
        <v>124.23</v>
      </c>
      <c r="AW189" s="5">
        <f t="shared" si="28"/>
        <v>0.35955276579050605</v>
      </c>
      <c r="AX189" s="5">
        <f t="shared" si="29"/>
        <v>1.0203028790148112</v>
      </c>
      <c r="AY189" s="5">
        <f t="shared" si="30"/>
        <v>0.15456598902871896</v>
      </c>
      <c r="AZ189" s="5">
        <f t="shared" si="31"/>
        <v>5.6603773584905662E-2</v>
      </c>
      <c r="BA189" s="5">
        <f t="shared" si="32"/>
        <v>0.10092724679029957</v>
      </c>
      <c r="BB189" s="5">
        <f t="shared" si="33"/>
        <v>1.1258585021174461</v>
      </c>
      <c r="BC189" s="5">
        <f t="shared" si="34"/>
        <v>8.1137070364671864</v>
      </c>
      <c r="BD189" s="5">
        <f t="shared" si="35"/>
        <v>4.5485671552188333E-3</v>
      </c>
    </row>
    <row r="190" spans="1:56" x14ac:dyDescent="0.3">
      <c r="A190" s="1">
        <v>2013</v>
      </c>
      <c r="B190" s="1" t="s">
        <v>169</v>
      </c>
      <c r="C190" s="1" t="s">
        <v>282</v>
      </c>
      <c r="D190" s="1" t="s">
        <v>69</v>
      </c>
      <c r="E190" s="1" t="s">
        <v>70</v>
      </c>
      <c r="F190" s="1">
        <v>-46.580350000000003</v>
      </c>
      <c r="G190" s="1">
        <v>166.90568999999999</v>
      </c>
      <c r="H190" s="1" t="s">
        <v>47</v>
      </c>
      <c r="I190" s="1" t="s">
        <v>47</v>
      </c>
      <c r="J190" s="2">
        <v>61.54</v>
      </c>
      <c r="K190" s="2">
        <v>0.54</v>
      </c>
      <c r="L190" s="2">
        <v>18.489999999999998</v>
      </c>
      <c r="M190" s="2">
        <v>4.0599999999999996</v>
      </c>
      <c r="N190" s="2">
        <f t="shared" si="39"/>
        <v>3.6540036540036533</v>
      </c>
      <c r="O190" s="2"/>
      <c r="P190" s="2">
        <v>5.66</v>
      </c>
      <c r="Q190" s="2">
        <v>2.15</v>
      </c>
      <c r="R190" s="2">
        <f t="shared" si="40"/>
        <v>0.37043395010906155</v>
      </c>
      <c r="S190" s="2">
        <v>2.09</v>
      </c>
      <c r="T190" s="2">
        <v>4.76</v>
      </c>
      <c r="U190" s="2">
        <v>0.26</v>
      </c>
      <c r="V190" s="2">
        <v>1165</v>
      </c>
      <c r="W190" s="2">
        <v>12.58</v>
      </c>
      <c r="X190" s="2">
        <v>92.61</v>
      </c>
      <c r="Y190" s="2">
        <v>128.38</v>
      </c>
      <c r="Z190" s="2">
        <v>24.83</v>
      </c>
      <c r="AA190" s="2">
        <v>35.01</v>
      </c>
      <c r="AB190" s="2">
        <v>63.52</v>
      </c>
      <c r="AC190" s="2">
        <v>7.15</v>
      </c>
      <c r="AD190" s="2">
        <v>27.63</v>
      </c>
      <c r="AE190" s="2">
        <v>4.5</v>
      </c>
      <c r="AF190" s="2">
        <v>1.2789999999999999</v>
      </c>
      <c r="AG190" s="2">
        <v>3.34</v>
      </c>
      <c r="AH190" s="2">
        <v>0.39600000000000002</v>
      </c>
      <c r="AI190" s="2">
        <v>2.4489999999999998</v>
      </c>
      <c r="AJ190" s="2">
        <v>0.45100000000000001</v>
      </c>
      <c r="AK190" s="2">
        <v>1.1399999999999999</v>
      </c>
      <c r="AL190" s="2"/>
      <c r="AM190" s="2">
        <v>1.41</v>
      </c>
      <c r="AN190" s="2">
        <v>0.22700000000000001</v>
      </c>
      <c r="AO190" s="1">
        <v>3.01</v>
      </c>
      <c r="AP190" s="1">
        <v>17.22</v>
      </c>
      <c r="AQ190" s="1">
        <v>65.2</v>
      </c>
      <c r="AR190" s="1">
        <v>-1076</v>
      </c>
      <c r="AS190" s="1">
        <v>7421</v>
      </c>
      <c r="AT190" s="1">
        <v>12</v>
      </c>
      <c r="AU190" s="3">
        <v>1.2254082639999999</v>
      </c>
      <c r="AV190" s="6">
        <f t="shared" si="27"/>
        <v>128.38</v>
      </c>
      <c r="AW190" s="5">
        <f t="shared" si="28"/>
        <v>0.3626912514711651</v>
      </c>
      <c r="AX190" s="5">
        <f t="shared" si="29"/>
        <v>1.0241304709602264</v>
      </c>
      <c r="AY190" s="5">
        <f t="shared" si="30"/>
        <v>0.15359793481768313</v>
      </c>
      <c r="AZ190" s="5">
        <f t="shared" si="31"/>
        <v>5.6334231805929912E-2</v>
      </c>
      <c r="BA190" s="5">
        <f t="shared" si="32"/>
        <v>0.10092724679029957</v>
      </c>
      <c r="BB190" s="5">
        <f t="shared" si="33"/>
        <v>1.1086128434424964</v>
      </c>
      <c r="BC190" s="5">
        <f t="shared" si="34"/>
        <v>8.1283658463408948</v>
      </c>
      <c r="BD190" s="5">
        <f t="shared" si="35"/>
        <v>4.7699270532272397E-3</v>
      </c>
    </row>
    <row r="191" spans="1:56" x14ac:dyDescent="0.3">
      <c r="A191" s="1">
        <v>2013</v>
      </c>
      <c r="B191" s="1" t="s">
        <v>169</v>
      </c>
      <c r="C191" s="1" t="s">
        <v>317</v>
      </c>
      <c r="D191" s="1" t="s">
        <v>69</v>
      </c>
      <c r="E191" s="1" t="s">
        <v>70</v>
      </c>
      <c r="F191" s="1">
        <v>-46.580649999999999</v>
      </c>
      <c r="G191" s="1">
        <v>166.90526</v>
      </c>
      <c r="H191" s="1" t="s">
        <v>47</v>
      </c>
      <c r="I191" s="1" t="s">
        <v>47</v>
      </c>
      <c r="J191" s="2">
        <v>61.12</v>
      </c>
      <c r="K191" s="2">
        <v>0.48</v>
      </c>
      <c r="L191" s="2">
        <v>18.61</v>
      </c>
      <c r="M191" s="2">
        <v>3.79</v>
      </c>
      <c r="N191" s="2">
        <f t="shared" si="39"/>
        <v>3.4110034110034109</v>
      </c>
      <c r="O191" s="2"/>
      <c r="P191" s="2">
        <v>6.06</v>
      </c>
      <c r="Q191" s="2">
        <v>2.02</v>
      </c>
      <c r="R191" s="2">
        <f t="shared" si="40"/>
        <v>0.37193863585270565</v>
      </c>
      <c r="S191" s="2">
        <v>2.02</v>
      </c>
      <c r="T191" s="2">
        <v>4.72</v>
      </c>
      <c r="U191" s="2">
        <v>0.22</v>
      </c>
      <c r="V191" s="2">
        <v>1265</v>
      </c>
      <c r="W191" s="2">
        <v>12</v>
      </c>
      <c r="X191" s="2">
        <v>105.42</v>
      </c>
      <c r="Y191" s="2">
        <v>112.31</v>
      </c>
      <c r="Z191" s="2">
        <v>30.24</v>
      </c>
      <c r="AA191" s="2">
        <v>41.15</v>
      </c>
      <c r="AB191" s="2">
        <v>66.55</v>
      </c>
      <c r="AC191" s="2">
        <v>7.29</v>
      </c>
      <c r="AD191" s="2">
        <v>27.33</v>
      </c>
      <c r="AE191" s="2">
        <v>4.25</v>
      </c>
      <c r="AF191" s="2">
        <v>1.2629999999999999</v>
      </c>
      <c r="AG191" s="2">
        <v>3.05</v>
      </c>
      <c r="AH191" s="2">
        <v>0.38200000000000001</v>
      </c>
      <c r="AI191" s="2">
        <v>2.2570000000000001</v>
      </c>
      <c r="AJ191" s="2">
        <v>0.441</v>
      </c>
      <c r="AK191" s="2">
        <v>1.1399999999999999</v>
      </c>
      <c r="AL191" s="2"/>
      <c r="AM191" s="2">
        <v>1.361</v>
      </c>
      <c r="AN191" s="2">
        <v>0.22159999999999999</v>
      </c>
      <c r="AO191" s="1">
        <v>2.99</v>
      </c>
      <c r="AP191" s="1">
        <v>17.850000000000001</v>
      </c>
      <c r="AQ191" s="1">
        <v>79.900000000000006</v>
      </c>
      <c r="AR191" s="1">
        <v>-968</v>
      </c>
      <c r="AS191" s="1">
        <v>6845</v>
      </c>
      <c r="AT191" s="1">
        <v>12</v>
      </c>
      <c r="AU191" s="3">
        <v>1.0138873049999999</v>
      </c>
      <c r="AV191" s="6">
        <f t="shared" si="27"/>
        <v>112.31</v>
      </c>
      <c r="AW191" s="5">
        <f t="shared" si="28"/>
        <v>0.36504511573165943</v>
      </c>
      <c r="AX191" s="5">
        <f t="shared" si="29"/>
        <v>1.0171409552338158</v>
      </c>
      <c r="AY191" s="5">
        <f t="shared" si="30"/>
        <v>0.15230719586963537</v>
      </c>
      <c r="AZ191" s="5">
        <f t="shared" si="31"/>
        <v>5.444743935309973E-2</v>
      </c>
      <c r="BA191" s="5">
        <f t="shared" si="32"/>
        <v>0.10805991440798858</v>
      </c>
      <c r="BB191" s="5">
        <f t="shared" si="33"/>
        <v>1.1388952373336232</v>
      </c>
      <c r="BC191" s="5">
        <f t="shared" si="34"/>
        <v>8.1026258115334393</v>
      </c>
      <c r="BD191" s="5">
        <f t="shared" si="35"/>
        <v>4.0668114554752608E-3</v>
      </c>
    </row>
    <row r="192" spans="1:56" x14ac:dyDescent="0.3">
      <c r="A192" s="1">
        <v>2013</v>
      </c>
      <c r="B192" s="1" t="s">
        <v>169</v>
      </c>
      <c r="C192" s="1" t="s">
        <v>325</v>
      </c>
      <c r="D192" s="1" t="s">
        <v>69</v>
      </c>
      <c r="E192" s="1" t="s">
        <v>70</v>
      </c>
      <c r="F192" s="1">
        <v>-46.569789999999998</v>
      </c>
      <c r="G192" s="1">
        <v>166.90099000000001</v>
      </c>
      <c r="H192" s="1" t="s">
        <v>47</v>
      </c>
      <c r="I192" s="1" t="s">
        <v>47</v>
      </c>
      <c r="J192" s="2">
        <v>60.68</v>
      </c>
      <c r="K192" s="2">
        <v>0.53</v>
      </c>
      <c r="L192" s="2">
        <v>18.87</v>
      </c>
      <c r="M192" s="2">
        <v>4.24</v>
      </c>
      <c r="N192" s="2">
        <f t="shared" si="39"/>
        <v>3.8160038160038159</v>
      </c>
      <c r="O192" s="2"/>
      <c r="P192" s="2">
        <v>6.1</v>
      </c>
      <c r="Q192" s="2">
        <v>2.2999999999999998</v>
      </c>
      <c r="R192" s="2">
        <f t="shared" si="40"/>
        <v>0.37606255149507334</v>
      </c>
      <c r="S192" s="2">
        <v>1.95</v>
      </c>
      <c r="T192" s="2">
        <v>4.66</v>
      </c>
      <c r="U192" s="2">
        <v>0.21</v>
      </c>
      <c r="V192" s="2">
        <v>1140</v>
      </c>
      <c r="W192" s="2">
        <v>13.02</v>
      </c>
      <c r="X192" s="2">
        <v>87.56</v>
      </c>
      <c r="Y192" s="2">
        <v>111.81</v>
      </c>
      <c r="Z192" s="2">
        <v>23.44</v>
      </c>
      <c r="AA192" s="2">
        <v>34.5</v>
      </c>
      <c r="AB192" s="2">
        <v>61.34</v>
      </c>
      <c r="AC192" s="2">
        <v>6.88</v>
      </c>
      <c r="AD192" s="2">
        <v>26.38</v>
      </c>
      <c r="AE192" s="2">
        <v>4.49</v>
      </c>
      <c r="AF192" s="2">
        <v>1.2569999999999999</v>
      </c>
      <c r="AG192" s="2">
        <v>3.32</v>
      </c>
      <c r="AH192" s="2">
        <v>0.42399999999999999</v>
      </c>
      <c r="AI192" s="2">
        <v>2.4209999999999998</v>
      </c>
      <c r="AJ192" s="2">
        <v>0.47699999999999998</v>
      </c>
      <c r="AK192" s="2">
        <v>1.19</v>
      </c>
      <c r="AL192" s="2"/>
      <c r="AM192" s="2">
        <v>1.472</v>
      </c>
      <c r="AN192" s="2">
        <v>0.224</v>
      </c>
      <c r="AO192" s="1">
        <v>3.01</v>
      </c>
      <c r="AP192" s="1">
        <v>16.809999999999999</v>
      </c>
      <c r="AQ192" s="1">
        <v>64</v>
      </c>
      <c r="AR192" s="1">
        <v>-951</v>
      </c>
      <c r="AS192" s="1">
        <v>6972</v>
      </c>
      <c r="AT192" s="1">
        <v>12</v>
      </c>
      <c r="AU192" s="3">
        <v>0.96817959600000003</v>
      </c>
      <c r="AV192" s="6">
        <f t="shared" si="27"/>
        <v>111.81</v>
      </c>
      <c r="AW192" s="5">
        <f t="shared" si="28"/>
        <v>0.37014515496273048</v>
      </c>
      <c r="AX192" s="5">
        <f t="shared" si="29"/>
        <v>1.0098186054251954</v>
      </c>
      <c r="AY192" s="5">
        <f t="shared" si="30"/>
        <v>0.15037108744756375</v>
      </c>
      <c r="AZ192" s="5">
        <f t="shared" si="31"/>
        <v>5.2560646900269542E-2</v>
      </c>
      <c r="BA192" s="5">
        <f t="shared" si="32"/>
        <v>0.10877318116975748</v>
      </c>
      <c r="BB192" s="5">
        <f t="shared" si="33"/>
        <v>1.1249363246835125</v>
      </c>
      <c r="BC192" s="5">
        <f t="shared" si="34"/>
        <v>8.1144908872860313</v>
      </c>
      <c r="BD192" s="5">
        <f t="shared" si="35"/>
        <v>4.0970304843125846E-3</v>
      </c>
    </row>
    <row r="193" spans="1:56" x14ac:dyDescent="0.3">
      <c r="A193" s="1">
        <v>2013</v>
      </c>
      <c r="B193" s="1" t="s">
        <v>169</v>
      </c>
      <c r="C193" s="1" t="s">
        <v>306</v>
      </c>
      <c r="D193" s="1" t="s">
        <v>69</v>
      </c>
      <c r="E193" s="1" t="s">
        <v>70</v>
      </c>
      <c r="F193" s="1">
        <v>-46.579320000000003</v>
      </c>
      <c r="G193" s="1">
        <v>166.90562</v>
      </c>
      <c r="H193" s="1" t="s">
        <v>47</v>
      </c>
      <c r="I193" s="1" t="s">
        <v>47</v>
      </c>
      <c r="J193" s="2">
        <v>54.73</v>
      </c>
      <c r="K193" s="2">
        <v>0.7</v>
      </c>
      <c r="L193" s="2">
        <v>18.98</v>
      </c>
      <c r="M193" s="2">
        <v>6.5</v>
      </c>
      <c r="N193" s="2">
        <f t="shared" si="39"/>
        <v>5.85000585000585</v>
      </c>
      <c r="O193" s="2"/>
      <c r="P193" s="2">
        <v>8.64</v>
      </c>
      <c r="Q193" s="2">
        <v>3.57</v>
      </c>
      <c r="R193" s="2">
        <f t="shared" si="40"/>
        <v>0.37898065636528055</v>
      </c>
      <c r="S193" s="2">
        <v>1.4</v>
      </c>
      <c r="T193" s="2">
        <v>4.2</v>
      </c>
      <c r="U193" s="2">
        <v>0.21</v>
      </c>
      <c r="V193" s="2">
        <v>1156</v>
      </c>
      <c r="W193" s="2">
        <v>20.61</v>
      </c>
      <c r="X193" s="2">
        <v>56.09</v>
      </c>
      <c r="Y193" s="2">
        <v>87.4</v>
      </c>
      <c r="Z193" s="2">
        <v>7.96</v>
      </c>
      <c r="AA193" s="2">
        <v>18.399999999999999</v>
      </c>
      <c r="AB193" s="2">
        <v>40.85</v>
      </c>
      <c r="AC193" s="2">
        <v>5.68</v>
      </c>
      <c r="AD193" s="2">
        <v>25.76</v>
      </c>
      <c r="AE193" s="2">
        <v>5.29</v>
      </c>
      <c r="AF193" s="2">
        <v>1.69</v>
      </c>
      <c r="AG193" s="2">
        <v>4.4000000000000004</v>
      </c>
      <c r="AH193" s="2">
        <v>0.59499999999999997</v>
      </c>
      <c r="AI193" s="2">
        <v>3.81</v>
      </c>
      <c r="AJ193" s="2">
        <v>0.745</v>
      </c>
      <c r="AK193" s="2">
        <v>2.06</v>
      </c>
      <c r="AL193" s="2"/>
      <c r="AM193" s="2">
        <v>2.3130000000000002</v>
      </c>
      <c r="AN193" s="2">
        <v>0.35499999999999998</v>
      </c>
      <c r="AO193" s="1">
        <v>3.2</v>
      </c>
      <c r="AP193" s="1">
        <v>11</v>
      </c>
      <c r="AQ193" s="1">
        <v>27</v>
      </c>
      <c r="AR193" s="1">
        <v>-972</v>
      </c>
      <c r="AS193" s="1">
        <v>3537</v>
      </c>
      <c r="AT193" s="1">
        <v>12</v>
      </c>
      <c r="AU193" s="3">
        <v>1.095213958</v>
      </c>
      <c r="AV193" s="6">
        <f t="shared" si="27"/>
        <v>87.4</v>
      </c>
      <c r="AW193" s="5">
        <f t="shared" si="28"/>
        <v>0.37230286386818356</v>
      </c>
      <c r="AX193" s="5">
        <f t="shared" si="29"/>
        <v>0.91080046596771502</v>
      </c>
      <c r="AY193" s="5">
        <f t="shared" si="30"/>
        <v>0.13552758954501454</v>
      </c>
      <c r="AZ193" s="5">
        <f t="shared" si="31"/>
        <v>3.7735849056603772E-2</v>
      </c>
      <c r="BA193" s="5">
        <f t="shared" si="32"/>
        <v>0.15406562054208275</v>
      </c>
      <c r="BB193" s="5">
        <f t="shared" si="33"/>
        <v>1.4196512367276026</v>
      </c>
      <c r="BC193" s="5">
        <f t="shared" si="34"/>
        <v>7.8639832120485549</v>
      </c>
      <c r="BD193" s="5">
        <f t="shared" si="35"/>
        <v>2.4929058658552787E-3</v>
      </c>
    </row>
    <row r="194" spans="1:56" x14ac:dyDescent="0.3">
      <c r="A194" s="1">
        <v>2013</v>
      </c>
      <c r="B194" s="1" t="s">
        <v>169</v>
      </c>
      <c r="C194" s="1" t="s">
        <v>300</v>
      </c>
      <c r="D194" s="1" t="s">
        <v>69</v>
      </c>
      <c r="E194" s="1" t="s">
        <v>70</v>
      </c>
      <c r="F194" s="1">
        <v>-46.569789999999998</v>
      </c>
      <c r="G194" s="1">
        <v>166.90099000000001</v>
      </c>
      <c r="H194" s="1" t="s">
        <v>47</v>
      </c>
      <c r="I194" s="1" t="s">
        <v>47</v>
      </c>
      <c r="J194" s="2">
        <v>60.87</v>
      </c>
      <c r="K194" s="2">
        <v>0.59</v>
      </c>
      <c r="L194" s="2">
        <v>17.329999999999998</v>
      </c>
      <c r="M194" s="2">
        <v>4.84</v>
      </c>
      <c r="N194" s="2">
        <f t="shared" si="39"/>
        <v>4.3560043560043553</v>
      </c>
      <c r="O194" s="2"/>
      <c r="P194" s="2">
        <v>5.83</v>
      </c>
      <c r="Q194" s="2">
        <v>2.74</v>
      </c>
      <c r="R194" s="2">
        <f t="shared" si="40"/>
        <v>0.38613279566007053</v>
      </c>
      <c r="S194" s="2">
        <v>2.38</v>
      </c>
      <c r="T194" s="2">
        <v>4.21</v>
      </c>
      <c r="U194" s="2">
        <v>0.21</v>
      </c>
      <c r="V194" s="2">
        <v>930.8</v>
      </c>
      <c r="W194" s="2">
        <v>14.14</v>
      </c>
      <c r="X194" s="2">
        <v>65.83</v>
      </c>
      <c r="Y194" s="2">
        <v>121.68</v>
      </c>
      <c r="Z194" s="2">
        <v>22.24</v>
      </c>
      <c r="AA194" s="2">
        <v>34.590000000000003</v>
      </c>
      <c r="AB194" s="2">
        <v>57.6</v>
      </c>
      <c r="AC194" s="2">
        <v>6.7</v>
      </c>
      <c r="AD194" s="2">
        <v>26.83</v>
      </c>
      <c r="AE194" s="2">
        <v>4.74</v>
      </c>
      <c r="AF194" s="2">
        <v>1.2549999999999999</v>
      </c>
      <c r="AG194" s="2">
        <v>3.42</v>
      </c>
      <c r="AH194" s="2">
        <v>0.44700000000000001</v>
      </c>
      <c r="AI194" s="2">
        <v>2.6760000000000002</v>
      </c>
      <c r="AJ194" s="2">
        <v>0.51100000000000001</v>
      </c>
      <c r="AK194" s="2">
        <v>1.39</v>
      </c>
      <c r="AL194" s="2"/>
      <c r="AM194" s="2">
        <v>1.5549999999999999</v>
      </c>
      <c r="AN194" s="2">
        <v>0.24859999999999999</v>
      </c>
      <c r="AO194" s="1">
        <v>3.06</v>
      </c>
      <c r="AP194" s="1">
        <v>16.03</v>
      </c>
      <c r="AQ194" s="1">
        <v>62.7</v>
      </c>
      <c r="AR194" s="1">
        <v>-868</v>
      </c>
      <c r="AS194" s="1">
        <v>7396</v>
      </c>
      <c r="AT194" s="1">
        <v>12</v>
      </c>
      <c r="AU194" s="3">
        <v>1.15181423</v>
      </c>
      <c r="AV194" s="6">
        <f t="shared" si="27"/>
        <v>121.68</v>
      </c>
      <c r="AW194" s="5">
        <f t="shared" si="28"/>
        <v>0.33993723028638678</v>
      </c>
      <c r="AX194" s="5">
        <f t="shared" si="29"/>
        <v>1.0129805292061906</v>
      </c>
      <c r="AY194" s="5">
        <f t="shared" si="30"/>
        <v>0.13585027428202648</v>
      </c>
      <c r="AZ194" s="5">
        <f t="shared" si="31"/>
        <v>6.4150943396226415E-2</v>
      </c>
      <c r="BA194" s="5">
        <f t="shared" si="32"/>
        <v>0.10395863052781741</v>
      </c>
      <c r="BB194" s="5">
        <f t="shared" si="33"/>
        <v>1.18460496897254</v>
      </c>
      <c r="BC194" s="5">
        <f t="shared" si="34"/>
        <v>8.0637725396403575</v>
      </c>
      <c r="BD194" s="5">
        <f t="shared" si="35"/>
        <v>4.23819612849666E-3</v>
      </c>
    </row>
    <row r="195" spans="1:56" x14ac:dyDescent="0.3">
      <c r="A195" s="1">
        <v>2013</v>
      </c>
      <c r="B195" s="1" t="s">
        <v>169</v>
      </c>
      <c r="C195" s="1" t="s">
        <v>208</v>
      </c>
      <c r="D195" s="1" t="s">
        <v>69</v>
      </c>
      <c r="E195" s="1" t="s">
        <v>70</v>
      </c>
      <c r="F195" s="1">
        <v>-46.580469999999998</v>
      </c>
      <c r="G195" s="1">
        <v>166.9025</v>
      </c>
      <c r="H195" s="1" t="s">
        <v>47</v>
      </c>
      <c r="I195" s="1" t="s">
        <v>47</v>
      </c>
      <c r="J195" s="2">
        <v>62.19</v>
      </c>
      <c r="K195" s="2">
        <v>0.59</v>
      </c>
      <c r="L195" s="2">
        <v>17.440000000000001</v>
      </c>
      <c r="M195" s="2">
        <v>4.42</v>
      </c>
      <c r="N195" s="2">
        <f t="shared" si="39"/>
        <v>3.978003978003978</v>
      </c>
      <c r="O195" s="2"/>
      <c r="P195" s="2">
        <v>5.48</v>
      </c>
      <c r="Q195" s="2">
        <v>2.59</v>
      </c>
      <c r="R195" s="2">
        <f t="shared" si="40"/>
        <v>0.39433593656060839</v>
      </c>
      <c r="S195" s="2">
        <v>2.37</v>
      </c>
      <c r="T195" s="2">
        <v>4.3</v>
      </c>
      <c r="U195" s="2">
        <v>0.25</v>
      </c>
      <c r="V195" s="2">
        <v>1182</v>
      </c>
      <c r="W195" s="2">
        <v>11.79</v>
      </c>
      <c r="X195" s="2">
        <v>100.25</v>
      </c>
      <c r="Y195" s="2">
        <v>116.92</v>
      </c>
      <c r="Z195" s="2">
        <v>30.63</v>
      </c>
      <c r="AA195" s="2">
        <v>40.4</v>
      </c>
      <c r="AB195" s="2">
        <v>64.77</v>
      </c>
      <c r="AC195" s="2">
        <v>7.05</v>
      </c>
      <c r="AD195" s="2">
        <v>26.74</v>
      </c>
      <c r="AE195" s="2">
        <v>4.22</v>
      </c>
      <c r="AF195" s="2">
        <v>1.097</v>
      </c>
      <c r="AG195" s="2">
        <v>2.9279999999999999</v>
      </c>
      <c r="AH195" s="2">
        <v>0.36799999999999999</v>
      </c>
      <c r="AI195" s="2">
        <v>2.214</v>
      </c>
      <c r="AJ195" s="2">
        <v>0.42399999999999999</v>
      </c>
      <c r="AK195" s="2">
        <v>1.26</v>
      </c>
      <c r="AL195" s="2"/>
      <c r="AM195" s="2">
        <v>1.319</v>
      </c>
      <c r="AN195" s="2">
        <v>0.2036</v>
      </c>
      <c r="AO195" s="1">
        <v>2.97</v>
      </c>
      <c r="AP195" s="1">
        <v>17.82</v>
      </c>
      <c r="AQ195" s="1">
        <v>78.3</v>
      </c>
      <c r="AR195" s="1">
        <v>-877</v>
      </c>
      <c r="AS195" s="1">
        <v>4227</v>
      </c>
      <c r="AT195" s="1">
        <v>12</v>
      </c>
      <c r="AU195" s="3">
        <v>1.8191200190000001</v>
      </c>
      <c r="AV195" s="6">
        <f t="shared" ref="AV195:AV258" si="41">Y195</f>
        <v>116.92</v>
      </c>
      <c r="AW195" s="5">
        <f t="shared" ref="AW195:AW258" si="42">2*L195/(26.98*2+16*3)</f>
        <v>0.34209493919183992</v>
      </c>
      <c r="AX195" s="5">
        <f t="shared" ref="AX195:AX258" si="43">J195/(28.09+16*2)</f>
        <v>1.0349475786320519</v>
      </c>
      <c r="AY195" s="5">
        <f t="shared" ref="AY195:AY258" si="44">2*T195/(22.99*2+16)</f>
        <v>0.13875443691513392</v>
      </c>
      <c r="AZ195" s="5">
        <f t="shared" ref="AZ195:AZ258" si="45">2*S195/(29.1*2+16)</f>
        <v>6.3881401617250672E-2</v>
      </c>
      <c r="BA195" s="5">
        <f t="shared" ref="BA195:BA258" si="46">P195/(40.08+16)</f>
        <v>9.7717546362339522E-2</v>
      </c>
      <c r="BB195" s="5">
        <f t="shared" ref="BB195:BB258" si="47">(AY195+AZ195+2*BA195)/(AW195*AX195)</f>
        <v>1.1243343069476899</v>
      </c>
      <c r="BC195" s="5">
        <f t="shared" ref="BC195:BC258" si="48">12900/(800+273.15)-0.85*(BB195-1)-3.8</f>
        <v>8.1150026023614821</v>
      </c>
      <c r="BD195" s="5">
        <f t="shared" ref="BD195:BD258" si="49">(EXP(BC195)*AV195/(91.22*10^6))</f>
        <v>4.2864680365552405E-3</v>
      </c>
    </row>
    <row r="196" spans="1:56" x14ac:dyDescent="0.3">
      <c r="A196" s="1">
        <v>2013</v>
      </c>
      <c r="B196" s="1" t="s">
        <v>169</v>
      </c>
      <c r="C196" s="1" t="s">
        <v>324</v>
      </c>
      <c r="D196" s="1" t="s">
        <v>69</v>
      </c>
      <c r="E196" s="1" t="s">
        <v>70</v>
      </c>
      <c r="F196" s="1">
        <v>-46.579320000000003</v>
      </c>
      <c r="G196" s="1">
        <v>166.90562</v>
      </c>
      <c r="H196" s="1" t="s">
        <v>47</v>
      </c>
      <c r="I196" s="1" t="s">
        <v>47</v>
      </c>
      <c r="J196" s="2">
        <v>54.4</v>
      </c>
      <c r="K196" s="2">
        <v>0.75</v>
      </c>
      <c r="L196" s="2">
        <v>18.86</v>
      </c>
      <c r="M196" s="2">
        <v>6.72</v>
      </c>
      <c r="N196" s="2">
        <f t="shared" si="39"/>
        <v>6.0480060480060471</v>
      </c>
      <c r="O196" s="2"/>
      <c r="P196" s="2">
        <v>8.2100000000000009</v>
      </c>
      <c r="Q196" s="2">
        <v>4.0199999999999996</v>
      </c>
      <c r="R196" s="2">
        <f t="shared" si="40"/>
        <v>0.399284623075505</v>
      </c>
      <c r="S196" s="2">
        <v>1.51</v>
      </c>
      <c r="T196" s="2">
        <v>4.32</v>
      </c>
      <c r="U196" s="2">
        <v>0.16</v>
      </c>
      <c r="V196" s="2">
        <v>1276</v>
      </c>
      <c r="W196" s="2">
        <v>19.649999999999999</v>
      </c>
      <c r="X196" s="2">
        <v>64.94</v>
      </c>
      <c r="Y196" s="2">
        <v>69.02</v>
      </c>
      <c r="Z196" s="2">
        <v>6.36</v>
      </c>
      <c r="AA196" s="2">
        <v>13.7</v>
      </c>
      <c r="AB196" s="2">
        <v>33.950000000000003</v>
      </c>
      <c r="AC196" s="2">
        <v>5.14</v>
      </c>
      <c r="AD196" s="2">
        <v>24.45</v>
      </c>
      <c r="AE196" s="2">
        <v>5.55</v>
      </c>
      <c r="AF196" s="2">
        <v>1.724</v>
      </c>
      <c r="AG196" s="2">
        <v>4.57</v>
      </c>
      <c r="AH196" s="2">
        <v>0.61499999999999999</v>
      </c>
      <c r="AI196" s="2">
        <v>3.72</v>
      </c>
      <c r="AJ196" s="2">
        <v>0.72599999999999998</v>
      </c>
      <c r="AK196" s="2">
        <v>1.9</v>
      </c>
      <c r="AL196" s="2"/>
      <c r="AM196" s="2">
        <v>2.1549999999999998</v>
      </c>
      <c r="AN196" s="2">
        <v>0.32300000000000001</v>
      </c>
      <c r="AO196" s="1">
        <v>3.13</v>
      </c>
      <c r="AP196" s="1">
        <v>10.29</v>
      </c>
      <c r="AQ196" s="1">
        <v>0.1</v>
      </c>
      <c r="AR196" s="1">
        <v>-1091</v>
      </c>
      <c r="AS196" s="1">
        <v>5362</v>
      </c>
      <c r="AT196" s="1">
        <v>12</v>
      </c>
      <c r="AU196" s="3">
        <v>0.96822360200000002</v>
      </c>
      <c r="AV196" s="6">
        <f t="shared" si="41"/>
        <v>69.02</v>
      </c>
      <c r="AW196" s="5">
        <f t="shared" si="42"/>
        <v>0.36994899960768923</v>
      </c>
      <c r="AX196" s="5">
        <f t="shared" si="43"/>
        <v>0.90530870361124971</v>
      </c>
      <c r="AY196" s="5">
        <f t="shared" si="44"/>
        <v>0.1393998063891578</v>
      </c>
      <c r="AZ196" s="5">
        <f t="shared" si="45"/>
        <v>4.0700808625336926E-2</v>
      </c>
      <c r="BA196" s="5">
        <f t="shared" si="46"/>
        <v>0.14639800285306706</v>
      </c>
      <c r="BB196" s="5">
        <f t="shared" si="47"/>
        <v>1.4119771143950104</v>
      </c>
      <c r="BC196" s="5">
        <f t="shared" si="48"/>
        <v>7.8705062160312584</v>
      </c>
      <c r="BD196" s="5">
        <f t="shared" si="49"/>
        <v>1.9815375493588577E-3</v>
      </c>
    </row>
    <row r="197" spans="1:56" x14ac:dyDescent="0.3">
      <c r="A197" s="1">
        <v>2013</v>
      </c>
      <c r="B197" s="1" t="s">
        <v>169</v>
      </c>
      <c r="C197" s="1" t="s">
        <v>272</v>
      </c>
      <c r="D197" s="1" t="s">
        <v>69</v>
      </c>
      <c r="E197" s="1" t="s">
        <v>70</v>
      </c>
      <c r="F197" s="1">
        <v>-46.574559999999998</v>
      </c>
      <c r="G197" s="1">
        <v>166.89178999999999</v>
      </c>
      <c r="H197" s="1" t="s">
        <v>47</v>
      </c>
      <c r="I197" s="1" t="s">
        <v>47</v>
      </c>
      <c r="J197" s="2">
        <v>60.26</v>
      </c>
      <c r="K197" s="2">
        <v>0.61</v>
      </c>
      <c r="L197" s="2">
        <v>17.95</v>
      </c>
      <c r="M197" s="2">
        <v>4.5999999999999996</v>
      </c>
      <c r="N197" s="2">
        <f t="shared" si="39"/>
        <v>4.1400041400041392</v>
      </c>
      <c r="O197" s="2"/>
      <c r="P197" s="2">
        <v>6.22</v>
      </c>
      <c r="Q197" s="2">
        <v>2.87</v>
      </c>
      <c r="R197" s="2">
        <f t="shared" si="40"/>
        <v>0.4094148794608708</v>
      </c>
      <c r="S197" s="2">
        <v>2.36</v>
      </c>
      <c r="T197" s="2">
        <v>4.3499999999999996</v>
      </c>
      <c r="U197" s="2">
        <v>0.24</v>
      </c>
      <c r="V197" s="2">
        <v>1349</v>
      </c>
      <c r="W197" s="2">
        <v>15.5</v>
      </c>
      <c r="X197" s="2">
        <v>87.03</v>
      </c>
      <c r="Y197" s="2">
        <v>158.04</v>
      </c>
      <c r="Z197" s="2">
        <v>25.98</v>
      </c>
      <c r="AA197" s="2">
        <v>42.3</v>
      </c>
      <c r="AB197" s="2">
        <v>80.27</v>
      </c>
      <c r="AC197" s="2">
        <v>9.4499999999999993</v>
      </c>
      <c r="AD197" s="2">
        <v>37.950000000000003</v>
      </c>
      <c r="AE197" s="2">
        <v>6.14</v>
      </c>
      <c r="AF197" s="2">
        <v>1.722</v>
      </c>
      <c r="AG197" s="2">
        <v>4.3600000000000003</v>
      </c>
      <c r="AH197" s="2">
        <v>0.52200000000000002</v>
      </c>
      <c r="AI197" s="2">
        <v>3.0030000000000001</v>
      </c>
      <c r="AJ197" s="2">
        <v>0.55300000000000005</v>
      </c>
      <c r="AK197" s="2">
        <v>1.29</v>
      </c>
      <c r="AL197" s="2"/>
      <c r="AM197" s="2">
        <v>1.6279999999999999</v>
      </c>
      <c r="AN197" s="2">
        <v>0.26069999999999999</v>
      </c>
      <c r="AO197" s="1">
        <v>3.22</v>
      </c>
      <c r="AP197" s="1">
        <v>17.88</v>
      </c>
      <c r="AQ197" s="1">
        <v>49.1</v>
      </c>
      <c r="AR197" s="1">
        <v>-1209</v>
      </c>
      <c r="AS197" s="1">
        <v>9075</v>
      </c>
      <c r="AT197" s="1">
        <v>12</v>
      </c>
      <c r="AU197" s="3">
        <v>1.277986963</v>
      </c>
      <c r="AV197" s="6">
        <f t="shared" si="41"/>
        <v>158.04</v>
      </c>
      <c r="AW197" s="5">
        <f t="shared" si="42"/>
        <v>0.35209886229894072</v>
      </c>
      <c r="AX197" s="5">
        <f t="shared" si="43"/>
        <v>1.002829089698785</v>
      </c>
      <c r="AY197" s="5">
        <f t="shared" si="44"/>
        <v>0.1403678606001936</v>
      </c>
      <c r="AZ197" s="5">
        <f t="shared" si="45"/>
        <v>6.3611859838274928E-2</v>
      </c>
      <c r="BA197" s="5">
        <f t="shared" si="46"/>
        <v>0.11091298145506419</v>
      </c>
      <c r="BB197" s="5">
        <f t="shared" si="47"/>
        <v>1.2059239173082184</v>
      </c>
      <c r="BC197" s="5">
        <f t="shared" si="48"/>
        <v>8.0456514335550331</v>
      </c>
      <c r="BD197" s="5">
        <f t="shared" si="49"/>
        <v>5.4057875536630525E-3</v>
      </c>
    </row>
    <row r="198" spans="1:56" x14ac:dyDescent="0.3">
      <c r="A198" s="1">
        <v>2013</v>
      </c>
      <c r="B198" s="1" t="s">
        <v>169</v>
      </c>
      <c r="C198" s="1" t="s">
        <v>271</v>
      </c>
      <c r="D198" s="1" t="s">
        <v>69</v>
      </c>
      <c r="E198" s="1" t="s">
        <v>70</v>
      </c>
      <c r="F198" s="1">
        <v>-46.570399999999999</v>
      </c>
      <c r="G198" s="1">
        <v>166.86537000000001</v>
      </c>
      <c r="H198" s="1" t="s">
        <v>47</v>
      </c>
      <c r="I198" s="1" t="s">
        <v>47</v>
      </c>
      <c r="J198" s="2">
        <v>58.2</v>
      </c>
      <c r="K198" s="2">
        <v>0.89</v>
      </c>
      <c r="L198" s="2">
        <v>16.760000000000002</v>
      </c>
      <c r="M198" s="2">
        <v>4.8600000000000003</v>
      </c>
      <c r="N198" s="2">
        <f t="shared" si="39"/>
        <v>4.3740043740043744</v>
      </c>
      <c r="O198" s="2"/>
      <c r="P198" s="2">
        <v>7.9</v>
      </c>
      <c r="Q198" s="2">
        <v>3.17</v>
      </c>
      <c r="R198" s="2">
        <f t="shared" si="40"/>
        <v>0.42020124099124256</v>
      </c>
      <c r="S198" s="2">
        <v>2.68</v>
      </c>
      <c r="T198" s="2">
        <v>4.32</v>
      </c>
      <c r="U198" s="2">
        <v>0.57999999999999996</v>
      </c>
      <c r="V198" s="2">
        <v>2200</v>
      </c>
      <c r="W198" s="2">
        <v>16.62</v>
      </c>
      <c r="X198" s="2">
        <v>132.37</v>
      </c>
      <c r="Y198" s="2">
        <v>243.66</v>
      </c>
      <c r="Z198" s="2">
        <v>67.64</v>
      </c>
      <c r="AA198" s="2">
        <v>97.2</v>
      </c>
      <c r="AB198" s="2">
        <v>178.44</v>
      </c>
      <c r="AC198" s="2">
        <v>21.25</v>
      </c>
      <c r="AD198" s="2">
        <v>84.85</v>
      </c>
      <c r="AE198" s="2">
        <v>12.58</v>
      </c>
      <c r="AF198" s="2">
        <v>3.2349999999999999</v>
      </c>
      <c r="AG198" s="2">
        <v>7.38</v>
      </c>
      <c r="AH198" s="2">
        <v>0.76600000000000001</v>
      </c>
      <c r="AI198" s="2">
        <v>3.72</v>
      </c>
      <c r="AJ198" s="2">
        <v>0.621</v>
      </c>
      <c r="AK198" s="2">
        <v>1.36</v>
      </c>
      <c r="AL198" s="2"/>
      <c r="AM198" s="2">
        <v>1.4370000000000001</v>
      </c>
      <c r="AN198" s="2">
        <v>0.215</v>
      </c>
      <c r="AO198" s="1">
        <v>3.6</v>
      </c>
      <c r="AP198" s="1">
        <v>23.92</v>
      </c>
      <c r="AQ198" s="1">
        <v>13.5</v>
      </c>
      <c r="AR198" s="1">
        <v>-1387</v>
      </c>
      <c r="AS198" s="1">
        <v>13032</v>
      </c>
      <c r="AT198" s="1">
        <v>12</v>
      </c>
      <c r="AU198" s="3">
        <v>1.2789484579999999</v>
      </c>
      <c r="AV198" s="6">
        <f t="shared" si="41"/>
        <v>243.66</v>
      </c>
      <c r="AW198" s="5">
        <f t="shared" si="42"/>
        <v>0.32875637504903882</v>
      </c>
      <c r="AX198" s="5">
        <f t="shared" si="43"/>
        <v>0.9685471792311533</v>
      </c>
      <c r="AY198" s="5">
        <f t="shared" si="44"/>
        <v>0.1393998063891578</v>
      </c>
      <c r="AZ198" s="5">
        <f t="shared" si="45"/>
        <v>7.2237196765498654E-2</v>
      </c>
      <c r="BA198" s="5">
        <f t="shared" si="46"/>
        <v>0.14087018544935806</v>
      </c>
      <c r="BB198" s="5">
        <f t="shared" si="47"/>
        <v>1.5494739006123317</v>
      </c>
      <c r="BC198" s="5">
        <f t="shared" si="48"/>
        <v>7.7536339477465352</v>
      </c>
      <c r="BD198" s="5">
        <f t="shared" si="49"/>
        <v>6.2237854097084294E-3</v>
      </c>
    </row>
    <row r="199" spans="1:56" x14ac:dyDescent="0.3">
      <c r="A199" s="1">
        <v>2013</v>
      </c>
      <c r="B199" s="1" t="s">
        <v>169</v>
      </c>
      <c r="C199" s="1" t="s">
        <v>237</v>
      </c>
      <c r="D199" s="1" t="s">
        <v>69</v>
      </c>
      <c r="E199" s="1" t="s">
        <v>70</v>
      </c>
      <c r="F199" s="1">
        <v>-46.578560000000003</v>
      </c>
      <c r="G199" s="1">
        <v>166.90418</v>
      </c>
      <c r="H199" s="1" t="s">
        <v>47</v>
      </c>
      <c r="I199" s="1" t="s">
        <v>47</v>
      </c>
      <c r="J199" s="2">
        <v>54.92</v>
      </c>
      <c r="K199" s="2">
        <v>0.68</v>
      </c>
      <c r="L199" s="2">
        <v>16.21</v>
      </c>
      <c r="M199" s="2">
        <v>7.75</v>
      </c>
      <c r="N199" s="2">
        <f t="shared" si="39"/>
        <v>6.9750069750069743</v>
      </c>
      <c r="O199" s="2"/>
      <c r="P199" s="2">
        <v>7.83</v>
      </c>
      <c r="Q199" s="2">
        <v>5.66</v>
      </c>
      <c r="R199" s="2">
        <f t="shared" si="40"/>
        <v>0.44796176299672175</v>
      </c>
      <c r="S199" s="2">
        <v>1.49</v>
      </c>
      <c r="T199" s="2">
        <v>3.86</v>
      </c>
      <c r="U199" s="2">
        <v>0.23</v>
      </c>
      <c r="V199" s="2">
        <v>840.7</v>
      </c>
      <c r="W199" s="2">
        <v>20.399999999999999</v>
      </c>
      <c r="X199" s="2">
        <v>41.21</v>
      </c>
      <c r="Y199" s="2">
        <v>104.02</v>
      </c>
      <c r="Z199" s="2">
        <v>7.8</v>
      </c>
      <c r="AA199" s="2">
        <v>17.84</v>
      </c>
      <c r="AB199" s="2">
        <v>41.33</v>
      </c>
      <c r="AC199" s="2">
        <v>6.31</v>
      </c>
      <c r="AD199" s="2">
        <v>29.33</v>
      </c>
      <c r="AE199" s="2">
        <v>6.08</v>
      </c>
      <c r="AF199" s="2">
        <v>1.819</v>
      </c>
      <c r="AG199" s="2">
        <v>4.7699999999999996</v>
      </c>
      <c r="AH199" s="2">
        <v>0.621</v>
      </c>
      <c r="AI199" s="2">
        <v>3.82</v>
      </c>
      <c r="AJ199" s="2">
        <v>0.74299999999999999</v>
      </c>
      <c r="AK199" s="2">
        <v>1.9</v>
      </c>
      <c r="AL199" s="2"/>
      <c r="AM199" s="2">
        <v>2.286</v>
      </c>
      <c r="AN199" s="2">
        <v>0.34899999999999998</v>
      </c>
      <c r="AO199" s="1">
        <v>3.22</v>
      </c>
      <c r="AP199" s="1">
        <v>11.51</v>
      </c>
      <c r="AQ199" s="1">
        <v>12.1</v>
      </c>
      <c r="AR199" s="1">
        <v>-1227</v>
      </c>
      <c r="AS199" s="1">
        <v>5935</v>
      </c>
      <c r="AT199" s="1">
        <v>12</v>
      </c>
      <c r="AU199" s="3">
        <v>1.530945242</v>
      </c>
      <c r="AV199" s="6">
        <f t="shared" si="41"/>
        <v>104.02</v>
      </c>
      <c r="AW199" s="5">
        <f t="shared" si="42"/>
        <v>0.31796783052177324</v>
      </c>
      <c r="AX199" s="5">
        <f t="shared" si="43"/>
        <v>0.91396238974871025</v>
      </c>
      <c r="AY199" s="5">
        <f t="shared" si="44"/>
        <v>0.12455630848660859</v>
      </c>
      <c r="AZ199" s="5">
        <f t="shared" si="45"/>
        <v>4.016172506738544E-2</v>
      </c>
      <c r="BA199" s="5">
        <f t="shared" si="46"/>
        <v>0.1396219686162625</v>
      </c>
      <c r="BB199" s="5">
        <f t="shared" si="47"/>
        <v>1.5276865756350744</v>
      </c>
      <c r="BC199" s="5">
        <f t="shared" si="48"/>
        <v>7.7721531739772045</v>
      </c>
      <c r="BD199" s="5">
        <f t="shared" si="49"/>
        <v>2.7066370194936415E-3</v>
      </c>
    </row>
    <row r="200" spans="1:56" x14ac:dyDescent="0.3">
      <c r="A200" s="1">
        <v>2013</v>
      </c>
      <c r="B200" s="1" t="s">
        <v>169</v>
      </c>
      <c r="C200" s="1" t="s">
        <v>170</v>
      </c>
      <c r="D200" s="1" t="s">
        <v>69</v>
      </c>
      <c r="E200" s="1" t="s">
        <v>70</v>
      </c>
      <c r="F200" s="1">
        <v>-46.570399999999999</v>
      </c>
      <c r="G200" s="1">
        <v>166.86537000000001</v>
      </c>
      <c r="H200" s="1" t="s">
        <v>47</v>
      </c>
      <c r="I200" s="1" t="s">
        <v>47</v>
      </c>
      <c r="J200" s="2">
        <v>58.2</v>
      </c>
      <c r="K200" s="2">
        <v>0.84</v>
      </c>
      <c r="L200" s="2">
        <v>16.93</v>
      </c>
      <c r="M200" s="2">
        <v>4.57</v>
      </c>
      <c r="N200" s="2">
        <f t="shared" si="39"/>
        <v>4.1130041130041128</v>
      </c>
      <c r="O200" s="2"/>
      <c r="P200" s="2">
        <v>8.0299999999999994</v>
      </c>
      <c r="Q200" s="2">
        <v>3.56</v>
      </c>
      <c r="R200" s="2">
        <f t="shared" si="40"/>
        <v>0.46396430232150609</v>
      </c>
      <c r="S200" s="2">
        <v>2.52</v>
      </c>
      <c r="T200" s="2">
        <v>4.41</v>
      </c>
      <c r="U200" s="2">
        <v>0.56000000000000005</v>
      </c>
      <c r="V200" s="2">
        <v>2269</v>
      </c>
      <c r="W200" s="2">
        <v>17.5</v>
      </c>
      <c r="X200" s="2">
        <v>129.66</v>
      </c>
      <c r="Y200" s="2">
        <v>255.11</v>
      </c>
      <c r="Z200" s="2">
        <v>62.85</v>
      </c>
      <c r="AA200" s="2">
        <v>93.2</v>
      </c>
      <c r="AB200" s="2">
        <v>183.29</v>
      </c>
      <c r="AC200" s="2">
        <v>22.03</v>
      </c>
      <c r="AD200" s="2">
        <v>87.92</v>
      </c>
      <c r="AE200" s="2">
        <v>13.01</v>
      </c>
      <c r="AF200" s="2">
        <v>3.34</v>
      </c>
      <c r="AG200" s="2">
        <v>7.78</v>
      </c>
      <c r="AH200" s="2">
        <v>0.80300000000000005</v>
      </c>
      <c r="AI200" s="2">
        <v>3.95</v>
      </c>
      <c r="AJ200" s="2">
        <v>0.65200000000000002</v>
      </c>
      <c r="AK200" s="2">
        <v>1.31</v>
      </c>
      <c r="AL200" s="2"/>
      <c r="AM200" s="2">
        <v>1.4830000000000001</v>
      </c>
      <c r="AN200" s="2">
        <v>0.2011</v>
      </c>
      <c r="AO200" s="1">
        <v>3.61</v>
      </c>
      <c r="AP200" s="1">
        <v>23.99</v>
      </c>
      <c r="AQ200" s="1">
        <v>3.1</v>
      </c>
      <c r="AR200" s="1">
        <v>-1380</v>
      </c>
      <c r="AS200" s="1">
        <v>11661</v>
      </c>
      <c r="AT200" s="1">
        <v>12</v>
      </c>
      <c r="AU200" s="3">
        <v>2.2543627499999999</v>
      </c>
      <c r="AV200" s="6">
        <f t="shared" si="41"/>
        <v>255.11</v>
      </c>
      <c r="AW200" s="5">
        <f t="shared" si="42"/>
        <v>0.33209101608473907</v>
      </c>
      <c r="AX200" s="5">
        <f t="shared" si="43"/>
        <v>0.9685471792311533</v>
      </c>
      <c r="AY200" s="5">
        <f t="shared" si="44"/>
        <v>0.14230396902226525</v>
      </c>
      <c r="AZ200" s="5">
        <f t="shared" si="45"/>
        <v>6.7924528301886791E-2</v>
      </c>
      <c r="BA200" s="5">
        <f t="shared" si="46"/>
        <v>0.14318830242510699</v>
      </c>
      <c r="BB200" s="5">
        <f t="shared" si="47"/>
        <v>1.5439501343319342</v>
      </c>
      <c r="BC200" s="5">
        <f t="shared" si="48"/>
        <v>7.7583291490848731</v>
      </c>
      <c r="BD200" s="5">
        <f t="shared" si="49"/>
        <v>6.5469187787706613E-3</v>
      </c>
    </row>
    <row r="201" spans="1:56" x14ac:dyDescent="0.3">
      <c r="A201" s="1">
        <v>2013</v>
      </c>
      <c r="B201" s="1" t="s">
        <v>148</v>
      </c>
      <c r="C201" s="1" t="s">
        <v>322</v>
      </c>
      <c r="D201" s="1" t="s">
        <v>155</v>
      </c>
      <c r="E201" s="1" t="s">
        <v>63</v>
      </c>
      <c r="F201" s="1">
        <v>35.938899999999997</v>
      </c>
      <c r="G201" s="1">
        <v>136.79220000000001</v>
      </c>
      <c r="H201" s="1" t="s">
        <v>47</v>
      </c>
      <c r="I201" s="1" t="s">
        <v>47</v>
      </c>
      <c r="J201" s="2">
        <v>61.02</v>
      </c>
      <c r="K201" s="2">
        <v>0.80100000000000005</v>
      </c>
      <c r="L201" s="2">
        <v>16.771000000000001</v>
      </c>
      <c r="M201" s="2"/>
      <c r="N201" s="2"/>
      <c r="O201" s="2"/>
      <c r="P201" s="2">
        <v>5.7549999999999999</v>
      </c>
      <c r="Q201" s="2">
        <v>3.3940000000000001</v>
      </c>
      <c r="R201" s="2"/>
      <c r="S201" s="2">
        <v>2.25</v>
      </c>
      <c r="T201" s="2">
        <v>3.39</v>
      </c>
      <c r="U201" s="2">
        <v>0.32600000000000001</v>
      </c>
      <c r="V201" s="2">
        <v>480.24</v>
      </c>
      <c r="W201" s="2">
        <v>17.38</v>
      </c>
      <c r="X201" s="2">
        <v>27.63</v>
      </c>
      <c r="Y201" s="2">
        <v>104.57</v>
      </c>
      <c r="Z201" s="2">
        <v>19.600000000000001</v>
      </c>
      <c r="AA201" s="2">
        <v>30.18</v>
      </c>
      <c r="AB201" s="2">
        <v>62.26</v>
      </c>
      <c r="AC201" s="2">
        <v>6.8</v>
      </c>
      <c r="AD201" s="2">
        <v>26</v>
      </c>
      <c r="AE201" s="2">
        <v>4.22</v>
      </c>
      <c r="AF201" s="2">
        <v>1.28</v>
      </c>
      <c r="AG201" s="2">
        <v>3.54</v>
      </c>
      <c r="AH201" s="2">
        <v>0.56000000000000005</v>
      </c>
      <c r="AI201" s="2">
        <v>2.76</v>
      </c>
      <c r="AJ201" s="2">
        <v>0.5</v>
      </c>
      <c r="AK201" s="2">
        <v>1.49</v>
      </c>
      <c r="AL201" s="2">
        <v>0.24</v>
      </c>
      <c r="AM201" s="2">
        <v>1.54</v>
      </c>
      <c r="AN201" s="2">
        <v>0.25</v>
      </c>
      <c r="AO201" s="1">
        <v>3.08</v>
      </c>
      <c r="AP201" s="1">
        <v>15.51</v>
      </c>
      <c r="AQ201" s="1">
        <v>55.9</v>
      </c>
      <c r="AR201" s="1">
        <v>-801</v>
      </c>
      <c r="AS201" s="1">
        <v>2578</v>
      </c>
      <c r="AT201" s="1">
        <v>13</v>
      </c>
      <c r="AU201" s="3">
        <v>0.97470576900000006</v>
      </c>
      <c r="AV201" s="6">
        <f t="shared" si="41"/>
        <v>104.57</v>
      </c>
      <c r="AW201" s="5">
        <f t="shared" si="42"/>
        <v>0.32897214593958413</v>
      </c>
      <c r="AX201" s="5">
        <f t="shared" si="43"/>
        <v>1.0154767848227659</v>
      </c>
      <c r="AY201" s="5">
        <f t="shared" si="44"/>
        <v>0.10939012584704745</v>
      </c>
      <c r="AZ201" s="5">
        <f t="shared" si="45"/>
        <v>6.0646900269541774E-2</v>
      </c>
      <c r="BA201" s="5">
        <f t="shared" si="46"/>
        <v>0.10262125534950071</v>
      </c>
      <c r="BB201" s="5">
        <f t="shared" si="47"/>
        <v>1.1233775921456812</v>
      </c>
      <c r="BC201" s="5">
        <f t="shared" si="48"/>
        <v>8.1158158099431894</v>
      </c>
      <c r="BD201" s="5">
        <f t="shared" si="49"/>
        <v>3.836816795386801E-3</v>
      </c>
    </row>
    <row r="202" spans="1:56" x14ac:dyDescent="0.3">
      <c r="A202" s="1">
        <v>2013</v>
      </c>
      <c r="B202" s="1" t="s">
        <v>148</v>
      </c>
      <c r="C202" s="1" t="s">
        <v>366</v>
      </c>
      <c r="D202" s="1" t="s">
        <v>367</v>
      </c>
      <c r="E202" s="1" t="s">
        <v>63</v>
      </c>
      <c r="F202" s="1">
        <v>35.916699999999999</v>
      </c>
      <c r="G202" s="1">
        <v>137.86670000000001</v>
      </c>
      <c r="H202" s="1" t="s">
        <v>47</v>
      </c>
      <c r="I202" s="1" t="s">
        <v>47</v>
      </c>
      <c r="J202" s="2">
        <v>69.91</v>
      </c>
      <c r="K202" s="2">
        <v>0.40100000000000002</v>
      </c>
      <c r="L202" s="2">
        <v>16.207999999999998</v>
      </c>
      <c r="M202" s="2"/>
      <c r="N202" s="2"/>
      <c r="O202" s="2"/>
      <c r="P202" s="2">
        <v>3.016</v>
      </c>
      <c r="Q202" s="2">
        <v>0.67100000000000004</v>
      </c>
      <c r="R202" s="2"/>
      <c r="S202" s="2">
        <v>2.8719999999999999</v>
      </c>
      <c r="T202" s="2">
        <v>4.05</v>
      </c>
      <c r="U202" s="2">
        <v>0.126</v>
      </c>
      <c r="V202" s="2">
        <v>471.59</v>
      </c>
      <c r="W202" s="2">
        <v>16.53</v>
      </c>
      <c r="X202" s="2">
        <v>28.53</v>
      </c>
      <c r="Y202" s="2">
        <v>180.43</v>
      </c>
      <c r="Z202" s="2">
        <v>19.89</v>
      </c>
      <c r="AA202" s="2">
        <v>31.42</v>
      </c>
      <c r="AB202" s="2">
        <v>61.48</v>
      </c>
      <c r="AC202" s="2">
        <v>6.82</v>
      </c>
      <c r="AD202" s="2">
        <v>26.1</v>
      </c>
      <c r="AE202" s="2">
        <v>4.54</v>
      </c>
      <c r="AF202" s="2">
        <v>0.96</v>
      </c>
      <c r="AG202" s="2">
        <v>3.88</v>
      </c>
      <c r="AH202" s="2">
        <v>0.6</v>
      </c>
      <c r="AI202" s="2">
        <v>2.93</v>
      </c>
      <c r="AJ202" s="2">
        <v>0.6</v>
      </c>
      <c r="AK202" s="2">
        <v>1.68</v>
      </c>
      <c r="AL202" s="2">
        <v>0.26</v>
      </c>
      <c r="AM202" s="2">
        <v>1.58</v>
      </c>
      <c r="AN202" s="2">
        <v>0.23</v>
      </c>
      <c r="AO202" s="1">
        <v>3.13</v>
      </c>
      <c r="AP202" s="1">
        <v>15.28</v>
      </c>
      <c r="AQ202" s="1">
        <v>45</v>
      </c>
      <c r="AR202" s="1">
        <v>-506</v>
      </c>
      <c r="AS202" s="1">
        <v>231</v>
      </c>
      <c r="AT202" s="1">
        <v>13</v>
      </c>
      <c r="AU202" s="3">
        <v>0.74991382600000001</v>
      </c>
      <c r="AV202" s="6">
        <f t="shared" si="41"/>
        <v>180.43</v>
      </c>
      <c r="AW202" s="5">
        <f t="shared" si="42"/>
        <v>0.31792859945076496</v>
      </c>
      <c r="AX202" s="5">
        <f t="shared" si="43"/>
        <v>1.1634215343651189</v>
      </c>
      <c r="AY202" s="5">
        <f t="shared" si="44"/>
        <v>0.13068731848983542</v>
      </c>
      <c r="AZ202" s="5">
        <f t="shared" si="45"/>
        <v>7.7412398921832881E-2</v>
      </c>
      <c r="BA202" s="5">
        <f t="shared" si="46"/>
        <v>5.3780313837375179E-2</v>
      </c>
      <c r="BB202" s="5">
        <f t="shared" si="47"/>
        <v>0.85340136262635158</v>
      </c>
      <c r="BC202" s="5">
        <f t="shared" si="48"/>
        <v>8.3452956050346181</v>
      </c>
      <c r="BD202" s="5">
        <f t="shared" si="49"/>
        <v>8.3278810301769916E-3</v>
      </c>
    </row>
    <row r="203" spans="1:56" x14ac:dyDescent="0.3">
      <c r="A203" s="1">
        <v>2013</v>
      </c>
      <c r="B203" s="1" t="s">
        <v>148</v>
      </c>
      <c r="C203" s="1" t="s">
        <v>181</v>
      </c>
      <c r="D203" s="1" t="s">
        <v>182</v>
      </c>
      <c r="E203" s="1" t="s">
        <v>63</v>
      </c>
      <c r="F203" s="1">
        <v>36.001100000000001</v>
      </c>
      <c r="G203" s="1">
        <v>136.83779999999999</v>
      </c>
      <c r="H203" s="1" t="s">
        <v>47</v>
      </c>
      <c r="I203" s="1" t="s">
        <v>47</v>
      </c>
      <c r="J203" s="2">
        <v>60.98</v>
      </c>
      <c r="K203" s="2">
        <v>0.88300000000000001</v>
      </c>
      <c r="L203" s="2">
        <v>17.780999999999999</v>
      </c>
      <c r="M203" s="2"/>
      <c r="N203" s="2"/>
      <c r="O203" s="2"/>
      <c r="P203" s="2">
        <v>5.0049999999999999</v>
      </c>
      <c r="Q203" s="2">
        <v>3.3149999999999999</v>
      </c>
      <c r="R203" s="2"/>
      <c r="S203" s="2">
        <v>2.1579999999999999</v>
      </c>
      <c r="T203" s="2">
        <v>2.84</v>
      </c>
      <c r="U203" s="2">
        <v>0.27700000000000002</v>
      </c>
      <c r="V203" s="2">
        <v>505.49</v>
      </c>
      <c r="W203" s="2">
        <v>16.850000000000001</v>
      </c>
      <c r="X203" s="2">
        <v>30</v>
      </c>
      <c r="Y203" s="2">
        <v>164.01</v>
      </c>
      <c r="Z203" s="2">
        <v>16.2</v>
      </c>
      <c r="AA203" s="2">
        <v>25.92</v>
      </c>
      <c r="AB203" s="2">
        <v>53.7</v>
      </c>
      <c r="AC203" s="2">
        <v>5.81</v>
      </c>
      <c r="AD203" s="2">
        <v>22.2</v>
      </c>
      <c r="AE203" s="2">
        <v>3.98</v>
      </c>
      <c r="AF203" s="2">
        <v>1.19</v>
      </c>
      <c r="AG203" s="2">
        <v>3.52</v>
      </c>
      <c r="AH203" s="2">
        <v>0.6</v>
      </c>
      <c r="AI203" s="2">
        <v>2.81</v>
      </c>
      <c r="AJ203" s="2">
        <v>0.5</v>
      </c>
      <c r="AK203" s="2">
        <v>1.61</v>
      </c>
      <c r="AL203" s="2">
        <v>0.25</v>
      </c>
      <c r="AM203" s="2">
        <v>1.6</v>
      </c>
      <c r="AN203" s="2">
        <v>0.23</v>
      </c>
      <c r="AO203" s="1">
        <v>3.04</v>
      </c>
      <c r="AP203" s="1">
        <v>14.36</v>
      </c>
      <c r="AQ203" s="1">
        <v>47.3</v>
      </c>
      <c r="AR203" s="1">
        <v>-541</v>
      </c>
      <c r="AS203" s="1">
        <v>1557</v>
      </c>
      <c r="AT203" s="1">
        <v>13</v>
      </c>
      <c r="AU203" s="3">
        <v>2.2018508880000001</v>
      </c>
      <c r="AV203" s="6">
        <f t="shared" si="41"/>
        <v>164.01</v>
      </c>
      <c r="AW203" s="5">
        <f t="shared" si="42"/>
        <v>0.34878383679874453</v>
      </c>
      <c r="AX203" s="5">
        <f t="shared" si="43"/>
        <v>1.0148111166583458</v>
      </c>
      <c r="AY203" s="5">
        <f t="shared" si="44"/>
        <v>9.1642465311390767E-2</v>
      </c>
      <c r="AZ203" s="5">
        <f t="shared" si="45"/>
        <v>5.8167115902964958E-2</v>
      </c>
      <c r="BA203" s="5">
        <f t="shared" si="46"/>
        <v>8.9247503566333805E-2</v>
      </c>
      <c r="BB203" s="5">
        <f t="shared" si="47"/>
        <v>0.92754584770674398</v>
      </c>
      <c r="BC203" s="5">
        <f t="shared" si="48"/>
        <v>8.2822727927162845</v>
      </c>
      <c r="BD203" s="5">
        <f t="shared" si="49"/>
        <v>7.1076434271196663E-3</v>
      </c>
    </row>
    <row r="204" spans="1:56" x14ac:dyDescent="0.3">
      <c r="A204" s="1">
        <v>2013</v>
      </c>
      <c r="B204" s="1" t="s">
        <v>148</v>
      </c>
      <c r="C204" s="1" t="s">
        <v>381</v>
      </c>
      <c r="D204" s="1" t="s">
        <v>382</v>
      </c>
      <c r="E204" s="1" t="s">
        <v>63</v>
      </c>
      <c r="F204" s="1">
        <v>35.940300000000001</v>
      </c>
      <c r="G204" s="1">
        <v>136.97139999999999</v>
      </c>
      <c r="H204" s="1" t="s">
        <v>47</v>
      </c>
      <c r="I204" s="1" t="s">
        <v>47</v>
      </c>
      <c r="J204" s="2">
        <v>63.06</v>
      </c>
      <c r="K204" s="2">
        <v>0.749</v>
      </c>
      <c r="L204" s="2">
        <v>16.97</v>
      </c>
      <c r="M204" s="2"/>
      <c r="N204" s="2"/>
      <c r="O204" s="2"/>
      <c r="P204" s="2">
        <v>5.33</v>
      </c>
      <c r="Q204" s="2">
        <v>2.093</v>
      </c>
      <c r="R204" s="2"/>
      <c r="S204" s="2">
        <v>2.4079999999999999</v>
      </c>
      <c r="T204" s="2">
        <v>3.08</v>
      </c>
      <c r="U204" s="2">
        <v>0.253</v>
      </c>
      <c r="V204" s="2">
        <v>531.84</v>
      </c>
      <c r="W204" s="2">
        <v>17.07</v>
      </c>
      <c r="X204" s="2">
        <v>31.16</v>
      </c>
      <c r="Y204" s="2">
        <v>198.96</v>
      </c>
      <c r="Z204" s="2">
        <v>17.28</v>
      </c>
      <c r="AA204" s="2">
        <v>29.37</v>
      </c>
      <c r="AB204" s="2">
        <v>58.05</v>
      </c>
      <c r="AC204" s="2">
        <v>6.53</v>
      </c>
      <c r="AD204" s="2">
        <v>25.1</v>
      </c>
      <c r="AE204" s="2">
        <v>4.5999999999999996</v>
      </c>
      <c r="AF204" s="2">
        <v>1.43</v>
      </c>
      <c r="AG204" s="2">
        <v>3.99</v>
      </c>
      <c r="AH204" s="2">
        <v>0.63</v>
      </c>
      <c r="AI204" s="2">
        <v>3.2</v>
      </c>
      <c r="AJ204" s="2">
        <v>0.6</v>
      </c>
      <c r="AK204" s="2">
        <v>1.75</v>
      </c>
      <c r="AL204" s="2">
        <v>0.28000000000000003</v>
      </c>
      <c r="AM204" s="2">
        <v>1.7</v>
      </c>
      <c r="AN204" s="2">
        <v>0.26</v>
      </c>
      <c r="AO204" s="1">
        <v>3.15</v>
      </c>
      <c r="AP204" s="1">
        <v>14.4</v>
      </c>
      <c r="AQ204" s="1">
        <v>45.1</v>
      </c>
      <c r="AR204" s="1">
        <v>-530</v>
      </c>
      <c r="AS204" s="1">
        <v>2138</v>
      </c>
      <c r="AT204" s="1">
        <v>13</v>
      </c>
      <c r="AU204" s="3">
        <v>0.67259621300000005</v>
      </c>
      <c r="AV204" s="6">
        <f t="shared" si="41"/>
        <v>198.96</v>
      </c>
      <c r="AW204" s="5">
        <f t="shared" si="42"/>
        <v>0.33287563750490384</v>
      </c>
      <c r="AX204" s="5">
        <f t="shared" si="43"/>
        <v>1.0494258612081877</v>
      </c>
      <c r="AY204" s="5">
        <f t="shared" si="44"/>
        <v>9.9386898999677328E-2</v>
      </c>
      <c r="AZ204" s="5">
        <f t="shared" si="45"/>
        <v>6.4905660377358482E-2</v>
      </c>
      <c r="BA204" s="5">
        <f t="shared" si="46"/>
        <v>9.5042796005706143E-2</v>
      </c>
      <c r="BB204" s="5">
        <f t="shared" si="47"/>
        <v>1.0144558822963321</v>
      </c>
      <c r="BC204" s="5">
        <f t="shared" si="48"/>
        <v>8.2083992633151333</v>
      </c>
      <c r="BD204" s="5">
        <f t="shared" si="49"/>
        <v>8.0082608290652744E-3</v>
      </c>
    </row>
    <row r="205" spans="1:56" x14ac:dyDescent="0.3">
      <c r="A205" s="1">
        <v>2013</v>
      </c>
      <c r="B205" s="1" t="s">
        <v>148</v>
      </c>
      <c r="C205" s="1" t="s">
        <v>278</v>
      </c>
      <c r="D205" s="1" t="s">
        <v>150</v>
      </c>
      <c r="E205" s="1" t="s">
        <v>63</v>
      </c>
      <c r="F205" s="1">
        <v>36.15</v>
      </c>
      <c r="G205" s="1">
        <v>136.5</v>
      </c>
      <c r="H205" s="1" t="s">
        <v>47</v>
      </c>
      <c r="I205" s="1" t="s">
        <v>47</v>
      </c>
      <c r="J205" s="2">
        <v>64.27</v>
      </c>
      <c r="K205" s="2">
        <v>0.72699999999999998</v>
      </c>
      <c r="L205" s="2">
        <v>17.29</v>
      </c>
      <c r="M205" s="2"/>
      <c r="N205" s="2"/>
      <c r="O205" s="2"/>
      <c r="P205" s="2">
        <v>3.9380000000000002</v>
      </c>
      <c r="Q205" s="2">
        <v>2.3260000000000001</v>
      </c>
      <c r="R205" s="2"/>
      <c r="S205" s="2">
        <v>2.637</v>
      </c>
      <c r="T205" s="2">
        <v>3.14</v>
      </c>
      <c r="U205" s="2">
        <v>0.26600000000000001</v>
      </c>
      <c r="V205" s="2">
        <v>526.67999999999995</v>
      </c>
      <c r="W205" s="2">
        <v>16.52</v>
      </c>
      <c r="X205" s="2">
        <v>31.88</v>
      </c>
      <c r="Y205" s="2">
        <v>176.56</v>
      </c>
      <c r="Z205" s="2">
        <v>23.42</v>
      </c>
      <c r="AA205" s="2">
        <v>36.53</v>
      </c>
      <c r="AB205" s="2">
        <v>62.25</v>
      </c>
      <c r="AC205" s="2">
        <v>6.98</v>
      </c>
      <c r="AD205" s="2">
        <v>25.8</v>
      </c>
      <c r="AE205" s="2">
        <v>4.22</v>
      </c>
      <c r="AF205" s="2">
        <v>1.27</v>
      </c>
      <c r="AG205" s="2">
        <v>3.73</v>
      </c>
      <c r="AH205" s="2">
        <v>0.56000000000000005</v>
      </c>
      <c r="AI205" s="2">
        <v>2.71</v>
      </c>
      <c r="AJ205" s="2">
        <v>0.5</v>
      </c>
      <c r="AK205" s="2">
        <v>1.6</v>
      </c>
      <c r="AL205" s="2">
        <v>0.23</v>
      </c>
      <c r="AM205" s="2">
        <v>1.56</v>
      </c>
      <c r="AN205" s="2">
        <v>0.25</v>
      </c>
      <c r="AO205" s="1">
        <v>3.1</v>
      </c>
      <c r="AP205" s="1">
        <v>15.94</v>
      </c>
      <c r="AQ205" s="1">
        <v>63.5</v>
      </c>
      <c r="AR205" s="1">
        <v>-612</v>
      </c>
      <c r="AS205" s="1">
        <v>5338</v>
      </c>
      <c r="AT205" s="1">
        <v>13</v>
      </c>
      <c r="AU205" s="3">
        <v>1.2480412970000001</v>
      </c>
      <c r="AV205" s="6">
        <f t="shared" si="41"/>
        <v>176.56</v>
      </c>
      <c r="AW205" s="5">
        <f t="shared" si="42"/>
        <v>0.33915260886622201</v>
      </c>
      <c r="AX205" s="5">
        <f t="shared" si="43"/>
        <v>1.0695623231818936</v>
      </c>
      <c r="AY205" s="5">
        <f t="shared" si="44"/>
        <v>0.10132300742174896</v>
      </c>
      <c r="AZ205" s="5">
        <f t="shared" si="45"/>
        <v>7.1078167115902965E-2</v>
      </c>
      <c r="BA205" s="5">
        <f t="shared" si="46"/>
        <v>7.0221112696148363E-2</v>
      </c>
      <c r="BB205" s="5">
        <f t="shared" si="47"/>
        <v>0.86243374092730174</v>
      </c>
      <c r="BC205" s="5">
        <f t="shared" si="48"/>
        <v>8.3376180834788123</v>
      </c>
      <c r="BD205" s="5">
        <f t="shared" si="49"/>
        <v>8.0869317544824629E-3</v>
      </c>
    </row>
    <row r="206" spans="1:56" x14ac:dyDescent="0.3">
      <c r="A206" s="1">
        <v>2013</v>
      </c>
      <c r="B206" s="1" t="s">
        <v>148</v>
      </c>
      <c r="C206" s="1" t="s">
        <v>441</v>
      </c>
      <c r="D206" s="1" t="s">
        <v>367</v>
      </c>
      <c r="E206" s="1" t="s">
        <v>63</v>
      </c>
      <c r="F206" s="1">
        <v>35.916699999999999</v>
      </c>
      <c r="G206" s="1">
        <v>137.86670000000001</v>
      </c>
      <c r="H206" s="1" t="s">
        <v>47</v>
      </c>
      <c r="I206" s="1" t="s">
        <v>47</v>
      </c>
      <c r="J206" s="2">
        <v>65.22</v>
      </c>
      <c r="K206" s="2">
        <v>0.59699999999999998</v>
      </c>
      <c r="L206" s="2">
        <v>16.771999999999998</v>
      </c>
      <c r="M206" s="2"/>
      <c r="N206" s="2"/>
      <c r="O206" s="2"/>
      <c r="P206" s="2">
        <v>4.181</v>
      </c>
      <c r="Q206" s="2">
        <v>1.369</v>
      </c>
      <c r="R206" s="2"/>
      <c r="S206" s="2">
        <v>3.0720000000000001</v>
      </c>
      <c r="T206" s="2">
        <v>3.69</v>
      </c>
      <c r="U206" s="2">
        <v>0.217</v>
      </c>
      <c r="V206" s="2">
        <v>492.25</v>
      </c>
      <c r="W206" s="2">
        <v>15.32</v>
      </c>
      <c r="X206" s="2">
        <v>32.130000000000003</v>
      </c>
      <c r="Y206" s="2">
        <v>199.55</v>
      </c>
      <c r="Z206" s="2">
        <v>18.22</v>
      </c>
      <c r="AA206" s="2">
        <v>28.6</v>
      </c>
      <c r="AB206" s="2">
        <v>58.2</v>
      </c>
      <c r="AC206" s="2">
        <v>6.36</v>
      </c>
      <c r="AD206" s="2">
        <v>21.5</v>
      </c>
      <c r="AE206" s="2">
        <v>3.79</v>
      </c>
      <c r="AF206" s="2">
        <v>1.05</v>
      </c>
      <c r="AG206" s="2">
        <v>2.65</v>
      </c>
      <c r="AH206" s="2">
        <v>0.42</v>
      </c>
      <c r="AI206" s="2">
        <v>2.4700000000000002</v>
      </c>
      <c r="AJ206" s="2">
        <v>0.5</v>
      </c>
      <c r="AK206" s="2">
        <v>1.48</v>
      </c>
      <c r="AL206" s="2">
        <v>0.23</v>
      </c>
      <c r="AM206" s="2">
        <v>1.57</v>
      </c>
      <c r="AN206" s="2">
        <v>0.26</v>
      </c>
      <c r="AO206" s="1">
        <v>2.99</v>
      </c>
      <c r="AP206" s="1">
        <v>15.03</v>
      </c>
      <c r="AQ206" s="1">
        <v>82.2</v>
      </c>
      <c r="AR206" s="1">
        <v>-872</v>
      </c>
      <c r="AS206" s="1">
        <v>-1988</v>
      </c>
      <c r="AT206" s="1">
        <v>13</v>
      </c>
      <c r="AU206" s="3">
        <v>0.45455189099999999</v>
      </c>
      <c r="AV206" s="6">
        <f t="shared" si="41"/>
        <v>199.55</v>
      </c>
      <c r="AW206" s="5">
        <f t="shared" si="42"/>
        <v>0.32899176147508824</v>
      </c>
      <c r="AX206" s="5">
        <f t="shared" si="43"/>
        <v>1.0853719420868697</v>
      </c>
      <c r="AY206" s="5">
        <f t="shared" si="44"/>
        <v>0.11907066795740562</v>
      </c>
      <c r="AZ206" s="5">
        <f t="shared" si="45"/>
        <v>8.2803234501347703E-2</v>
      </c>
      <c r="BA206" s="5">
        <f t="shared" si="46"/>
        <v>7.4554208273894446E-2</v>
      </c>
      <c r="BB206" s="5">
        <f t="shared" si="47"/>
        <v>0.98292781749360336</v>
      </c>
      <c r="BC206" s="5">
        <f t="shared" si="48"/>
        <v>8.2351981183974559</v>
      </c>
      <c r="BD206" s="5">
        <f t="shared" si="49"/>
        <v>8.2501674707590837E-3</v>
      </c>
    </row>
    <row r="207" spans="1:56" x14ac:dyDescent="0.3">
      <c r="A207" s="1">
        <v>2013</v>
      </c>
      <c r="B207" s="1" t="s">
        <v>148</v>
      </c>
      <c r="C207" s="1" t="s">
        <v>451</v>
      </c>
      <c r="D207" s="1" t="s">
        <v>367</v>
      </c>
      <c r="E207" s="1" t="s">
        <v>63</v>
      </c>
      <c r="F207" s="1">
        <v>35.916699999999999</v>
      </c>
      <c r="G207" s="1">
        <v>137.86670000000001</v>
      </c>
      <c r="H207" s="1" t="s">
        <v>47</v>
      </c>
      <c r="I207" s="1" t="s">
        <v>47</v>
      </c>
      <c r="J207" s="2">
        <v>64.94</v>
      </c>
      <c r="K207" s="2">
        <v>0.51600000000000001</v>
      </c>
      <c r="L207" s="2">
        <v>17.831</v>
      </c>
      <c r="M207" s="2"/>
      <c r="N207" s="2"/>
      <c r="O207" s="2"/>
      <c r="P207" s="2">
        <v>4.3780000000000001</v>
      </c>
      <c r="Q207" s="2">
        <v>0.93899999999999995</v>
      </c>
      <c r="R207" s="2"/>
      <c r="S207" s="2">
        <v>2.1869999999999998</v>
      </c>
      <c r="T207" s="2">
        <v>4.4800000000000004</v>
      </c>
      <c r="U207" s="2">
        <v>0.26500000000000001</v>
      </c>
      <c r="V207" s="2">
        <v>569.67999999999995</v>
      </c>
      <c r="W207" s="2">
        <v>17.309999999999999</v>
      </c>
      <c r="X207" s="2">
        <v>32.909999999999997</v>
      </c>
      <c r="Y207" s="2">
        <v>187.44</v>
      </c>
      <c r="Z207" s="2">
        <v>15.27</v>
      </c>
      <c r="AA207" s="2">
        <v>28.7</v>
      </c>
      <c r="AB207" s="2">
        <v>59.4</v>
      </c>
      <c r="AC207" s="2">
        <v>7.39</v>
      </c>
      <c r="AD207" s="2">
        <v>26.3</v>
      </c>
      <c r="AE207" s="2">
        <v>4.63</v>
      </c>
      <c r="AF207" s="2">
        <v>1.26</v>
      </c>
      <c r="AG207" s="2">
        <v>3.43</v>
      </c>
      <c r="AH207" s="2">
        <v>0.55000000000000004</v>
      </c>
      <c r="AI207" s="2">
        <v>3.17</v>
      </c>
      <c r="AJ207" s="2">
        <v>0.6</v>
      </c>
      <c r="AK207" s="2">
        <v>1.82</v>
      </c>
      <c r="AL207" s="2">
        <v>0.28000000000000003</v>
      </c>
      <c r="AM207" s="2">
        <v>1.88</v>
      </c>
      <c r="AN207" s="2">
        <v>0.31</v>
      </c>
      <c r="AO207" s="1">
        <v>3.17</v>
      </c>
      <c r="AP207" s="1">
        <v>14.21</v>
      </c>
      <c r="AQ207" s="1">
        <v>62.8</v>
      </c>
      <c r="AR207" s="1">
        <v>-921</v>
      </c>
      <c r="AS207" s="1">
        <v>-993</v>
      </c>
      <c r="AT207" s="1">
        <v>13</v>
      </c>
      <c r="AU207" s="3">
        <v>0.41646127300000002</v>
      </c>
      <c r="AV207" s="6">
        <f t="shared" si="41"/>
        <v>187.44</v>
      </c>
      <c r="AW207" s="5">
        <f t="shared" si="42"/>
        <v>0.34976461357395056</v>
      </c>
      <c r="AX207" s="5">
        <f t="shared" si="43"/>
        <v>1.0807122649359293</v>
      </c>
      <c r="AY207" s="5">
        <f t="shared" si="44"/>
        <v>0.14456276218134884</v>
      </c>
      <c r="AZ207" s="5">
        <f t="shared" si="45"/>
        <v>5.8948787061994599E-2</v>
      </c>
      <c r="BA207" s="5">
        <f t="shared" si="46"/>
        <v>7.8067047075606286E-2</v>
      </c>
      <c r="BB207" s="5">
        <f t="shared" si="47"/>
        <v>0.95145631869597114</v>
      </c>
      <c r="BC207" s="5">
        <f t="shared" si="48"/>
        <v>8.2619488923754432</v>
      </c>
      <c r="BD207" s="5">
        <f t="shared" si="49"/>
        <v>7.9595959324219208E-3</v>
      </c>
    </row>
    <row r="208" spans="1:56" x14ac:dyDescent="0.3">
      <c r="A208" s="1">
        <v>2013</v>
      </c>
      <c r="B208" s="1" t="s">
        <v>148</v>
      </c>
      <c r="C208" s="1" t="s">
        <v>447</v>
      </c>
      <c r="D208" s="1" t="s">
        <v>367</v>
      </c>
      <c r="E208" s="1" t="s">
        <v>63</v>
      </c>
      <c r="F208" s="1">
        <v>35.916699999999999</v>
      </c>
      <c r="G208" s="1">
        <v>137.86670000000001</v>
      </c>
      <c r="H208" s="1" t="s">
        <v>47</v>
      </c>
      <c r="I208" s="1" t="s">
        <v>47</v>
      </c>
      <c r="J208" s="2">
        <v>56.06</v>
      </c>
      <c r="K208" s="2">
        <v>1.048</v>
      </c>
      <c r="L208" s="2">
        <v>18.661999999999999</v>
      </c>
      <c r="M208" s="2"/>
      <c r="N208" s="2"/>
      <c r="O208" s="2"/>
      <c r="P208" s="2">
        <v>7.8390000000000004</v>
      </c>
      <c r="Q208" s="2">
        <v>4.0110000000000001</v>
      </c>
      <c r="R208" s="2"/>
      <c r="S208" s="2">
        <v>0.84099999999999997</v>
      </c>
      <c r="T208" s="2">
        <v>3.23</v>
      </c>
      <c r="U208" s="2">
        <v>0.248</v>
      </c>
      <c r="V208" s="2">
        <v>528.52</v>
      </c>
      <c r="W208" s="2">
        <v>14.92</v>
      </c>
      <c r="X208" s="2">
        <v>35.42</v>
      </c>
      <c r="Y208" s="2">
        <v>126.19</v>
      </c>
      <c r="Z208" s="2">
        <v>10.34</v>
      </c>
      <c r="AA208" s="2">
        <v>15.3</v>
      </c>
      <c r="AB208" s="2">
        <v>35.6</v>
      </c>
      <c r="AC208" s="2">
        <v>4.43</v>
      </c>
      <c r="AD208" s="2">
        <v>17</v>
      </c>
      <c r="AE208" s="2">
        <v>3.57</v>
      </c>
      <c r="AF208" s="2">
        <v>1.06</v>
      </c>
      <c r="AG208" s="2">
        <v>2.98</v>
      </c>
      <c r="AH208" s="2">
        <v>0.48</v>
      </c>
      <c r="AI208" s="2">
        <v>2.78</v>
      </c>
      <c r="AJ208" s="2">
        <v>0.5</v>
      </c>
      <c r="AK208" s="2">
        <v>1.54</v>
      </c>
      <c r="AL208" s="2">
        <v>0.23</v>
      </c>
      <c r="AM208" s="2">
        <v>1.48</v>
      </c>
      <c r="AN208" s="2">
        <v>0.23</v>
      </c>
      <c r="AO208" s="1">
        <v>2.87</v>
      </c>
      <c r="AP208" s="1">
        <v>12</v>
      </c>
      <c r="AQ208" s="1">
        <v>32.9</v>
      </c>
      <c r="AR208" s="1">
        <v>-674</v>
      </c>
      <c r="AS208" s="1">
        <v>-209</v>
      </c>
      <c r="AT208" s="1">
        <v>13</v>
      </c>
      <c r="AU208" s="3">
        <v>0.42945059699999999</v>
      </c>
      <c r="AV208" s="6">
        <f t="shared" si="41"/>
        <v>126.19</v>
      </c>
      <c r="AW208" s="5">
        <f t="shared" si="42"/>
        <v>0.36606512357787363</v>
      </c>
      <c r="AX208" s="5">
        <f t="shared" si="43"/>
        <v>0.93293393243468126</v>
      </c>
      <c r="AY208" s="5">
        <f t="shared" si="44"/>
        <v>0.10422717005485641</v>
      </c>
      <c r="AZ208" s="5">
        <f t="shared" si="45"/>
        <v>2.2668463611859837E-2</v>
      </c>
      <c r="BA208" s="5">
        <f t="shared" si="46"/>
        <v>0.13978245363766051</v>
      </c>
      <c r="BB208" s="5">
        <f t="shared" si="47"/>
        <v>1.1901704067084893</v>
      </c>
      <c r="BC208" s="5">
        <f t="shared" si="48"/>
        <v>8.0590419175648016</v>
      </c>
      <c r="BD208" s="5">
        <f t="shared" si="49"/>
        <v>4.3745391405752973E-3</v>
      </c>
    </row>
    <row r="209" spans="1:56" x14ac:dyDescent="0.3">
      <c r="A209" s="1">
        <v>2013</v>
      </c>
      <c r="B209" s="1" t="s">
        <v>148</v>
      </c>
      <c r="C209" s="1" t="s">
        <v>257</v>
      </c>
      <c r="D209" s="1" t="s">
        <v>182</v>
      </c>
      <c r="E209" s="1" t="s">
        <v>63</v>
      </c>
      <c r="F209" s="1">
        <v>36.001100000000001</v>
      </c>
      <c r="G209" s="1">
        <v>136.83779999999999</v>
      </c>
      <c r="H209" s="1" t="s">
        <v>47</v>
      </c>
      <c r="I209" s="1" t="s">
        <v>47</v>
      </c>
      <c r="J209" s="2">
        <v>60.38</v>
      </c>
      <c r="K209" s="2">
        <v>0.80200000000000005</v>
      </c>
      <c r="L209" s="2">
        <v>18.739999999999998</v>
      </c>
      <c r="M209" s="2"/>
      <c r="N209" s="2"/>
      <c r="O209" s="2"/>
      <c r="P209" s="2">
        <v>5.407</v>
      </c>
      <c r="Q209" s="2">
        <v>2.359</v>
      </c>
      <c r="R209" s="2"/>
      <c r="S209" s="2">
        <v>1.641</v>
      </c>
      <c r="T209" s="2">
        <v>3.61</v>
      </c>
      <c r="U209" s="2">
        <v>0.33100000000000002</v>
      </c>
      <c r="V209" s="2">
        <v>677.94</v>
      </c>
      <c r="W209" s="2">
        <v>17.97</v>
      </c>
      <c r="X209" s="2">
        <v>37.729999999999997</v>
      </c>
      <c r="Y209" s="2">
        <v>205.57</v>
      </c>
      <c r="Z209" s="2">
        <v>14.51</v>
      </c>
      <c r="AA209" s="2">
        <v>24.38</v>
      </c>
      <c r="AB209" s="2">
        <v>53.06</v>
      </c>
      <c r="AC209" s="2">
        <v>6.02</v>
      </c>
      <c r="AD209" s="2">
        <v>23.9</v>
      </c>
      <c r="AE209" s="2">
        <v>4.3600000000000003</v>
      </c>
      <c r="AF209" s="2">
        <v>1.34</v>
      </c>
      <c r="AG209" s="2">
        <v>3.79</v>
      </c>
      <c r="AH209" s="2">
        <v>0.61</v>
      </c>
      <c r="AI209" s="2">
        <v>3.04</v>
      </c>
      <c r="AJ209" s="2">
        <v>0.6</v>
      </c>
      <c r="AK209" s="2">
        <v>1.8</v>
      </c>
      <c r="AL209" s="2">
        <v>0.3</v>
      </c>
      <c r="AM209" s="2">
        <v>1.68</v>
      </c>
      <c r="AN209" s="2">
        <v>0.27</v>
      </c>
      <c r="AO209" s="1">
        <v>3.12</v>
      </c>
      <c r="AP209" s="1">
        <v>13.49</v>
      </c>
      <c r="AQ209" s="1">
        <v>43.7</v>
      </c>
      <c r="AR209" s="1">
        <v>-637</v>
      </c>
      <c r="AS209" s="1">
        <v>-264</v>
      </c>
      <c r="AT209" s="1">
        <v>13</v>
      </c>
      <c r="AU209" s="3">
        <v>1.3419901249999999</v>
      </c>
      <c r="AV209" s="6">
        <f t="shared" si="41"/>
        <v>205.57</v>
      </c>
      <c r="AW209" s="5">
        <f t="shared" si="42"/>
        <v>0.3675951353471949</v>
      </c>
      <c r="AX209" s="5">
        <f t="shared" si="43"/>
        <v>1.0048260941920453</v>
      </c>
      <c r="AY209" s="5">
        <f t="shared" si="44"/>
        <v>0.1164891900613101</v>
      </c>
      <c r="AZ209" s="5">
        <f t="shared" si="45"/>
        <v>4.4231805929919134E-2</v>
      </c>
      <c r="BA209" s="5">
        <f t="shared" si="46"/>
        <v>9.6415834522111277E-2</v>
      </c>
      <c r="BB209" s="5">
        <f t="shared" si="47"/>
        <v>0.95717964643362918</v>
      </c>
      <c r="BC209" s="5">
        <f t="shared" si="48"/>
        <v>8.257084063798434</v>
      </c>
      <c r="BD209" s="5">
        <f t="shared" si="49"/>
        <v>8.6871178555262586E-3</v>
      </c>
    </row>
    <row r="210" spans="1:56" x14ac:dyDescent="0.3">
      <c r="A210" s="1">
        <v>2013</v>
      </c>
      <c r="B210" s="1" t="s">
        <v>148</v>
      </c>
      <c r="C210" s="1" t="s">
        <v>537</v>
      </c>
      <c r="D210" s="1" t="s">
        <v>367</v>
      </c>
      <c r="E210" s="1" t="s">
        <v>63</v>
      </c>
      <c r="F210" s="1">
        <v>35.916699999999999</v>
      </c>
      <c r="G210" s="1">
        <v>137.86670000000001</v>
      </c>
      <c r="H210" s="1" t="s">
        <v>47</v>
      </c>
      <c r="I210" s="1" t="s">
        <v>47</v>
      </c>
      <c r="J210" s="2">
        <v>55.97</v>
      </c>
      <c r="K210" s="2">
        <v>1.054</v>
      </c>
      <c r="L210" s="2">
        <v>19.137</v>
      </c>
      <c r="M210" s="2"/>
      <c r="N210" s="2"/>
      <c r="O210" s="2"/>
      <c r="P210" s="2">
        <v>10.951000000000001</v>
      </c>
      <c r="Q210" s="2">
        <v>1.7869999999999999</v>
      </c>
      <c r="R210" s="2"/>
      <c r="S210" s="2">
        <v>1.206</v>
      </c>
      <c r="T210" s="2">
        <v>3.19</v>
      </c>
      <c r="U210" s="2">
        <v>0.254</v>
      </c>
      <c r="V210" s="2">
        <v>652.59</v>
      </c>
      <c r="W210" s="2">
        <v>16.22</v>
      </c>
      <c r="X210" s="2">
        <v>40.229999999999997</v>
      </c>
      <c r="Y210" s="2">
        <v>130.02000000000001</v>
      </c>
      <c r="Z210" s="2">
        <v>11.81</v>
      </c>
      <c r="AA210" s="2">
        <v>18.3</v>
      </c>
      <c r="AB210" s="2">
        <v>40.1</v>
      </c>
      <c r="AC210" s="2">
        <v>4.8</v>
      </c>
      <c r="AD210" s="2">
        <v>18.600000000000001</v>
      </c>
      <c r="AE210" s="2">
        <v>3.86</v>
      </c>
      <c r="AF210" s="2">
        <v>1.2</v>
      </c>
      <c r="AG210" s="2">
        <v>3.22</v>
      </c>
      <c r="AH210" s="2">
        <v>0.51</v>
      </c>
      <c r="AI210" s="2">
        <v>2.9</v>
      </c>
      <c r="AJ210" s="2">
        <v>0.6</v>
      </c>
      <c r="AK210" s="2">
        <v>1.59</v>
      </c>
      <c r="AL210" s="2">
        <v>0.24</v>
      </c>
      <c r="AM210" s="2">
        <v>1.55</v>
      </c>
      <c r="AN210" s="2">
        <v>0.24</v>
      </c>
      <c r="AO210" s="1">
        <v>2.95</v>
      </c>
      <c r="AP210" s="1">
        <v>12.46</v>
      </c>
      <c r="AQ210" s="1">
        <v>35.5</v>
      </c>
      <c r="AR210" s="1">
        <v>-548</v>
      </c>
      <c r="AS210" s="1">
        <v>-8</v>
      </c>
      <c r="AT210" s="1">
        <v>13</v>
      </c>
      <c r="AU210" s="3">
        <v>0.205693986</v>
      </c>
      <c r="AV210" s="6">
        <f t="shared" si="41"/>
        <v>130.02000000000001</v>
      </c>
      <c r="AW210" s="5">
        <f t="shared" si="42"/>
        <v>0.37538250294233033</v>
      </c>
      <c r="AX210" s="5">
        <f t="shared" si="43"/>
        <v>0.93143617906473619</v>
      </c>
      <c r="AY210" s="5">
        <f t="shared" si="44"/>
        <v>0.10293643110680865</v>
      </c>
      <c r="AZ210" s="5">
        <f t="shared" si="45"/>
        <v>3.2506738544474389E-2</v>
      </c>
      <c r="BA210" s="5">
        <f t="shared" si="46"/>
        <v>0.19527460770328103</v>
      </c>
      <c r="BB210" s="5">
        <f t="shared" si="47"/>
        <v>1.5043619082062232</v>
      </c>
      <c r="BC210" s="5">
        <f t="shared" si="48"/>
        <v>7.7919791412917272</v>
      </c>
      <c r="BD210" s="5">
        <f t="shared" si="49"/>
        <v>3.4509100394226498E-3</v>
      </c>
    </row>
    <row r="211" spans="1:56" x14ac:dyDescent="0.3">
      <c r="A211" s="1">
        <v>2013</v>
      </c>
      <c r="B211" s="1" t="s">
        <v>148</v>
      </c>
      <c r="C211" s="1" t="s">
        <v>320</v>
      </c>
      <c r="D211" s="1" t="s">
        <v>150</v>
      </c>
      <c r="E211" s="1" t="s">
        <v>63</v>
      </c>
      <c r="F211" s="1">
        <v>36.15</v>
      </c>
      <c r="G211" s="1">
        <v>136.5</v>
      </c>
      <c r="H211" s="1" t="s">
        <v>47</v>
      </c>
      <c r="I211" s="1" t="s">
        <v>47</v>
      </c>
      <c r="J211" s="2">
        <v>60.73</v>
      </c>
      <c r="K211" s="2">
        <v>0.86</v>
      </c>
      <c r="L211" s="2">
        <v>17.475999999999999</v>
      </c>
      <c r="M211" s="2"/>
      <c r="N211" s="2"/>
      <c r="O211" s="2"/>
      <c r="P211" s="2">
        <v>5.93</v>
      </c>
      <c r="Q211" s="2">
        <v>3.0489999999999999</v>
      </c>
      <c r="R211" s="2"/>
      <c r="S211" s="2">
        <v>2.3119999999999998</v>
      </c>
      <c r="T211" s="2">
        <v>3.19</v>
      </c>
      <c r="U211" s="2">
        <v>0.309</v>
      </c>
      <c r="V211" s="2">
        <v>679.56</v>
      </c>
      <c r="W211" s="2">
        <v>16.809999999999999</v>
      </c>
      <c r="X211" s="2">
        <v>40.43</v>
      </c>
      <c r="Y211" s="2">
        <v>147.35</v>
      </c>
      <c r="Z211" s="2">
        <v>20.32</v>
      </c>
      <c r="AA211" s="2">
        <v>31.09</v>
      </c>
      <c r="AB211" s="2">
        <v>60.25</v>
      </c>
      <c r="AC211" s="2">
        <v>6.3</v>
      </c>
      <c r="AD211" s="2">
        <v>23.9</v>
      </c>
      <c r="AE211" s="2">
        <v>3.82</v>
      </c>
      <c r="AF211" s="2">
        <v>1.17</v>
      </c>
      <c r="AG211" s="2">
        <v>3.34</v>
      </c>
      <c r="AH211" s="2">
        <v>0.52</v>
      </c>
      <c r="AI211" s="2">
        <v>2.58</v>
      </c>
      <c r="AJ211" s="2">
        <v>0.5</v>
      </c>
      <c r="AK211" s="2">
        <v>1.51</v>
      </c>
      <c r="AL211" s="2">
        <v>0.23</v>
      </c>
      <c r="AM211" s="2">
        <v>1.53</v>
      </c>
      <c r="AN211" s="2">
        <v>0.22</v>
      </c>
      <c r="AO211" s="1">
        <v>3.03</v>
      </c>
      <c r="AP211" s="1">
        <v>15.58</v>
      </c>
      <c r="AQ211" s="1">
        <v>61.5</v>
      </c>
      <c r="AR211" s="1">
        <v>-580</v>
      </c>
      <c r="AS211" s="1">
        <v>243</v>
      </c>
      <c r="AT211" s="1">
        <v>13</v>
      </c>
      <c r="AU211" s="3">
        <v>0.97909670800000004</v>
      </c>
      <c r="AV211" s="6">
        <f t="shared" si="41"/>
        <v>147.35</v>
      </c>
      <c r="AW211" s="5">
        <f t="shared" si="42"/>
        <v>0.34280109846998819</v>
      </c>
      <c r="AX211" s="5">
        <f t="shared" si="43"/>
        <v>1.0106506906307204</v>
      </c>
      <c r="AY211" s="5">
        <f t="shared" si="44"/>
        <v>0.10293643110680865</v>
      </c>
      <c r="AZ211" s="5">
        <f t="shared" si="45"/>
        <v>6.2318059299191368E-2</v>
      </c>
      <c r="BA211" s="5">
        <f t="shared" si="46"/>
        <v>0.10574179743223966</v>
      </c>
      <c r="BB211" s="5">
        <f t="shared" si="47"/>
        <v>1.0874173154183615</v>
      </c>
      <c r="BC211" s="5">
        <f t="shared" si="48"/>
        <v>8.1463820451614097</v>
      </c>
      <c r="BD211" s="5">
        <f t="shared" si="49"/>
        <v>5.5742807974321447E-3</v>
      </c>
    </row>
    <row r="212" spans="1:56" x14ac:dyDescent="0.3">
      <c r="A212" s="1">
        <v>2013</v>
      </c>
      <c r="B212" s="1" t="s">
        <v>148</v>
      </c>
      <c r="C212" s="1" t="s">
        <v>323</v>
      </c>
      <c r="D212" s="1" t="s">
        <v>155</v>
      </c>
      <c r="E212" s="1" t="s">
        <v>63</v>
      </c>
      <c r="F212" s="1">
        <v>35.938899999999997</v>
      </c>
      <c r="G212" s="1">
        <v>136.79220000000001</v>
      </c>
      <c r="H212" s="1" t="s">
        <v>47</v>
      </c>
      <c r="I212" s="1" t="s">
        <v>47</v>
      </c>
      <c r="J212" s="2">
        <v>61.51</v>
      </c>
      <c r="K212" s="2">
        <v>0.749</v>
      </c>
      <c r="L212" s="2">
        <v>17.785</v>
      </c>
      <c r="M212" s="2"/>
      <c r="N212" s="2"/>
      <c r="O212" s="2"/>
      <c r="P212" s="2">
        <v>5.8440000000000003</v>
      </c>
      <c r="Q212" s="2">
        <v>2.9319999999999999</v>
      </c>
      <c r="R212" s="2"/>
      <c r="S212" s="2">
        <v>1.984</v>
      </c>
      <c r="T212" s="2">
        <v>3.35</v>
      </c>
      <c r="U212" s="2">
        <v>0.19700000000000001</v>
      </c>
      <c r="V212" s="2">
        <v>640.29999999999995</v>
      </c>
      <c r="W212" s="2">
        <v>14.32</v>
      </c>
      <c r="X212" s="2">
        <v>44.71</v>
      </c>
      <c r="Y212" s="2">
        <v>132.99</v>
      </c>
      <c r="Z212" s="2">
        <v>13.91</v>
      </c>
      <c r="AA212" s="2">
        <v>21.84</v>
      </c>
      <c r="AB212" s="2">
        <v>44.38</v>
      </c>
      <c r="AC212" s="2">
        <v>4.91</v>
      </c>
      <c r="AD212" s="2">
        <v>19.100000000000001</v>
      </c>
      <c r="AE212" s="2">
        <v>3.45</v>
      </c>
      <c r="AF212" s="2">
        <v>1.06</v>
      </c>
      <c r="AG212" s="2">
        <v>3.22</v>
      </c>
      <c r="AH212" s="2">
        <v>0.51</v>
      </c>
      <c r="AI212" s="2">
        <v>2.66</v>
      </c>
      <c r="AJ212" s="2">
        <v>0.5</v>
      </c>
      <c r="AK212" s="2">
        <v>1.49</v>
      </c>
      <c r="AL212" s="2">
        <v>0.24</v>
      </c>
      <c r="AM212" s="2">
        <v>1.57</v>
      </c>
      <c r="AN212" s="2">
        <v>0.22</v>
      </c>
      <c r="AO212" s="1">
        <v>2.94</v>
      </c>
      <c r="AP212" s="1">
        <v>13.45</v>
      </c>
      <c r="AQ212" s="1">
        <v>49.8</v>
      </c>
      <c r="AR212" s="1">
        <v>-490</v>
      </c>
      <c r="AS212" s="1">
        <v>700</v>
      </c>
      <c r="AT212" s="1">
        <v>13</v>
      </c>
      <c r="AU212" s="3">
        <v>0.96935031400000005</v>
      </c>
      <c r="AV212" s="6">
        <f t="shared" si="41"/>
        <v>132.99</v>
      </c>
      <c r="AW212" s="5">
        <f t="shared" si="42"/>
        <v>0.34886229894076104</v>
      </c>
      <c r="AX212" s="5">
        <f t="shared" si="43"/>
        <v>1.0236312198369113</v>
      </c>
      <c r="AY212" s="5">
        <f t="shared" si="44"/>
        <v>0.10809938689899969</v>
      </c>
      <c r="AZ212" s="5">
        <f t="shared" si="45"/>
        <v>5.3477088948787062E-2</v>
      </c>
      <c r="BA212" s="5">
        <f t="shared" si="46"/>
        <v>0.10420827389443653</v>
      </c>
      <c r="BB212" s="5">
        <f t="shared" si="47"/>
        <v>1.0360864021469112</v>
      </c>
      <c r="BC212" s="5">
        <f t="shared" si="48"/>
        <v>8.1900133214421444</v>
      </c>
      <c r="BD212" s="5">
        <f t="shared" si="49"/>
        <v>5.2554088773585639E-3</v>
      </c>
    </row>
    <row r="213" spans="1:56" x14ac:dyDescent="0.3">
      <c r="A213" s="1">
        <v>2013</v>
      </c>
      <c r="B213" s="1" t="s">
        <v>148</v>
      </c>
      <c r="C213" s="1" t="s">
        <v>409</v>
      </c>
      <c r="D213" s="1" t="s">
        <v>150</v>
      </c>
      <c r="E213" s="1" t="s">
        <v>63</v>
      </c>
      <c r="F213" s="1">
        <v>36.15</v>
      </c>
      <c r="G213" s="1">
        <v>136.5</v>
      </c>
      <c r="H213" s="1" t="s">
        <v>47</v>
      </c>
      <c r="I213" s="1" t="s">
        <v>47</v>
      </c>
      <c r="J213" s="2">
        <v>61.73</v>
      </c>
      <c r="K213" s="2">
        <v>0.82299999999999995</v>
      </c>
      <c r="L213" s="2">
        <v>17.376000000000001</v>
      </c>
      <c r="M213" s="2"/>
      <c r="N213" s="2"/>
      <c r="O213" s="2"/>
      <c r="P213" s="2">
        <v>5.7759999999999998</v>
      </c>
      <c r="Q213" s="2">
        <v>2.9430000000000001</v>
      </c>
      <c r="R213" s="2"/>
      <c r="S213" s="2">
        <v>2.39</v>
      </c>
      <c r="T213" s="2">
        <v>3.08</v>
      </c>
      <c r="U213" s="2">
        <v>0.23100000000000001</v>
      </c>
      <c r="V213" s="2">
        <v>643.22</v>
      </c>
      <c r="W213" s="2">
        <v>14.02</v>
      </c>
      <c r="X213" s="2">
        <v>45.88</v>
      </c>
      <c r="Y213" s="2">
        <v>146.05000000000001</v>
      </c>
      <c r="Z213" s="2">
        <v>22.97</v>
      </c>
      <c r="AA213" s="2">
        <v>31.47</v>
      </c>
      <c r="AB213" s="2">
        <v>60.03</v>
      </c>
      <c r="AC213" s="2">
        <v>6.19</v>
      </c>
      <c r="AD213" s="2">
        <v>22.6</v>
      </c>
      <c r="AE213" s="2">
        <v>3.63</v>
      </c>
      <c r="AF213" s="2">
        <v>1.1399999999999999</v>
      </c>
      <c r="AG213" s="2">
        <v>3.33</v>
      </c>
      <c r="AH213" s="2">
        <v>0.5</v>
      </c>
      <c r="AI213" s="2">
        <v>2.59</v>
      </c>
      <c r="AJ213" s="2">
        <v>0.5</v>
      </c>
      <c r="AK213" s="2">
        <v>1.38</v>
      </c>
      <c r="AL213" s="2">
        <v>0.21</v>
      </c>
      <c r="AM213" s="2">
        <v>1.37</v>
      </c>
      <c r="AN213" s="2">
        <v>0.2</v>
      </c>
      <c r="AO213" s="1">
        <v>2.99</v>
      </c>
      <c r="AP213" s="1">
        <v>16.03</v>
      </c>
      <c r="AQ213" s="1">
        <v>57.6</v>
      </c>
      <c r="AR213" s="1">
        <v>-439</v>
      </c>
      <c r="AS213" s="1">
        <v>430</v>
      </c>
      <c r="AT213" s="1">
        <v>13</v>
      </c>
      <c r="AU213" s="3">
        <v>0.564745461</v>
      </c>
      <c r="AV213" s="6">
        <f t="shared" si="41"/>
        <v>146.05000000000001</v>
      </c>
      <c r="AW213" s="5">
        <f t="shared" si="42"/>
        <v>0.3408395449195763</v>
      </c>
      <c r="AX213" s="5">
        <f t="shared" si="43"/>
        <v>1.0272923947412214</v>
      </c>
      <c r="AY213" s="5">
        <f t="shared" si="44"/>
        <v>9.9386898999677328E-2</v>
      </c>
      <c r="AZ213" s="5">
        <f t="shared" si="45"/>
        <v>6.4420485175202158E-2</v>
      </c>
      <c r="BA213" s="5">
        <f t="shared" si="46"/>
        <v>0.10299572039942939</v>
      </c>
      <c r="BB213" s="5">
        <f t="shared" si="47"/>
        <v>1.0561399655527883</v>
      </c>
      <c r="BC213" s="5">
        <f t="shared" si="48"/>
        <v>8.1729677925471478</v>
      </c>
      <c r="BD213" s="5">
        <f t="shared" si="49"/>
        <v>5.6739604791874107E-3</v>
      </c>
    </row>
    <row r="214" spans="1:56" x14ac:dyDescent="0.3">
      <c r="A214" s="1">
        <v>2013</v>
      </c>
      <c r="B214" s="1" t="s">
        <v>148</v>
      </c>
      <c r="C214" s="1" t="s">
        <v>351</v>
      </c>
      <c r="D214" s="1" t="s">
        <v>338</v>
      </c>
      <c r="E214" s="1" t="s">
        <v>63</v>
      </c>
      <c r="F214" s="1">
        <v>35.938899999999997</v>
      </c>
      <c r="G214" s="1">
        <v>136.79220000000001</v>
      </c>
      <c r="H214" s="1" t="s">
        <v>47</v>
      </c>
      <c r="I214" s="1" t="s">
        <v>47</v>
      </c>
      <c r="J214" s="2">
        <v>62.48</v>
      </c>
      <c r="K214" s="2">
        <v>0.83599999999999997</v>
      </c>
      <c r="L214" s="2">
        <v>17.47</v>
      </c>
      <c r="M214" s="2"/>
      <c r="N214" s="2"/>
      <c r="O214" s="2"/>
      <c r="P214" s="2">
        <v>5.5049999999999999</v>
      </c>
      <c r="Q214" s="2">
        <v>2.8540000000000001</v>
      </c>
      <c r="R214" s="2"/>
      <c r="S214" s="2">
        <v>1.4370000000000001</v>
      </c>
      <c r="T214" s="2">
        <v>3.53</v>
      </c>
      <c r="U214" s="2">
        <v>0.24099999999999999</v>
      </c>
      <c r="V214" s="2">
        <v>682.84</v>
      </c>
      <c r="W214" s="2">
        <v>14.77</v>
      </c>
      <c r="X214" s="2">
        <v>46.23</v>
      </c>
      <c r="Y214" s="2">
        <v>177.09</v>
      </c>
      <c r="Z214" s="2">
        <v>19.48</v>
      </c>
      <c r="AA214" s="2">
        <v>21.04</v>
      </c>
      <c r="AB214" s="2">
        <v>39.880000000000003</v>
      </c>
      <c r="AC214" s="2">
        <v>4.96</v>
      </c>
      <c r="AD214" s="2">
        <v>20.6</v>
      </c>
      <c r="AE214" s="2">
        <v>3.94</v>
      </c>
      <c r="AF214" s="2">
        <v>1.31</v>
      </c>
      <c r="AG214" s="2">
        <v>3.53</v>
      </c>
      <c r="AH214" s="2">
        <v>0.52</v>
      </c>
      <c r="AI214" s="2">
        <v>2.48</v>
      </c>
      <c r="AJ214" s="2">
        <v>0.5</v>
      </c>
      <c r="AK214" s="2">
        <v>1.29</v>
      </c>
      <c r="AL214" s="2">
        <v>0.19</v>
      </c>
      <c r="AM214" s="2">
        <v>1.08</v>
      </c>
      <c r="AN214" s="2">
        <v>0.17</v>
      </c>
      <c r="AO214" s="1">
        <v>2.87</v>
      </c>
      <c r="AP214" s="1">
        <v>14.8</v>
      </c>
      <c r="AQ214" s="1">
        <v>12.4</v>
      </c>
      <c r="AR214" s="1">
        <v>-414</v>
      </c>
      <c r="AS214" s="1">
        <v>4993</v>
      </c>
      <c r="AT214" s="1">
        <v>13</v>
      </c>
      <c r="AU214" s="3">
        <v>0.81782792100000001</v>
      </c>
      <c r="AV214" s="6">
        <f t="shared" si="41"/>
        <v>177.09</v>
      </c>
      <c r="AW214" s="5">
        <f t="shared" si="42"/>
        <v>0.34268340525696345</v>
      </c>
      <c r="AX214" s="5">
        <f t="shared" si="43"/>
        <v>1.0397736728240972</v>
      </c>
      <c r="AY214" s="5">
        <f t="shared" si="44"/>
        <v>0.11390771216521459</v>
      </c>
      <c r="AZ214" s="5">
        <f t="shared" si="45"/>
        <v>3.8733153638814015E-2</v>
      </c>
      <c r="BA214" s="5">
        <f t="shared" si="46"/>
        <v>9.8163338088445073E-2</v>
      </c>
      <c r="BB214" s="5">
        <f t="shared" si="47"/>
        <v>0.97938431337510667</v>
      </c>
      <c r="BC214" s="5">
        <f t="shared" si="48"/>
        <v>8.2382100968981753</v>
      </c>
      <c r="BD214" s="5">
        <f t="shared" si="49"/>
        <v>7.3436700505620225E-3</v>
      </c>
    </row>
    <row r="215" spans="1:56" x14ac:dyDescent="0.3">
      <c r="A215" s="1">
        <v>2013</v>
      </c>
      <c r="B215" s="1" t="s">
        <v>148</v>
      </c>
      <c r="C215" s="1" t="s">
        <v>356</v>
      </c>
      <c r="D215" s="1" t="s">
        <v>150</v>
      </c>
      <c r="E215" s="1" t="s">
        <v>63</v>
      </c>
      <c r="F215" s="1">
        <v>36.15</v>
      </c>
      <c r="G215" s="1">
        <v>136.5</v>
      </c>
      <c r="H215" s="1" t="s">
        <v>47</v>
      </c>
      <c r="I215" s="1" t="s">
        <v>47</v>
      </c>
      <c r="J215" s="2">
        <v>64.489999999999995</v>
      </c>
      <c r="K215" s="2">
        <v>0.873</v>
      </c>
      <c r="L215" s="2">
        <v>16.728000000000002</v>
      </c>
      <c r="M215" s="2"/>
      <c r="N215" s="2"/>
      <c r="O215" s="2"/>
      <c r="P215" s="2">
        <v>4.5819999999999999</v>
      </c>
      <c r="Q215" s="2">
        <v>1.6479999999999999</v>
      </c>
      <c r="R215" s="2"/>
      <c r="S215" s="2">
        <v>2.879</v>
      </c>
      <c r="T215" s="2">
        <v>3.28</v>
      </c>
      <c r="U215" s="2">
        <v>0.29499999999999998</v>
      </c>
      <c r="V215" s="2">
        <v>638.9</v>
      </c>
      <c r="W215" s="2">
        <v>13.65</v>
      </c>
      <c r="X215" s="2">
        <v>46.81</v>
      </c>
      <c r="Y215" s="2">
        <v>156.91999999999999</v>
      </c>
      <c r="Z215" s="2">
        <v>28.93</v>
      </c>
      <c r="AA215" s="2">
        <v>40.21</v>
      </c>
      <c r="AB215" s="2">
        <v>73.12</v>
      </c>
      <c r="AC215" s="2">
        <v>7.84</v>
      </c>
      <c r="AD215" s="2">
        <v>28.3</v>
      </c>
      <c r="AE215" s="2">
        <v>4.46</v>
      </c>
      <c r="AF215" s="2">
        <v>1.24</v>
      </c>
      <c r="AG215" s="2">
        <v>3.74</v>
      </c>
      <c r="AH215" s="2">
        <v>0.52</v>
      </c>
      <c r="AI215" s="2">
        <v>2.57</v>
      </c>
      <c r="AJ215" s="2">
        <v>0.5</v>
      </c>
      <c r="AK215" s="2">
        <v>1.39</v>
      </c>
      <c r="AL215" s="2">
        <v>0.22</v>
      </c>
      <c r="AM215" s="2">
        <v>1.39</v>
      </c>
      <c r="AN215" s="2">
        <v>0.2</v>
      </c>
      <c r="AO215" s="1">
        <v>3.09</v>
      </c>
      <c r="AP215" s="1">
        <v>17.559999999999999</v>
      </c>
      <c r="AQ215" s="1">
        <v>57</v>
      </c>
      <c r="AR215" s="1">
        <v>-625</v>
      </c>
      <c r="AS215" s="1">
        <v>1891</v>
      </c>
      <c r="AT215" s="1">
        <v>13</v>
      </c>
      <c r="AU215" s="3">
        <v>0.79569218799999997</v>
      </c>
      <c r="AV215" s="6">
        <f t="shared" si="41"/>
        <v>156.91999999999999</v>
      </c>
      <c r="AW215" s="5">
        <f t="shared" si="42"/>
        <v>0.32812867791290701</v>
      </c>
      <c r="AX215" s="5">
        <f t="shared" si="43"/>
        <v>1.0732234980862039</v>
      </c>
      <c r="AY215" s="5">
        <f t="shared" si="44"/>
        <v>0.1058405937399161</v>
      </c>
      <c r="AZ215" s="5">
        <f t="shared" si="45"/>
        <v>7.7601078167115894E-2</v>
      </c>
      <c r="BA215" s="5">
        <f t="shared" si="46"/>
        <v>8.1704707560627671E-2</v>
      </c>
      <c r="BB215" s="5">
        <f t="shared" si="47"/>
        <v>0.98493755770789737</v>
      </c>
      <c r="BC215" s="5">
        <f t="shared" si="48"/>
        <v>8.2334898392153058</v>
      </c>
      <c r="BD215" s="5">
        <f t="shared" si="49"/>
        <v>6.4766053689966725E-3</v>
      </c>
    </row>
    <row r="216" spans="1:56" x14ac:dyDescent="0.3">
      <c r="A216" s="1">
        <v>2013</v>
      </c>
      <c r="B216" s="1" t="s">
        <v>148</v>
      </c>
      <c r="C216" s="1" t="s">
        <v>149</v>
      </c>
      <c r="D216" s="1" t="s">
        <v>150</v>
      </c>
      <c r="E216" s="1" t="s">
        <v>63</v>
      </c>
      <c r="F216" s="1">
        <v>36.15</v>
      </c>
      <c r="G216" s="1">
        <v>136.5</v>
      </c>
      <c r="H216" s="1" t="s">
        <v>47</v>
      </c>
      <c r="I216" s="1" t="s">
        <v>47</v>
      </c>
      <c r="J216" s="2">
        <v>61.02</v>
      </c>
      <c r="K216" s="2">
        <v>0.79100000000000004</v>
      </c>
      <c r="L216" s="2">
        <v>17.981000000000002</v>
      </c>
      <c r="M216" s="2"/>
      <c r="N216" s="2"/>
      <c r="O216" s="2"/>
      <c r="P216" s="2">
        <v>5.673</v>
      </c>
      <c r="Q216" s="2">
        <v>2.7080000000000002</v>
      </c>
      <c r="R216" s="2"/>
      <c r="S216" s="2">
        <v>2.1659999999999999</v>
      </c>
      <c r="T216" s="2">
        <v>3.13</v>
      </c>
      <c r="U216" s="2">
        <v>0.29299999999999998</v>
      </c>
      <c r="V216" s="2">
        <v>748.03</v>
      </c>
      <c r="W216" s="2">
        <v>14.9</v>
      </c>
      <c r="X216" s="2">
        <v>50.2</v>
      </c>
      <c r="Y216" s="2">
        <v>195.58</v>
      </c>
      <c r="Z216" s="2">
        <v>29.64</v>
      </c>
      <c r="AA216" s="2">
        <v>45.35</v>
      </c>
      <c r="AB216" s="2">
        <v>98.27</v>
      </c>
      <c r="AC216" s="2">
        <v>10.73</v>
      </c>
      <c r="AD216" s="2">
        <v>40.4</v>
      </c>
      <c r="AE216" s="2">
        <v>6.32</v>
      </c>
      <c r="AF216" s="2">
        <v>1.71</v>
      </c>
      <c r="AG216" s="2">
        <v>4.9400000000000004</v>
      </c>
      <c r="AH216" s="2">
        <v>0.7</v>
      </c>
      <c r="AI216" s="2">
        <v>3.1</v>
      </c>
      <c r="AJ216" s="2">
        <v>0.5</v>
      </c>
      <c r="AK216" s="2">
        <v>1.51</v>
      </c>
      <c r="AL216" s="2">
        <v>0.24</v>
      </c>
      <c r="AM216" s="2">
        <v>1.53</v>
      </c>
      <c r="AN216" s="2">
        <v>0.21</v>
      </c>
      <c r="AO216" s="1">
        <v>3.29</v>
      </c>
      <c r="AP216" s="1">
        <v>18.809999999999999</v>
      </c>
      <c r="AQ216" s="1">
        <v>32.200000000000003</v>
      </c>
      <c r="AR216" s="1">
        <v>-948</v>
      </c>
      <c r="AS216" s="1">
        <v>3768</v>
      </c>
      <c r="AT216" s="1">
        <v>13</v>
      </c>
      <c r="AU216" s="3">
        <v>2.5592122349999999</v>
      </c>
      <c r="AV216" s="6">
        <f t="shared" si="41"/>
        <v>195.58</v>
      </c>
      <c r="AW216" s="5">
        <f t="shared" si="42"/>
        <v>0.35270694389956847</v>
      </c>
      <c r="AX216" s="5">
        <f t="shared" si="43"/>
        <v>1.0154767848227659</v>
      </c>
      <c r="AY216" s="5">
        <f t="shared" si="44"/>
        <v>0.10100032268473701</v>
      </c>
      <c r="AZ216" s="5">
        <f t="shared" si="45"/>
        <v>5.8382749326145546E-2</v>
      </c>
      <c r="BA216" s="5">
        <f t="shared" si="46"/>
        <v>0.10115905848787447</v>
      </c>
      <c r="BB216" s="5">
        <f t="shared" si="47"/>
        <v>1.0098710610167325</v>
      </c>
      <c r="BC216" s="5">
        <f t="shared" si="48"/>
        <v>8.212296361402796</v>
      </c>
      <c r="BD216" s="5">
        <f t="shared" si="49"/>
        <v>7.9029524224899315E-3</v>
      </c>
    </row>
    <row r="217" spans="1:56" x14ac:dyDescent="0.3">
      <c r="A217" s="1">
        <v>2013</v>
      </c>
      <c r="B217" s="1" t="s">
        <v>148</v>
      </c>
      <c r="C217" s="1" t="s">
        <v>349</v>
      </c>
      <c r="D217" s="1" t="s">
        <v>155</v>
      </c>
      <c r="E217" s="1" t="s">
        <v>63</v>
      </c>
      <c r="F217" s="1">
        <v>35.938899999999997</v>
      </c>
      <c r="G217" s="1">
        <v>136.79220000000001</v>
      </c>
      <c r="H217" s="1" t="s">
        <v>47</v>
      </c>
      <c r="I217" s="1" t="s">
        <v>47</v>
      </c>
      <c r="J217" s="2">
        <v>59.4</v>
      </c>
      <c r="K217" s="2">
        <v>0.83699999999999997</v>
      </c>
      <c r="L217" s="2">
        <v>17.434000000000001</v>
      </c>
      <c r="M217" s="2"/>
      <c r="N217" s="2"/>
      <c r="O217" s="2"/>
      <c r="P217" s="2">
        <v>6.5279999999999996</v>
      </c>
      <c r="Q217" s="2">
        <v>3.601</v>
      </c>
      <c r="R217" s="2"/>
      <c r="S217" s="2">
        <v>2.0249999999999999</v>
      </c>
      <c r="T217" s="2">
        <v>3.43</v>
      </c>
      <c r="U217" s="2">
        <v>0.36699999999999999</v>
      </c>
      <c r="V217" s="2">
        <v>859.84</v>
      </c>
      <c r="W217" s="2">
        <v>16.93</v>
      </c>
      <c r="X217" s="2">
        <v>50.79</v>
      </c>
      <c r="Y217" s="2">
        <v>176.74</v>
      </c>
      <c r="Z217" s="2">
        <v>18.14</v>
      </c>
      <c r="AA217" s="2">
        <v>31.74</v>
      </c>
      <c r="AB217" s="2">
        <v>67.209999999999994</v>
      </c>
      <c r="AC217" s="2">
        <v>7.51</v>
      </c>
      <c r="AD217" s="2">
        <v>28.9</v>
      </c>
      <c r="AE217" s="2">
        <v>4.9400000000000004</v>
      </c>
      <c r="AF217" s="2">
        <v>1.44</v>
      </c>
      <c r="AG217" s="2">
        <v>4.17</v>
      </c>
      <c r="AH217" s="2">
        <v>0.63</v>
      </c>
      <c r="AI217" s="2">
        <v>3.1</v>
      </c>
      <c r="AJ217" s="2">
        <v>0.6</v>
      </c>
      <c r="AK217" s="2">
        <v>1.71</v>
      </c>
      <c r="AL217" s="2">
        <v>0.28000000000000003</v>
      </c>
      <c r="AM217" s="2">
        <v>1.75</v>
      </c>
      <c r="AN217" s="2">
        <v>0.26</v>
      </c>
      <c r="AO217" s="1">
        <v>3.2</v>
      </c>
      <c r="AP217" s="1">
        <v>15.25</v>
      </c>
      <c r="AQ217" s="1">
        <v>46</v>
      </c>
      <c r="AR217" s="1">
        <v>-741</v>
      </c>
      <c r="AS217" s="1">
        <v>1027</v>
      </c>
      <c r="AT217" s="1">
        <v>13</v>
      </c>
      <c r="AU217" s="3">
        <v>0.8327698</v>
      </c>
      <c r="AV217" s="6">
        <f t="shared" si="41"/>
        <v>176.74</v>
      </c>
      <c r="AW217" s="5">
        <f t="shared" si="42"/>
        <v>0.34197724597881524</v>
      </c>
      <c r="AX217" s="5">
        <f t="shared" si="43"/>
        <v>0.98851722416375432</v>
      </c>
      <c r="AY217" s="5">
        <f t="shared" si="44"/>
        <v>0.1106808647950952</v>
      </c>
      <c r="AZ217" s="5">
        <f t="shared" si="45"/>
        <v>5.4582210242587595E-2</v>
      </c>
      <c r="BA217" s="5">
        <f t="shared" si="46"/>
        <v>0.11640513552068474</v>
      </c>
      <c r="BB217" s="5">
        <f t="shared" si="47"/>
        <v>1.1775562121087408</v>
      </c>
      <c r="BC217" s="5">
        <f t="shared" si="48"/>
        <v>8.0697639829745889</v>
      </c>
      <c r="BD217" s="5">
        <f t="shared" si="49"/>
        <v>6.1929667860567243E-3</v>
      </c>
    </row>
    <row r="218" spans="1:56" x14ac:dyDescent="0.3">
      <c r="A218" s="1">
        <v>2013</v>
      </c>
      <c r="B218" s="1" t="s">
        <v>148</v>
      </c>
      <c r="C218" s="1" t="s">
        <v>154</v>
      </c>
      <c r="D218" s="1" t="s">
        <v>155</v>
      </c>
      <c r="E218" s="1" t="s">
        <v>63</v>
      </c>
      <c r="F218" s="1">
        <v>35.938899999999997</v>
      </c>
      <c r="G218" s="1">
        <v>136.79220000000001</v>
      </c>
      <c r="H218" s="1" t="s">
        <v>47</v>
      </c>
      <c r="I218" s="1" t="s">
        <v>47</v>
      </c>
      <c r="J218" s="2">
        <v>61.73</v>
      </c>
      <c r="K218" s="2">
        <v>0.69399999999999995</v>
      </c>
      <c r="L218" s="2">
        <v>18.128</v>
      </c>
      <c r="M218" s="2"/>
      <c r="N218" s="2"/>
      <c r="O218" s="2"/>
      <c r="P218" s="2">
        <v>5.758</v>
      </c>
      <c r="Q218" s="2">
        <v>2.7570000000000001</v>
      </c>
      <c r="R218" s="2"/>
      <c r="S218" s="2">
        <v>2.0139999999999998</v>
      </c>
      <c r="T218" s="2">
        <v>3.38</v>
      </c>
      <c r="U218" s="2">
        <v>0.18</v>
      </c>
      <c r="V218" s="2">
        <v>654.67999999999995</v>
      </c>
      <c r="W218" s="2">
        <v>12.59</v>
      </c>
      <c r="X218" s="2">
        <v>52</v>
      </c>
      <c r="Y218" s="2">
        <v>130.28</v>
      </c>
      <c r="Z218" s="2">
        <v>15.91</v>
      </c>
      <c r="AA218" s="2">
        <v>21.32</v>
      </c>
      <c r="AB218" s="2">
        <v>41.84</v>
      </c>
      <c r="AC218" s="2">
        <v>4.51</v>
      </c>
      <c r="AD218" s="2">
        <v>17.600000000000001</v>
      </c>
      <c r="AE218" s="2">
        <v>3.07</v>
      </c>
      <c r="AF218" s="2">
        <v>1.02</v>
      </c>
      <c r="AG218" s="2">
        <v>2.75</v>
      </c>
      <c r="AH218" s="2">
        <v>0.45</v>
      </c>
      <c r="AI218" s="2">
        <v>2.2400000000000002</v>
      </c>
      <c r="AJ218" s="2">
        <v>0.4</v>
      </c>
      <c r="AK218" s="2">
        <v>1.37</v>
      </c>
      <c r="AL218" s="2">
        <v>0.22</v>
      </c>
      <c r="AM218" s="2">
        <v>1.34</v>
      </c>
      <c r="AN218" s="2">
        <v>0.19</v>
      </c>
      <c r="AO218" s="1">
        <v>2.82</v>
      </c>
      <c r="AP218" s="1">
        <v>14.01</v>
      </c>
      <c r="AQ218" s="1">
        <v>56.6</v>
      </c>
      <c r="AR218" s="1">
        <v>-506</v>
      </c>
      <c r="AS218" s="1">
        <v>110</v>
      </c>
      <c r="AT218" s="1">
        <v>13</v>
      </c>
      <c r="AU218" s="3">
        <v>2.4704256710000001</v>
      </c>
      <c r="AV218" s="6">
        <f t="shared" si="41"/>
        <v>130.28</v>
      </c>
      <c r="AW218" s="5">
        <f t="shared" si="42"/>
        <v>0.35559042761867399</v>
      </c>
      <c r="AX218" s="5">
        <f t="shared" si="43"/>
        <v>1.0272923947412214</v>
      </c>
      <c r="AY218" s="5">
        <f t="shared" si="44"/>
        <v>0.1090674411100355</v>
      </c>
      <c r="AZ218" s="5">
        <f t="shared" si="45"/>
        <v>5.4285714285714277E-2</v>
      </c>
      <c r="BA218" s="5">
        <f t="shared" si="46"/>
        <v>0.10267475035663338</v>
      </c>
      <c r="BB218" s="5">
        <f t="shared" si="47"/>
        <v>1.0093275598739393</v>
      </c>
      <c r="BC218" s="5">
        <f t="shared" si="48"/>
        <v>8.2127583373741686</v>
      </c>
      <c r="BD218" s="5">
        <f t="shared" si="49"/>
        <v>5.2667573391794583E-3</v>
      </c>
    </row>
    <row r="219" spans="1:56" x14ac:dyDescent="0.3">
      <c r="A219" s="1">
        <v>2013</v>
      </c>
      <c r="B219" s="1" t="s">
        <v>148</v>
      </c>
      <c r="C219" s="1" t="s">
        <v>337</v>
      </c>
      <c r="D219" s="1" t="s">
        <v>338</v>
      </c>
      <c r="E219" s="1" t="s">
        <v>63</v>
      </c>
      <c r="F219" s="1">
        <v>35.938899999999997</v>
      </c>
      <c r="G219" s="1">
        <v>136.79220000000001</v>
      </c>
      <c r="H219" s="1" t="s">
        <v>47</v>
      </c>
      <c r="I219" s="1" t="s">
        <v>47</v>
      </c>
      <c r="J219" s="2">
        <v>59.56</v>
      </c>
      <c r="K219" s="2">
        <v>0.91300000000000003</v>
      </c>
      <c r="L219" s="2">
        <v>19.61</v>
      </c>
      <c r="M219" s="2"/>
      <c r="N219" s="2"/>
      <c r="O219" s="2"/>
      <c r="P219" s="2">
        <v>4.9790000000000001</v>
      </c>
      <c r="Q219" s="2">
        <v>3.2290000000000001</v>
      </c>
      <c r="R219" s="2"/>
      <c r="S219" s="2">
        <v>1.587</v>
      </c>
      <c r="T219" s="2">
        <v>3.14</v>
      </c>
      <c r="U219" s="2">
        <v>0.373</v>
      </c>
      <c r="V219" s="2">
        <v>720.31</v>
      </c>
      <c r="W219" s="2">
        <v>13.5</v>
      </c>
      <c r="X219" s="2">
        <v>53.36</v>
      </c>
      <c r="Y219" s="2">
        <v>170.6</v>
      </c>
      <c r="Z219" s="2">
        <v>19.86</v>
      </c>
      <c r="AA219" s="2">
        <v>24.43</v>
      </c>
      <c r="AB219" s="2">
        <v>52.49</v>
      </c>
      <c r="AC219" s="2">
        <v>6.37</v>
      </c>
      <c r="AD219" s="2">
        <v>25.4</v>
      </c>
      <c r="AE219" s="2">
        <v>4.3600000000000003</v>
      </c>
      <c r="AF219" s="2">
        <v>1.38</v>
      </c>
      <c r="AG219" s="2">
        <v>3.65</v>
      </c>
      <c r="AH219" s="2">
        <v>0.54</v>
      </c>
      <c r="AI219" s="2">
        <v>2.4900000000000002</v>
      </c>
      <c r="AJ219" s="2">
        <v>0.5</v>
      </c>
      <c r="AK219" s="2">
        <v>1.4</v>
      </c>
      <c r="AL219" s="2">
        <v>0.2</v>
      </c>
      <c r="AM219" s="2">
        <v>1.23</v>
      </c>
      <c r="AN219" s="2">
        <v>0.19</v>
      </c>
      <c r="AO219" s="1">
        <v>2.98</v>
      </c>
      <c r="AP219" s="1">
        <v>15.77</v>
      </c>
      <c r="AQ219" s="1">
        <v>23.5</v>
      </c>
      <c r="AR219" s="1">
        <v>-755</v>
      </c>
      <c r="AS219" s="1">
        <v>1822</v>
      </c>
      <c r="AT219" s="1">
        <v>13</v>
      </c>
      <c r="AU219" s="3">
        <v>0.872033681</v>
      </c>
      <c r="AV219" s="6">
        <f t="shared" si="41"/>
        <v>170.6</v>
      </c>
      <c r="AW219" s="5">
        <f t="shared" si="42"/>
        <v>0.38466065123577869</v>
      </c>
      <c r="AX219" s="5">
        <f t="shared" si="43"/>
        <v>0.99117989682143448</v>
      </c>
      <c r="AY219" s="5">
        <f t="shared" si="44"/>
        <v>0.10132300742174896</v>
      </c>
      <c r="AZ219" s="5">
        <f t="shared" si="45"/>
        <v>4.2776280323450135E-2</v>
      </c>
      <c r="BA219" s="5">
        <f t="shared" si="46"/>
        <v>8.8783880171184021E-2</v>
      </c>
      <c r="BB219" s="5">
        <f t="shared" si="47"/>
        <v>0.84367722591909411</v>
      </c>
      <c r="BC219" s="5">
        <f t="shared" si="48"/>
        <v>8.3535611212357885</v>
      </c>
      <c r="BD219" s="5">
        <f t="shared" si="49"/>
        <v>7.939523858579994E-3</v>
      </c>
    </row>
    <row r="220" spans="1:56" x14ac:dyDescent="0.3">
      <c r="A220" s="1">
        <v>2014</v>
      </c>
      <c r="B220" s="1" t="s">
        <v>131</v>
      </c>
      <c r="C220" s="1" t="s">
        <v>289</v>
      </c>
      <c r="D220" s="1" t="s">
        <v>133</v>
      </c>
      <c r="E220" s="1" t="s">
        <v>63</v>
      </c>
      <c r="F220" s="1">
        <v>35.380000000000003</v>
      </c>
      <c r="G220" s="1">
        <v>133.57</v>
      </c>
      <c r="H220" s="1" t="s">
        <v>47</v>
      </c>
      <c r="I220" s="1" t="s">
        <v>47</v>
      </c>
      <c r="J220" s="2">
        <v>63.495265680000003</v>
      </c>
      <c r="K220" s="2">
        <v>0.40548325800000001</v>
      </c>
      <c r="L220" s="2">
        <v>18.250761279999999</v>
      </c>
      <c r="M220" s="2"/>
      <c r="N220" s="2">
        <v>4.3069548409999996</v>
      </c>
      <c r="O220" s="2"/>
      <c r="P220" s="2">
        <v>5.9156394089999997</v>
      </c>
      <c r="Q220" s="2">
        <v>1.706241431</v>
      </c>
      <c r="R220" s="2">
        <f t="shared" ref="R220:R251" si="50">Q220/(Q220+N220)</f>
        <v>0.28374949923803183</v>
      </c>
      <c r="S220" s="2">
        <v>1.3439160450000001</v>
      </c>
      <c r="T220" s="2">
        <v>4.3017357489999997</v>
      </c>
      <c r="U220" s="2">
        <v>0.187686557</v>
      </c>
      <c r="V220" s="2">
        <v>837.41846250000003</v>
      </c>
      <c r="W220" s="2">
        <v>7.71</v>
      </c>
      <c r="X220" s="2">
        <v>108.61</v>
      </c>
      <c r="Y220" s="2">
        <v>106</v>
      </c>
      <c r="Z220" s="2">
        <v>26.76</v>
      </c>
      <c r="AA220" s="2">
        <v>21.39</v>
      </c>
      <c r="AB220" s="2">
        <v>36.21</v>
      </c>
      <c r="AC220" s="2">
        <v>3.97</v>
      </c>
      <c r="AD220" s="2">
        <v>14.22</v>
      </c>
      <c r="AE220" s="2">
        <v>2.1269999999999998</v>
      </c>
      <c r="AF220" s="2">
        <v>0.81759999999999999</v>
      </c>
      <c r="AG220" s="2">
        <v>2.0990000000000002</v>
      </c>
      <c r="AH220" s="2">
        <v>0.26879999999999998</v>
      </c>
      <c r="AI220" s="2">
        <v>1.4910000000000001</v>
      </c>
      <c r="AJ220" s="2">
        <v>0.28470000000000001</v>
      </c>
      <c r="AK220" s="2">
        <v>0.78200000000000003</v>
      </c>
      <c r="AL220" s="2">
        <v>0.1152</v>
      </c>
      <c r="AM220" s="2">
        <v>0.79920000000000002</v>
      </c>
      <c r="AN220" s="2">
        <v>0.1242</v>
      </c>
      <c r="AO220" s="1">
        <v>2.4700000000000002</v>
      </c>
      <c r="AP220" s="1">
        <v>16.72</v>
      </c>
      <c r="AQ220" s="1">
        <v>65.599999999999994</v>
      </c>
      <c r="AR220" s="1">
        <v>-534</v>
      </c>
      <c r="AS220" s="1">
        <v>3648</v>
      </c>
      <c r="AT220" s="1">
        <v>13</v>
      </c>
      <c r="AU220" s="3">
        <v>1.175682312</v>
      </c>
      <c r="AV220" s="6">
        <f t="shared" si="41"/>
        <v>106</v>
      </c>
      <c r="AW220" s="5">
        <f t="shared" si="42"/>
        <v>0.35799845586504508</v>
      </c>
      <c r="AX220" s="5">
        <f t="shared" si="43"/>
        <v>1.0566694238642036</v>
      </c>
      <c r="AY220" s="5">
        <f t="shared" si="44"/>
        <v>0.13881044688609229</v>
      </c>
      <c r="AZ220" s="5">
        <f t="shared" si="45"/>
        <v>3.6224152156334233E-2</v>
      </c>
      <c r="BA220" s="5">
        <f t="shared" si="46"/>
        <v>0.10548572412624821</v>
      </c>
      <c r="BB220" s="5">
        <f t="shared" si="47"/>
        <v>1.0204079049730927</v>
      </c>
      <c r="BC220" s="5">
        <f t="shared" si="48"/>
        <v>8.2033400440398871</v>
      </c>
      <c r="BD220" s="5">
        <f t="shared" si="49"/>
        <v>4.2450334003133307E-3</v>
      </c>
    </row>
    <row r="221" spans="1:56" x14ac:dyDescent="0.3">
      <c r="A221" s="1">
        <v>2014</v>
      </c>
      <c r="B221" s="1" t="s">
        <v>131</v>
      </c>
      <c r="C221" s="1" t="s">
        <v>283</v>
      </c>
      <c r="D221" s="1" t="s">
        <v>186</v>
      </c>
      <c r="E221" s="1" t="s">
        <v>63</v>
      </c>
      <c r="F221" s="1">
        <v>34</v>
      </c>
      <c r="G221" s="1">
        <v>131</v>
      </c>
      <c r="H221" s="1" t="s">
        <v>47</v>
      </c>
      <c r="I221" s="1" t="s">
        <v>47</v>
      </c>
      <c r="J221" s="2">
        <v>65.430656810000002</v>
      </c>
      <c r="K221" s="2">
        <v>0.66962857799999997</v>
      </c>
      <c r="L221" s="2">
        <v>18.084098749999999</v>
      </c>
      <c r="M221" s="2"/>
      <c r="N221" s="2">
        <v>3.9985802640000001</v>
      </c>
      <c r="O221" s="2"/>
      <c r="P221" s="2">
        <v>3.5968031169999999</v>
      </c>
      <c r="Q221" s="2">
        <v>1.726176596</v>
      </c>
      <c r="R221" s="2">
        <f t="shared" si="50"/>
        <v>0.30152836849039555</v>
      </c>
      <c r="S221" s="2">
        <v>2.0625385629999999</v>
      </c>
      <c r="T221" s="2">
        <v>4.0889646449999999</v>
      </c>
      <c r="U221" s="2">
        <v>0.25381915300000002</v>
      </c>
      <c r="V221" s="2">
        <v>964.4</v>
      </c>
      <c r="W221" s="2">
        <v>20.433636360000001</v>
      </c>
      <c r="X221" s="2">
        <v>47.2</v>
      </c>
      <c r="Y221" s="2">
        <v>178.48181819999999</v>
      </c>
      <c r="Z221" s="2">
        <v>18.61</v>
      </c>
      <c r="AA221" s="2">
        <v>33.121818179999998</v>
      </c>
      <c r="AB221" s="2">
        <v>66.835454549999994</v>
      </c>
      <c r="AC221" s="2">
        <v>8.9239090910000005</v>
      </c>
      <c r="AD221" s="2">
        <v>39.481818179999998</v>
      </c>
      <c r="AE221" s="2">
        <v>7.2327272730000001</v>
      </c>
      <c r="AF221" s="2">
        <v>1.9880909090000001</v>
      </c>
      <c r="AG221" s="2">
        <v>5.4457272730000001</v>
      </c>
      <c r="AH221" s="2">
        <v>0.72299999999999998</v>
      </c>
      <c r="AI221" s="2">
        <v>3.8515454550000001</v>
      </c>
      <c r="AJ221" s="2">
        <v>0.75059090900000003</v>
      </c>
      <c r="AK221" s="2">
        <v>2.0230000000000001</v>
      </c>
      <c r="AL221" s="2">
        <v>0.296645455</v>
      </c>
      <c r="AM221" s="2">
        <v>1.7794545450000001</v>
      </c>
      <c r="AN221" s="2">
        <v>0.27505454499999998</v>
      </c>
      <c r="AO221" s="1">
        <v>3.36</v>
      </c>
      <c r="AP221" s="1">
        <v>15.41</v>
      </c>
      <c r="AQ221" s="1">
        <v>11.5</v>
      </c>
      <c r="AR221" s="1">
        <v>-864</v>
      </c>
      <c r="AS221" s="1">
        <v>3935</v>
      </c>
      <c r="AT221" s="1">
        <v>13</v>
      </c>
      <c r="AU221" s="3">
        <v>1.214765117</v>
      </c>
      <c r="AV221" s="6">
        <f t="shared" si="41"/>
        <v>178.48181819999999</v>
      </c>
      <c r="AW221" s="5">
        <f t="shared" si="42"/>
        <v>0.35472928109062374</v>
      </c>
      <c r="AX221" s="5">
        <f t="shared" si="43"/>
        <v>1.0888776303877516</v>
      </c>
      <c r="AY221" s="5">
        <f t="shared" si="44"/>
        <v>0.13194464811229428</v>
      </c>
      <c r="AZ221" s="5">
        <f t="shared" si="45"/>
        <v>5.5594031347708892E-2</v>
      </c>
      <c r="BA221" s="5">
        <f t="shared" si="46"/>
        <v>6.4137002799572046E-2</v>
      </c>
      <c r="BB221" s="5">
        <f t="shared" si="47"/>
        <v>0.81762366956478127</v>
      </c>
      <c r="BC221" s="5">
        <f t="shared" si="48"/>
        <v>8.3757066441369545</v>
      </c>
      <c r="BD221" s="5">
        <f t="shared" si="49"/>
        <v>8.4923344830161018E-3</v>
      </c>
    </row>
    <row r="222" spans="1:56" x14ac:dyDescent="0.3">
      <c r="A222" s="1">
        <v>2014</v>
      </c>
      <c r="B222" s="1" t="s">
        <v>131</v>
      </c>
      <c r="C222" s="1" t="s">
        <v>316</v>
      </c>
      <c r="D222" s="1" t="s">
        <v>133</v>
      </c>
      <c r="E222" s="1" t="s">
        <v>63</v>
      </c>
      <c r="F222" s="1">
        <v>35.380000000000003</v>
      </c>
      <c r="G222" s="1">
        <v>133.57</v>
      </c>
      <c r="H222" s="1" t="s">
        <v>47</v>
      </c>
      <c r="I222" s="1" t="s">
        <v>47</v>
      </c>
      <c r="J222" s="2">
        <v>68.002448569999999</v>
      </c>
      <c r="K222" s="2">
        <v>0.30905235199999997</v>
      </c>
      <c r="L222" s="2">
        <v>16.975023400000001</v>
      </c>
      <c r="M222" s="2"/>
      <c r="N222" s="2">
        <v>2.7707388040000001</v>
      </c>
      <c r="O222" s="2"/>
      <c r="P222" s="2">
        <v>3.986874716</v>
      </c>
      <c r="Q222" s="2">
        <v>1.2481342580000001</v>
      </c>
      <c r="R222" s="2">
        <f t="shared" si="50"/>
        <v>0.31056822117662597</v>
      </c>
      <c r="S222" s="2">
        <v>1.5720926719999999</v>
      </c>
      <c r="T222" s="2">
        <v>4.9637186450000002</v>
      </c>
      <c r="U222" s="2">
        <v>0.115273546</v>
      </c>
      <c r="V222" s="2">
        <v>662.06924130000004</v>
      </c>
      <c r="W222" s="2">
        <v>5.048</v>
      </c>
      <c r="X222" s="2">
        <v>131.15</v>
      </c>
      <c r="Y222" s="2">
        <v>100.9</v>
      </c>
      <c r="Z222" s="2">
        <v>26.07</v>
      </c>
      <c r="AA222" s="2">
        <v>14.18</v>
      </c>
      <c r="AB222" s="2">
        <v>26.57</v>
      </c>
      <c r="AC222" s="2">
        <v>2.87</v>
      </c>
      <c r="AD222" s="2">
        <v>10.36</v>
      </c>
      <c r="AE222" s="2">
        <v>1.79</v>
      </c>
      <c r="AF222" s="2">
        <v>0.66569999999999996</v>
      </c>
      <c r="AG222" s="2">
        <v>1.6679999999999999</v>
      </c>
      <c r="AH222" s="2">
        <v>0.20230000000000001</v>
      </c>
      <c r="AI222" s="2">
        <v>1.0980000000000001</v>
      </c>
      <c r="AJ222" s="2">
        <v>0.19520000000000001</v>
      </c>
      <c r="AK222" s="2">
        <v>0.51549999999999996</v>
      </c>
      <c r="AL222" s="2">
        <v>7.8700000000000006E-2</v>
      </c>
      <c r="AM222" s="2">
        <v>0.54390000000000005</v>
      </c>
      <c r="AN222" s="2">
        <v>8.3599999999999994E-2</v>
      </c>
      <c r="AO222" s="1">
        <v>2.14</v>
      </c>
      <c r="AP222" s="1">
        <v>17.04</v>
      </c>
      <c r="AQ222" s="1">
        <v>46.2</v>
      </c>
      <c r="AR222" s="1">
        <v>-642</v>
      </c>
      <c r="AS222" s="1">
        <v>7297</v>
      </c>
      <c r="AT222" s="1">
        <v>13</v>
      </c>
      <c r="AU222" s="3">
        <v>1.0152130370000001</v>
      </c>
      <c r="AV222" s="6">
        <f t="shared" si="41"/>
        <v>100.9</v>
      </c>
      <c r="AW222" s="5">
        <f t="shared" si="42"/>
        <v>0.33297417418595526</v>
      </c>
      <c r="AX222" s="5">
        <f t="shared" si="43"/>
        <v>1.131676627891496</v>
      </c>
      <c r="AY222" s="5">
        <f t="shared" si="44"/>
        <v>0.16017162455630851</v>
      </c>
      <c r="AZ222" s="5">
        <f t="shared" si="45"/>
        <v>4.2374465552560643E-2</v>
      </c>
      <c r="BA222" s="5">
        <f t="shared" si="46"/>
        <v>7.1092630456490724E-2</v>
      </c>
      <c r="BB222" s="5">
        <f t="shared" si="47"/>
        <v>0.91484576977438803</v>
      </c>
      <c r="BC222" s="5">
        <f t="shared" si="48"/>
        <v>8.2930678589587892</v>
      </c>
      <c r="BD222" s="5">
        <f t="shared" si="49"/>
        <v>4.4201265904494635E-3</v>
      </c>
    </row>
    <row r="223" spans="1:56" x14ac:dyDescent="0.3">
      <c r="A223" s="1">
        <v>2014</v>
      </c>
      <c r="B223" s="1" t="s">
        <v>131</v>
      </c>
      <c r="C223" s="1" t="s">
        <v>245</v>
      </c>
      <c r="D223" s="1" t="s">
        <v>133</v>
      </c>
      <c r="E223" s="1" t="s">
        <v>63</v>
      </c>
      <c r="F223" s="1">
        <v>35.380000000000003</v>
      </c>
      <c r="G223" s="1">
        <v>133.57</v>
      </c>
      <c r="H223" s="1" t="s">
        <v>47</v>
      </c>
      <c r="I223" s="1" t="s">
        <v>47</v>
      </c>
      <c r="J223" s="2">
        <v>61.878753570000001</v>
      </c>
      <c r="K223" s="2">
        <v>0.45263673399999999</v>
      </c>
      <c r="L223" s="2">
        <v>18.705639590000001</v>
      </c>
      <c r="M223" s="2"/>
      <c r="N223" s="2">
        <v>4.9011224589999998</v>
      </c>
      <c r="O223" s="2"/>
      <c r="P223" s="2">
        <v>6.1281594239999997</v>
      </c>
      <c r="Q223" s="2">
        <v>2.2230385070000001</v>
      </c>
      <c r="R223" s="2">
        <f t="shared" si="50"/>
        <v>0.31204215031207649</v>
      </c>
      <c r="S223" s="2">
        <v>1.291670681</v>
      </c>
      <c r="T223" s="2">
        <v>4.143984648</v>
      </c>
      <c r="U223" s="2">
        <v>0.201729454</v>
      </c>
      <c r="V223" s="2">
        <v>922.96504860000005</v>
      </c>
      <c r="W223" s="2">
        <v>9.8569999999999993</v>
      </c>
      <c r="X223" s="2">
        <v>93.64</v>
      </c>
      <c r="Y223" s="2">
        <v>95.43</v>
      </c>
      <c r="Z223" s="2">
        <v>32.130000000000003</v>
      </c>
      <c r="AA223" s="2">
        <v>26.4</v>
      </c>
      <c r="AB223" s="2">
        <v>40.49</v>
      </c>
      <c r="AC223" s="2">
        <v>4.9509999999999996</v>
      </c>
      <c r="AD223" s="2">
        <v>17.57</v>
      </c>
      <c r="AE223" s="2">
        <v>2.6219999999999999</v>
      </c>
      <c r="AF223" s="2">
        <v>0.88149999999999995</v>
      </c>
      <c r="AG223" s="2">
        <v>2.4249999999999998</v>
      </c>
      <c r="AH223" s="2">
        <v>0.30399999999999999</v>
      </c>
      <c r="AI223" s="2">
        <v>1.6859999999999999</v>
      </c>
      <c r="AJ223" s="2">
        <v>0.31830000000000003</v>
      </c>
      <c r="AK223" s="2">
        <v>0.8468</v>
      </c>
      <c r="AL223" s="2">
        <v>0.1244</v>
      </c>
      <c r="AM223" s="2">
        <v>0.82169999999999999</v>
      </c>
      <c r="AN223" s="2">
        <v>0.1221</v>
      </c>
      <c r="AO223" s="1">
        <v>2.6</v>
      </c>
      <c r="AP223" s="1">
        <v>17.670000000000002</v>
      </c>
      <c r="AQ223" s="1">
        <v>54.6</v>
      </c>
      <c r="AR223" s="1">
        <v>-508</v>
      </c>
      <c r="AS223" s="1">
        <v>3884</v>
      </c>
      <c r="AT223" s="1">
        <v>13</v>
      </c>
      <c r="AU223" s="3">
        <v>1.4824707239999999</v>
      </c>
      <c r="AV223" s="6">
        <f t="shared" si="41"/>
        <v>95.43</v>
      </c>
      <c r="AW223" s="5">
        <f t="shared" si="42"/>
        <v>0.36692113750490385</v>
      </c>
      <c r="AX223" s="5">
        <f t="shared" si="43"/>
        <v>1.0297679076385422</v>
      </c>
      <c r="AY223" s="5">
        <f t="shared" si="44"/>
        <v>0.1337200596321394</v>
      </c>
      <c r="AZ223" s="5">
        <f t="shared" si="45"/>
        <v>3.4815921320754714E-2</v>
      </c>
      <c r="BA223" s="5">
        <f t="shared" si="46"/>
        <v>0.10927531069900143</v>
      </c>
      <c r="BB223" s="5">
        <f t="shared" si="47"/>
        <v>1.0244624760606476</v>
      </c>
      <c r="BC223" s="5">
        <f t="shared" si="48"/>
        <v>8.1998936586154656</v>
      </c>
      <c r="BD223" s="5">
        <f t="shared" si="49"/>
        <v>3.8085829955391511E-3</v>
      </c>
    </row>
    <row r="224" spans="1:56" x14ac:dyDescent="0.3">
      <c r="A224" s="1">
        <v>2014</v>
      </c>
      <c r="B224" s="1" t="s">
        <v>131</v>
      </c>
      <c r="C224" s="1" t="s">
        <v>404</v>
      </c>
      <c r="D224" s="1" t="s">
        <v>133</v>
      </c>
      <c r="E224" s="1" t="s">
        <v>63</v>
      </c>
      <c r="F224" s="1">
        <v>35.380000000000003</v>
      </c>
      <c r="G224" s="1">
        <v>133.57</v>
      </c>
      <c r="H224" s="1" t="s">
        <v>47</v>
      </c>
      <c r="I224" s="1" t="s">
        <v>47</v>
      </c>
      <c r="J224" s="2">
        <v>61.937530959999997</v>
      </c>
      <c r="K224" s="2">
        <v>0.47634997600000001</v>
      </c>
      <c r="L224" s="2">
        <v>18.707015680000001</v>
      </c>
      <c r="M224" s="2"/>
      <c r="N224" s="2">
        <v>4.6337319959999999</v>
      </c>
      <c r="O224" s="2"/>
      <c r="P224" s="2">
        <v>6.136390531</v>
      </c>
      <c r="Q224" s="2">
        <v>2.1330450500000002</v>
      </c>
      <c r="R224" s="2">
        <f t="shared" si="50"/>
        <v>0.31522319052330727</v>
      </c>
      <c r="S224" s="2">
        <v>1.337791301</v>
      </c>
      <c r="T224" s="2">
        <v>4.3553430420000003</v>
      </c>
      <c r="U224" s="2">
        <v>0.191542832</v>
      </c>
      <c r="V224" s="2">
        <v>794.60260900000003</v>
      </c>
      <c r="W224" s="2">
        <v>7.64</v>
      </c>
      <c r="X224" s="2">
        <v>104.01</v>
      </c>
      <c r="Y224" s="2">
        <v>99.03</v>
      </c>
      <c r="Z224" s="2">
        <v>22.52</v>
      </c>
      <c r="AA224" s="2">
        <v>17.45</v>
      </c>
      <c r="AB224" s="2">
        <v>32.54</v>
      </c>
      <c r="AC224" s="2">
        <v>3.6829999999999998</v>
      </c>
      <c r="AD224" s="2">
        <v>13.62</v>
      </c>
      <c r="AE224" s="2">
        <v>2.21</v>
      </c>
      <c r="AF224" s="2">
        <v>0.79959999999999998</v>
      </c>
      <c r="AG224" s="2">
        <v>2.06</v>
      </c>
      <c r="AH224" s="2">
        <v>0.27710000000000001</v>
      </c>
      <c r="AI224" s="2">
        <v>1.575</v>
      </c>
      <c r="AJ224" s="2">
        <v>0.28920000000000001</v>
      </c>
      <c r="AK224" s="2">
        <v>0.75619999999999998</v>
      </c>
      <c r="AL224" s="2">
        <v>0.1138</v>
      </c>
      <c r="AM224" s="2">
        <v>0.77500000000000002</v>
      </c>
      <c r="AN224" s="2">
        <v>0.1171</v>
      </c>
      <c r="AO224" s="1">
        <v>2.44</v>
      </c>
      <c r="AP224" s="1">
        <v>16.059999999999999</v>
      </c>
      <c r="AQ224" s="1">
        <v>48.3</v>
      </c>
      <c r="AR224" s="1">
        <v>-555</v>
      </c>
      <c r="AS224" s="1">
        <v>3055</v>
      </c>
      <c r="AT224" s="1">
        <v>13</v>
      </c>
      <c r="AU224" s="3">
        <v>0.58699186199999998</v>
      </c>
      <c r="AV224" s="6">
        <f t="shared" si="41"/>
        <v>99.03</v>
      </c>
      <c r="AW224" s="5">
        <f t="shared" si="42"/>
        <v>0.36694813024715572</v>
      </c>
      <c r="AX224" s="5">
        <f t="shared" si="43"/>
        <v>1.0307460635713095</v>
      </c>
      <c r="AY224" s="5">
        <f t="shared" si="44"/>
        <v>0.140540272410455</v>
      </c>
      <c r="AZ224" s="5">
        <f t="shared" si="45"/>
        <v>3.6059064716981129E-2</v>
      </c>
      <c r="BA224" s="5">
        <f t="shared" si="46"/>
        <v>0.10942208507489301</v>
      </c>
      <c r="BB224" s="5">
        <f t="shared" si="47"/>
        <v>1.0455097453427273</v>
      </c>
      <c r="BC224" s="5">
        <f t="shared" si="48"/>
        <v>8.1820034797256973</v>
      </c>
      <c r="BD224" s="5">
        <f t="shared" si="49"/>
        <v>3.8821800484097418E-3</v>
      </c>
    </row>
    <row r="225" spans="1:56" x14ac:dyDescent="0.3">
      <c r="A225" s="1">
        <v>2014</v>
      </c>
      <c r="B225" s="1" t="s">
        <v>58</v>
      </c>
      <c r="C225" s="1" t="s">
        <v>383</v>
      </c>
      <c r="D225" s="1" t="s">
        <v>106</v>
      </c>
      <c r="E225" s="1" t="s">
        <v>46</v>
      </c>
      <c r="F225" s="1">
        <v>8.8000000000000007</v>
      </c>
      <c r="G225" s="1">
        <v>-80.59</v>
      </c>
      <c r="H225" s="1" t="s">
        <v>47</v>
      </c>
      <c r="I225" s="1" t="s">
        <v>47</v>
      </c>
      <c r="J225" s="2">
        <v>57.105021899999997</v>
      </c>
      <c r="K225" s="2">
        <v>0.89640419699999996</v>
      </c>
      <c r="L225" s="2">
        <v>17.123357439999999</v>
      </c>
      <c r="M225" s="2">
        <v>7.3749618010000004</v>
      </c>
      <c r="N225" s="2">
        <f>O225+M225/1.11111</f>
        <v>6.6374722583722585</v>
      </c>
      <c r="O225" s="2"/>
      <c r="P225" s="2">
        <v>8.0268921259999999</v>
      </c>
      <c r="Q225" s="2">
        <v>3.1272282769999999</v>
      </c>
      <c r="R225" s="2">
        <f t="shared" si="50"/>
        <v>0.32025849289199743</v>
      </c>
      <c r="S225" s="2">
        <v>2.8114495260000001</v>
      </c>
      <c r="T225" s="2">
        <v>3.0762962210000002</v>
      </c>
      <c r="U225" s="2">
        <v>0.34633798500000001</v>
      </c>
      <c r="V225" s="2">
        <v>1579</v>
      </c>
      <c r="W225" s="2">
        <v>13.75</v>
      </c>
      <c r="X225" s="2">
        <v>114.84</v>
      </c>
      <c r="Y225" s="2">
        <v>149</v>
      </c>
      <c r="Z225" s="2">
        <v>46.94</v>
      </c>
      <c r="AA225" s="2">
        <v>46.47</v>
      </c>
      <c r="AB225" s="2">
        <v>89.03</v>
      </c>
      <c r="AC225" s="2">
        <v>10.67</v>
      </c>
      <c r="AD225" s="2">
        <v>41.93</v>
      </c>
      <c r="AE225" s="2">
        <v>7.32</v>
      </c>
      <c r="AF225" s="2">
        <v>1.97</v>
      </c>
      <c r="AG225" s="2">
        <v>4.8</v>
      </c>
      <c r="AH225" s="2">
        <v>0.56999999999999995</v>
      </c>
      <c r="AI225" s="2">
        <v>2.59</v>
      </c>
      <c r="AJ225" s="2">
        <v>0.45</v>
      </c>
      <c r="AK225" s="2">
        <v>1.17</v>
      </c>
      <c r="AL225" s="2"/>
      <c r="AM225" s="2">
        <v>0.99</v>
      </c>
      <c r="AN225" s="2">
        <v>0.15</v>
      </c>
      <c r="AO225" s="1">
        <v>3.14</v>
      </c>
      <c r="AP225" s="1">
        <v>21.1</v>
      </c>
      <c r="AQ225" s="1">
        <v>4.2</v>
      </c>
      <c r="AR225" s="1">
        <v>-995</v>
      </c>
      <c r="AS225" s="1">
        <v>10093</v>
      </c>
      <c r="AT225" s="1">
        <v>12</v>
      </c>
      <c r="AU225" s="3">
        <v>0.66728530100000005</v>
      </c>
      <c r="AV225" s="6">
        <f t="shared" si="41"/>
        <v>149</v>
      </c>
      <c r="AW225" s="5">
        <f t="shared" si="42"/>
        <v>0.33588382581404469</v>
      </c>
      <c r="AX225" s="5">
        <f t="shared" si="43"/>
        <v>0.95032487768347473</v>
      </c>
      <c r="AY225" s="5">
        <f t="shared" si="44"/>
        <v>9.9267383704420786E-2</v>
      </c>
      <c r="AZ225" s="5">
        <f t="shared" si="45"/>
        <v>7.5780310673854448E-2</v>
      </c>
      <c r="BA225" s="5">
        <f t="shared" si="46"/>
        <v>0.14313288384450784</v>
      </c>
      <c r="BB225" s="5">
        <f t="shared" si="47"/>
        <v>1.4452232468162247</v>
      </c>
      <c r="BC225" s="5">
        <f t="shared" si="48"/>
        <v>7.8422470034732266</v>
      </c>
      <c r="BD225" s="5">
        <f t="shared" si="49"/>
        <v>4.1585392016423124E-3</v>
      </c>
    </row>
    <row r="226" spans="1:56" x14ac:dyDescent="0.3">
      <c r="A226" s="1">
        <v>2014</v>
      </c>
      <c r="B226" s="1" t="s">
        <v>58</v>
      </c>
      <c r="C226" s="1" t="s">
        <v>147</v>
      </c>
      <c r="D226" s="1" t="s">
        <v>106</v>
      </c>
      <c r="E226" s="1" t="s">
        <v>46</v>
      </c>
      <c r="F226" s="1">
        <v>8.8000000000000007</v>
      </c>
      <c r="G226" s="1">
        <v>-80.59</v>
      </c>
      <c r="H226" s="1" t="s">
        <v>47</v>
      </c>
      <c r="I226" s="1" t="s">
        <v>47</v>
      </c>
      <c r="J226" s="2">
        <v>62.108146490000003</v>
      </c>
      <c r="K226" s="2">
        <v>0.618849549</v>
      </c>
      <c r="L226" s="2">
        <v>16.739373029999999</v>
      </c>
      <c r="M226" s="2">
        <v>5.5392107130000001</v>
      </c>
      <c r="N226" s="2">
        <f>O226+M226/1.11111</f>
        <v>4.9852946269946266</v>
      </c>
      <c r="O226" s="2"/>
      <c r="P226" s="2">
        <v>6.1174799630000001</v>
      </c>
      <c r="Q226" s="2">
        <v>2.4348178960000002</v>
      </c>
      <c r="R226" s="2">
        <f t="shared" si="50"/>
        <v>0.3281375974359686</v>
      </c>
      <c r="S226" s="2">
        <v>2.93192655</v>
      </c>
      <c r="T226" s="2">
        <v>3.2159886379999998</v>
      </c>
      <c r="U226" s="2">
        <v>0.20290149099999999</v>
      </c>
      <c r="V226" s="2">
        <v>1398</v>
      </c>
      <c r="W226" s="2">
        <v>9.4499999999999993</v>
      </c>
      <c r="X226" s="2">
        <v>147.94</v>
      </c>
      <c r="Y226" s="2">
        <v>117</v>
      </c>
      <c r="Z226" s="2">
        <v>25.17</v>
      </c>
      <c r="AA226" s="2">
        <v>20.64</v>
      </c>
      <c r="AB226" s="2">
        <v>48.23</v>
      </c>
      <c r="AC226" s="2">
        <v>5.08</v>
      </c>
      <c r="AD226" s="2">
        <v>18.739999999999998</v>
      </c>
      <c r="AE226" s="2">
        <v>3.45</v>
      </c>
      <c r="AF226" s="2">
        <v>1.19</v>
      </c>
      <c r="AG226" s="2">
        <v>3.5</v>
      </c>
      <c r="AH226" s="2">
        <v>0.47</v>
      </c>
      <c r="AI226" s="2">
        <v>2.27</v>
      </c>
      <c r="AJ226" s="2">
        <v>0.42</v>
      </c>
      <c r="AK226" s="2">
        <v>0.98</v>
      </c>
      <c r="AL226" s="2"/>
      <c r="AM226" s="2">
        <v>0.82</v>
      </c>
      <c r="AN226" s="2">
        <v>0.09</v>
      </c>
      <c r="AO226" s="1">
        <v>2.72</v>
      </c>
      <c r="AP226" s="1">
        <v>17.39</v>
      </c>
      <c r="AQ226" s="1">
        <v>-11</v>
      </c>
      <c r="AR226" s="1">
        <v>-80</v>
      </c>
      <c r="AS226" s="1">
        <v>-1887</v>
      </c>
      <c r="AT226" s="1">
        <v>12</v>
      </c>
      <c r="AU226" s="3">
        <v>2.5929992720000001</v>
      </c>
      <c r="AV226" s="6">
        <f t="shared" si="41"/>
        <v>117</v>
      </c>
      <c r="AW226" s="5">
        <f t="shared" si="42"/>
        <v>0.32835176598666138</v>
      </c>
      <c r="AX226" s="5">
        <f t="shared" si="43"/>
        <v>1.033585396738226</v>
      </c>
      <c r="AY226" s="5">
        <f t="shared" si="44"/>
        <v>0.1037750447886415</v>
      </c>
      <c r="AZ226" s="5">
        <f t="shared" si="45"/>
        <v>7.9027669811320755E-2</v>
      </c>
      <c r="BA226" s="5">
        <f t="shared" si="46"/>
        <v>0.10908487808487875</v>
      </c>
      <c r="BB226" s="5">
        <f t="shared" si="47"/>
        <v>1.181486695753166</v>
      </c>
      <c r="BC226" s="5">
        <f t="shared" si="48"/>
        <v>8.0664230718768266</v>
      </c>
      <c r="BD226" s="5">
        <f t="shared" si="49"/>
        <v>4.0860043312172974E-3</v>
      </c>
    </row>
    <row r="227" spans="1:56" x14ac:dyDescent="0.3">
      <c r="A227" s="1">
        <v>2014</v>
      </c>
      <c r="B227" s="1" t="s">
        <v>131</v>
      </c>
      <c r="C227" s="1" t="s">
        <v>436</v>
      </c>
      <c r="D227" s="1" t="s">
        <v>133</v>
      </c>
      <c r="E227" s="1" t="s">
        <v>63</v>
      </c>
      <c r="F227" s="1">
        <v>35.380000000000003</v>
      </c>
      <c r="G227" s="1">
        <v>133.57</v>
      </c>
      <c r="H227" s="1" t="s">
        <v>47</v>
      </c>
      <c r="I227" s="1" t="s">
        <v>47</v>
      </c>
      <c r="J227" s="2">
        <v>66.160683919999997</v>
      </c>
      <c r="K227" s="2">
        <v>0.42680452099999999</v>
      </c>
      <c r="L227" s="2">
        <v>18.032490989999999</v>
      </c>
      <c r="M227" s="2"/>
      <c r="N227" s="2">
        <v>3.4454492970000001</v>
      </c>
      <c r="O227" s="2"/>
      <c r="P227" s="2">
        <v>3.8023496190000001</v>
      </c>
      <c r="Q227" s="2">
        <v>1.6882711530000001</v>
      </c>
      <c r="R227" s="2">
        <f t="shared" si="50"/>
        <v>0.32885919080381559</v>
      </c>
      <c r="S227" s="2">
        <v>1.7620644569999999</v>
      </c>
      <c r="T227" s="2">
        <v>4.5093692570000004</v>
      </c>
      <c r="U227" s="2">
        <v>0.10869554400000001</v>
      </c>
      <c r="V227" s="2">
        <v>637.92893100000003</v>
      </c>
      <c r="W227" s="2">
        <v>5.1379999999999999</v>
      </c>
      <c r="X227" s="2">
        <v>124.16</v>
      </c>
      <c r="Y227" s="2">
        <v>110.2</v>
      </c>
      <c r="Z227" s="2">
        <v>16</v>
      </c>
      <c r="AA227" s="2">
        <v>9.4960000000000004</v>
      </c>
      <c r="AB227" s="2">
        <v>14.67</v>
      </c>
      <c r="AC227" s="2">
        <v>1.796</v>
      </c>
      <c r="AD227" s="2">
        <v>6.7729999999999997</v>
      </c>
      <c r="AE227" s="2">
        <v>1.3520000000000001</v>
      </c>
      <c r="AF227" s="2">
        <v>0.69910000000000005</v>
      </c>
      <c r="AG227" s="2">
        <v>1.1739999999999999</v>
      </c>
      <c r="AH227" s="2">
        <v>0.1774</v>
      </c>
      <c r="AI227" s="2">
        <v>1.026</v>
      </c>
      <c r="AJ227" s="2">
        <v>0.2046</v>
      </c>
      <c r="AK227" s="2">
        <v>0.5736</v>
      </c>
      <c r="AL227" s="2">
        <v>9.0300000000000005E-2</v>
      </c>
      <c r="AM227" s="2">
        <v>0.59360000000000002</v>
      </c>
      <c r="AN227" s="2">
        <v>9.6600000000000005E-2</v>
      </c>
      <c r="AO227" s="1">
        <v>1.97</v>
      </c>
      <c r="AP227" s="1">
        <v>13.09</v>
      </c>
      <c r="AQ227" s="1">
        <v>62.5</v>
      </c>
      <c r="AR227" s="1">
        <v>-380</v>
      </c>
      <c r="AS227" s="1">
        <v>6134</v>
      </c>
      <c r="AT227" s="1">
        <v>13</v>
      </c>
      <c r="AU227" s="3">
        <v>0.48268618800000002</v>
      </c>
      <c r="AV227" s="6">
        <f t="shared" si="41"/>
        <v>110.2</v>
      </c>
      <c r="AW227" s="5">
        <f t="shared" si="42"/>
        <v>0.35371696724205565</v>
      </c>
      <c r="AX227" s="5">
        <f t="shared" si="43"/>
        <v>1.1010265255450158</v>
      </c>
      <c r="AY227" s="5">
        <f t="shared" si="44"/>
        <v>0.14551046327847694</v>
      </c>
      <c r="AZ227" s="5">
        <f t="shared" si="45"/>
        <v>4.7494998840970346E-2</v>
      </c>
      <c r="BA227" s="5">
        <f t="shared" si="46"/>
        <v>6.7802239996433672E-2</v>
      </c>
      <c r="BB227" s="5">
        <f t="shared" si="47"/>
        <v>0.84377571996437017</v>
      </c>
      <c r="BC227" s="5">
        <f t="shared" si="48"/>
        <v>8.353477401297301</v>
      </c>
      <c r="BD227" s="5">
        <f t="shared" si="49"/>
        <v>5.128149371236619E-3</v>
      </c>
    </row>
    <row r="228" spans="1:56" x14ac:dyDescent="0.3">
      <c r="A228" s="1">
        <v>2014</v>
      </c>
      <c r="B228" s="1" t="s">
        <v>58</v>
      </c>
      <c r="C228" s="1" t="s">
        <v>401</v>
      </c>
      <c r="D228" s="1" t="s">
        <v>106</v>
      </c>
      <c r="E228" s="1" t="s">
        <v>46</v>
      </c>
      <c r="F228" s="1">
        <v>8.8000000000000007</v>
      </c>
      <c r="G228" s="1">
        <v>-80.59</v>
      </c>
      <c r="H228" s="1" t="s">
        <v>47</v>
      </c>
      <c r="I228" s="1" t="s">
        <v>47</v>
      </c>
      <c r="J228" s="2">
        <v>61.77586384</v>
      </c>
      <c r="K228" s="2">
        <v>0.63570183499999999</v>
      </c>
      <c r="L228" s="2">
        <v>16.620527020000001</v>
      </c>
      <c r="M228" s="2">
        <v>5.8135958170000004</v>
      </c>
      <c r="N228" s="2">
        <f>O228+M228/1.11111</f>
        <v>5.2322414675414679</v>
      </c>
      <c r="O228" s="2"/>
      <c r="P228" s="2">
        <v>6.2442325439999999</v>
      </c>
      <c r="Q228" s="2">
        <v>2.5838203630000001</v>
      </c>
      <c r="R228" s="2">
        <f t="shared" si="50"/>
        <v>0.33057829109074516</v>
      </c>
      <c r="S228" s="2">
        <v>3.0452168560000001</v>
      </c>
      <c r="T228" s="2">
        <v>2.9734440680000001</v>
      </c>
      <c r="U228" s="2">
        <v>0.21531836400000001</v>
      </c>
      <c r="V228" s="2">
        <v>1381</v>
      </c>
      <c r="W228" s="2">
        <v>11.1</v>
      </c>
      <c r="X228" s="2">
        <v>124.41</v>
      </c>
      <c r="Y228" s="2">
        <v>126</v>
      </c>
      <c r="Z228" s="2">
        <v>29.53</v>
      </c>
      <c r="AA228" s="2">
        <v>24.51</v>
      </c>
      <c r="AB228" s="2">
        <v>46.57</v>
      </c>
      <c r="AC228" s="2">
        <v>5.52</v>
      </c>
      <c r="AD228" s="2">
        <v>21.34</v>
      </c>
      <c r="AE228" s="2">
        <v>3.95</v>
      </c>
      <c r="AF228" s="2">
        <v>1.19</v>
      </c>
      <c r="AG228" s="2">
        <v>3.04</v>
      </c>
      <c r="AH228" s="2">
        <v>0.39</v>
      </c>
      <c r="AI228" s="2">
        <v>1.88</v>
      </c>
      <c r="AJ228" s="2">
        <v>0.36</v>
      </c>
      <c r="AK228" s="2">
        <v>0.93</v>
      </c>
      <c r="AL228" s="2"/>
      <c r="AM228" s="2">
        <v>0.83</v>
      </c>
      <c r="AN228" s="2">
        <v>0.12</v>
      </c>
      <c r="AO228" s="1">
        <v>2.72</v>
      </c>
      <c r="AP228" s="1">
        <v>17.989999999999998</v>
      </c>
      <c r="AQ228" s="1">
        <v>16.5</v>
      </c>
      <c r="AR228" s="1">
        <v>-681</v>
      </c>
      <c r="AS228" s="1">
        <v>6601</v>
      </c>
      <c r="AT228" s="1">
        <v>12</v>
      </c>
      <c r="AU228" s="3">
        <v>0.60300759000000004</v>
      </c>
      <c r="AV228" s="6">
        <f t="shared" si="41"/>
        <v>126</v>
      </c>
      <c r="AW228" s="5">
        <f t="shared" si="42"/>
        <v>0.32602053785798352</v>
      </c>
      <c r="AX228" s="5">
        <f t="shared" si="43"/>
        <v>1.0280556471958728</v>
      </c>
      <c r="AY228" s="5">
        <f t="shared" si="44"/>
        <v>9.5948501710229117E-2</v>
      </c>
      <c r="AZ228" s="5">
        <f t="shared" si="45"/>
        <v>8.2081316873315366E-2</v>
      </c>
      <c r="BA228" s="5">
        <f t="shared" si="46"/>
        <v>0.11134508815977176</v>
      </c>
      <c r="BB228" s="5">
        <f t="shared" si="47"/>
        <v>1.1955821723909501</v>
      </c>
      <c r="BC228" s="5">
        <f t="shared" si="48"/>
        <v>8.0544419167347101</v>
      </c>
      <c r="BD228" s="5">
        <f t="shared" si="49"/>
        <v>4.3479061023082525E-3</v>
      </c>
    </row>
    <row r="229" spans="1:56" x14ac:dyDescent="0.3">
      <c r="A229" s="1">
        <v>2014</v>
      </c>
      <c r="B229" s="1" t="s">
        <v>131</v>
      </c>
      <c r="C229" s="1" t="s">
        <v>416</v>
      </c>
      <c r="D229" s="1" t="s">
        <v>133</v>
      </c>
      <c r="E229" s="1" t="s">
        <v>63</v>
      </c>
      <c r="F229" s="1">
        <v>35.380000000000003</v>
      </c>
      <c r="G229" s="1">
        <v>133.57</v>
      </c>
      <c r="H229" s="1" t="s">
        <v>47</v>
      </c>
      <c r="I229" s="1" t="s">
        <v>47</v>
      </c>
      <c r="J229" s="2">
        <v>65.78947368</v>
      </c>
      <c r="K229" s="2">
        <v>0.42153438500000001</v>
      </c>
      <c r="L229" s="2">
        <v>17.423421250000001</v>
      </c>
      <c r="M229" s="2"/>
      <c r="N229" s="2">
        <v>3.378297001</v>
      </c>
      <c r="O229" s="2"/>
      <c r="P229" s="2">
        <v>4.5666225059999999</v>
      </c>
      <c r="Q229" s="2">
        <v>1.7563932719999999</v>
      </c>
      <c r="R229" s="2">
        <f t="shared" si="50"/>
        <v>0.34206411265655706</v>
      </c>
      <c r="S229" s="2">
        <v>2.0574892610000002</v>
      </c>
      <c r="T229" s="2">
        <v>4.3759283790000003</v>
      </c>
      <c r="U229" s="2">
        <v>0.160584528</v>
      </c>
      <c r="V229" s="2">
        <v>721</v>
      </c>
      <c r="W229" s="2">
        <v>6.48</v>
      </c>
      <c r="X229" s="2">
        <v>111.27</v>
      </c>
      <c r="Y229" s="2">
        <v>115</v>
      </c>
      <c r="Z229" s="2">
        <v>29.82</v>
      </c>
      <c r="AA229" s="2">
        <v>20.28</v>
      </c>
      <c r="AB229" s="2">
        <v>37.950000000000003</v>
      </c>
      <c r="AC229" s="2">
        <v>3.95</v>
      </c>
      <c r="AD229" s="2">
        <v>13.8</v>
      </c>
      <c r="AE229" s="2">
        <v>2.2799999999999998</v>
      </c>
      <c r="AF229" s="2">
        <v>0.82</v>
      </c>
      <c r="AG229" s="2">
        <v>1.97</v>
      </c>
      <c r="AH229" s="2">
        <v>0.25</v>
      </c>
      <c r="AI229" s="2">
        <v>1.43</v>
      </c>
      <c r="AJ229" s="2">
        <v>0.26</v>
      </c>
      <c r="AK229" s="2">
        <v>0.7</v>
      </c>
      <c r="AL229" s="2">
        <v>0.1</v>
      </c>
      <c r="AM229" s="2">
        <v>0.68</v>
      </c>
      <c r="AN229" s="2">
        <v>0.11</v>
      </c>
      <c r="AO229" s="1">
        <v>2.41</v>
      </c>
      <c r="AP229" s="1">
        <v>17.55</v>
      </c>
      <c r="AQ229" s="1">
        <v>56.4</v>
      </c>
      <c r="AR229" s="1">
        <v>-618</v>
      </c>
      <c r="AS229" s="1">
        <v>4177</v>
      </c>
      <c r="AT229" s="1">
        <v>13</v>
      </c>
      <c r="AU229" s="3">
        <v>0.53425537499999998</v>
      </c>
      <c r="AV229" s="6">
        <f t="shared" si="41"/>
        <v>115</v>
      </c>
      <c r="AW229" s="5">
        <f t="shared" si="42"/>
        <v>0.34176973813260103</v>
      </c>
      <c r="AX229" s="5">
        <f t="shared" si="43"/>
        <v>1.0948489545681477</v>
      </c>
      <c r="AY229" s="5">
        <f t="shared" si="44"/>
        <v>0.14120452981606971</v>
      </c>
      <c r="AZ229" s="5">
        <f t="shared" si="45"/>
        <v>5.5457931563342319E-2</v>
      </c>
      <c r="BA229" s="5">
        <f t="shared" si="46"/>
        <v>8.1430501176890158E-2</v>
      </c>
      <c r="BB229" s="5">
        <f t="shared" si="47"/>
        <v>0.96081422784327863</v>
      </c>
      <c r="BC229" s="5">
        <f t="shared" si="48"/>
        <v>8.2539946696002318</v>
      </c>
      <c r="BD229" s="5">
        <f t="shared" si="49"/>
        <v>4.8447582519416492E-3</v>
      </c>
    </row>
    <row r="230" spans="1:56" x14ac:dyDescent="0.3">
      <c r="A230" s="1">
        <v>2014</v>
      </c>
      <c r="B230" s="1" t="s">
        <v>131</v>
      </c>
      <c r="C230" s="1" t="s">
        <v>252</v>
      </c>
      <c r="D230" s="1" t="s">
        <v>133</v>
      </c>
      <c r="E230" s="1" t="s">
        <v>63</v>
      </c>
      <c r="F230" s="1">
        <v>35.380000000000003</v>
      </c>
      <c r="G230" s="1">
        <v>133.57</v>
      </c>
      <c r="H230" s="1" t="s">
        <v>47</v>
      </c>
      <c r="I230" s="1" t="s">
        <v>47</v>
      </c>
      <c r="J230" s="2">
        <v>64.443574220000002</v>
      </c>
      <c r="K230" s="2">
        <v>0.44180699099999998</v>
      </c>
      <c r="L230" s="2">
        <v>18.284784770000002</v>
      </c>
      <c r="M230" s="2"/>
      <c r="N230" s="2">
        <v>3.6961171190000002</v>
      </c>
      <c r="O230" s="2"/>
      <c r="P230" s="2">
        <v>4.7393840809999999</v>
      </c>
      <c r="Q230" s="2">
        <v>1.937926118</v>
      </c>
      <c r="R230" s="2">
        <f t="shared" si="50"/>
        <v>0.34396720729319458</v>
      </c>
      <c r="S230" s="2">
        <v>1.8375154380000001</v>
      </c>
      <c r="T230" s="2">
        <v>4.3879467019999998</v>
      </c>
      <c r="U230" s="2">
        <v>0.160657087</v>
      </c>
      <c r="V230" s="2">
        <v>748</v>
      </c>
      <c r="W230" s="2">
        <v>8.7390000000000008</v>
      </c>
      <c r="X230" s="2">
        <v>85.59</v>
      </c>
      <c r="Y230" s="2">
        <v>144.19999999999999</v>
      </c>
      <c r="Z230" s="2">
        <v>26.9</v>
      </c>
      <c r="AA230" s="2">
        <v>20.56</v>
      </c>
      <c r="AB230" s="2">
        <v>35.39</v>
      </c>
      <c r="AC230" s="2">
        <v>4.4809999999999999</v>
      </c>
      <c r="AD230" s="2">
        <v>16.28</v>
      </c>
      <c r="AE230" s="2">
        <v>2.5499999999999998</v>
      </c>
      <c r="AF230" s="2">
        <v>0.80479999999999996</v>
      </c>
      <c r="AG230" s="2">
        <v>2.3849999999999998</v>
      </c>
      <c r="AH230" s="2">
        <v>0.29310000000000003</v>
      </c>
      <c r="AI230" s="2">
        <v>1.623</v>
      </c>
      <c r="AJ230" s="2">
        <v>0.29339999999999999</v>
      </c>
      <c r="AK230" s="2">
        <v>0.76729999999999998</v>
      </c>
      <c r="AL230" s="2">
        <v>0.1085</v>
      </c>
      <c r="AM230" s="2">
        <v>0.76419999999999999</v>
      </c>
      <c r="AN230" s="2">
        <v>0.1132</v>
      </c>
      <c r="AO230" s="1">
        <v>2.5099999999999998</v>
      </c>
      <c r="AP230" s="1">
        <v>17.23</v>
      </c>
      <c r="AQ230" s="1">
        <v>38.700000000000003</v>
      </c>
      <c r="AR230" s="1">
        <v>-642</v>
      </c>
      <c r="AS230" s="1">
        <v>5166</v>
      </c>
      <c r="AT230" s="1">
        <v>13</v>
      </c>
      <c r="AU230" s="3">
        <v>1.415095752</v>
      </c>
      <c r="AV230" s="6">
        <f t="shared" si="41"/>
        <v>144.19999999999999</v>
      </c>
      <c r="AW230" s="5">
        <f t="shared" si="42"/>
        <v>0.35866584484111419</v>
      </c>
      <c r="AX230" s="5">
        <f t="shared" si="43"/>
        <v>1.0724508939923447</v>
      </c>
      <c r="AY230" s="5">
        <f t="shared" si="44"/>
        <v>0.14159234275572766</v>
      </c>
      <c r="AZ230" s="5">
        <f t="shared" si="45"/>
        <v>4.9528718005390833E-2</v>
      </c>
      <c r="BA230" s="5">
        <f t="shared" si="46"/>
        <v>8.451112840584879E-2</v>
      </c>
      <c r="BB230" s="5">
        <f t="shared" si="47"/>
        <v>0.93628469408592196</v>
      </c>
      <c r="BC230" s="5">
        <f t="shared" si="48"/>
        <v>8.2748447732939852</v>
      </c>
      <c r="BD230" s="5">
        <f t="shared" si="49"/>
        <v>6.2028976630564532E-3</v>
      </c>
    </row>
    <row r="231" spans="1:56" x14ac:dyDescent="0.3">
      <c r="A231" s="1">
        <v>2014</v>
      </c>
      <c r="B231" s="1" t="s">
        <v>131</v>
      </c>
      <c r="C231" s="1" t="s">
        <v>330</v>
      </c>
      <c r="D231" s="1" t="s">
        <v>133</v>
      </c>
      <c r="E231" s="1" t="s">
        <v>63</v>
      </c>
      <c r="F231" s="1">
        <v>35.380000000000003</v>
      </c>
      <c r="G231" s="1">
        <v>133.57</v>
      </c>
      <c r="H231" s="1" t="s">
        <v>47</v>
      </c>
      <c r="I231" s="1" t="s">
        <v>47</v>
      </c>
      <c r="J231" s="2">
        <v>65.357764919999994</v>
      </c>
      <c r="K231" s="2">
        <v>0.47094066099999998</v>
      </c>
      <c r="L231" s="2">
        <v>17.177835590000001</v>
      </c>
      <c r="M231" s="2"/>
      <c r="N231" s="2">
        <v>3.7111323970000001</v>
      </c>
      <c r="O231" s="2"/>
      <c r="P231" s="2">
        <v>4.4204430239999999</v>
      </c>
      <c r="Q231" s="2">
        <v>1.961752819</v>
      </c>
      <c r="R231" s="2">
        <f t="shared" si="50"/>
        <v>0.34581218274380116</v>
      </c>
      <c r="S231" s="2">
        <v>2.1007353069999999</v>
      </c>
      <c r="T231" s="2">
        <v>4.5774232450000003</v>
      </c>
      <c r="U231" s="2">
        <v>0.14998110200000001</v>
      </c>
      <c r="V231" s="2">
        <v>719.91746009999997</v>
      </c>
      <c r="W231" s="2">
        <v>6.1669999999999998</v>
      </c>
      <c r="X231" s="2">
        <v>116.74</v>
      </c>
      <c r="Y231" s="2">
        <v>115.4</v>
      </c>
      <c r="Z231" s="2">
        <v>27.77</v>
      </c>
      <c r="AA231" s="2">
        <v>18.16</v>
      </c>
      <c r="AB231" s="2">
        <v>34.54</v>
      </c>
      <c r="AC231" s="2">
        <v>3.6160000000000001</v>
      </c>
      <c r="AD231" s="2">
        <v>12.81</v>
      </c>
      <c r="AE231" s="2">
        <v>2.0350000000000001</v>
      </c>
      <c r="AF231" s="2">
        <v>0.70660000000000001</v>
      </c>
      <c r="AG231" s="2">
        <v>1.8779999999999999</v>
      </c>
      <c r="AH231" s="2">
        <v>0.23280000000000001</v>
      </c>
      <c r="AI231" s="2">
        <v>1.306</v>
      </c>
      <c r="AJ231" s="2">
        <v>0.2336</v>
      </c>
      <c r="AK231" s="2">
        <v>0.65239999999999998</v>
      </c>
      <c r="AL231" s="2">
        <v>9.4200000000000006E-2</v>
      </c>
      <c r="AM231" s="2">
        <v>0.65400000000000003</v>
      </c>
      <c r="AN231" s="2">
        <v>0.1002</v>
      </c>
      <c r="AO231" s="1">
        <v>2.33</v>
      </c>
      <c r="AP231" s="1">
        <v>17.38</v>
      </c>
      <c r="AQ231" s="1">
        <v>55.9</v>
      </c>
      <c r="AR231" s="1">
        <v>-638</v>
      </c>
      <c r="AS231" s="1">
        <v>3728</v>
      </c>
      <c r="AT231" s="1">
        <v>13</v>
      </c>
      <c r="AU231" s="3">
        <v>0.92890813400000005</v>
      </c>
      <c r="AV231" s="6">
        <f t="shared" si="41"/>
        <v>115.4</v>
      </c>
      <c r="AW231" s="5">
        <f t="shared" si="42"/>
        <v>0.33695244389956847</v>
      </c>
      <c r="AX231" s="5">
        <f t="shared" si="43"/>
        <v>1.0876645851223163</v>
      </c>
      <c r="AY231" s="5">
        <f t="shared" si="44"/>
        <v>0.14770646160051631</v>
      </c>
      <c r="AZ231" s="5">
        <f t="shared" si="45"/>
        <v>5.6623593180592985E-2</v>
      </c>
      <c r="BA231" s="5">
        <f t="shared" si="46"/>
        <v>7.8823877032810269E-2</v>
      </c>
      <c r="BB231" s="5">
        <f t="shared" si="47"/>
        <v>0.98768474997652422</v>
      </c>
      <c r="BC231" s="5">
        <f t="shared" si="48"/>
        <v>8.2311547257869719</v>
      </c>
      <c r="BD231" s="5">
        <f t="shared" si="49"/>
        <v>4.7518291569571486E-3</v>
      </c>
    </row>
    <row r="232" spans="1:56" x14ac:dyDescent="0.3">
      <c r="A232" s="1">
        <v>2014</v>
      </c>
      <c r="B232" s="1" t="s">
        <v>58</v>
      </c>
      <c r="C232" s="1" t="s">
        <v>145</v>
      </c>
      <c r="D232" s="1" t="s">
        <v>59</v>
      </c>
      <c r="E232" s="1" t="s">
        <v>46</v>
      </c>
      <c r="F232" s="1">
        <v>8.7799999999999994</v>
      </c>
      <c r="G232" s="1">
        <v>-82.63</v>
      </c>
      <c r="H232" s="1" t="s">
        <v>47</v>
      </c>
      <c r="I232" s="1" t="s">
        <v>47</v>
      </c>
      <c r="J232" s="2">
        <v>63.555419100000002</v>
      </c>
      <c r="K232" s="2">
        <v>0.52195271700000001</v>
      </c>
      <c r="L232" s="2">
        <v>17.551939409999999</v>
      </c>
      <c r="M232" s="2">
        <v>4.2370279399999999</v>
      </c>
      <c r="N232" s="2">
        <f>O232+M232/1.11111</f>
        <v>3.8133289593289592</v>
      </c>
      <c r="O232" s="2"/>
      <c r="P232" s="2">
        <v>5.5674956499999997</v>
      </c>
      <c r="Q232" s="2">
        <v>2.0366390339999998</v>
      </c>
      <c r="R232" s="2">
        <f t="shared" si="50"/>
        <v>0.34814532939709952</v>
      </c>
      <c r="S232" s="2">
        <v>1.944529731</v>
      </c>
      <c r="T232" s="2">
        <v>4.3393716099999997</v>
      </c>
      <c r="U232" s="2">
        <v>0.17398423900000001</v>
      </c>
      <c r="V232" s="2">
        <v>1326</v>
      </c>
      <c r="W232" s="2">
        <v>6.16</v>
      </c>
      <c r="X232" s="2">
        <v>215.26</v>
      </c>
      <c r="Y232" s="2">
        <v>93</v>
      </c>
      <c r="Z232" s="2">
        <v>42.04</v>
      </c>
      <c r="AA232" s="2">
        <v>21.02</v>
      </c>
      <c r="AB232" s="2">
        <v>42.47</v>
      </c>
      <c r="AC232" s="2">
        <v>4.21</v>
      </c>
      <c r="AD232" s="2">
        <v>15.26</v>
      </c>
      <c r="AE232" s="2">
        <v>2.63</v>
      </c>
      <c r="AF232" s="2">
        <v>0.88</v>
      </c>
      <c r="AG232" s="2">
        <v>2.14</v>
      </c>
      <c r="AH232" s="2">
        <v>0.28999999999999998</v>
      </c>
      <c r="AI232" s="2">
        <v>1.19</v>
      </c>
      <c r="AJ232" s="2">
        <v>0.25</v>
      </c>
      <c r="AK232" s="2">
        <v>0.57999999999999996</v>
      </c>
      <c r="AL232" s="2"/>
      <c r="AM232" s="2">
        <v>0.5</v>
      </c>
      <c r="AN232" s="2">
        <v>0.06</v>
      </c>
      <c r="AO232" s="1">
        <v>2.35</v>
      </c>
      <c r="AP232" s="1">
        <v>20.170000000000002</v>
      </c>
      <c r="AQ232" s="1">
        <v>12.5</v>
      </c>
      <c r="AR232" s="1">
        <v>-353</v>
      </c>
      <c r="AS232" s="1">
        <v>2224</v>
      </c>
      <c r="AT232" s="1">
        <v>12</v>
      </c>
      <c r="AU232" s="3">
        <v>2.6571009349999999</v>
      </c>
      <c r="AV232" s="6">
        <f t="shared" si="41"/>
        <v>93</v>
      </c>
      <c r="AW232" s="5">
        <f t="shared" si="42"/>
        <v>0.34429069066300505</v>
      </c>
      <c r="AX232" s="5">
        <f t="shared" si="43"/>
        <v>1.0576704792810783</v>
      </c>
      <c r="AY232" s="5">
        <f t="shared" si="44"/>
        <v>0.14002489867699258</v>
      </c>
      <c r="AZ232" s="5">
        <f t="shared" si="45"/>
        <v>5.2413200296495953E-2</v>
      </c>
      <c r="BA232" s="5">
        <f t="shared" si="46"/>
        <v>9.9277739835948647E-2</v>
      </c>
      <c r="BB232" s="5">
        <f t="shared" si="47"/>
        <v>1.0737272178781203</v>
      </c>
      <c r="BC232" s="5">
        <f t="shared" si="48"/>
        <v>8.1580186280706144</v>
      </c>
      <c r="BD232" s="5">
        <f t="shared" si="49"/>
        <v>3.5593881814748197E-3</v>
      </c>
    </row>
    <row r="233" spans="1:56" x14ac:dyDescent="0.3">
      <c r="A233" s="1">
        <v>2014</v>
      </c>
      <c r="B233" s="1" t="s">
        <v>131</v>
      </c>
      <c r="C233" s="1" t="s">
        <v>360</v>
      </c>
      <c r="D233" s="1" t="s">
        <v>133</v>
      </c>
      <c r="E233" s="1" t="s">
        <v>63</v>
      </c>
      <c r="F233" s="1">
        <v>35.380000000000003</v>
      </c>
      <c r="G233" s="1">
        <v>133.57</v>
      </c>
      <c r="H233" s="1" t="s">
        <v>47</v>
      </c>
      <c r="I233" s="1" t="s">
        <v>47</v>
      </c>
      <c r="J233" s="2">
        <v>65.087747480000004</v>
      </c>
      <c r="K233" s="2">
        <v>0.43170956999999999</v>
      </c>
      <c r="L233" s="2">
        <v>17.669973089999999</v>
      </c>
      <c r="M233" s="2"/>
      <c r="N233" s="2">
        <v>3.5781695509999998</v>
      </c>
      <c r="O233" s="2"/>
      <c r="P233" s="2">
        <v>4.8391630860000001</v>
      </c>
      <c r="Q233" s="2">
        <v>1.937673186</v>
      </c>
      <c r="R233" s="2">
        <f t="shared" si="50"/>
        <v>0.3512923189419786</v>
      </c>
      <c r="S233" s="2">
        <v>1.8573551260000001</v>
      </c>
      <c r="T233" s="2">
        <v>4.3472149709999997</v>
      </c>
      <c r="U233" s="2">
        <v>0.18071563400000001</v>
      </c>
      <c r="V233" s="2">
        <v>761</v>
      </c>
      <c r="W233" s="2">
        <v>6.2380000000000004</v>
      </c>
      <c r="X233" s="2">
        <v>121.99</v>
      </c>
      <c r="Y233" s="2">
        <v>109.1</v>
      </c>
      <c r="Z233" s="2">
        <v>27.23</v>
      </c>
      <c r="AA233" s="2">
        <v>18.68</v>
      </c>
      <c r="AB233" s="2">
        <v>36.119999999999997</v>
      </c>
      <c r="AC233" s="2">
        <v>3.738</v>
      </c>
      <c r="AD233" s="2">
        <v>13.54</v>
      </c>
      <c r="AE233" s="2">
        <v>2.234</v>
      </c>
      <c r="AF233" s="2">
        <v>0.7752</v>
      </c>
      <c r="AG233" s="2">
        <v>1.978</v>
      </c>
      <c r="AH233" s="2">
        <v>0.247</v>
      </c>
      <c r="AI233" s="2">
        <v>1.4019999999999999</v>
      </c>
      <c r="AJ233" s="2">
        <v>0.25979999999999998</v>
      </c>
      <c r="AK233" s="2">
        <v>0.69089999999999996</v>
      </c>
      <c r="AL233" s="2">
        <v>0.1106</v>
      </c>
      <c r="AM233" s="2">
        <v>0.68610000000000004</v>
      </c>
      <c r="AN233" s="2">
        <v>9.9500000000000005E-2</v>
      </c>
      <c r="AO233" s="1">
        <v>2.39</v>
      </c>
      <c r="AP233" s="1">
        <v>17.21</v>
      </c>
      <c r="AQ233" s="1">
        <v>51</v>
      </c>
      <c r="AR233" s="1">
        <v>-562</v>
      </c>
      <c r="AS233" s="1">
        <v>1579</v>
      </c>
      <c r="AT233" s="1">
        <v>13</v>
      </c>
      <c r="AU233" s="3">
        <v>0.786334062</v>
      </c>
      <c r="AV233" s="6">
        <f t="shared" si="41"/>
        <v>109.1</v>
      </c>
      <c r="AW233" s="5">
        <f t="shared" si="42"/>
        <v>0.34660598450372693</v>
      </c>
      <c r="AX233" s="5">
        <f t="shared" si="43"/>
        <v>1.0831710347811616</v>
      </c>
      <c r="AY233" s="5">
        <f t="shared" si="44"/>
        <v>0.14027799196515003</v>
      </c>
      <c r="AZ233" s="5">
        <f t="shared" si="45"/>
        <v>5.0063480485175199E-2</v>
      </c>
      <c r="BA233" s="5">
        <f t="shared" si="46"/>
        <v>8.6290354600570621E-2</v>
      </c>
      <c r="BB233" s="5">
        <f t="shared" si="47"/>
        <v>0.96667484614784871</v>
      </c>
      <c r="BC233" s="5">
        <f t="shared" si="48"/>
        <v>8.2490131440413457</v>
      </c>
      <c r="BD233" s="5">
        <f t="shared" si="49"/>
        <v>4.5733619304077038E-3</v>
      </c>
    </row>
    <row r="234" spans="1:56" x14ac:dyDescent="0.3">
      <c r="A234" s="1">
        <v>2014</v>
      </c>
      <c r="B234" s="1" t="s">
        <v>131</v>
      </c>
      <c r="C234" s="1" t="s">
        <v>301</v>
      </c>
      <c r="D234" s="1" t="s">
        <v>133</v>
      </c>
      <c r="E234" s="1" t="s">
        <v>63</v>
      </c>
      <c r="F234" s="1">
        <v>35.380000000000003</v>
      </c>
      <c r="G234" s="1">
        <v>133.57</v>
      </c>
      <c r="H234" s="1" t="s">
        <v>47</v>
      </c>
      <c r="I234" s="1" t="s">
        <v>47</v>
      </c>
      <c r="J234" s="2">
        <v>64.716570129999994</v>
      </c>
      <c r="K234" s="2">
        <v>0.44168281199999998</v>
      </c>
      <c r="L234" s="2">
        <v>17.76769492</v>
      </c>
      <c r="M234" s="2"/>
      <c r="N234" s="2">
        <v>3.5324586679999999</v>
      </c>
      <c r="O234" s="2"/>
      <c r="P234" s="2">
        <v>4.8283961890000002</v>
      </c>
      <c r="Q234" s="2">
        <v>1.917304932</v>
      </c>
      <c r="R234" s="2">
        <f t="shared" si="50"/>
        <v>0.35181433044178284</v>
      </c>
      <c r="S234" s="2">
        <v>2.0879551090000001</v>
      </c>
      <c r="T234" s="2">
        <v>4.456981098</v>
      </c>
      <c r="U234" s="2">
        <v>0.17065017699999999</v>
      </c>
      <c r="V234" s="2">
        <v>788</v>
      </c>
      <c r="W234" s="2">
        <v>6.6020000000000003</v>
      </c>
      <c r="X234" s="2">
        <v>119.36</v>
      </c>
      <c r="Y234" s="2">
        <v>106.6</v>
      </c>
      <c r="Z234" s="2">
        <v>28.68</v>
      </c>
      <c r="AA234" s="2">
        <v>20.72</v>
      </c>
      <c r="AB234" s="2">
        <v>39.28</v>
      </c>
      <c r="AC234" s="2">
        <v>4.0919999999999996</v>
      </c>
      <c r="AD234" s="2">
        <v>14.67</v>
      </c>
      <c r="AE234" s="2">
        <v>2.4049999999999998</v>
      </c>
      <c r="AF234" s="2">
        <v>0.81459999999999999</v>
      </c>
      <c r="AG234" s="2">
        <v>2.1150000000000002</v>
      </c>
      <c r="AH234" s="2">
        <v>0.25230000000000002</v>
      </c>
      <c r="AI234" s="2">
        <v>1.4550000000000001</v>
      </c>
      <c r="AJ234" s="2">
        <v>0.25840000000000002</v>
      </c>
      <c r="AK234" s="2">
        <v>0.70789999999999997</v>
      </c>
      <c r="AL234" s="2">
        <v>0.1086</v>
      </c>
      <c r="AM234" s="2">
        <v>0.72240000000000004</v>
      </c>
      <c r="AN234" s="2">
        <v>9.9099999999999994E-2</v>
      </c>
      <c r="AO234" s="1">
        <v>2.44</v>
      </c>
      <c r="AP234" s="1">
        <v>17.77</v>
      </c>
      <c r="AQ234" s="1">
        <v>50.5</v>
      </c>
      <c r="AR234" s="1">
        <v>-598</v>
      </c>
      <c r="AS234" s="1">
        <v>2440</v>
      </c>
      <c r="AT234" s="1">
        <v>13</v>
      </c>
      <c r="AU234" s="3">
        <v>1.135127343</v>
      </c>
      <c r="AV234" s="6">
        <f t="shared" si="41"/>
        <v>106.6</v>
      </c>
      <c r="AW234" s="5">
        <f t="shared" si="42"/>
        <v>0.34852285052961945</v>
      </c>
      <c r="AX234" s="5">
        <f t="shared" si="43"/>
        <v>1.0769940111499416</v>
      </c>
      <c r="AY234" s="5">
        <f t="shared" si="44"/>
        <v>0.14381997734753146</v>
      </c>
      <c r="AZ234" s="5">
        <f t="shared" si="45"/>
        <v>5.6279113450134775E-2</v>
      </c>
      <c r="BA234" s="5">
        <f t="shared" si="46"/>
        <v>8.6098362856633387E-2</v>
      </c>
      <c r="BB234" s="5">
        <f t="shared" si="47"/>
        <v>0.99184454779668574</v>
      </c>
      <c r="BC234" s="5">
        <f t="shared" si="48"/>
        <v>8.2276188976398359</v>
      </c>
      <c r="BD234" s="5">
        <f t="shared" si="49"/>
        <v>4.3739782912415133E-3</v>
      </c>
    </row>
    <row r="235" spans="1:56" x14ac:dyDescent="0.3">
      <c r="A235" s="1">
        <v>2014</v>
      </c>
      <c r="B235" s="1" t="s">
        <v>131</v>
      </c>
      <c r="C235" s="1" t="s">
        <v>307</v>
      </c>
      <c r="D235" s="1" t="s">
        <v>133</v>
      </c>
      <c r="E235" s="1" t="s">
        <v>63</v>
      </c>
      <c r="F235" s="1">
        <v>35.380000000000003</v>
      </c>
      <c r="G235" s="1">
        <v>133.57</v>
      </c>
      <c r="H235" s="1" t="s">
        <v>47</v>
      </c>
      <c r="I235" s="1" t="s">
        <v>47</v>
      </c>
      <c r="J235" s="2">
        <v>64.023379829999996</v>
      </c>
      <c r="K235" s="2">
        <v>0.48205838899999998</v>
      </c>
      <c r="L235" s="2">
        <v>18.589376640000001</v>
      </c>
      <c r="M235" s="2"/>
      <c r="N235" s="2">
        <v>3.8594799800000001</v>
      </c>
      <c r="O235" s="2"/>
      <c r="P235" s="2">
        <v>4.6498548800000004</v>
      </c>
      <c r="Q235" s="2">
        <v>2.109005453</v>
      </c>
      <c r="R235" s="2">
        <f t="shared" si="50"/>
        <v>0.35335689039956814</v>
      </c>
      <c r="S235" s="2">
        <v>1.928233557</v>
      </c>
      <c r="T235" s="2">
        <v>4.1376678419999999</v>
      </c>
      <c r="U235" s="2">
        <v>0.15064324700000001</v>
      </c>
      <c r="V235" s="2">
        <v>815</v>
      </c>
      <c r="W235" s="2">
        <v>6.73</v>
      </c>
      <c r="X235" s="2">
        <v>121.1</v>
      </c>
      <c r="Y235" s="2">
        <v>137.69999999999999</v>
      </c>
      <c r="Z235" s="2">
        <v>27.36</v>
      </c>
      <c r="AA235" s="2">
        <v>20.52</v>
      </c>
      <c r="AB235" s="2">
        <v>38.17</v>
      </c>
      <c r="AC235" s="2">
        <v>3.96</v>
      </c>
      <c r="AD235" s="2">
        <v>13.62</v>
      </c>
      <c r="AE235" s="2">
        <v>2.29</v>
      </c>
      <c r="AF235" s="2">
        <v>0.8</v>
      </c>
      <c r="AG235" s="2">
        <v>2.02</v>
      </c>
      <c r="AH235" s="2">
        <v>0.25</v>
      </c>
      <c r="AI235" s="2">
        <v>1.51</v>
      </c>
      <c r="AJ235" s="2">
        <v>0.27</v>
      </c>
      <c r="AK235" s="2">
        <v>0.72</v>
      </c>
      <c r="AL235" s="2">
        <v>0.1</v>
      </c>
      <c r="AM235" s="2">
        <v>0.75</v>
      </c>
      <c r="AN235" s="2">
        <v>0.11</v>
      </c>
      <c r="AO235" s="1">
        <v>2.4300000000000002</v>
      </c>
      <c r="AP235" s="1">
        <v>17.34</v>
      </c>
      <c r="AQ235" s="1">
        <v>57.6</v>
      </c>
      <c r="AR235" s="1">
        <v>-564</v>
      </c>
      <c r="AS235" s="1">
        <v>3763</v>
      </c>
      <c r="AT235" s="1">
        <v>13</v>
      </c>
      <c r="AU235" s="3">
        <v>1.0932435380000001</v>
      </c>
      <c r="AV235" s="6">
        <f t="shared" si="41"/>
        <v>137.69999999999999</v>
      </c>
      <c r="AW235" s="5">
        <f t="shared" si="42"/>
        <v>0.36464057748136525</v>
      </c>
      <c r="AX235" s="5">
        <f t="shared" si="43"/>
        <v>1.0654581432850723</v>
      </c>
      <c r="AY235" s="5">
        <f t="shared" si="44"/>
        <v>0.13351622594385287</v>
      </c>
      <c r="AZ235" s="5">
        <f t="shared" si="45"/>
        <v>5.1973950323450133E-2</v>
      </c>
      <c r="BA235" s="5">
        <f t="shared" si="46"/>
        <v>8.2914673323823115E-2</v>
      </c>
      <c r="BB235" s="5">
        <f t="shared" si="47"/>
        <v>0.90427577318527574</v>
      </c>
      <c r="BC235" s="5">
        <f t="shared" si="48"/>
        <v>8.3020523560595336</v>
      </c>
      <c r="BD235" s="5">
        <f t="shared" si="49"/>
        <v>6.0866649930145719E-3</v>
      </c>
    </row>
    <row r="236" spans="1:56" x14ac:dyDescent="0.3">
      <c r="A236" s="1">
        <v>2014</v>
      </c>
      <c r="B236" s="1" t="s">
        <v>131</v>
      </c>
      <c r="C236" s="1" t="s">
        <v>327</v>
      </c>
      <c r="D236" s="1" t="s">
        <v>133</v>
      </c>
      <c r="E236" s="1" t="s">
        <v>63</v>
      </c>
      <c r="F236" s="1">
        <v>35.380000000000003</v>
      </c>
      <c r="G236" s="1">
        <v>133.57</v>
      </c>
      <c r="H236" s="1" t="s">
        <v>47</v>
      </c>
      <c r="I236" s="1" t="s">
        <v>47</v>
      </c>
      <c r="J236" s="2">
        <v>64.031247489999998</v>
      </c>
      <c r="K236" s="2">
        <v>0.48196642299999998</v>
      </c>
      <c r="L236" s="2">
        <v>18.194232469999999</v>
      </c>
      <c r="M236" s="2"/>
      <c r="N236" s="2">
        <v>3.6870431360000002</v>
      </c>
      <c r="O236" s="2"/>
      <c r="P236" s="2">
        <v>4.8999919670000001</v>
      </c>
      <c r="Q236" s="2">
        <v>2.018234396</v>
      </c>
      <c r="R236" s="2">
        <f t="shared" si="50"/>
        <v>0.35374868000374077</v>
      </c>
      <c r="S236" s="2">
        <v>1.968029561</v>
      </c>
      <c r="T236" s="2">
        <v>4.4581894130000004</v>
      </c>
      <c r="U236" s="2">
        <v>0.190778376</v>
      </c>
      <c r="V236" s="2">
        <v>814</v>
      </c>
      <c r="W236" s="2">
        <v>6.94</v>
      </c>
      <c r="X236" s="2">
        <v>117.29</v>
      </c>
      <c r="Y236" s="2">
        <v>132.5</v>
      </c>
      <c r="Z236" s="2">
        <v>30.67</v>
      </c>
      <c r="AA236" s="2">
        <v>23.31</v>
      </c>
      <c r="AB236" s="2">
        <v>43.21</v>
      </c>
      <c r="AC236" s="2">
        <v>4.38</v>
      </c>
      <c r="AD236" s="2">
        <v>15.17</v>
      </c>
      <c r="AE236" s="2">
        <v>2.4900000000000002</v>
      </c>
      <c r="AF236" s="2">
        <v>0.83</v>
      </c>
      <c r="AG236" s="2">
        <v>2.11</v>
      </c>
      <c r="AH236" s="2">
        <v>0.25</v>
      </c>
      <c r="AI236" s="2">
        <v>1.48</v>
      </c>
      <c r="AJ236" s="2">
        <v>0.27</v>
      </c>
      <c r="AK236" s="2">
        <v>0.71</v>
      </c>
      <c r="AL236" s="2">
        <v>0.11</v>
      </c>
      <c r="AM236" s="2">
        <v>0.76</v>
      </c>
      <c r="AN236" s="2">
        <v>0.11</v>
      </c>
      <c r="AO236" s="1">
        <v>2.4900000000000002</v>
      </c>
      <c r="AP236" s="1">
        <v>18.05</v>
      </c>
      <c r="AQ236" s="1">
        <v>61.5</v>
      </c>
      <c r="AR236" s="1">
        <v>-652</v>
      </c>
      <c r="AS236" s="1">
        <v>3385</v>
      </c>
      <c r="AT236" s="1">
        <v>13</v>
      </c>
      <c r="AU236" s="3">
        <v>0.93867474699999998</v>
      </c>
      <c r="AV236" s="6">
        <f t="shared" si="41"/>
        <v>132.5</v>
      </c>
      <c r="AW236" s="5">
        <f t="shared" si="42"/>
        <v>0.35688961298548444</v>
      </c>
      <c r="AX236" s="5">
        <f t="shared" si="43"/>
        <v>1.0655890745548344</v>
      </c>
      <c r="AY236" s="5">
        <f t="shared" si="44"/>
        <v>0.14385896782833174</v>
      </c>
      <c r="AZ236" s="5">
        <f t="shared" si="45"/>
        <v>5.3046618894878703E-2</v>
      </c>
      <c r="BA236" s="5">
        <f t="shared" si="46"/>
        <v>8.7375035074893012E-2</v>
      </c>
      <c r="BB236" s="5">
        <f t="shared" si="47"/>
        <v>0.97727565490617174</v>
      </c>
      <c r="BC236" s="5">
        <f t="shared" si="48"/>
        <v>8.2400024565967698</v>
      </c>
      <c r="BD236" s="5">
        <f t="shared" si="49"/>
        <v>5.5044433712560124E-3</v>
      </c>
    </row>
    <row r="237" spans="1:56" x14ac:dyDescent="0.3">
      <c r="A237" s="1">
        <v>2014</v>
      </c>
      <c r="B237" s="1" t="s">
        <v>131</v>
      </c>
      <c r="C237" s="1" t="s">
        <v>254</v>
      </c>
      <c r="D237" s="1" t="s">
        <v>133</v>
      </c>
      <c r="E237" s="1" t="s">
        <v>63</v>
      </c>
      <c r="F237" s="1">
        <v>35.380000000000003</v>
      </c>
      <c r="G237" s="1">
        <v>133.57</v>
      </c>
      <c r="H237" s="1" t="s">
        <v>47</v>
      </c>
      <c r="I237" s="1" t="s">
        <v>47</v>
      </c>
      <c r="J237" s="2">
        <v>58.868890450000002</v>
      </c>
      <c r="K237" s="2">
        <v>0.63992312799999995</v>
      </c>
      <c r="L237" s="2">
        <v>18.714218809999998</v>
      </c>
      <c r="M237" s="2"/>
      <c r="N237" s="2">
        <v>5.4558998089999999</v>
      </c>
      <c r="O237" s="2"/>
      <c r="P237" s="2">
        <v>6.671753753</v>
      </c>
      <c r="Q237" s="2">
        <v>3.0078405720000001</v>
      </c>
      <c r="R237" s="2">
        <f t="shared" si="50"/>
        <v>0.35537958829080013</v>
      </c>
      <c r="S237" s="2">
        <v>1.7845174939999999</v>
      </c>
      <c r="T237" s="2">
        <v>4.4027518710000004</v>
      </c>
      <c r="U237" s="2">
        <v>0.37648474300000001</v>
      </c>
      <c r="V237" s="2">
        <v>1438.883315</v>
      </c>
      <c r="W237" s="2">
        <v>13.38</v>
      </c>
      <c r="X237" s="2">
        <v>107.54</v>
      </c>
      <c r="Y237" s="2">
        <v>139.9</v>
      </c>
      <c r="Z237" s="2">
        <v>41.88</v>
      </c>
      <c r="AA237" s="2">
        <v>48.58</v>
      </c>
      <c r="AB237" s="2">
        <v>86.81</v>
      </c>
      <c r="AC237" s="2">
        <v>10.39</v>
      </c>
      <c r="AD237" s="2">
        <v>36.51</v>
      </c>
      <c r="AE237" s="2">
        <v>5.1219999999999999</v>
      </c>
      <c r="AF237" s="2">
        <v>1.629</v>
      </c>
      <c r="AG237" s="2">
        <v>4.4290000000000003</v>
      </c>
      <c r="AH237" s="2">
        <v>0.50519999999999998</v>
      </c>
      <c r="AI237" s="2">
        <v>2.67</v>
      </c>
      <c r="AJ237" s="2">
        <v>0.4788</v>
      </c>
      <c r="AK237" s="2">
        <v>1.256</v>
      </c>
      <c r="AL237" s="2">
        <v>0.18679999999999999</v>
      </c>
      <c r="AM237" s="2">
        <v>1.1599999999999999</v>
      </c>
      <c r="AN237" s="2">
        <v>0.18049999999999999</v>
      </c>
      <c r="AO237" s="1">
        <v>3.14</v>
      </c>
      <c r="AP237" s="1">
        <v>19.86</v>
      </c>
      <c r="AQ237" s="1">
        <v>41.5</v>
      </c>
      <c r="AR237" s="1">
        <v>-828</v>
      </c>
      <c r="AS237" s="1">
        <v>3702</v>
      </c>
      <c r="AT237" s="1">
        <v>13</v>
      </c>
      <c r="AU237" s="3">
        <v>1.383825015</v>
      </c>
      <c r="AV237" s="6">
        <f t="shared" si="41"/>
        <v>139.9</v>
      </c>
      <c r="AW237" s="5">
        <f t="shared" si="42"/>
        <v>0.36708942349941148</v>
      </c>
      <c r="AX237" s="5">
        <f t="shared" si="43"/>
        <v>0.97967865618239303</v>
      </c>
      <c r="AY237" s="5">
        <f t="shared" si="44"/>
        <v>0.14207008296224591</v>
      </c>
      <c r="AZ237" s="5">
        <f t="shared" si="45"/>
        <v>4.8100201994609161E-2</v>
      </c>
      <c r="BA237" s="5">
        <f t="shared" si="46"/>
        <v>0.11896850486804565</v>
      </c>
      <c r="BB237" s="5">
        <f t="shared" si="47"/>
        <v>1.1904114890953934</v>
      </c>
      <c r="BC237" s="5">
        <f t="shared" si="48"/>
        <v>8.0588369975359342</v>
      </c>
      <c r="BD237" s="5">
        <f t="shared" si="49"/>
        <v>4.8488202548702501E-3</v>
      </c>
    </row>
    <row r="238" spans="1:56" x14ac:dyDescent="0.3">
      <c r="A238" s="1">
        <v>2014</v>
      </c>
      <c r="B238" s="1" t="s">
        <v>58</v>
      </c>
      <c r="C238" s="1" t="s">
        <v>545</v>
      </c>
      <c r="D238" s="1" t="s">
        <v>106</v>
      </c>
      <c r="E238" s="1" t="s">
        <v>46</v>
      </c>
      <c r="F238" s="1">
        <v>8.8000000000000007</v>
      </c>
      <c r="G238" s="1">
        <v>-80.59</v>
      </c>
      <c r="H238" s="1" t="s">
        <v>47</v>
      </c>
      <c r="I238" s="1" t="s">
        <v>47</v>
      </c>
      <c r="J238" s="2">
        <v>58.737963530000002</v>
      </c>
      <c r="K238" s="2">
        <v>0.63511575499999995</v>
      </c>
      <c r="L238" s="2">
        <v>17.547633680000001</v>
      </c>
      <c r="M238" s="2">
        <v>6.9350542920000002</v>
      </c>
      <c r="N238" s="2">
        <f t="shared" ref="N238:N249" si="51">O238+M238/1.11111</f>
        <v>6.2415551043551041</v>
      </c>
      <c r="O238" s="2"/>
      <c r="P238" s="2">
        <v>7.2628559719999997</v>
      </c>
      <c r="Q238" s="2">
        <v>3.4624052449999998</v>
      </c>
      <c r="R238" s="2">
        <f t="shared" si="50"/>
        <v>0.35680331744452159</v>
      </c>
      <c r="S238" s="2">
        <v>1.9565662770000001</v>
      </c>
      <c r="T238" s="2">
        <v>3.1448473670000001</v>
      </c>
      <c r="U238" s="2">
        <v>0.19463224700000001</v>
      </c>
      <c r="V238" s="2">
        <v>1043</v>
      </c>
      <c r="W238" s="2">
        <v>13.83</v>
      </c>
      <c r="X238" s="2">
        <v>75.42</v>
      </c>
      <c r="Y238" s="2">
        <v>81</v>
      </c>
      <c r="Z238" s="2">
        <v>11.41</v>
      </c>
      <c r="AA238" s="2">
        <v>13.35</v>
      </c>
      <c r="AB238" s="2">
        <v>25.75</v>
      </c>
      <c r="AC238" s="2">
        <v>3.17</v>
      </c>
      <c r="AD238" s="2">
        <v>13.08</v>
      </c>
      <c r="AE238" s="2">
        <v>2.87</v>
      </c>
      <c r="AF238" s="2">
        <v>0.98</v>
      </c>
      <c r="AG238" s="2">
        <v>2.7</v>
      </c>
      <c r="AH238" s="2">
        <v>0.4</v>
      </c>
      <c r="AI238" s="2">
        <v>2.2400000000000002</v>
      </c>
      <c r="AJ238" s="2">
        <v>0.45</v>
      </c>
      <c r="AK238" s="2">
        <v>1.25</v>
      </c>
      <c r="AL238" s="2"/>
      <c r="AM238" s="2">
        <v>1.17</v>
      </c>
      <c r="AN238" s="2">
        <v>0.18</v>
      </c>
      <c r="AO238" s="1">
        <v>2.66</v>
      </c>
      <c r="AP238" s="1">
        <v>11.73</v>
      </c>
      <c r="AQ238" s="1">
        <v>27.5</v>
      </c>
      <c r="AR238" s="1">
        <v>-342</v>
      </c>
      <c r="AS238" s="1">
        <v>4590</v>
      </c>
      <c r="AT238" s="1">
        <v>12</v>
      </c>
      <c r="AU238" s="3">
        <v>0.172813035</v>
      </c>
      <c r="AV238" s="6">
        <f t="shared" si="41"/>
        <v>81</v>
      </c>
      <c r="AW238" s="5">
        <f t="shared" si="42"/>
        <v>0.34420623146331891</v>
      </c>
      <c r="AX238" s="5">
        <f t="shared" si="43"/>
        <v>0.97749980911965384</v>
      </c>
      <c r="AY238" s="5">
        <f t="shared" si="44"/>
        <v>0.1014794245563085</v>
      </c>
      <c r="AZ238" s="5">
        <f t="shared" si="45"/>
        <v>5.2737635498652291E-2</v>
      </c>
      <c r="BA238" s="5">
        <f t="shared" si="46"/>
        <v>0.12950884400855919</v>
      </c>
      <c r="BB238" s="5">
        <f t="shared" si="47"/>
        <v>1.2281783107077804</v>
      </c>
      <c r="BC238" s="5">
        <f t="shared" si="48"/>
        <v>8.0267351991654046</v>
      </c>
      <c r="BD238" s="5">
        <f t="shared" si="49"/>
        <v>2.7187029326388177E-3</v>
      </c>
    </row>
    <row r="239" spans="1:56" x14ac:dyDescent="0.3">
      <c r="A239" s="1">
        <v>2014</v>
      </c>
      <c r="B239" s="1" t="s">
        <v>58</v>
      </c>
      <c r="C239" s="1" t="s">
        <v>249</v>
      </c>
      <c r="D239" s="1" t="s">
        <v>106</v>
      </c>
      <c r="E239" s="1" t="s">
        <v>46</v>
      </c>
      <c r="F239" s="1">
        <v>8.8000000000000007</v>
      </c>
      <c r="G239" s="1">
        <v>-80.59</v>
      </c>
      <c r="H239" s="1" t="s">
        <v>47</v>
      </c>
      <c r="I239" s="1" t="s">
        <v>47</v>
      </c>
      <c r="J239" s="2">
        <v>58.276319819999998</v>
      </c>
      <c r="K239" s="2">
        <v>0.74543040900000002</v>
      </c>
      <c r="L239" s="2">
        <v>17.155110789999998</v>
      </c>
      <c r="M239" s="2">
        <v>6.974369448</v>
      </c>
      <c r="N239" s="2">
        <f t="shared" si="51"/>
        <v>6.2769387801387797</v>
      </c>
      <c r="O239" s="2"/>
      <c r="P239" s="2">
        <v>7.6176861020000004</v>
      </c>
      <c r="Q239" s="2">
        <v>3.5331359130000002</v>
      </c>
      <c r="R239" s="2">
        <f t="shared" si="50"/>
        <v>0.36015382385121847</v>
      </c>
      <c r="S239" s="2">
        <v>2.3996732359999999</v>
      </c>
      <c r="T239" s="2">
        <v>2.9510875109999999</v>
      </c>
      <c r="U239" s="2">
        <v>0.24507301100000001</v>
      </c>
      <c r="V239" s="2">
        <v>1440</v>
      </c>
      <c r="W239" s="2">
        <v>10.37</v>
      </c>
      <c r="X239" s="2">
        <v>138.86000000000001</v>
      </c>
      <c r="Y239" s="2">
        <v>97</v>
      </c>
      <c r="Z239" s="2">
        <v>24.59</v>
      </c>
      <c r="AA239" s="2">
        <v>23.11</v>
      </c>
      <c r="AB239" s="2">
        <v>52.82</v>
      </c>
      <c r="AC239" s="2">
        <v>5.86</v>
      </c>
      <c r="AD239" s="2">
        <v>21.84</v>
      </c>
      <c r="AE239" s="2">
        <v>3.96</v>
      </c>
      <c r="AF239" s="2">
        <v>1.29</v>
      </c>
      <c r="AG239" s="2">
        <v>3.69</v>
      </c>
      <c r="AH239" s="2">
        <v>0.51</v>
      </c>
      <c r="AI239" s="2">
        <v>2.4700000000000002</v>
      </c>
      <c r="AJ239" s="2">
        <v>0.45</v>
      </c>
      <c r="AK239" s="2">
        <v>1.1000000000000001</v>
      </c>
      <c r="AL239" s="2"/>
      <c r="AM239" s="2">
        <v>0.94</v>
      </c>
      <c r="AN239" s="2">
        <v>0.11</v>
      </c>
      <c r="AO239" s="1">
        <v>2.84</v>
      </c>
      <c r="AP239" s="1">
        <v>17.329999999999998</v>
      </c>
      <c r="AQ239" s="1">
        <v>-4.7</v>
      </c>
      <c r="AR239" s="1">
        <v>-279</v>
      </c>
      <c r="AS239" s="1">
        <v>-932</v>
      </c>
      <c r="AT239" s="1">
        <v>12</v>
      </c>
      <c r="AU239" s="3">
        <v>1.458917171</v>
      </c>
      <c r="AV239" s="6">
        <f t="shared" si="41"/>
        <v>97</v>
      </c>
      <c r="AW239" s="5">
        <f t="shared" si="42"/>
        <v>0.33650668477834439</v>
      </c>
      <c r="AX239" s="5">
        <f t="shared" si="43"/>
        <v>0.96981727109335991</v>
      </c>
      <c r="AY239" s="5">
        <f t="shared" si="44"/>
        <v>9.522708973862537E-2</v>
      </c>
      <c r="AZ239" s="5">
        <f t="shared" si="45"/>
        <v>6.4681219299191364E-2</v>
      </c>
      <c r="BA239" s="5">
        <f t="shared" si="46"/>
        <v>0.13583605745363767</v>
      </c>
      <c r="BB239" s="5">
        <f t="shared" si="47"/>
        <v>1.3224465478961602</v>
      </c>
      <c r="BC239" s="5">
        <f t="shared" si="48"/>
        <v>7.9466071975552817</v>
      </c>
      <c r="BD239" s="5">
        <f t="shared" si="49"/>
        <v>3.0050335293934924E-3</v>
      </c>
    </row>
    <row r="240" spans="1:56" x14ac:dyDescent="0.3">
      <c r="A240" s="1">
        <v>2014</v>
      </c>
      <c r="B240" s="1" t="s">
        <v>58</v>
      </c>
      <c r="C240" s="1" t="s">
        <v>109</v>
      </c>
      <c r="D240" s="1" t="s">
        <v>59</v>
      </c>
      <c r="E240" s="1" t="s">
        <v>46</v>
      </c>
      <c r="F240" s="1">
        <v>8.7799999999999994</v>
      </c>
      <c r="G240" s="1">
        <v>-82.63</v>
      </c>
      <c r="H240" s="1" t="s">
        <v>47</v>
      </c>
      <c r="I240" s="1" t="s">
        <v>47</v>
      </c>
      <c r="J240" s="2">
        <v>61.166980930000001</v>
      </c>
      <c r="K240" s="2">
        <v>0.62853551200000002</v>
      </c>
      <c r="L240" s="2">
        <v>16.949507650000001</v>
      </c>
      <c r="M240" s="2">
        <v>5.6253928350000004</v>
      </c>
      <c r="N240" s="2">
        <f t="shared" si="51"/>
        <v>5.062858614358615</v>
      </c>
      <c r="O240" s="2"/>
      <c r="P240" s="2">
        <v>6.1177456530000001</v>
      </c>
      <c r="Q240" s="2">
        <v>2.8598365810000002</v>
      </c>
      <c r="R240" s="2">
        <f t="shared" si="50"/>
        <v>0.360967639229058</v>
      </c>
      <c r="S240" s="2">
        <v>2.0741671899999998</v>
      </c>
      <c r="T240" s="2">
        <v>4.2530903000000002</v>
      </c>
      <c r="U240" s="2">
        <v>0.23046302099999999</v>
      </c>
      <c r="V240" s="2">
        <v>1145</v>
      </c>
      <c r="W240" s="2">
        <v>8.0500000000000007</v>
      </c>
      <c r="X240" s="2">
        <v>142.24</v>
      </c>
      <c r="Y240" s="2">
        <v>131</v>
      </c>
      <c r="Z240" s="2">
        <v>40.01</v>
      </c>
      <c r="AA240" s="2">
        <v>28.81</v>
      </c>
      <c r="AB240" s="2">
        <v>58.04</v>
      </c>
      <c r="AC240" s="2">
        <v>5.88</v>
      </c>
      <c r="AD240" s="2">
        <v>20.25</v>
      </c>
      <c r="AE240" s="2">
        <v>3.4</v>
      </c>
      <c r="AF240" s="2">
        <v>1.06</v>
      </c>
      <c r="AG240" s="2">
        <v>2.89</v>
      </c>
      <c r="AH240" s="2">
        <v>0.38</v>
      </c>
      <c r="AI240" s="2">
        <v>1.44</v>
      </c>
      <c r="AJ240" s="2">
        <v>0.28000000000000003</v>
      </c>
      <c r="AK240" s="2">
        <v>0.71</v>
      </c>
      <c r="AL240" s="2"/>
      <c r="AM240" s="2">
        <v>0.72</v>
      </c>
      <c r="AN240" s="2">
        <v>0.11</v>
      </c>
      <c r="AO240" s="1">
        <v>2.64</v>
      </c>
      <c r="AP240" s="1">
        <v>20</v>
      </c>
      <c r="AQ240" s="1">
        <v>34.6</v>
      </c>
      <c r="AR240" s="1">
        <v>-811</v>
      </c>
      <c r="AS240" s="1">
        <v>9917</v>
      </c>
      <c r="AT240" s="1">
        <v>12</v>
      </c>
      <c r="AU240" s="3">
        <v>3.6535141059999998</v>
      </c>
      <c r="AV240" s="6">
        <f t="shared" si="41"/>
        <v>131</v>
      </c>
      <c r="AW240" s="5">
        <f t="shared" si="42"/>
        <v>0.33247366908591602</v>
      </c>
      <c r="AX240" s="5">
        <f t="shared" si="43"/>
        <v>1.0179227979697121</v>
      </c>
      <c r="AY240" s="5">
        <f t="shared" si="44"/>
        <v>0.13724073249435303</v>
      </c>
      <c r="AZ240" s="5">
        <f t="shared" si="45"/>
        <v>5.5907471428571422E-2</v>
      </c>
      <c r="BA240" s="5">
        <f t="shared" si="46"/>
        <v>0.1090896157810271</v>
      </c>
      <c r="BB240" s="5">
        <f t="shared" si="47"/>
        <v>1.2153897810562715</v>
      </c>
      <c r="BC240" s="5">
        <f t="shared" si="48"/>
        <v>8.0376054493691882</v>
      </c>
      <c r="BD240" s="5">
        <f t="shared" si="49"/>
        <v>4.4449709001861317E-3</v>
      </c>
    </row>
    <row r="241" spans="1:56" x14ac:dyDescent="0.3">
      <c r="A241" s="1">
        <v>2014</v>
      </c>
      <c r="B241" s="1" t="s">
        <v>58</v>
      </c>
      <c r="C241" s="1" t="s">
        <v>513</v>
      </c>
      <c r="D241" s="1" t="s">
        <v>59</v>
      </c>
      <c r="E241" s="1" t="s">
        <v>46</v>
      </c>
      <c r="F241" s="1">
        <v>8.7799999999999994</v>
      </c>
      <c r="G241" s="1">
        <v>-82.63</v>
      </c>
      <c r="H241" s="1" t="s">
        <v>47</v>
      </c>
      <c r="I241" s="1" t="s">
        <v>47</v>
      </c>
      <c r="J241" s="2">
        <v>62.13186589</v>
      </c>
      <c r="K241" s="2">
        <v>0.60124324900000004</v>
      </c>
      <c r="L241" s="2">
        <v>17.150718430000001</v>
      </c>
      <c r="M241" s="2">
        <v>5.1054723329999998</v>
      </c>
      <c r="N241" s="2">
        <f t="shared" si="51"/>
        <v>4.5949296946296947</v>
      </c>
      <c r="O241" s="2"/>
      <c r="P241" s="2">
        <v>5.8493834710000003</v>
      </c>
      <c r="Q241" s="2">
        <v>2.6087842659999998</v>
      </c>
      <c r="R241" s="2">
        <f t="shared" si="50"/>
        <v>0.36214434391172851</v>
      </c>
      <c r="S241" s="2">
        <v>2.1705900339999999</v>
      </c>
      <c r="T241" s="2">
        <v>4.0558442880000003</v>
      </c>
      <c r="U241" s="2">
        <v>0.234382961</v>
      </c>
      <c r="V241" s="2">
        <v>1192</v>
      </c>
      <c r="W241" s="2">
        <v>8.2899999999999991</v>
      </c>
      <c r="X241" s="2">
        <v>143.79</v>
      </c>
      <c r="Y241" s="2">
        <v>132</v>
      </c>
      <c r="Z241" s="2">
        <v>47.09</v>
      </c>
      <c r="AA241" s="2">
        <v>30.14</v>
      </c>
      <c r="AB241" s="2">
        <v>56.05</v>
      </c>
      <c r="AC241" s="2">
        <v>6.05</v>
      </c>
      <c r="AD241" s="2">
        <v>21.43</v>
      </c>
      <c r="AE241" s="2">
        <v>3.42</v>
      </c>
      <c r="AF241" s="2">
        <v>1.04</v>
      </c>
      <c r="AG241" s="2">
        <v>2.4300000000000002</v>
      </c>
      <c r="AH241" s="2">
        <v>0.31</v>
      </c>
      <c r="AI241" s="2">
        <v>1.45</v>
      </c>
      <c r="AJ241" s="2">
        <v>0.26</v>
      </c>
      <c r="AK241" s="2">
        <v>0.68</v>
      </c>
      <c r="AL241" s="2"/>
      <c r="AM241" s="2">
        <v>0.64</v>
      </c>
      <c r="AN241" s="2">
        <v>0.1</v>
      </c>
      <c r="AO241" s="1">
        <v>2.59</v>
      </c>
      <c r="AP241" s="1">
        <v>20.75</v>
      </c>
      <c r="AQ241" s="1">
        <v>38.9</v>
      </c>
      <c r="AR241" s="1">
        <v>-895</v>
      </c>
      <c r="AS241" s="1">
        <v>7248</v>
      </c>
      <c r="AT241" s="1">
        <v>12</v>
      </c>
      <c r="AU241" s="3">
        <v>0.25138111400000002</v>
      </c>
      <c r="AV241" s="6">
        <f t="shared" si="41"/>
        <v>132</v>
      </c>
      <c r="AW241" s="5">
        <f t="shared" si="42"/>
        <v>0.33642052628481756</v>
      </c>
      <c r="AX241" s="5">
        <f t="shared" si="43"/>
        <v>1.0339801279747045</v>
      </c>
      <c r="AY241" s="5">
        <f t="shared" si="44"/>
        <v>0.13087590474346564</v>
      </c>
      <c r="AZ241" s="5">
        <f t="shared" si="45"/>
        <v>5.8506469919137466E-2</v>
      </c>
      <c r="BA241" s="5">
        <f t="shared" si="46"/>
        <v>0.1043042701676177</v>
      </c>
      <c r="BB241" s="5">
        <f t="shared" si="47"/>
        <v>1.1441381856855677</v>
      </c>
      <c r="BC241" s="5">
        <f t="shared" si="48"/>
        <v>8.0981693054342863</v>
      </c>
      <c r="BD241" s="5">
        <f t="shared" si="49"/>
        <v>4.7585441839468863E-3</v>
      </c>
    </row>
    <row r="242" spans="1:56" x14ac:dyDescent="0.3">
      <c r="A242" s="1">
        <v>2014</v>
      </c>
      <c r="B242" s="1" t="s">
        <v>58</v>
      </c>
      <c r="C242" s="1" t="s">
        <v>302</v>
      </c>
      <c r="D242" s="1" t="s">
        <v>106</v>
      </c>
      <c r="E242" s="1" t="s">
        <v>46</v>
      </c>
      <c r="F242" s="1">
        <v>8.8000000000000007</v>
      </c>
      <c r="G242" s="1">
        <v>-80.59</v>
      </c>
      <c r="H242" s="1" t="s">
        <v>47</v>
      </c>
      <c r="I242" s="1" t="s">
        <v>47</v>
      </c>
      <c r="J242" s="2">
        <v>58.255706830000001</v>
      </c>
      <c r="K242" s="2">
        <v>0.67560651000000005</v>
      </c>
      <c r="L242" s="2">
        <v>17.074419079999998</v>
      </c>
      <c r="M242" s="2">
        <v>7.6056914730000003</v>
      </c>
      <c r="N242" s="2">
        <f t="shared" si="51"/>
        <v>6.8451291708291704</v>
      </c>
      <c r="O242" s="2"/>
      <c r="P242" s="2">
        <v>7.1245777459999999</v>
      </c>
      <c r="Q242" s="2">
        <v>3.8898556659999999</v>
      </c>
      <c r="R242" s="2">
        <f t="shared" si="50"/>
        <v>0.36235315886565894</v>
      </c>
      <c r="S242" s="2">
        <v>1.934691371</v>
      </c>
      <c r="T242" s="2">
        <v>3.122120995</v>
      </c>
      <c r="U242" s="2">
        <v>0.184256321</v>
      </c>
      <c r="V242" s="2">
        <v>1018</v>
      </c>
      <c r="W242" s="2">
        <v>13.37</v>
      </c>
      <c r="X242" s="2">
        <v>76.14</v>
      </c>
      <c r="Y242" s="2">
        <v>78</v>
      </c>
      <c r="Z242" s="2">
        <v>11.45</v>
      </c>
      <c r="AA242" s="2">
        <v>13.05</v>
      </c>
      <c r="AB242" s="2">
        <v>24.87</v>
      </c>
      <c r="AC242" s="2">
        <v>3.02</v>
      </c>
      <c r="AD242" s="2">
        <v>12.67</v>
      </c>
      <c r="AE242" s="2">
        <v>2.92</v>
      </c>
      <c r="AF242" s="2">
        <v>1.01</v>
      </c>
      <c r="AG242" s="2">
        <v>2.84</v>
      </c>
      <c r="AH242" s="2">
        <v>0.42</v>
      </c>
      <c r="AI242" s="2">
        <v>2.29</v>
      </c>
      <c r="AJ242" s="2">
        <v>0.44</v>
      </c>
      <c r="AK242" s="2">
        <v>1.2</v>
      </c>
      <c r="AL242" s="2"/>
      <c r="AM242" s="2">
        <v>1.1399999999999999</v>
      </c>
      <c r="AN242" s="2">
        <v>0.17</v>
      </c>
      <c r="AO242" s="1">
        <v>2.64</v>
      </c>
      <c r="AP242" s="1">
        <v>11.73</v>
      </c>
      <c r="AQ242" s="1">
        <v>18.7</v>
      </c>
      <c r="AR242" s="1">
        <v>-247</v>
      </c>
      <c r="AS242" s="1">
        <v>7026</v>
      </c>
      <c r="AT242" s="1">
        <v>12</v>
      </c>
      <c r="AU242" s="3">
        <v>0.119869242</v>
      </c>
      <c r="AV242" s="6">
        <f t="shared" si="41"/>
        <v>78</v>
      </c>
      <c r="AW242" s="5">
        <f t="shared" si="42"/>
        <v>0.33492387367595128</v>
      </c>
      <c r="AX242" s="5">
        <f t="shared" si="43"/>
        <v>0.96947423581294723</v>
      </c>
      <c r="AY242" s="5">
        <f t="shared" si="44"/>
        <v>0.10074607921910295</v>
      </c>
      <c r="AZ242" s="5">
        <f t="shared" si="45"/>
        <v>5.2148015390835578E-2</v>
      </c>
      <c r="BA242" s="5">
        <f t="shared" si="46"/>
        <v>0.12704311244650499</v>
      </c>
      <c r="BB242" s="5">
        <f t="shared" si="47"/>
        <v>1.2534038687011166</v>
      </c>
      <c r="BC242" s="5">
        <f t="shared" si="48"/>
        <v>8.0052934748710669</v>
      </c>
      <c r="BD242" s="5">
        <f t="shared" si="49"/>
        <v>2.5624731113940776E-3</v>
      </c>
    </row>
    <row r="243" spans="1:56" x14ac:dyDescent="0.3">
      <c r="A243" s="1">
        <v>2014</v>
      </c>
      <c r="B243" s="1" t="s">
        <v>58</v>
      </c>
      <c r="C243" s="1" t="s">
        <v>493</v>
      </c>
      <c r="D243" s="1" t="s">
        <v>106</v>
      </c>
      <c r="E243" s="1" t="s">
        <v>46</v>
      </c>
      <c r="F243" s="1">
        <v>8.8000000000000007</v>
      </c>
      <c r="G243" s="1">
        <v>-80.59</v>
      </c>
      <c r="H243" s="1" t="s">
        <v>47</v>
      </c>
      <c r="I243" s="1" t="s">
        <v>47</v>
      </c>
      <c r="J243" s="2">
        <v>60.401999799999999</v>
      </c>
      <c r="K243" s="2">
        <v>0.66319763300000001</v>
      </c>
      <c r="L243" s="2">
        <v>16.82481379</v>
      </c>
      <c r="M243" s="2">
        <v>6.6319763289999996</v>
      </c>
      <c r="N243" s="2">
        <f t="shared" si="51"/>
        <v>5.9687846648846641</v>
      </c>
      <c r="O243" s="2"/>
      <c r="P243" s="2">
        <v>6.387103357</v>
      </c>
      <c r="Q243" s="2">
        <v>3.3976124890000001</v>
      </c>
      <c r="R243" s="2">
        <f t="shared" si="50"/>
        <v>0.36274486690870866</v>
      </c>
      <c r="S243" s="2">
        <v>1.989592899</v>
      </c>
      <c r="T243" s="2">
        <v>3.4078155290000001</v>
      </c>
      <c r="U243" s="2">
        <v>0.19385777000000001</v>
      </c>
      <c r="V243" s="2">
        <v>1187</v>
      </c>
      <c r="W243" s="2">
        <v>9.86</v>
      </c>
      <c r="X243" s="2">
        <v>120.39</v>
      </c>
      <c r="Y243" s="2">
        <v>83</v>
      </c>
      <c r="Z243" s="2">
        <v>20.059999999999999</v>
      </c>
      <c r="AA243" s="2">
        <v>15.45</v>
      </c>
      <c r="AB243" s="2">
        <v>29.7</v>
      </c>
      <c r="AC243" s="2">
        <v>3.54</v>
      </c>
      <c r="AD243" s="2">
        <v>14.19</v>
      </c>
      <c r="AE243" s="2">
        <v>2.76</v>
      </c>
      <c r="AF243" s="2">
        <v>0.87</v>
      </c>
      <c r="AG243" s="2">
        <v>2.25</v>
      </c>
      <c r="AH243" s="2">
        <v>0.31</v>
      </c>
      <c r="AI243" s="2">
        <v>1.59</v>
      </c>
      <c r="AJ243" s="2">
        <v>0.3</v>
      </c>
      <c r="AK243" s="2">
        <v>0.84</v>
      </c>
      <c r="AL243" s="2"/>
      <c r="AM243" s="2">
        <v>0.77</v>
      </c>
      <c r="AN243" s="2">
        <v>0.12</v>
      </c>
      <c r="AO243" s="1">
        <v>2.4700000000000002</v>
      </c>
      <c r="AP243" s="1">
        <v>15.46</v>
      </c>
      <c r="AQ243" s="1">
        <v>26.6</v>
      </c>
      <c r="AR243" s="1">
        <v>-645</v>
      </c>
      <c r="AS243" s="1">
        <v>6522</v>
      </c>
      <c r="AT243" s="1">
        <v>12</v>
      </c>
      <c r="AU243" s="3">
        <v>0.31863697299999999</v>
      </c>
      <c r="AV243" s="6">
        <f t="shared" si="41"/>
        <v>83</v>
      </c>
      <c r="AW243" s="5">
        <f t="shared" si="42"/>
        <v>0.33002773224794035</v>
      </c>
      <c r="AX243" s="5">
        <f t="shared" si="43"/>
        <v>1.0051922083541354</v>
      </c>
      <c r="AY243" s="5">
        <f t="shared" si="44"/>
        <v>0.10996500577605681</v>
      </c>
      <c r="AZ243" s="5">
        <f t="shared" si="45"/>
        <v>5.3627840943396225E-2</v>
      </c>
      <c r="BA243" s="5">
        <f t="shared" si="46"/>
        <v>0.11389271321326676</v>
      </c>
      <c r="BB243" s="5">
        <f t="shared" si="47"/>
        <v>1.1797694988576013</v>
      </c>
      <c r="BC243" s="5">
        <f t="shared" si="48"/>
        <v>8.0678826892380577</v>
      </c>
      <c r="BD243" s="5">
        <f t="shared" si="49"/>
        <v>2.902852420243328E-3</v>
      </c>
    </row>
    <row r="244" spans="1:56" x14ac:dyDescent="0.3">
      <c r="A244" s="1">
        <v>2014</v>
      </c>
      <c r="B244" s="1" t="s">
        <v>58</v>
      </c>
      <c r="C244" s="1" t="s">
        <v>108</v>
      </c>
      <c r="D244" s="1" t="s">
        <v>59</v>
      </c>
      <c r="E244" s="1" t="s">
        <v>46</v>
      </c>
      <c r="F244" s="1">
        <v>8.7799999999999994</v>
      </c>
      <c r="G244" s="1">
        <v>-82.63</v>
      </c>
      <c r="H244" s="1" t="s">
        <v>47</v>
      </c>
      <c r="I244" s="1" t="s">
        <v>47</v>
      </c>
      <c r="J244" s="2">
        <v>62.118271880000002</v>
      </c>
      <c r="K244" s="2">
        <v>0.59238075800000001</v>
      </c>
      <c r="L244" s="2">
        <v>17.148401589999999</v>
      </c>
      <c r="M244" s="2">
        <v>5.2190787460000001</v>
      </c>
      <c r="N244" s="2">
        <f t="shared" si="51"/>
        <v>4.6971755685755685</v>
      </c>
      <c r="O244" s="2"/>
      <c r="P244" s="2">
        <v>5.7501787359999996</v>
      </c>
      <c r="Q244" s="2">
        <v>2.6759268719999998</v>
      </c>
      <c r="R244" s="2">
        <f t="shared" si="50"/>
        <v>0.36293092271088917</v>
      </c>
      <c r="S244" s="2">
        <v>1.9814115000000001</v>
      </c>
      <c r="T244" s="2">
        <v>4.2385864570000003</v>
      </c>
      <c r="U244" s="2">
        <v>0.18384230400000001</v>
      </c>
      <c r="V244" s="2">
        <v>1149</v>
      </c>
      <c r="W244" s="2">
        <v>7.23</v>
      </c>
      <c r="X244" s="2">
        <v>158.91999999999999</v>
      </c>
      <c r="Y244" s="2">
        <v>121</v>
      </c>
      <c r="Z244" s="2">
        <v>42.35</v>
      </c>
      <c r="AA244" s="2">
        <v>26.68</v>
      </c>
      <c r="AB244" s="2">
        <v>51.87</v>
      </c>
      <c r="AC244" s="2">
        <v>4.97</v>
      </c>
      <c r="AD244" s="2">
        <v>17.27</v>
      </c>
      <c r="AE244" s="2">
        <v>2.86</v>
      </c>
      <c r="AF244" s="2">
        <v>0.98</v>
      </c>
      <c r="AG244" s="2">
        <v>2.5099999999999998</v>
      </c>
      <c r="AH244" s="2">
        <v>0.33</v>
      </c>
      <c r="AI244" s="2">
        <v>1.31</v>
      </c>
      <c r="AJ244" s="2">
        <v>0.27</v>
      </c>
      <c r="AK244" s="2">
        <v>0.65</v>
      </c>
      <c r="AL244" s="2"/>
      <c r="AM244" s="2">
        <v>0.63</v>
      </c>
      <c r="AN244" s="2">
        <v>0.08</v>
      </c>
      <c r="AO244" s="1">
        <v>2.5099999999999998</v>
      </c>
      <c r="AP244" s="1">
        <v>20.2</v>
      </c>
      <c r="AQ244" s="1">
        <v>30.9</v>
      </c>
      <c r="AR244" s="1">
        <v>-461</v>
      </c>
      <c r="AS244" s="1">
        <v>5265</v>
      </c>
      <c r="AT244" s="1">
        <v>12</v>
      </c>
      <c r="AU244" s="3">
        <v>3.762731273</v>
      </c>
      <c r="AV244" s="6">
        <f t="shared" si="41"/>
        <v>121</v>
      </c>
      <c r="AW244" s="5">
        <f t="shared" si="42"/>
        <v>0.33637508022754015</v>
      </c>
      <c r="AX244" s="5">
        <f t="shared" si="43"/>
        <v>1.0337539004826093</v>
      </c>
      <c r="AY244" s="5">
        <f t="shared" si="44"/>
        <v>0.1367727156179413</v>
      </c>
      <c r="AZ244" s="5">
        <f t="shared" si="45"/>
        <v>5.3407318059299193E-2</v>
      </c>
      <c r="BA244" s="5">
        <f t="shared" si="46"/>
        <v>0.10253528416547789</v>
      </c>
      <c r="BB244" s="5">
        <f t="shared" si="47"/>
        <v>1.1366625843668043</v>
      </c>
      <c r="BC244" s="5">
        <f t="shared" si="48"/>
        <v>8.1045235665552333</v>
      </c>
      <c r="BD244" s="5">
        <f t="shared" si="49"/>
        <v>4.3898043631278314E-3</v>
      </c>
    </row>
    <row r="245" spans="1:56" x14ac:dyDescent="0.3">
      <c r="A245" s="1">
        <v>2014</v>
      </c>
      <c r="B245" s="1" t="s">
        <v>58</v>
      </c>
      <c r="C245" s="1" t="s">
        <v>151</v>
      </c>
      <c r="D245" s="1" t="s">
        <v>106</v>
      </c>
      <c r="E245" s="1" t="s">
        <v>46</v>
      </c>
      <c r="F245" s="1">
        <v>8.8000000000000007</v>
      </c>
      <c r="G245" s="1">
        <v>-80.59</v>
      </c>
      <c r="H245" s="1" t="s">
        <v>47</v>
      </c>
      <c r="I245" s="1" t="s">
        <v>47</v>
      </c>
      <c r="J245" s="2">
        <v>62.66207455</v>
      </c>
      <c r="K245" s="2">
        <v>0.61790923799999997</v>
      </c>
      <c r="L245" s="2">
        <v>16.268233389999999</v>
      </c>
      <c r="M245" s="2">
        <v>5.3687196110000004</v>
      </c>
      <c r="N245" s="2">
        <f t="shared" si="51"/>
        <v>4.8318524817524819</v>
      </c>
      <c r="O245" s="2"/>
      <c r="P245" s="2">
        <v>5.7435170180000004</v>
      </c>
      <c r="Q245" s="2">
        <v>2.7552674229999998</v>
      </c>
      <c r="R245" s="2">
        <f t="shared" si="50"/>
        <v>0.36315063655104923</v>
      </c>
      <c r="S245" s="2">
        <v>3.2820097239999999</v>
      </c>
      <c r="T245" s="2">
        <v>3.0895461910000002</v>
      </c>
      <c r="U245" s="2">
        <v>0.131685575</v>
      </c>
      <c r="V245" s="2">
        <v>1169</v>
      </c>
      <c r="W245" s="2">
        <v>9.2100000000000009</v>
      </c>
      <c r="X245" s="2">
        <v>126.93</v>
      </c>
      <c r="Y245" s="2">
        <v>154</v>
      </c>
      <c r="Z245" s="2">
        <v>24.34</v>
      </c>
      <c r="AA245" s="2">
        <v>19.23</v>
      </c>
      <c r="AB245" s="2">
        <v>47.03</v>
      </c>
      <c r="AC245" s="2">
        <v>5.18</v>
      </c>
      <c r="AD245" s="2">
        <v>19.190000000000001</v>
      </c>
      <c r="AE245" s="2">
        <v>3.55</v>
      </c>
      <c r="AF245" s="2">
        <v>1.17</v>
      </c>
      <c r="AG245" s="2">
        <v>3.51</v>
      </c>
      <c r="AH245" s="2">
        <v>0.5</v>
      </c>
      <c r="AI245" s="2">
        <v>2.37</v>
      </c>
      <c r="AJ245" s="2">
        <v>0.42</v>
      </c>
      <c r="AK245" s="2">
        <v>1</v>
      </c>
      <c r="AL245" s="2"/>
      <c r="AM245" s="2">
        <v>0.79</v>
      </c>
      <c r="AN245" s="2">
        <v>0.08</v>
      </c>
      <c r="AO245" s="1">
        <v>2.72</v>
      </c>
      <c r="AP245" s="1">
        <v>17.45</v>
      </c>
      <c r="AQ245" s="1">
        <v>-25.4</v>
      </c>
      <c r="AR245" s="1">
        <v>-28</v>
      </c>
      <c r="AS245" s="1">
        <v>-4273</v>
      </c>
      <c r="AT245" s="1">
        <v>12</v>
      </c>
      <c r="AU245" s="3">
        <v>2.5578220009999999</v>
      </c>
      <c r="AV245" s="6">
        <f t="shared" si="41"/>
        <v>154</v>
      </c>
      <c r="AW245" s="5">
        <f t="shared" si="42"/>
        <v>0.31911010965084341</v>
      </c>
      <c r="AX245" s="5">
        <f t="shared" si="43"/>
        <v>1.0428037036112496</v>
      </c>
      <c r="AY245" s="5">
        <f t="shared" si="44"/>
        <v>9.9694940012907393E-2</v>
      </c>
      <c r="AZ245" s="5">
        <f t="shared" si="45"/>
        <v>8.8463873962264142E-2</v>
      </c>
      <c r="BA245" s="5">
        <f t="shared" si="46"/>
        <v>0.10241649461483596</v>
      </c>
      <c r="BB245" s="5">
        <f t="shared" si="47"/>
        <v>1.1809740752461249</v>
      </c>
      <c r="BC245" s="5">
        <f t="shared" si="48"/>
        <v>8.0668587993078127</v>
      </c>
      <c r="BD245" s="5">
        <f t="shared" si="49"/>
        <v>5.3805034693337472E-3</v>
      </c>
    </row>
    <row r="246" spans="1:56" x14ac:dyDescent="0.3">
      <c r="A246" s="1">
        <v>2014</v>
      </c>
      <c r="B246" s="1" t="s">
        <v>58</v>
      </c>
      <c r="C246" s="1" t="s">
        <v>152</v>
      </c>
      <c r="D246" s="1" t="s">
        <v>106</v>
      </c>
      <c r="E246" s="1" t="s">
        <v>46</v>
      </c>
      <c r="F246" s="1">
        <v>8.8000000000000007</v>
      </c>
      <c r="G246" s="1">
        <v>-80.59</v>
      </c>
      <c r="H246" s="1" t="s">
        <v>47</v>
      </c>
      <c r="I246" s="1" t="s">
        <v>47</v>
      </c>
      <c r="J246" s="2">
        <v>62.66207455</v>
      </c>
      <c r="K246" s="2">
        <v>0.61790923799999997</v>
      </c>
      <c r="L246" s="2">
        <v>16.268233389999999</v>
      </c>
      <c r="M246" s="2">
        <v>5.3687196110000004</v>
      </c>
      <c r="N246" s="2">
        <f t="shared" si="51"/>
        <v>4.8318524817524819</v>
      </c>
      <c r="O246" s="2"/>
      <c r="P246" s="2">
        <v>5.7435170180000004</v>
      </c>
      <c r="Q246" s="2">
        <v>2.7552674229999998</v>
      </c>
      <c r="R246" s="2">
        <f t="shared" si="50"/>
        <v>0.36315063655104923</v>
      </c>
      <c r="S246" s="2">
        <v>3.2820097239999999</v>
      </c>
      <c r="T246" s="2">
        <v>3.0895461910000002</v>
      </c>
      <c r="U246" s="2">
        <v>0.131685575</v>
      </c>
      <c r="V246" s="2">
        <v>1169</v>
      </c>
      <c r="W246" s="2">
        <v>9.2100000000000009</v>
      </c>
      <c r="X246" s="2">
        <v>126.93</v>
      </c>
      <c r="Y246" s="2">
        <v>154</v>
      </c>
      <c r="Z246" s="2">
        <v>24.34</v>
      </c>
      <c r="AA246" s="2">
        <v>19.23</v>
      </c>
      <c r="AB246" s="2">
        <v>47.03</v>
      </c>
      <c r="AC246" s="2">
        <v>5.18</v>
      </c>
      <c r="AD246" s="2">
        <v>19.190000000000001</v>
      </c>
      <c r="AE246" s="2">
        <v>3.55</v>
      </c>
      <c r="AF246" s="2">
        <v>1.17</v>
      </c>
      <c r="AG246" s="2">
        <v>3.51</v>
      </c>
      <c r="AH246" s="2">
        <v>0.5</v>
      </c>
      <c r="AI246" s="2">
        <v>2.37</v>
      </c>
      <c r="AJ246" s="2">
        <v>0.42</v>
      </c>
      <c r="AK246" s="2">
        <v>1</v>
      </c>
      <c r="AL246" s="2"/>
      <c r="AM246" s="2">
        <v>0.79</v>
      </c>
      <c r="AN246" s="2">
        <v>0.08</v>
      </c>
      <c r="AO246" s="1">
        <v>2.72</v>
      </c>
      <c r="AP246" s="1">
        <v>17.45</v>
      </c>
      <c r="AQ246" s="1">
        <v>-25.4</v>
      </c>
      <c r="AR246" s="1">
        <v>-28</v>
      </c>
      <c r="AS246" s="1">
        <v>-4273</v>
      </c>
      <c r="AT246" s="1">
        <v>12</v>
      </c>
      <c r="AU246" s="3">
        <v>2.5578220009999999</v>
      </c>
      <c r="AV246" s="6">
        <f t="shared" si="41"/>
        <v>154</v>
      </c>
      <c r="AW246" s="5">
        <f t="shared" si="42"/>
        <v>0.31911010965084341</v>
      </c>
      <c r="AX246" s="5">
        <f t="shared" si="43"/>
        <v>1.0428037036112496</v>
      </c>
      <c r="AY246" s="5">
        <f t="shared" si="44"/>
        <v>9.9694940012907393E-2</v>
      </c>
      <c r="AZ246" s="5">
        <f t="shared" si="45"/>
        <v>8.8463873962264142E-2</v>
      </c>
      <c r="BA246" s="5">
        <f t="shared" si="46"/>
        <v>0.10241649461483596</v>
      </c>
      <c r="BB246" s="5">
        <f t="shared" si="47"/>
        <v>1.1809740752461249</v>
      </c>
      <c r="BC246" s="5">
        <f t="shared" si="48"/>
        <v>8.0668587993078127</v>
      </c>
      <c r="BD246" s="5">
        <f t="shared" si="49"/>
        <v>5.3805034693337472E-3</v>
      </c>
    </row>
    <row r="247" spans="1:56" x14ac:dyDescent="0.3">
      <c r="A247" s="1">
        <v>2014</v>
      </c>
      <c r="B247" s="1" t="s">
        <v>58</v>
      </c>
      <c r="C247" s="1" t="s">
        <v>403</v>
      </c>
      <c r="D247" s="1" t="s">
        <v>106</v>
      </c>
      <c r="E247" s="1" t="s">
        <v>46</v>
      </c>
      <c r="F247" s="1">
        <v>8.8000000000000007</v>
      </c>
      <c r="G247" s="1">
        <v>-80.59</v>
      </c>
      <c r="H247" s="1" t="s">
        <v>47</v>
      </c>
      <c r="I247" s="1" t="s">
        <v>47</v>
      </c>
      <c r="J247" s="2">
        <v>58.434907299999999</v>
      </c>
      <c r="K247" s="2">
        <v>0.65553620800000001</v>
      </c>
      <c r="L247" s="2">
        <v>17.453651539999999</v>
      </c>
      <c r="M247" s="2">
        <v>7.1596845230000001</v>
      </c>
      <c r="N247" s="2">
        <f t="shared" si="51"/>
        <v>6.4437225144225145</v>
      </c>
      <c r="O247" s="2"/>
      <c r="P247" s="2">
        <v>7.1904127830000002</v>
      </c>
      <c r="Q247" s="2">
        <v>3.6873911709999998</v>
      </c>
      <c r="R247" s="2">
        <f t="shared" si="50"/>
        <v>0.36396701147532512</v>
      </c>
      <c r="S247" s="2">
        <v>1.946123118</v>
      </c>
      <c r="T247" s="2">
        <v>3.1752535079999999</v>
      </c>
      <c r="U247" s="2">
        <v>0.174126805</v>
      </c>
      <c r="V247" s="2">
        <v>1034</v>
      </c>
      <c r="W247" s="2">
        <v>12.38</v>
      </c>
      <c r="X247" s="2">
        <v>83.52</v>
      </c>
      <c r="Y247" s="2">
        <v>78</v>
      </c>
      <c r="Z247" s="2">
        <v>11.66</v>
      </c>
      <c r="AA247" s="2">
        <v>13.41</v>
      </c>
      <c r="AB247" s="2">
        <v>26.53</v>
      </c>
      <c r="AC247" s="2">
        <v>3.18</v>
      </c>
      <c r="AD247" s="2">
        <v>13.24</v>
      </c>
      <c r="AE247" s="2">
        <v>2.94</v>
      </c>
      <c r="AF247" s="2">
        <v>1.06</v>
      </c>
      <c r="AG247" s="2">
        <v>2.88</v>
      </c>
      <c r="AH247" s="2">
        <v>0.43</v>
      </c>
      <c r="AI247" s="2">
        <v>2.16</v>
      </c>
      <c r="AJ247" s="2">
        <v>0.42</v>
      </c>
      <c r="AK247" s="2">
        <v>1.19</v>
      </c>
      <c r="AL247" s="2"/>
      <c r="AM247" s="2">
        <v>1.1499999999999999</v>
      </c>
      <c r="AN247" s="2">
        <v>0.17</v>
      </c>
      <c r="AO247" s="1">
        <v>2.65</v>
      </c>
      <c r="AP247" s="1">
        <v>12.13</v>
      </c>
      <c r="AQ247" s="1">
        <v>20.6</v>
      </c>
      <c r="AR247" s="1">
        <v>-356</v>
      </c>
      <c r="AS247" s="1">
        <v>7086</v>
      </c>
      <c r="AT247" s="1">
        <v>12</v>
      </c>
      <c r="AU247" s="3">
        <v>0.60118305500000002</v>
      </c>
      <c r="AV247" s="6">
        <f t="shared" si="41"/>
        <v>78</v>
      </c>
      <c r="AW247" s="5">
        <f t="shared" si="42"/>
        <v>0.34236272145939578</v>
      </c>
      <c r="AX247" s="5">
        <f t="shared" si="43"/>
        <v>0.97245643701114992</v>
      </c>
      <c r="AY247" s="5">
        <f t="shared" si="44"/>
        <v>0.10246058431752178</v>
      </c>
      <c r="AZ247" s="5">
        <f t="shared" si="45"/>
        <v>5.2456148733153636E-2</v>
      </c>
      <c r="BA247" s="5">
        <f t="shared" si="46"/>
        <v>0.12821706103780314</v>
      </c>
      <c r="BB247" s="5">
        <f t="shared" si="47"/>
        <v>1.2355370670846459</v>
      </c>
      <c r="BC247" s="5">
        <f t="shared" si="48"/>
        <v>8.0204802562450688</v>
      </c>
      <c r="BD247" s="5">
        <f t="shared" si="49"/>
        <v>2.6016858341773997E-3</v>
      </c>
    </row>
    <row r="248" spans="1:56" x14ac:dyDescent="0.3">
      <c r="A248" s="1">
        <v>2014</v>
      </c>
      <c r="B248" s="1" t="s">
        <v>58</v>
      </c>
      <c r="C248" s="1" t="s">
        <v>464</v>
      </c>
      <c r="D248" s="1" t="s">
        <v>106</v>
      </c>
      <c r="E248" s="1" t="s">
        <v>46</v>
      </c>
      <c r="F248" s="1">
        <v>8.8000000000000007</v>
      </c>
      <c r="G248" s="1">
        <v>-80.59</v>
      </c>
      <c r="H248" s="1" t="s">
        <v>47</v>
      </c>
      <c r="I248" s="1" t="s">
        <v>47</v>
      </c>
      <c r="J248" s="2">
        <v>58.334186019999997</v>
      </c>
      <c r="K248" s="2">
        <v>0.66509771799999995</v>
      </c>
      <c r="L248" s="2">
        <v>17.282308400000002</v>
      </c>
      <c r="M248" s="2">
        <v>7.4286298989999997</v>
      </c>
      <c r="N248" s="2">
        <f t="shared" si="51"/>
        <v>6.6857735948735941</v>
      </c>
      <c r="O248" s="2"/>
      <c r="P248" s="2">
        <v>7.1830553569999998</v>
      </c>
      <c r="Q248" s="2">
        <v>3.8268699480000001</v>
      </c>
      <c r="R248" s="2">
        <f t="shared" si="50"/>
        <v>0.36402546442223788</v>
      </c>
      <c r="S248" s="2">
        <v>1.852041338</v>
      </c>
      <c r="T248" s="2">
        <v>3.1208431390000002</v>
      </c>
      <c r="U248" s="2">
        <v>0.17394863399999999</v>
      </c>
      <c r="V248" s="2">
        <v>1034</v>
      </c>
      <c r="W248" s="2">
        <v>13.06</v>
      </c>
      <c r="X248" s="2">
        <v>79.17</v>
      </c>
      <c r="Y248" s="2">
        <v>77</v>
      </c>
      <c r="Z248" s="2">
        <v>11.7</v>
      </c>
      <c r="AA248" s="2">
        <v>13.22</v>
      </c>
      <c r="AB248" s="2">
        <v>25.25</v>
      </c>
      <c r="AC248" s="2">
        <v>3.05</v>
      </c>
      <c r="AD248" s="2">
        <v>12.81</v>
      </c>
      <c r="AE248" s="2">
        <v>2.93</v>
      </c>
      <c r="AF248" s="2">
        <v>1</v>
      </c>
      <c r="AG248" s="2">
        <v>2.77</v>
      </c>
      <c r="AH248" s="2">
        <v>0.42</v>
      </c>
      <c r="AI248" s="2">
        <v>2.19</v>
      </c>
      <c r="AJ248" s="2">
        <v>0.42</v>
      </c>
      <c r="AK248" s="2">
        <v>1.17</v>
      </c>
      <c r="AL248" s="2"/>
      <c r="AM248" s="2">
        <v>1.1299999999999999</v>
      </c>
      <c r="AN248" s="2">
        <v>0.16</v>
      </c>
      <c r="AO248" s="1">
        <v>2.63</v>
      </c>
      <c r="AP248" s="1">
        <v>12.07</v>
      </c>
      <c r="AQ248" s="1">
        <v>18.2</v>
      </c>
      <c r="AR248" s="1">
        <v>-270</v>
      </c>
      <c r="AS248" s="1">
        <v>6847</v>
      </c>
      <c r="AT248" s="1">
        <v>12</v>
      </c>
      <c r="AU248" s="3">
        <v>0.38654277799999998</v>
      </c>
      <c r="AV248" s="6">
        <f t="shared" si="41"/>
        <v>77</v>
      </c>
      <c r="AW248" s="5">
        <f t="shared" si="42"/>
        <v>0.33900173401333855</v>
      </c>
      <c r="AX248" s="5">
        <f t="shared" si="43"/>
        <v>0.97078026327175893</v>
      </c>
      <c r="AY248" s="5">
        <f t="shared" si="44"/>
        <v>0.10070484475637304</v>
      </c>
      <c r="AZ248" s="5">
        <f t="shared" si="45"/>
        <v>4.9920251698113205E-2</v>
      </c>
      <c r="BA248" s="5">
        <f t="shared" si="46"/>
        <v>0.12808586585235379</v>
      </c>
      <c r="BB248" s="5">
        <f t="shared" si="47"/>
        <v>1.2361031130486273</v>
      </c>
      <c r="BC248" s="5">
        <f t="shared" si="48"/>
        <v>8.0199991171756828</v>
      </c>
      <c r="BD248" s="5">
        <f t="shared" si="49"/>
        <v>2.5670954604822102E-3</v>
      </c>
    </row>
    <row r="249" spans="1:56" x14ac:dyDescent="0.3">
      <c r="A249" s="1">
        <v>2014</v>
      </c>
      <c r="B249" s="1" t="s">
        <v>58</v>
      </c>
      <c r="C249" s="1" t="s">
        <v>466</v>
      </c>
      <c r="D249" s="1" t="s">
        <v>106</v>
      </c>
      <c r="E249" s="1" t="s">
        <v>46</v>
      </c>
      <c r="F249" s="1">
        <v>8.8000000000000007</v>
      </c>
      <c r="G249" s="1">
        <v>-80.59</v>
      </c>
      <c r="H249" s="1" t="s">
        <v>47</v>
      </c>
      <c r="I249" s="1" t="s">
        <v>47</v>
      </c>
      <c r="J249" s="2">
        <v>58.499796170000003</v>
      </c>
      <c r="K249" s="2">
        <v>0.65226253599999995</v>
      </c>
      <c r="L249" s="2">
        <v>17.386873219999998</v>
      </c>
      <c r="M249" s="2">
        <v>7.2258459029999997</v>
      </c>
      <c r="N249" s="2">
        <f t="shared" si="51"/>
        <v>6.5032678159678152</v>
      </c>
      <c r="O249" s="2"/>
      <c r="P249" s="2">
        <v>7.2054626989999999</v>
      </c>
      <c r="Q249" s="2">
        <v>3.7301263759999999</v>
      </c>
      <c r="R249" s="2">
        <f t="shared" si="50"/>
        <v>0.36450529570411488</v>
      </c>
      <c r="S249" s="2">
        <v>1.905829596</v>
      </c>
      <c r="T249" s="2">
        <v>3.0982470439999998</v>
      </c>
      <c r="U249" s="2">
        <v>0.17325723600000001</v>
      </c>
      <c r="V249" s="2">
        <v>1045</v>
      </c>
      <c r="W249" s="2">
        <v>12.49</v>
      </c>
      <c r="X249" s="2">
        <v>83.67</v>
      </c>
      <c r="Y249" s="2">
        <v>77</v>
      </c>
      <c r="Z249" s="2">
        <v>12.6</v>
      </c>
      <c r="AA249" s="2">
        <v>12.98</v>
      </c>
      <c r="AB249" s="2">
        <v>25.17</v>
      </c>
      <c r="AC249" s="2">
        <v>2.94</v>
      </c>
      <c r="AD249" s="2">
        <v>12.17</v>
      </c>
      <c r="AE249" s="2">
        <v>2.74</v>
      </c>
      <c r="AF249" s="2">
        <v>0.98</v>
      </c>
      <c r="AG249" s="2">
        <v>2.65</v>
      </c>
      <c r="AH249" s="2">
        <v>0.4</v>
      </c>
      <c r="AI249" s="2">
        <v>2.06</v>
      </c>
      <c r="AJ249" s="2">
        <v>0.41</v>
      </c>
      <c r="AK249" s="2">
        <v>1.1399999999999999</v>
      </c>
      <c r="AL249" s="2"/>
      <c r="AM249" s="2">
        <v>1.03</v>
      </c>
      <c r="AN249" s="2">
        <v>0.16</v>
      </c>
      <c r="AO249" s="1">
        <v>2.59</v>
      </c>
      <c r="AP249" s="1">
        <v>12.16</v>
      </c>
      <c r="AQ249" s="1">
        <v>22.1</v>
      </c>
      <c r="AR249" s="1">
        <v>-253</v>
      </c>
      <c r="AS249" s="1">
        <v>6498</v>
      </c>
      <c r="AT249" s="1">
        <v>12</v>
      </c>
      <c r="AU249" s="3">
        <v>0.38505514299999999</v>
      </c>
      <c r="AV249" s="6">
        <f t="shared" si="41"/>
        <v>77</v>
      </c>
      <c r="AW249" s="5">
        <f t="shared" si="42"/>
        <v>0.34105282895253036</v>
      </c>
      <c r="AX249" s="5">
        <f t="shared" si="43"/>
        <v>0.97353629838575473</v>
      </c>
      <c r="AY249" s="5">
        <f t="shared" si="44"/>
        <v>9.9975703259115839E-2</v>
      </c>
      <c r="AZ249" s="5">
        <f t="shared" si="45"/>
        <v>5.1370069973045822E-2</v>
      </c>
      <c r="BA249" s="5">
        <f t="shared" si="46"/>
        <v>0.1284854261590585</v>
      </c>
      <c r="BB249" s="5">
        <f t="shared" si="47"/>
        <v>1.2297681995118703</v>
      </c>
      <c r="BC249" s="5">
        <f t="shared" si="48"/>
        <v>8.0253837936819288</v>
      </c>
      <c r="BD249" s="5">
        <f t="shared" si="49"/>
        <v>2.5809557221206248E-3</v>
      </c>
    </row>
    <row r="250" spans="1:56" x14ac:dyDescent="0.3">
      <c r="A250" s="1">
        <v>2014</v>
      </c>
      <c r="B250" s="1" t="s">
        <v>131</v>
      </c>
      <c r="C250" s="1" t="s">
        <v>132</v>
      </c>
      <c r="D250" s="1" t="s">
        <v>133</v>
      </c>
      <c r="E250" s="1" t="s">
        <v>63</v>
      </c>
      <c r="F250" s="1">
        <v>35.380000000000003</v>
      </c>
      <c r="G250" s="1">
        <v>133.57</v>
      </c>
      <c r="H250" s="1" t="s">
        <v>47</v>
      </c>
      <c r="I250" s="1" t="s">
        <v>47</v>
      </c>
      <c r="J250" s="2">
        <v>59.524916410000003</v>
      </c>
      <c r="K250" s="2">
        <v>0.63109752600000002</v>
      </c>
      <c r="L250" s="2">
        <v>18.999754970000001</v>
      </c>
      <c r="M250" s="2"/>
      <c r="N250" s="2">
        <v>5.1807527950000001</v>
      </c>
      <c r="O250" s="2"/>
      <c r="P250" s="2">
        <v>6.8007422230000003</v>
      </c>
      <c r="Q250" s="2">
        <v>2.9780550840000002</v>
      </c>
      <c r="R250" s="2">
        <f t="shared" si="50"/>
        <v>0.36501105653746696</v>
      </c>
      <c r="S250" s="2">
        <v>1.647696866</v>
      </c>
      <c r="T250" s="2">
        <v>3.8129278819999999</v>
      </c>
      <c r="U250" s="2">
        <v>0.34542951900000002</v>
      </c>
      <c r="V250" s="2">
        <v>1415.9513770000001</v>
      </c>
      <c r="W250" s="2">
        <v>10.47</v>
      </c>
      <c r="X250" s="2">
        <v>135.24</v>
      </c>
      <c r="Y250" s="2">
        <v>119.1</v>
      </c>
      <c r="Z250" s="2">
        <v>31.37</v>
      </c>
      <c r="AA250" s="2">
        <v>30.57</v>
      </c>
      <c r="AB250" s="2">
        <v>51.64</v>
      </c>
      <c r="AC250" s="2">
        <v>8.1999999999999993</v>
      </c>
      <c r="AD250" s="2">
        <v>26.98</v>
      </c>
      <c r="AE250" s="2">
        <v>4.165</v>
      </c>
      <c r="AF250" s="2">
        <v>1.3420000000000001</v>
      </c>
      <c r="AG250" s="2">
        <v>3.32</v>
      </c>
      <c r="AH250" s="2">
        <v>0.379</v>
      </c>
      <c r="AI250" s="2">
        <v>2.169</v>
      </c>
      <c r="AJ250" s="2">
        <v>0.38290000000000002</v>
      </c>
      <c r="AK250" s="2">
        <v>1.034</v>
      </c>
      <c r="AL250" s="2">
        <v>0.1464</v>
      </c>
      <c r="AM250" s="2">
        <v>0.97450000000000003</v>
      </c>
      <c r="AN250" s="2">
        <v>0.1462</v>
      </c>
      <c r="AO250" s="1">
        <v>2.87</v>
      </c>
      <c r="AP250" s="1">
        <v>18.59</v>
      </c>
      <c r="AQ250" s="1">
        <v>30.7</v>
      </c>
      <c r="AR250" s="1">
        <v>-998</v>
      </c>
      <c r="AS250" s="1">
        <v>3286</v>
      </c>
      <c r="AT250" s="1">
        <v>13</v>
      </c>
      <c r="AU250" s="3">
        <v>3.046955595</v>
      </c>
      <c r="AV250" s="6">
        <f t="shared" si="41"/>
        <v>119.1</v>
      </c>
      <c r="AW250" s="5">
        <f t="shared" si="42"/>
        <v>0.37269036818360141</v>
      </c>
      <c r="AX250" s="5">
        <f t="shared" si="43"/>
        <v>0.99059604609752039</v>
      </c>
      <c r="AY250" s="5">
        <f t="shared" si="44"/>
        <v>0.12303736308486608</v>
      </c>
      <c r="AZ250" s="5">
        <f t="shared" si="45"/>
        <v>4.4412314447439351E-2</v>
      </c>
      <c r="BA250" s="5">
        <f t="shared" si="46"/>
        <v>0.12126858457560628</v>
      </c>
      <c r="BB250" s="5">
        <f t="shared" si="47"/>
        <v>1.1105168808697101</v>
      </c>
      <c r="BC250" s="5">
        <f t="shared" si="48"/>
        <v>8.1267474145277632</v>
      </c>
      <c r="BD250" s="5">
        <f t="shared" si="49"/>
        <v>4.4179749748638961E-3</v>
      </c>
    </row>
    <row r="251" spans="1:56" x14ac:dyDescent="0.3">
      <c r="A251" s="1">
        <v>2014</v>
      </c>
      <c r="B251" s="1" t="s">
        <v>58</v>
      </c>
      <c r="C251" s="1" t="s">
        <v>89</v>
      </c>
      <c r="D251" s="1" t="s">
        <v>59</v>
      </c>
      <c r="E251" s="1" t="s">
        <v>46</v>
      </c>
      <c r="F251" s="1">
        <v>8.7799999999999994</v>
      </c>
      <c r="G251" s="1">
        <v>-82.63</v>
      </c>
      <c r="H251" s="1" t="s">
        <v>47</v>
      </c>
      <c r="I251" s="1" t="s">
        <v>47</v>
      </c>
      <c r="J251" s="2">
        <v>61.52587441</v>
      </c>
      <c r="K251" s="2">
        <v>0.60339537700000001</v>
      </c>
      <c r="L251" s="2">
        <v>17.293925139999999</v>
      </c>
      <c r="M251" s="2">
        <v>5.2771527919999999</v>
      </c>
      <c r="N251" s="2">
        <f>O251+M251/1.11111</f>
        <v>4.7494422622422618</v>
      </c>
      <c r="O251" s="2"/>
      <c r="P251" s="2">
        <v>6.0646348950000002</v>
      </c>
      <c r="Q251" s="2">
        <v>2.7408467989999998</v>
      </c>
      <c r="R251" s="2">
        <f t="shared" si="50"/>
        <v>0.36592003013371444</v>
      </c>
      <c r="S251" s="2">
        <v>1.9840458169999999</v>
      </c>
      <c r="T251" s="2">
        <v>4.1930865209999997</v>
      </c>
      <c r="U251" s="2">
        <v>0.22499488600000001</v>
      </c>
      <c r="V251" s="2">
        <v>1208</v>
      </c>
      <c r="W251" s="2">
        <v>7.5</v>
      </c>
      <c r="X251" s="2">
        <v>161.07</v>
      </c>
      <c r="Y251" s="2">
        <v>114</v>
      </c>
      <c r="Z251" s="2">
        <v>44.16</v>
      </c>
      <c r="AA251" s="2">
        <v>27.38</v>
      </c>
      <c r="AB251" s="2">
        <v>53.69</v>
      </c>
      <c r="AC251" s="2">
        <v>5.31</v>
      </c>
      <c r="AD251" s="2">
        <v>18.79</v>
      </c>
      <c r="AE251" s="2">
        <v>3.02</v>
      </c>
      <c r="AF251" s="2">
        <v>1.02</v>
      </c>
      <c r="AG251" s="2">
        <v>2.63</v>
      </c>
      <c r="AH251" s="2">
        <v>0.36</v>
      </c>
      <c r="AI251" s="2">
        <v>1.36</v>
      </c>
      <c r="AJ251" s="2">
        <v>0.28999999999999998</v>
      </c>
      <c r="AK251" s="2">
        <v>0.73</v>
      </c>
      <c r="AL251" s="2"/>
      <c r="AM251" s="2">
        <v>0.62</v>
      </c>
      <c r="AN251" s="2">
        <v>7.0000000000000007E-2</v>
      </c>
      <c r="AO251" s="1">
        <v>2.5499999999999998</v>
      </c>
      <c r="AP251" s="1">
        <v>20.51</v>
      </c>
      <c r="AQ251" s="1">
        <v>17.899999999999999</v>
      </c>
      <c r="AR251" s="1">
        <v>-313</v>
      </c>
      <c r="AS251" s="1">
        <v>1081</v>
      </c>
      <c r="AT251" s="1">
        <v>12</v>
      </c>
      <c r="AU251" s="3">
        <v>4.5999552960000001</v>
      </c>
      <c r="AV251" s="6">
        <f t="shared" si="41"/>
        <v>114</v>
      </c>
      <c r="AW251" s="5">
        <f t="shared" si="42"/>
        <v>0.33922960258925061</v>
      </c>
      <c r="AX251" s="5">
        <f t="shared" si="43"/>
        <v>1.02389539707106</v>
      </c>
      <c r="AY251" s="5">
        <f t="shared" si="44"/>
        <v>0.13530450212971926</v>
      </c>
      <c r="AZ251" s="5">
        <f t="shared" si="45"/>
        <v>5.3478323908355795E-2</v>
      </c>
      <c r="BA251" s="5">
        <f t="shared" si="46"/>
        <v>0.10814256232168332</v>
      </c>
      <c r="BB251" s="5">
        <f t="shared" si="47"/>
        <v>1.1662147999785857</v>
      </c>
      <c r="BC251" s="5">
        <f t="shared" si="48"/>
        <v>8.0794041832852201</v>
      </c>
      <c r="BD251" s="5">
        <f t="shared" si="49"/>
        <v>4.0332527379723206E-3</v>
      </c>
    </row>
    <row r="252" spans="1:56" x14ac:dyDescent="0.3">
      <c r="A252" s="1">
        <v>2014</v>
      </c>
      <c r="B252" s="1" t="s">
        <v>58</v>
      </c>
      <c r="C252" s="1" t="s">
        <v>117</v>
      </c>
      <c r="D252" s="1" t="s">
        <v>59</v>
      </c>
      <c r="E252" s="1" t="s">
        <v>46</v>
      </c>
      <c r="F252" s="1">
        <v>8.7799999999999994</v>
      </c>
      <c r="G252" s="1">
        <v>-82.63</v>
      </c>
      <c r="H252" s="1" t="s">
        <v>47</v>
      </c>
      <c r="I252" s="1" t="s">
        <v>47</v>
      </c>
      <c r="J252" s="2">
        <v>61.81780878</v>
      </c>
      <c r="K252" s="2">
        <v>0.59499384499999997</v>
      </c>
      <c r="L252" s="2">
        <v>17.17275339</v>
      </c>
      <c r="M252" s="2">
        <v>5.0984817400000004</v>
      </c>
      <c r="N252" s="2">
        <f>O252+M252/1.11111</f>
        <v>4.5886381546381552</v>
      </c>
      <c r="O252" s="2"/>
      <c r="P252" s="2">
        <v>6.0012310219999998</v>
      </c>
      <c r="Q252" s="2">
        <v>2.6569552729999999</v>
      </c>
      <c r="R252" s="2">
        <f t="shared" ref="R252:R283" si="52">Q252/(Q252+N252)</f>
        <v>0.36669947044849399</v>
      </c>
      <c r="S252" s="2">
        <v>2.215839146</v>
      </c>
      <c r="T252" s="2">
        <v>4.1239228560000001</v>
      </c>
      <c r="U252" s="2">
        <v>0.23594583499999999</v>
      </c>
      <c r="V252" s="2">
        <v>1254</v>
      </c>
      <c r="W252" s="2">
        <v>7.46</v>
      </c>
      <c r="X252" s="2">
        <v>168.1</v>
      </c>
      <c r="Y252" s="2">
        <v>123</v>
      </c>
      <c r="Z252" s="2">
        <v>42.78</v>
      </c>
      <c r="AA252" s="2">
        <v>29.09</v>
      </c>
      <c r="AB252" s="2">
        <v>58.33</v>
      </c>
      <c r="AC252" s="2">
        <v>5.8</v>
      </c>
      <c r="AD252" s="2">
        <v>20.78</v>
      </c>
      <c r="AE252" s="2">
        <v>3.53</v>
      </c>
      <c r="AF252" s="2">
        <v>1.1599999999999999</v>
      </c>
      <c r="AG252" s="2">
        <v>2.99</v>
      </c>
      <c r="AH252" s="2">
        <v>0.39</v>
      </c>
      <c r="AI252" s="2">
        <v>1.49</v>
      </c>
      <c r="AJ252" s="2">
        <v>0.3</v>
      </c>
      <c r="AK252" s="2">
        <v>0.77</v>
      </c>
      <c r="AL252" s="2"/>
      <c r="AM252" s="2">
        <v>0.68</v>
      </c>
      <c r="AN252" s="2">
        <v>0.1</v>
      </c>
      <c r="AO252" s="1">
        <v>2.65</v>
      </c>
      <c r="AP252" s="1">
        <v>20.12</v>
      </c>
      <c r="AQ252" s="1">
        <v>24.6</v>
      </c>
      <c r="AR252" s="1">
        <v>-630</v>
      </c>
      <c r="AS252" s="1">
        <v>7748</v>
      </c>
      <c r="AT252" s="1">
        <v>12</v>
      </c>
      <c r="AU252" s="3">
        <v>3.3183264729999999</v>
      </c>
      <c r="AV252" s="6">
        <f t="shared" si="41"/>
        <v>123</v>
      </c>
      <c r="AW252" s="5">
        <f t="shared" si="42"/>
        <v>0.33685275382502938</v>
      </c>
      <c r="AX252" s="5">
        <f t="shared" si="43"/>
        <v>1.0287536824762855</v>
      </c>
      <c r="AY252" s="5">
        <f t="shared" si="44"/>
        <v>0.13307269622458859</v>
      </c>
      <c r="AZ252" s="5">
        <f t="shared" si="45"/>
        <v>5.9726122533692722E-2</v>
      </c>
      <c r="BA252" s="5">
        <f t="shared" si="46"/>
        <v>0.1070119654422254</v>
      </c>
      <c r="BB252" s="5">
        <f t="shared" si="47"/>
        <v>1.1739611523340687</v>
      </c>
      <c r="BC252" s="5">
        <f t="shared" si="48"/>
        <v>8.0728197837830606</v>
      </c>
      <c r="BD252" s="5">
        <f t="shared" si="49"/>
        <v>4.3231084360521102E-3</v>
      </c>
    </row>
    <row r="253" spans="1:56" x14ac:dyDescent="0.3">
      <c r="A253" s="1">
        <v>2014</v>
      </c>
      <c r="B253" s="1" t="s">
        <v>58</v>
      </c>
      <c r="C253" s="1" t="s">
        <v>97</v>
      </c>
      <c r="D253" s="1" t="s">
        <v>59</v>
      </c>
      <c r="E253" s="1" t="s">
        <v>46</v>
      </c>
      <c r="F253" s="1">
        <v>8.7799999999999994</v>
      </c>
      <c r="G253" s="1">
        <v>-82.63</v>
      </c>
      <c r="H253" s="1" t="s">
        <v>47</v>
      </c>
      <c r="I253" s="1" t="s">
        <v>47</v>
      </c>
      <c r="J253" s="2">
        <v>61.787130220000002</v>
      </c>
      <c r="K253" s="2">
        <v>0.60994205599999995</v>
      </c>
      <c r="L253" s="2">
        <v>17.108874660000001</v>
      </c>
      <c r="M253" s="2">
        <v>5.245501677</v>
      </c>
      <c r="N253" s="2">
        <f>O253+M253/1.11111</f>
        <v>4.7209562302562302</v>
      </c>
      <c r="O253" s="2"/>
      <c r="P253" s="2">
        <v>5.9367693399999997</v>
      </c>
      <c r="Q253" s="2">
        <v>2.7345735489999998</v>
      </c>
      <c r="R253" s="2">
        <f t="shared" si="52"/>
        <v>0.36678460551636388</v>
      </c>
      <c r="S253" s="2">
        <v>2.155128596</v>
      </c>
      <c r="T253" s="2">
        <v>4.0967774730000004</v>
      </c>
      <c r="U253" s="2">
        <v>0.23381112100000001</v>
      </c>
      <c r="V253" s="2">
        <v>1247</v>
      </c>
      <c r="W253" s="2">
        <v>7.5</v>
      </c>
      <c r="X253" s="2">
        <v>166.27</v>
      </c>
      <c r="Y253" s="2">
        <v>124</v>
      </c>
      <c r="Z253" s="2">
        <v>45.81</v>
      </c>
      <c r="AA253" s="2">
        <v>28.4</v>
      </c>
      <c r="AB253" s="2">
        <v>58.6</v>
      </c>
      <c r="AC253" s="2">
        <v>5.72</v>
      </c>
      <c r="AD253" s="2">
        <v>20.3</v>
      </c>
      <c r="AE253" s="2">
        <v>3.49</v>
      </c>
      <c r="AF253" s="2">
        <v>1.1000000000000001</v>
      </c>
      <c r="AG253" s="2">
        <v>2.94</v>
      </c>
      <c r="AH253" s="2">
        <v>0.38</v>
      </c>
      <c r="AI253" s="2">
        <v>1.46</v>
      </c>
      <c r="AJ253" s="2">
        <v>0.31</v>
      </c>
      <c r="AK253" s="2">
        <v>0.8</v>
      </c>
      <c r="AL253" s="2"/>
      <c r="AM253" s="2">
        <v>0.62</v>
      </c>
      <c r="AN253" s="2">
        <v>0.08</v>
      </c>
      <c r="AO253" s="1">
        <v>2.62</v>
      </c>
      <c r="AP253" s="1">
        <v>20.52</v>
      </c>
      <c r="AQ253" s="1">
        <v>13.5</v>
      </c>
      <c r="AR253" s="1">
        <v>-410</v>
      </c>
      <c r="AS253" s="1">
        <v>2878</v>
      </c>
      <c r="AT253" s="1">
        <v>12</v>
      </c>
      <c r="AU253" s="3">
        <v>4.0115182999999996</v>
      </c>
      <c r="AV253" s="6">
        <f t="shared" si="41"/>
        <v>124</v>
      </c>
      <c r="AW253" s="5">
        <f t="shared" si="42"/>
        <v>0.33559973832875639</v>
      </c>
      <c r="AX253" s="5">
        <f t="shared" si="43"/>
        <v>1.0282431389582294</v>
      </c>
      <c r="AY253" s="5">
        <f t="shared" si="44"/>
        <v>0.13219675614714427</v>
      </c>
      <c r="AZ253" s="5">
        <f t="shared" si="45"/>
        <v>5.8089719568733149E-2</v>
      </c>
      <c r="BA253" s="5">
        <f t="shared" si="46"/>
        <v>0.10586250606276747</v>
      </c>
      <c r="BB253" s="5">
        <f t="shared" si="47"/>
        <v>1.1649868675745148</v>
      </c>
      <c r="BC253" s="5">
        <f t="shared" si="48"/>
        <v>8.080447925828679</v>
      </c>
      <c r="BD253" s="5">
        <f t="shared" si="49"/>
        <v>4.3916281756719222E-3</v>
      </c>
    </row>
    <row r="254" spans="1:56" x14ac:dyDescent="0.3">
      <c r="A254" s="1">
        <v>2014</v>
      </c>
      <c r="B254" s="1" t="s">
        <v>131</v>
      </c>
      <c r="C254" s="1" t="s">
        <v>287</v>
      </c>
      <c r="D254" s="1" t="s">
        <v>133</v>
      </c>
      <c r="E254" s="1" t="s">
        <v>63</v>
      </c>
      <c r="F254" s="1">
        <v>35.380000000000003</v>
      </c>
      <c r="G254" s="1">
        <v>133.57</v>
      </c>
      <c r="H254" s="1" t="s">
        <v>47</v>
      </c>
      <c r="I254" s="1" t="s">
        <v>47</v>
      </c>
      <c r="J254" s="2">
        <v>59.090739990000003</v>
      </c>
      <c r="K254" s="2">
        <v>0.63443291700000004</v>
      </c>
      <c r="L254" s="2">
        <v>18.607686189999999</v>
      </c>
      <c r="M254" s="2"/>
      <c r="N254" s="2">
        <v>5.2583529479999997</v>
      </c>
      <c r="O254" s="2"/>
      <c r="P254" s="2">
        <v>6.6922115570000003</v>
      </c>
      <c r="Q254" s="2">
        <v>3.0575443729999998</v>
      </c>
      <c r="R254" s="2">
        <f t="shared" si="52"/>
        <v>0.36767461826143921</v>
      </c>
      <c r="S254" s="2">
        <v>1.771586052</v>
      </c>
      <c r="T254" s="2">
        <v>4.4390195349999999</v>
      </c>
      <c r="U254" s="2">
        <v>0.36899664100000001</v>
      </c>
      <c r="V254" s="2">
        <v>1434.4059520000001</v>
      </c>
      <c r="W254" s="2">
        <v>11.54</v>
      </c>
      <c r="X254" s="2">
        <v>124.3</v>
      </c>
      <c r="Y254" s="2">
        <v>127.6</v>
      </c>
      <c r="Z254" s="2">
        <v>38.07</v>
      </c>
      <c r="AA254" s="2">
        <v>41.91</v>
      </c>
      <c r="AB254" s="2">
        <v>80.17</v>
      </c>
      <c r="AC254" s="2">
        <v>9.2050000000000001</v>
      </c>
      <c r="AD254" s="2">
        <v>33.340000000000003</v>
      </c>
      <c r="AE254" s="2">
        <v>4.6580000000000004</v>
      </c>
      <c r="AF254" s="2">
        <v>1.456</v>
      </c>
      <c r="AG254" s="2">
        <v>3.964</v>
      </c>
      <c r="AH254" s="2">
        <v>0.44900000000000001</v>
      </c>
      <c r="AI254" s="2">
        <v>2.4180000000000001</v>
      </c>
      <c r="AJ254" s="2">
        <v>0.43020000000000003</v>
      </c>
      <c r="AK254" s="2">
        <v>1.131</v>
      </c>
      <c r="AL254" s="2">
        <v>0.16500000000000001</v>
      </c>
      <c r="AM254" s="2">
        <v>1.101</v>
      </c>
      <c r="AN254" s="2">
        <v>0.1646</v>
      </c>
      <c r="AO254" s="1">
        <v>3.04</v>
      </c>
      <c r="AP254" s="1">
        <v>19.739999999999998</v>
      </c>
      <c r="AQ254" s="1">
        <v>41.6</v>
      </c>
      <c r="AR254" s="1">
        <v>-909</v>
      </c>
      <c r="AS254" s="1">
        <v>3309</v>
      </c>
      <c r="AT254" s="1">
        <v>13</v>
      </c>
      <c r="AU254" s="3">
        <v>1.1793765039999999</v>
      </c>
      <c r="AV254" s="6">
        <f t="shared" si="41"/>
        <v>127.6</v>
      </c>
      <c r="AW254" s="5">
        <f t="shared" si="42"/>
        <v>0.36499972910945466</v>
      </c>
      <c r="AX254" s="5">
        <f t="shared" si="43"/>
        <v>0.98337061058412378</v>
      </c>
      <c r="AY254" s="5">
        <f t="shared" si="44"/>
        <v>0.14324038512423362</v>
      </c>
      <c r="AZ254" s="5">
        <f t="shared" si="45"/>
        <v>4.7751645606469002E-2</v>
      </c>
      <c r="BA254" s="5">
        <f t="shared" si="46"/>
        <v>0.11933330165834523</v>
      </c>
      <c r="BB254" s="5">
        <f t="shared" si="47"/>
        <v>1.1970540949310169</v>
      </c>
      <c r="BC254" s="5">
        <f t="shared" si="48"/>
        <v>8.0531907825756512</v>
      </c>
      <c r="BD254" s="5">
        <f t="shared" si="49"/>
        <v>4.3976121622671203E-3</v>
      </c>
    </row>
    <row r="255" spans="1:56" x14ac:dyDescent="0.3">
      <c r="A255" s="1">
        <v>2014</v>
      </c>
      <c r="B255" s="1" t="s">
        <v>58</v>
      </c>
      <c r="C255" s="1" t="s">
        <v>94</v>
      </c>
      <c r="D255" s="1" t="s">
        <v>59</v>
      </c>
      <c r="E255" s="1" t="s">
        <v>46</v>
      </c>
      <c r="F255" s="1">
        <v>8.7799999999999994</v>
      </c>
      <c r="G255" s="1">
        <v>-82.63</v>
      </c>
      <c r="H255" s="1" t="s">
        <v>47</v>
      </c>
      <c r="I255" s="1" t="s">
        <v>47</v>
      </c>
      <c r="J255" s="2">
        <v>61.99057956</v>
      </c>
      <c r="K255" s="2">
        <v>0.583657588</v>
      </c>
      <c r="L255" s="2">
        <v>17.13086217</v>
      </c>
      <c r="M255" s="2">
        <v>5.0071677250000004</v>
      </c>
      <c r="N255" s="2">
        <f>O255+M255/1.11111</f>
        <v>4.5064554589554593</v>
      </c>
      <c r="O255" s="2"/>
      <c r="P255" s="2">
        <v>5.9901699769999999</v>
      </c>
      <c r="Q255" s="2">
        <v>2.6213393410000001</v>
      </c>
      <c r="R255" s="2">
        <f t="shared" si="52"/>
        <v>0.36776301991976262</v>
      </c>
      <c r="S255" s="2">
        <v>2.2322342819999998</v>
      </c>
      <c r="T255" s="2">
        <v>4.1368011469999999</v>
      </c>
      <c r="U255" s="2">
        <v>0.22527135000000001</v>
      </c>
      <c r="V255" s="2">
        <v>1256</v>
      </c>
      <c r="W255" s="2">
        <v>7.36</v>
      </c>
      <c r="X255" s="2">
        <v>170.65</v>
      </c>
      <c r="Y255" s="2">
        <v>124</v>
      </c>
      <c r="Z255" s="2">
        <v>47.93</v>
      </c>
      <c r="AA255" s="2">
        <v>29.24</v>
      </c>
      <c r="AB255" s="2">
        <v>59.16</v>
      </c>
      <c r="AC255" s="2">
        <v>5.71</v>
      </c>
      <c r="AD255" s="2">
        <v>20.32</v>
      </c>
      <c r="AE255" s="2">
        <v>3.41</v>
      </c>
      <c r="AF255" s="2">
        <v>1.1299999999999999</v>
      </c>
      <c r="AG255" s="2">
        <v>2.82</v>
      </c>
      <c r="AH255" s="2">
        <v>0.34</v>
      </c>
      <c r="AI255" s="2">
        <v>1.4</v>
      </c>
      <c r="AJ255" s="2">
        <v>0.28000000000000003</v>
      </c>
      <c r="AK255" s="2">
        <v>0.74</v>
      </c>
      <c r="AL255" s="2"/>
      <c r="AM255" s="2">
        <v>0.61</v>
      </c>
      <c r="AN255" s="2">
        <v>7.0000000000000007E-2</v>
      </c>
      <c r="AO255" s="1">
        <v>2.58</v>
      </c>
      <c r="AP255" s="1">
        <v>21.17</v>
      </c>
      <c r="AQ255" s="1">
        <v>15.3</v>
      </c>
      <c r="AR255" s="1">
        <v>-434</v>
      </c>
      <c r="AS255" s="1">
        <v>2320</v>
      </c>
      <c r="AT255" s="1">
        <v>12</v>
      </c>
      <c r="AU255" s="3">
        <v>4.1232299430000001</v>
      </c>
      <c r="AV255" s="6">
        <f t="shared" si="41"/>
        <v>124</v>
      </c>
      <c r="AW255" s="5">
        <f t="shared" si="42"/>
        <v>0.33603103511180854</v>
      </c>
      <c r="AX255" s="5">
        <f t="shared" si="43"/>
        <v>1.0316288826759861</v>
      </c>
      <c r="AY255" s="5">
        <f t="shared" si="44"/>
        <v>0.13348825901903841</v>
      </c>
      <c r="AZ255" s="5">
        <f t="shared" si="45"/>
        <v>6.0168039946091635E-2</v>
      </c>
      <c r="BA255" s="5">
        <f t="shared" si="46"/>
        <v>0.10681472854850214</v>
      </c>
      <c r="BB255" s="5">
        <f t="shared" si="47"/>
        <v>1.1748876520570144</v>
      </c>
      <c r="BC255" s="5">
        <f t="shared" si="48"/>
        <v>8.072032259018556</v>
      </c>
      <c r="BD255" s="5">
        <f t="shared" si="49"/>
        <v>4.3548247759778872E-3</v>
      </c>
    </row>
    <row r="256" spans="1:56" x14ac:dyDescent="0.3">
      <c r="A256" s="1">
        <v>2014</v>
      </c>
      <c r="B256" s="1" t="s">
        <v>58</v>
      </c>
      <c r="C256" s="1" t="s">
        <v>104</v>
      </c>
      <c r="D256" s="1" t="s">
        <v>59</v>
      </c>
      <c r="E256" s="1" t="s">
        <v>46</v>
      </c>
      <c r="F256" s="1">
        <v>8.7799999999999994</v>
      </c>
      <c r="G256" s="1">
        <v>-82.63</v>
      </c>
      <c r="H256" s="1" t="s">
        <v>47</v>
      </c>
      <c r="I256" s="1" t="s">
        <v>47</v>
      </c>
      <c r="J256" s="2">
        <v>62.028157520000001</v>
      </c>
      <c r="K256" s="2">
        <v>0.60191797599999997</v>
      </c>
      <c r="L256" s="2">
        <v>17.108753320000002</v>
      </c>
      <c r="M256" s="2">
        <v>5.060191798</v>
      </c>
      <c r="N256" s="2">
        <f>O256+M256/1.11111</f>
        <v>4.5541771723771722</v>
      </c>
      <c r="O256" s="2"/>
      <c r="P256" s="2">
        <v>5.9069577640000004</v>
      </c>
      <c r="Q256" s="2">
        <v>2.6525198940000001</v>
      </c>
      <c r="R256" s="2">
        <f t="shared" si="52"/>
        <v>0.36806318755582573</v>
      </c>
      <c r="S256" s="2">
        <v>2.193429912</v>
      </c>
      <c r="T256" s="2">
        <v>4.1216078349999998</v>
      </c>
      <c r="U256" s="2">
        <v>0.234645991</v>
      </c>
      <c r="V256" s="2">
        <v>1254</v>
      </c>
      <c r="W256" s="2">
        <v>7.61</v>
      </c>
      <c r="X256" s="2">
        <v>164.78</v>
      </c>
      <c r="Y256" s="2">
        <v>124</v>
      </c>
      <c r="Z256" s="2">
        <v>46.79</v>
      </c>
      <c r="AA256" s="2">
        <v>29.48</v>
      </c>
      <c r="AB256" s="2">
        <v>58.43</v>
      </c>
      <c r="AC256" s="2">
        <v>5.64</v>
      </c>
      <c r="AD256" s="2">
        <v>20.25</v>
      </c>
      <c r="AE256" s="2">
        <v>3.42</v>
      </c>
      <c r="AF256" s="2">
        <v>1.1399999999999999</v>
      </c>
      <c r="AG256" s="2">
        <v>2.94</v>
      </c>
      <c r="AH256" s="2">
        <v>0.37</v>
      </c>
      <c r="AI256" s="2">
        <v>1.42</v>
      </c>
      <c r="AJ256" s="2">
        <v>0.3</v>
      </c>
      <c r="AK256" s="2">
        <v>0.77</v>
      </c>
      <c r="AL256" s="2"/>
      <c r="AM256" s="2">
        <v>0.63</v>
      </c>
      <c r="AN256" s="2">
        <v>0.09</v>
      </c>
      <c r="AO256" s="1">
        <v>2.62</v>
      </c>
      <c r="AP256" s="1">
        <v>20.45</v>
      </c>
      <c r="AQ256" s="1">
        <v>23</v>
      </c>
      <c r="AR256" s="1">
        <v>-513</v>
      </c>
      <c r="AS256" s="1">
        <v>6133</v>
      </c>
      <c r="AT256" s="1">
        <v>12</v>
      </c>
      <c r="AU256" s="3">
        <v>3.8780627179999998</v>
      </c>
      <c r="AV256" s="6">
        <f t="shared" si="41"/>
        <v>124</v>
      </c>
      <c r="AW256" s="5">
        <f t="shared" si="42"/>
        <v>0.33559735817967834</v>
      </c>
      <c r="AX256" s="5">
        <f t="shared" si="43"/>
        <v>1.0322542439673823</v>
      </c>
      <c r="AY256" s="5">
        <f t="shared" si="44"/>
        <v>0.13299799403033236</v>
      </c>
      <c r="AZ256" s="5">
        <f t="shared" si="45"/>
        <v>5.9122100053908354E-2</v>
      </c>
      <c r="BA256" s="5">
        <f t="shared" si="46"/>
        <v>0.1053309159058488</v>
      </c>
      <c r="BB256" s="5">
        <f t="shared" si="47"/>
        <v>1.1626922124961703</v>
      </c>
      <c r="BC256" s="5">
        <f t="shared" si="48"/>
        <v>8.0823983826452732</v>
      </c>
      <c r="BD256" s="5">
        <f t="shared" si="49"/>
        <v>4.4002022157123575E-3</v>
      </c>
    </row>
    <row r="257" spans="1:56" x14ac:dyDescent="0.3">
      <c r="A257" s="1">
        <v>2014</v>
      </c>
      <c r="B257" s="1" t="s">
        <v>58</v>
      </c>
      <c r="C257" s="1" t="s">
        <v>391</v>
      </c>
      <c r="D257" s="1" t="s">
        <v>106</v>
      </c>
      <c r="E257" s="1" t="s">
        <v>46</v>
      </c>
      <c r="F257" s="1">
        <v>8.8000000000000007</v>
      </c>
      <c r="G257" s="1">
        <v>-80.59</v>
      </c>
      <c r="H257" s="1" t="s">
        <v>47</v>
      </c>
      <c r="I257" s="1" t="s">
        <v>47</v>
      </c>
      <c r="J257" s="2">
        <v>58.268037040000003</v>
      </c>
      <c r="K257" s="2">
        <v>0.65126691800000003</v>
      </c>
      <c r="L257" s="2">
        <v>17.563854689999999</v>
      </c>
      <c r="M257" s="2">
        <v>7.1130558659999998</v>
      </c>
      <c r="N257" s="2">
        <f>O257+M257/1.11111</f>
        <v>6.4017566811566811</v>
      </c>
      <c r="O257" s="2"/>
      <c r="P257" s="2">
        <v>7.245344459</v>
      </c>
      <c r="Q257" s="2">
        <v>3.7346087309999998</v>
      </c>
      <c r="R257" s="2">
        <f t="shared" si="52"/>
        <v>0.36843667124717427</v>
      </c>
      <c r="S257" s="2">
        <v>1.9436247069999999</v>
      </c>
      <c r="T257" s="2">
        <v>3.1851022690000002</v>
      </c>
      <c r="U257" s="2">
        <v>0.17299277499999999</v>
      </c>
      <c r="V257" s="2">
        <v>1030</v>
      </c>
      <c r="W257" s="2">
        <v>12.65</v>
      </c>
      <c r="X257" s="2">
        <v>81.42</v>
      </c>
      <c r="Y257" s="2">
        <v>78</v>
      </c>
      <c r="Z257" s="2">
        <v>12.47</v>
      </c>
      <c r="AA257" s="2">
        <v>13.47</v>
      </c>
      <c r="AB257" s="2">
        <v>26.4</v>
      </c>
      <c r="AC257" s="2">
        <v>3.08</v>
      </c>
      <c r="AD257" s="2">
        <v>12.62</v>
      </c>
      <c r="AE257" s="2">
        <v>2.86</v>
      </c>
      <c r="AF257" s="2">
        <v>1.01</v>
      </c>
      <c r="AG257" s="2">
        <v>2.71</v>
      </c>
      <c r="AH257" s="2">
        <v>0.4</v>
      </c>
      <c r="AI257" s="2">
        <v>2.0499999999999998</v>
      </c>
      <c r="AJ257" s="2">
        <v>0.41</v>
      </c>
      <c r="AK257" s="2">
        <v>1.1299999999999999</v>
      </c>
      <c r="AL257" s="2"/>
      <c r="AM257" s="2">
        <v>1.08</v>
      </c>
      <c r="AN257" s="2">
        <v>0.15</v>
      </c>
      <c r="AO257" s="1">
        <v>2.6</v>
      </c>
      <c r="AP257" s="1">
        <v>12.52</v>
      </c>
      <c r="AQ257" s="1">
        <v>20.3</v>
      </c>
      <c r="AR257" s="1">
        <v>-269</v>
      </c>
      <c r="AS257" s="1">
        <v>5706</v>
      </c>
      <c r="AT257" s="1">
        <v>12</v>
      </c>
      <c r="AU257" s="3">
        <v>0.64201396399999999</v>
      </c>
      <c r="AV257" s="6">
        <f t="shared" si="41"/>
        <v>78</v>
      </c>
      <c r="AW257" s="5">
        <f t="shared" si="42"/>
        <v>0.34452441526088656</v>
      </c>
      <c r="AX257" s="5">
        <f t="shared" si="43"/>
        <v>0.96967943151938762</v>
      </c>
      <c r="AY257" s="5">
        <f t="shared" si="44"/>
        <v>0.10277838880283964</v>
      </c>
      <c r="AZ257" s="5">
        <f t="shared" si="45"/>
        <v>5.2388806118598377E-2</v>
      </c>
      <c r="BA257" s="5">
        <f t="shared" si="46"/>
        <v>0.12919658450427959</v>
      </c>
      <c r="BB257" s="5">
        <f t="shared" si="47"/>
        <v>1.2379147022599637</v>
      </c>
      <c r="BC257" s="5">
        <f t="shared" si="48"/>
        <v>8.0184592663460492</v>
      </c>
      <c r="BD257" s="5">
        <f t="shared" si="49"/>
        <v>2.5964331629716644E-3</v>
      </c>
    </row>
    <row r="258" spans="1:56" x14ac:dyDescent="0.3">
      <c r="A258" s="1">
        <v>2014</v>
      </c>
      <c r="B258" s="1" t="s">
        <v>58</v>
      </c>
      <c r="C258" s="1" t="s">
        <v>199</v>
      </c>
      <c r="D258" s="1" t="s">
        <v>106</v>
      </c>
      <c r="E258" s="1" t="s">
        <v>46</v>
      </c>
      <c r="F258" s="1">
        <v>8.8000000000000007</v>
      </c>
      <c r="G258" s="1">
        <v>-80.59</v>
      </c>
      <c r="H258" s="1" t="s">
        <v>47</v>
      </c>
      <c r="I258" s="1" t="s">
        <v>47</v>
      </c>
      <c r="J258" s="2">
        <v>58.731935679999999</v>
      </c>
      <c r="K258" s="2">
        <v>0.72257276599999998</v>
      </c>
      <c r="L258" s="2">
        <v>16.883777729999998</v>
      </c>
      <c r="M258" s="2">
        <v>6.7168736009999996</v>
      </c>
      <c r="N258" s="2">
        <f>O258+M258/1.11111</f>
        <v>6.0451922860922851</v>
      </c>
      <c r="O258" s="2"/>
      <c r="P258" s="2">
        <v>7.581925504</v>
      </c>
      <c r="Q258" s="2">
        <v>3.5314471809999999</v>
      </c>
      <c r="R258" s="2">
        <f t="shared" si="52"/>
        <v>0.36875640908639518</v>
      </c>
      <c r="S258" s="2">
        <v>2.4832078160000002</v>
      </c>
      <c r="T258" s="2">
        <v>3.002238958</v>
      </c>
      <c r="U258" s="2">
        <v>0.24424994899999999</v>
      </c>
      <c r="V258" s="2">
        <v>1423</v>
      </c>
      <c r="W258" s="2">
        <v>10.119999999999999</v>
      </c>
      <c r="X258" s="2">
        <v>140.61000000000001</v>
      </c>
      <c r="Y258" s="2">
        <v>99</v>
      </c>
      <c r="Z258" s="2">
        <v>24.58</v>
      </c>
      <c r="AA258" s="2">
        <v>22.86</v>
      </c>
      <c r="AB258" s="2">
        <v>53.55</v>
      </c>
      <c r="AC258" s="2">
        <v>5.87</v>
      </c>
      <c r="AD258" s="2">
        <v>21.41</v>
      </c>
      <c r="AE258" s="2">
        <v>3.81</v>
      </c>
      <c r="AF258" s="2">
        <v>1.28</v>
      </c>
      <c r="AG258" s="2">
        <v>3.69</v>
      </c>
      <c r="AH258" s="2">
        <v>0.5</v>
      </c>
      <c r="AI258" s="2">
        <v>2.4</v>
      </c>
      <c r="AJ258" s="2">
        <v>0.44</v>
      </c>
      <c r="AK258" s="2">
        <v>1.0900000000000001</v>
      </c>
      <c r="AL258" s="2"/>
      <c r="AM258" s="2">
        <v>0.93</v>
      </c>
      <c r="AN258" s="2">
        <v>0.11</v>
      </c>
      <c r="AO258" s="1">
        <v>2.83</v>
      </c>
      <c r="AP258" s="1">
        <v>17.37</v>
      </c>
      <c r="AQ258" s="1">
        <v>-2.2000000000000002</v>
      </c>
      <c r="AR258" s="1">
        <v>-298</v>
      </c>
      <c r="AS258" s="1">
        <v>-1439</v>
      </c>
      <c r="AT258" s="1">
        <v>12</v>
      </c>
      <c r="AU258" s="3">
        <v>1.947401647</v>
      </c>
      <c r="AV258" s="6">
        <f t="shared" si="41"/>
        <v>99</v>
      </c>
      <c r="AW258" s="5">
        <f t="shared" si="42"/>
        <v>0.33118434150647308</v>
      </c>
      <c r="AX258" s="5">
        <f t="shared" si="43"/>
        <v>0.97739949542353133</v>
      </c>
      <c r="AY258" s="5">
        <f t="shared" si="44"/>
        <v>9.6877668860922889E-2</v>
      </c>
      <c r="AZ258" s="5">
        <f t="shared" si="45"/>
        <v>6.693282522911051E-2</v>
      </c>
      <c r="BA258" s="5">
        <f t="shared" si="46"/>
        <v>0.13519838630527817</v>
      </c>
      <c r="BB258" s="5">
        <f t="shared" si="47"/>
        <v>1.3413903627657975</v>
      </c>
      <c r="BC258" s="5">
        <f t="shared" si="48"/>
        <v>7.9305049549160893</v>
      </c>
      <c r="BD258" s="5">
        <f t="shared" si="49"/>
        <v>3.0180030012193922E-3</v>
      </c>
    </row>
    <row r="259" spans="1:56" x14ac:dyDescent="0.3">
      <c r="A259" s="1">
        <v>2014</v>
      </c>
      <c r="B259" s="1" t="s">
        <v>131</v>
      </c>
      <c r="C259" s="1" t="s">
        <v>552</v>
      </c>
      <c r="D259" s="1" t="s">
        <v>186</v>
      </c>
      <c r="E259" s="1" t="s">
        <v>63</v>
      </c>
      <c r="F259" s="1">
        <v>34</v>
      </c>
      <c r="G259" s="1">
        <v>131</v>
      </c>
      <c r="H259" s="1" t="s">
        <v>47</v>
      </c>
      <c r="I259" s="1" t="s">
        <v>47</v>
      </c>
      <c r="J259" s="2">
        <v>65.086462470000001</v>
      </c>
      <c r="K259" s="2">
        <v>0.56348838899999998</v>
      </c>
      <c r="L259" s="2">
        <v>17.575761270000001</v>
      </c>
      <c r="M259" s="2"/>
      <c r="N259" s="2">
        <v>3.5764760350000002</v>
      </c>
      <c r="O259" s="2"/>
      <c r="P259" s="2">
        <v>4.9779884179999998</v>
      </c>
      <c r="Q259" s="2">
        <v>2.0975982200000001</v>
      </c>
      <c r="R259" s="2">
        <f t="shared" si="52"/>
        <v>0.36968113664561125</v>
      </c>
      <c r="S259" s="2">
        <v>1.5168498260000001</v>
      </c>
      <c r="T259" s="2">
        <v>4.3505364819999999</v>
      </c>
      <c r="U259" s="2">
        <v>0.17260004700000001</v>
      </c>
      <c r="V259" s="2">
        <v>971.3</v>
      </c>
      <c r="W259" s="2">
        <v>11.220909089999999</v>
      </c>
      <c r="X259" s="2">
        <v>86.56</v>
      </c>
      <c r="Y259" s="2">
        <v>98.836363640000002</v>
      </c>
      <c r="Z259" s="2">
        <v>14.54</v>
      </c>
      <c r="AA259" s="2">
        <v>15.57272727</v>
      </c>
      <c r="AB259" s="2">
        <v>32.74</v>
      </c>
      <c r="AC259" s="2">
        <v>3.8465454549999998</v>
      </c>
      <c r="AD259" s="2">
        <v>15.008181820000001</v>
      </c>
      <c r="AE259" s="2">
        <v>3.0332727269999999</v>
      </c>
      <c r="AF259" s="2">
        <v>0.96972727299999995</v>
      </c>
      <c r="AG259" s="2">
        <v>2.5171818180000001</v>
      </c>
      <c r="AH259" s="2">
        <v>0.36461818200000001</v>
      </c>
      <c r="AI259" s="2">
        <v>2.148363636</v>
      </c>
      <c r="AJ259" s="2">
        <v>0.411090909</v>
      </c>
      <c r="AK259" s="2">
        <v>1.111454545</v>
      </c>
      <c r="AL259" s="2">
        <v>0.16812727299999999</v>
      </c>
      <c r="AM259" s="2">
        <v>1.0711818179999999</v>
      </c>
      <c r="AN259" s="2">
        <v>0.16219090899999999</v>
      </c>
      <c r="AO259" s="1">
        <v>2.66</v>
      </c>
      <c r="AP259" s="1">
        <v>13.66</v>
      </c>
      <c r="AQ259" s="1">
        <v>33.4</v>
      </c>
      <c r="AR259" s="1">
        <v>-559</v>
      </c>
      <c r="AS259" s="1">
        <v>1480</v>
      </c>
      <c r="AT259" s="1">
        <v>13</v>
      </c>
      <c r="AU259" s="3">
        <v>0.11630315300000001</v>
      </c>
      <c r="AV259" s="6">
        <f t="shared" ref="AV259:AV322" si="53">Y259</f>
        <v>98.836363640000002</v>
      </c>
      <c r="AW259" s="5">
        <f t="shared" ref="AW259:AW322" si="54">2*L259/(26.98*2+16*3)</f>
        <v>0.34475796920360924</v>
      </c>
      <c r="AX259" s="5">
        <f t="shared" ref="AX259:AX322" si="55">J259/(28.09+16*2)</f>
        <v>1.0831496500249624</v>
      </c>
      <c r="AY259" s="5">
        <f t="shared" ref="AY259:AY322" si="56">2*T259/(22.99*2+16)</f>
        <v>0.14038517205550177</v>
      </c>
      <c r="AZ259" s="5">
        <f t="shared" ref="AZ259:AZ322" si="57">2*S259/(29.1*2+16)</f>
        <v>4.0885440053908359E-2</v>
      </c>
      <c r="BA259" s="5">
        <f t="shared" ref="BA259:BA322" si="58">P259/(40.08+16)</f>
        <v>8.8765841975748924E-2</v>
      </c>
      <c r="BB259" s="5">
        <f t="shared" ref="BB259:BB322" si="59">(AY259+AZ259+2*BA259)/(AW259*AX259)</f>
        <v>0.96084301202608002</v>
      </c>
      <c r="BC259" s="5">
        <f t="shared" ref="BC259:BC322" si="60">12900/(800+273.15)-0.85*(BB259-1)-3.8</f>
        <v>8.253970203044851</v>
      </c>
      <c r="BD259" s="5">
        <f t="shared" ref="BD259:BD322" si="61">(EXP(BC259)*AV259/(91.22*10^6))</f>
        <v>4.1637093300575098E-3</v>
      </c>
    </row>
    <row r="260" spans="1:56" x14ac:dyDescent="0.3">
      <c r="A260" s="1">
        <v>2014</v>
      </c>
      <c r="B260" s="1" t="s">
        <v>58</v>
      </c>
      <c r="C260" s="1" t="s">
        <v>302</v>
      </c>
      <c r="D260" s="1" t="s">
        <v>106</v>
      </c>
      <c r="E260" s="1" t="s">
        <v>46</v>
      </c>
      <c r="F260" s="1">
        <v>8.8000000000000007</v>
      </c>
      <c r="G260" s="1">
        <v>-80.59</v>
      </c>
      <c r="H260" s="1" t="s">
        <v>47</v>
      </c>
      <c r="I260" s="1" t="s">
        <v>47</v>
      </c>
      <c r="J260" s="2">
        <v>58.264672969999999</v>
      </c>
      <c r="K260" s="2">
        <v>0.742549079</v>
      </c>
      <c r="L260" s="2">
        <v>16.987081679999999</v>
      </c>
      <c r="M260" s="2">
        <v>6.9779269660000001</v>
      </c>
      <c r="N260" s="2">
        <f t="shared" ref="N260:N273" si="62">O260+M260/1.11111</f>
        <v>6.2801405495405493</v>
      </c>
      <c r="O260" s="2"/>
      <c r="P260" s="2">
        <v>7.6391008039999999</v>
      </c>
      <c r="Q260" s="2">
        <v>3.692401587</v>
      </c>
      <c r="R260" s="2">
        <f t="shared" si="52"/>
        <v>0.37025680477905554</v>
      </c>
      <c r="S260" s="2">
        <v>2.3293662899999998</v>
      </c>
      <c r="T260" s="2">
        <v>3.0108839390000002</v>
      </c>
      <c r="U260" s="2">
        <v>0.24412572499999999</v>
      </c>
      <c r="V260" s="2">
        <v>1385</v>
      </c>
      <c r="W260" s="2">
        <v>11.01</v>
      </c>
      <c r="X260" s="2">
        <v>125.79</v>
      </c>
      <c r="Y260" s="2">
        <v>99</v>
      </c>
      <c r="Z260" s="2">
        <v>23.54</v>
      </c>
      <c r="AA260" s="2">
        <v>23.54</v>
      </c>
      <c r="AB260" s="2">
        <v>52.26</v>
      </c>
      <c r="AC260" s="2">
        <v>5.89</v>
      </c>
      <c r="AD260" s="2">
        <v>22.29</v>
      </c>
      <c r="AE260" s="2">
        <v>4.07</v>
      </c>
      <c r="AF260" s="2">
        <v>1.32</v>
      </c>
      <c r="AG260" s="2">
        <v>3.73</v>
      </c>
      <c r="AH260" s="2">
        <v>0.53</v>
      </c>
      <c r="AI260" s="2">
        <v>2.5499999999999998</v>
      </c>
      <c r="AJ260" s="2">
        <v>0.47</v>
      </c>
      <c r="AK260" s="2">
        <v>1.17</v>
      </c>
      <c r="AL260" s="2"/>
      <c r="AM260" s="2">
        <v>1</v>
      </c>
      <c r="AN260" s="2">
        <v>0.12</v>
      </c>
      <c r="AO260" s="1">
        <v>2.87</v>
      </c>
      <c r="AP260" s="1">
        <v>16.95</v>
      </c>
      <c r="AQ260" s="1">
        <v>-1.7</v>
      </c>
      <c r="AR260" s="1">
        <v>-290</v>
      </c>
      <c r="AS260" s="1">
        <v>-378</v>
      </c>
      <c r="AT260" s="1">
        <v>12</v>
      </c>
      <c r="AU260" s="3">
        <v>1.125751932</v>
      </c>
      <c r="AV260" s="6">
        <f t="shared" si="53"/>
        <v>99</v>
      </c>
      <c r="AW260" s="5">
        <f t="shared" si="54"/>
        <v>0.33321070380541384</v>
      </c>
      <c r="AX260" s="5">
        <f t="shared" si="55"/>
        <v>0.9696234476618405</v>
      </c>
      <c r="AY260" s="5">
        <f t="shared" si="56"/>
        <v>9.7156629202968706E-2</v>
      </c>
      <c r="AZ260" s="5">
        <f t="shared" si="57"/>
        <v>6.2786153369272235E-2</v>
      </c>
      <c r="BA260" s="5">
        <f t="shared" si="58"/>
        <v>0.13621791733238231</v>
      </c>
      <c r="BB260" s="5">
        <f t="shared" si="59"/>
        <v>1.3382651089277027</v>
      </c>
      <c r="BC260" s="5">
        <f t="shared" si="60"/>
        <v>7.9331614206784709</v>
      </c>
      <c r="BD260" s="5">
        <f t="shared" si="61"/>
        <v>3.0260308810359004E-3</v>
      </c>
    </row>
    <row r="261" spans="1:56" x14ac:dyDescent="0.3">
      <c r="A261" s="1">
        <v>2014</v>
      </c>
      <c r="B261" s="1" t="s">
        <v>58</v>
      </c>
      <c r="C261" s="1" t="s">
        <v>487</v>
      </c>
      <c r="D261" s="1" t="s">
        <v>125</v>
      </c>
      <c r="E261" s="1" t="s">
        <v>46</v>
      </c>
      <c r="F261" s="1">
        <v>8.68</v>
      </c>
      <c r="G261" s="1">
        <v>-80.62</v>
      </c>
      <c r="H261" s="1" t="s">
        <v>47</v>
      </c>
      <c r="I261" s="1" t="s">
        <v>47</v>
      </c>
      <c r="J261" s="2">
        <v>56.229024709999997</v>
      </c>
      <c r="K261" s="2">
        <v>1.0271534630000001</v>
      </c>
      <c r="L261" s="2">
        <v>17.522627889999999</v>
      </c>
      <c r="M261" s="2">
        <v>7.6477168720000002</v>
      </c>
      <c r="N261" s="2">
        <f t="shared" si="62"/>
        <v>6.8829520677520675</v>
      </c>
      <c r="O261" s="2"/>
      <c r="P261" s="2">
        <v>7.3426217840000003</v>
      </c>
      <c r="Q261" s="2">
        <v>4.0475948339999999</v>
      </c>
      <c r="R261" s="2">
        <f t="shared" si="52"/>
        <v>0.37030121826303197</v>
      </c>
      <c r="S261" s="2">
        <v>1.7492118379999999</v>
      </c>
      <c r="T261" s="2">
        <v>3.8747076169999999</v>
      </c>
      <c r="U261" s="2">
        <v>0.43730295899999999</v>
      </c>
      <c r="V261" s="2">
        <v>1029</v>
      </c>
      <c r="W261" s="2">
        <v>17.36</v>
      </c>
      <c r="X261" s="2">
        <v>59.27</v>
      </c>
      <c r="Y261" s="2">
        <v>142</v>
      </c>
      <c r="Z261" s="2">
        <v>25.03</v>
      </c>
      <c r="AA261" s="2">
        <v>36.29</v>
      </c>
      <c r="AB261" s="2">
        <v>66.400000000000006</v>
      </c>
      <c r="AC261" s="2">
        <v>7.55</v>
      </c>
      <c r="AD261" s="2">
        <v>28.49</v>
      </c>
      <c r="AE261" s="2">
        <v>4.83</v>
      </c>
      <c r="AF261" s="2">
        <v>1.46</v>
      </c>
      <c r="AG261" s="2">
        <v>3.94</v>
      </c>
      <c r="AH261" s="2">
        <v>0.56000000000000005</v>
      </c>
      <c r="AI261" s="2">
        <v>2.93</v>
      </c>
      <c r="AJ261" s="2">
        <v>0.59</v>
      </c>
      <c r="AK261" s="2">
        <v>1.58</v>
      </c>
      <c r="AL261" s="2"/>
      <c r="AM261" s="2">
        <v>1.45</v>
      </c>
      <c r="AN261" s="2">
        <v>0.22</v>
      </c>
      <c r="AO261" s="1">
        <v>3.14</v>
      </c>
      <c r="AP261" s="1">
        <v>16.5</v>
      </c>
      <c r="AQ261" s="1">
        <v>44.6</v>
      </c>
      <c r="AR261" s="1">
        <v>-556</v>
      </c>
      <c r="AS261" s="1">
        <v>2045</v>
      </c>
      <c r="AT261" s="1">
        <v>12</v>
      </c>
      <c r="AU261" s="3">
        <v>0.325891231</v>
      </c>
      <c r="AV261" s="6">
        <f t="shared" si="53"/>
        <v>142</v>
      </c>
      <c r="AW261" s="5">
        <f t="shared" si="54"/>
        <v>0.34371572950176538</v>
      </c>
      <c r="AX261" s="5">
        <f t="shared" si="55"/>
        <v>0.93574679164586438</v>
      </c>
      <c r="AY261" s="5">
        <f t="shared" si="56"/>
        <v>0.12503090083898033</v>
      </c>
      <c r="AZ261" s="5">
        <f t="shared" si="57"/>
        <v>4.7148567061994606E-2</v>
      </c>
      <c r="BA261" s="5">
        <f t="shared" si="58"/>
        <v>0.13093120156918689</v>
      </c>
      <c r="BB261" s="5">
        <f t="shared" si="59"/>
        <v>1.3495030577709348</v>
      </c>
      <c r="BC261" s="5">
        <f t="shared" si="60"/>
        <v>7.9236091641617223</v>
      </c>
      <c r="BD261" s="5">
        <f t="shared" si="61"/>
        <v>4.2991046130663709E-3</v>
      </c>
    </row>
    <row r="262" spans="1:56" x14ac:dyDescent="0.3">
      <c r="A262" s="1">
        <v>2014</v>
      </c>
      <c r="B262" s="1" t="s">
        <v>58</v>
      </c>
      <c r="C262" s="1" t="s">
        <v>172</v>
      </c>
      <c r="D262" s="1" t="s">
        <v>59</v>
      </c>
      <c r="E262" s="1" t="s">
        <v>46</v>
      </c>
      <c r="F262" s="1">
        <v>8.7799999999999994</v>
      </c>
      <c r="G262" s="1">
        <v>-82.63</v>
      </c>
      <c r="H262" s="1" t="s">
        <v>47</v>
      </c>
      <c r="I262" s="1" t="s">
        <v>47</v>
      </c>
      <c r="J262" s="2">
        <v>61.079691519999997</v>
      </c>
      <c r="K262" s="2">
        <v>0.60668380499999996</v>
      </c>
      <c r="L262" s="2">
        <v>17.60411311</v>
      </c>
      <c r="M262" s="2">
        <v>5.244215938</v>
      </c>
      <c r="N262" s="2">
        <f t="shared" si="62"/>
        <v>4.7197990639990639</v>
      </c>
      <c r="O262" s="2"/>
      <c r="P262" s="2">
        <v>6.2519280210000003</v>
      </c>
      <c r="Q262" s="2">
        <v>2.7866323909999999</v>
      </c>
      <c r="R262" s="2">
        <f t="shared" si="52"/>
        <v>0.37123264332803363</v>
      </c>
      <c r="S262" s="2">
        <v>1.9023136249999999</v>
      </c>
      <c r="T262" s="2">
        <v>4.2056555270000002</v>
      </c>
      <c r="U262" s="2">
        <v>0.22622107999999999</v>
      </c>
      <c r="V262" s="2">
        <v>1242</v>
      </c>
      <c r="W262" s="2">
        <v>8.7799999999999994</v>
      </c>
      <c r="X262" s="2">
        <v>141.46</v>
      </c>
      <c r="Y262" s="2">
        <v>112</v>
      </c>
      <c r="Z262" s="2">
        <v>30.76</v>
      </c>
      <c r="AA262" s="2">
        <v>22.76</v>
      </c>
      <c r="AB262" s="2">
        <v>44.97</v>
      </c>
      <c r="AC262" s="2">
        <v>4.6399999999999997</v>
      </c>
      <c r="AD262" s="2">
        <v>16.97</v>
      </c>
      <c r="AE262" s="2">
        <v>3.06</v>
      </c>
      <c r="AF262" s="2">
        <v>1.04</v>
      </c>
      <c r="AG262" s="2">
        <v>2.64</v>
      </c>
      <c r="AH262" s="2">
        <v>0.36</v>
      </c>
      <c r="AI262" s="2">
        <v>1.59</v>
      </c>
      <c r="AJ262" s="2">
        <v>0.3</v>
      </c>
      <c r="AK262" s="2">
        <v>0.8</v>
      </c>
      <c r="AL262" s="2"/>
      <c r="AM262" s="2">
        <v>0.74</v>
      </c>
      <c r="AN262" s="2">
        <v>0.09</v>
      </c>
      <c r="AO262" s="1">
        <v>2.57</v>
      </c>
      <c r="AP262" s="1">
        <v>18.39</v>
      </c>
      <c r="AQ262" s="1">
        <v>21.3</v>
      </c>
      <c r="AR262" s="1">
        <v>-397</v>
      </c>
      <c r="AS262" s="1">
        <v>3904</v>
      </c>
      <c r="AT262" s="1">
        <v>12</v>
      </c>
      <c r="AU262" s="3">
        <v>2.2504916220000002</v>
      </c>
      <c r="AV262" s="6">
        <f t="shared" si="53"/>
        <v>112</v>
      </c>
      <c r="AW262" s="5">
        <f t="shared" si="54"/>
        <v>0.34531410572773635</v>
      </c>
      <c r="AX262" s="5">
        <f t="shared" si="55"/>
        <v>1.0164701534365117</v>
      </c>
      <c r="AY262" s="5">
        <f t="shared" si="56"/>
        <v>0.13571008476928043</v>
      </c>
      <c r="AZ262" s="5">
        <f t="shared" si="57"/>
        <v>5.1275299865229107E-2</v>
      </c>
      <c r="BA262" s="5">
        <f t="shared" si="58"/>
        <v>0.11148231135877319</v>
      </c>
      <c r="BB262" s="5">
        <f t="shared" si="59"/>
        <v>1.1679438074670938</v>
      </c>
      <c r="BC262" s="5">
        <f t="shared" si="60"/>
        <v>8.0779345269199858</v>
      </c>
      <c r="BD262" s="5">
        <f t="shared" si="61"/>
        <v>3.9566746907786672E-3</v>
      </c>
    </row>
    <row r="263" spans="1:56" x14ac:dyDescent="0.3">
      <c r="A263" s="1">
        <v>2014</v>
      </c>
      <c r="B263" s="1" t="s">
        <v>58</v>
      </c>
      <c r="C263" s="1" t="s">
        <v>140</v>
      </c>
      <c r="D263" s="1" t="s">
        <v>59</v>
      </c>
      <c r="E263" s="1" t="s">
        <v>46</v>
      </c>
      <c r="F263" s="1">
        <v>8.7799999999999994</v>
      </c>
      <c r="G263" s="1">
        <v>-82.63</v>
      </c>
      <c r="H263" s="1" t="s">
        <v>47</v>
      </c>
      <c r="I263" s="1" t="s">
        <v>47</v>
      </c>
      <c r="J263" s="2">
        <v>61.791777459999999</v>
      </c>
      <c r="K263" s="2">
        <v>0.58294129699999997</v>
      </c>
      <c r="L263" s="2">
        <v>17.37574146</v>
      </c>
      <c r="M263" s="2">
        <v>5.0214767849999999</v>
      </c>
      <c r="N263" s="2">
        <f t="shared" si="62"/>
        <v>4.5193336258336254</v>
      </c>
      <c r="O263" s="2"/>
      <c r="P263" s="2">
        <v>6.0032726529999998</v>
      </c>
      <c r="Q263" s="2">
        <v>2.6692575170000001</v>
      </c>
      <c r="R263" s="2">
        <f t="shared" si="52"/>
        <v>0.37131858857503786</v>
      </c>
      <c r="S263" s="2">
        <v>1.973818777</v>
      </c>
      <c r="T263" s="2">
        <v>4.2544487630000001</v>
      </c>
      <c r="U263" s="2">
        <v>0.235221927</v>
      </c>
      <c r="V263" s="2">
        <v>1188</v>
      </c>
      <c r="W263" s="2">
        <v>7.2</v>
      </c>
      <c r="X263" s="2">
        <v>165</v>
      </c>
      <c r="Y263" s="2">
        <v>117</v>
      </c>
      <c r="Z263" s="2">
        <v>42.97</v>
      </c>
      <c r="AA263" s="2">
        <v>27.07</v>
      </c>
      <c r="AB263" s="2">
        <v>53.35</v>
      </c>
      <c r="AC263" s="2">
        <v>5.26</v>
      </c>
      <c r="AD263" s="2">
        <v>18.600000000000001</v>
      </c>
      <c r="AE263" s="2">
        <v>3.16</v>
      </c>
      <c r="AF263" s="2">
        <v>1.06</v>
      </c>
      <c r="AG263" s="2">
        <v>2.63</v>
      </c>
      <c r="AH263" s="2">
        <v>0.35</v>
      </c>
      <c r="AI263" s="2">
        <v>1.4</v>
      </c>
      <c r="AJ263" s="2">
        <v>0.28000000000000003</v>
      </c>
      <c r="AK263" s="2">
        <v>0.71</v>
      </c>
      <c r="AL263" s="2"/>
      <c r="AM263" s="2">
        <v>0.63</v>
      </c>
      <c r="AN263" s="2">
        <v>0.08</v>
      </c>
      <c r="AO263" s="1">
        <v>2.5499999999999998</v>
      </c>
      <c r="AP263" s="1">
        <v>20.28</v>
      </c>
      <c r="AQ263" s="1">
        <v>22.5</v>
      </c>
      <c r="AR263" s="1">
        <v>-464</v>
      </c>
      <c r="AS263" s="1">
        <v>4546</v>
      </c>
      <c r="AT263" s="1">
        <v>12</v>
      </c>
      <c r="AU263" s="3">
        <v>2.9468314680000001</v>
      </c>
      <c r="AV263" s="6">
        <f t="shared" si="53"/>
        <v>117</v>
      </c>
      <c r="AW263" s="5">
        <f t="shared" si="54"/>
        <v>0.34083447351902707</v>
      </c>
      <c r="AX263" s="5">
        <f t="shared" si="55"/>
        <v>1.0283204769512397</v>
      </c>
      <c r="AY263" s="5">
        <f t="shared" si="56"/>
        <v>0.13728456802194258</v>
      </c>
      <c r="AZ263" s="5">
        <f t="shared" si="57"/>
        <v>5.3202662452830188E-2</v>
      </c>
      <c r="BA263" s="5">
        <f t="shared" si="58"/>
        <v>0.10704837113052781</v>
      </c>
      <c r="BB263" s="5">
        <f t="shared" si="59"/>
        <v>1.154347789825245</v>
      </c>
      <c r="BC263" s="5">
        <f t="shared" si="60"/>
        <v>8.0894911419155591</v>
      </c>
      <c r="BD263" s="5">
        <f t="shared" si="61"/>
        <v>4.1813561279662511E-3</v>
      </c>
    </row>
    <row r="264" spans="1:56" x14ac:dyDescent="0.3">
      <c r="A264" s="1">
        <v>2014</v>
      </c>
      <c r="B264" s="1" t="s">
        <v>58</v>
      </c>
      <c r="C264" s="1" t="s">
        <v>485</v>
      </c>
      <c r="D264" s="1" t="s">
        <v>106</v>
      </c>
      <c r="E264" s="1" t="s">
        <v>46</v>
      </c>
      <c r="F264" s="1">
        <v>8.8000000000000007</v>
      </c>
      <c r="G264" s="1">
        <v>-80.59</v>
      </c>
      <c r="H264" s="1" t="s">
        <v>47</v>
      </c>
      <c r="I264" s="1" t="s">
        <v>47</v>
      </c>
      <c r="J264" s="2">
        <v>58.634086490000001</v>
      </c>
      <c r="K264" s="2">
        <v>0.70544934100000001</v>
      </c>
      <c r="L264" s="2">
        <v>17.21705347</v>
      </c>
      <c r="M264" s="2">
        <v>6.5432982309999996</v>
      </c>
      <c r="N264" s="2">
        <f t="shared" si="62"/>
        <v>5.888974296874296</v>
      </c>
      <c r="O264" s="2"/>
      <c r="P264" s="2">
        <v>7.6372559039999999</v>
      </c>
      <c r="Q264" s="2">
        <v>3.5170227989999998</v>
      </c>
      <c r="R264" s="2">
        <f t="shared" si="52"/>
        <v>0.37391280936527754</v>
      </c>
      <c r="S264" s="2">
        <v>2.3617217049999999</v>
      </c>
      <c r="T264" s="2">
        <v>3.0262754319999998</v>
      </c>
      <c r="U264" s="2">
        <v>0.25559758700000001</v>
      </c>
      <c r="V264" s="2">
        <v>1402</v>
      </c>
      <c r="W264" s="2">
        <v>11.87</v>
      </c>
      <c r="X264" s="2">
        <v>118.11</v>
      </c>
      <c r="Y264" s="2">
        <v>103</v>
      </c>
      <c r="Z264" s="2">
        <v>27.55</v>
      </c>
      <c r="AA264" s="2">
        <v>25.35</v>
      </c>
      <c r="AB264" s="2">
        <v>48.55</v>
      </c>
      <c r="AC264" s="2">
        <v>5.73</v>
      </c>
      <c r="AD264" s="2">
        <v>22.34</v>
      </c>
      <c r="AE264" s="2">
        <v>4.0599999999999996</v>
      </c>
      <c r="AF264" s="2">
        <v>1.21</v>
      </c>
      <c r="AG264" s="2">
        <v>3</v>
      </c>
      <c r="AH264" s="2">
        <v>0.41</v>
      </c>
      <c r="AI264" s="2">
        <v>2.02</v>
      </c>
      <c r="AJ264" s="2">
        <v>0.38</v>
      </c>
      <c r="AK264" s="2">
        <v>1.02</v>
      </c>
      <c r="AL264" s="2"/>
      <c r="AM264" s="2">
        <v>0.92</v>
      </c>
      <c r="AN264" s="2">
        <v>0.14000000000000001</v>
      </c>
      <c r="AO264" s="1">
        <v>2.78</v>
      </c>
      <c r="AP264" s="1">
        <v>17.53</v>
      </c>
      <c r="AQ264" s="1">
        <v>24.9</v>
      </c>
      <c r="AR264" s="1">
        <v>-747</v>
      </c>
      <c r="AS264" s="1">
        <v>5889</v>
      </c>
      <c r="AT264" s="1">
        <v>12</v>
      </c>
      <c r="AU264" s="3">
        <v>0.33482467300000002</v>
      </c>
      <c r="AV264" s="6">
        <f t="shared" si="53"/>
        <v>103</v>
      </c>
      <c r="AW264" s="5">
        <f t="shared" si="54"/>
        <v>0.33772172361710473</v>
      </c>
      <c r="AX264" s="5">
        <f t="shared" si="55"/>
        <v>0.97577111815609918</v>
      </c>
      <c r="AY264" s="5">
        <f t="shared" si="56"/>
        <v>9.7653289190061304E-2</v>
      </c>
      <c r="AZ264" s="5">
        <f t="shared" si="57"/>
        <v>6.3658266981132069E-2</v>
      </c>
      <c r="BA264" s="5">
        <f t="shared" si="58"/>
        <v>0.13618501968616262</v>
      </c>
      <c r="BB264" s="5">
        <f t="shared" si="59"/>
        <v>1.3160246855017925</v>
      </c>
      <c r="BC264" s="5">
        <f t="shared" si="60"/>
        <v>7.9520657805904937</v>
      </c>
      <c r="BD264" s="5">
        <f t="shared" si="61"/>
        <v>3.2083773745835232E-3</v>
      </c>
    </row>
    <row r="265" spans="1:56" x14ac:dyDescent="0.3">
      <c r="A265" s="1">
        <v>2014</v>
      </c>
      <c r="B265" s="1" t="s">
        <v>58</v>
      </c>
      <c r="C265" s="1" t="s">
        <v>392</v>
      </c>
      <c r="D265" s="1" t="s">
        <v>106</v>
      </c>
      <c r="E265" s="1" t="s">
        <v>46</v>
      </c>
      <c r="F265" s="1">
        <v>8.8000000000000007</v>
      </c>
      <c r="G265" s="1">
        <v>-80.59</v>
      </c>
      <c r="H265" s="1" t="s">
        <v>47</v>
      </c>
      <c r="I265" s="1" t="s">
        <v>47</v>
      </c>
      <c r="J265" s="2">
        <v>59.208912509999998</v>
      </c>
      <c r="K265" s="2">
        <v>0.60302534799999996</v>
      </c>
      <c r="L265" s="2">
        <v>17.48773508</v>
      </c>
      <c r="M265" s="2">
        <v>6.4697465249999997</v>
      </c>
      <c r="N265" s="2">
        <f t="shared" si="62"/>
        <v>5.8227776952776944</v>
      </c>
      <c r="O265" s="2"/>
      <c r="P265" s="2">
        <v>7.1852003270000004</v>
      </c>
      <c r="Q265" s="2">
        <v>3.4852820929999999</v>
      </c>
      <c r="R265" s="2">
        <f t="shared" si="52"/>
        <v>0.37443701182380296</v>
      </c>
      <c r="S265" s="2">
        <v>1.9828291090000001</v>
      </c>
      <c r="T265" s="2">
        <v>3.2910874899999998</v>
      </c>
      <c r="U265" s="2">
        <v>0.183973835</v>
      </c>
      <c r="V265" s="2">
        <v>1325</v>
      </c>
      <c r="W265" s="2">
        <v>10.25</v>
      </c>
      <c r="X265" s="2">
        <v>129.27000000000001</v>
      </c>
      <c r="Y265" s="2">
        <v>66</v>
      </c>
      <c r="Z265" s="2">
        <v>16.93</v>
      </c>
      <c r="AA265" s="2">
        <v>14.39</v>
      </c>
      <c r="AB265" s="2">
        <v>29.48</v>
      </c>
      <c r="AC265" s="2">
        <v>3.47</v>
      </c>
      <c r="AD265" s="2">
        <v>14.44</v>
      </c>
      <c r="AE265" s="2">
        <v>2.97</v>
      </c>
      <c r="AF265" s="2">
        <v>1.01</v>
      </c>
      <c r="AG265" s="2">
        <v>2.61</v>
      </c>
      <c r="AH265" s="2">
        <v>0.37</v>
      </c>
      <c r="AI265" s="2">
        <v>1.81</v>
      </c>
      <c r="AJ265" s="2">
        <v>0.35</v>
      </c>
      <c r="AK265" s="2">
        <v>0.96</v>
      </c>
      <c r="AL265" s="2"/>
      <c r="AM265" s="2">
        <v>0.85</v>
      </c>
      <c r="AN265" s="2">
        <v>0.12</v>
      </c>
      <c r="AO265" s="1">
        <v>2.54</v>
      </c>
      <c r="AP265" s="1">
        <v>14.62</v>
      </c>
      <c r="AQ265" s="1">
        <v>10</v>
      </c>
      <c r="AR265" s="1">
        <v>-455</v>
      </c>
      <c r="AS265" s="1">
        <v>5265</v>
      </c>
      <c r="AT265" s="1">
        <v>12</v>
      </c>
      <c r="AU265" s="3">
        <v>0.63966335900000004</v>
      </c>
      <c r="AV265" s="6">
        <f t="shared" si="53"/>
        <v>66</v>
      </c>
      <c r="AW265" s="5">
        <f t="shared" si="54"/>
        <v>0.34303128834837188</v>
      </c>
      <c r="AX265" s="5">
        <f t="shared" si="55"/>
        <v>0.98533720269595593</v>
      </c>
      <c r="AY265" s="5">
        <f t="shared" si="56"/>
        <v>0.10619837011939336</v>
      </c>
      <c r="AZ265" s="5">
        <f t="shared" si="57"/>
        <v>5.3445528544474395E-2</v>
      </c>
      <c r="BA265" s="5">
        <f t="shared" si="58"/>
        <v>0.12812411424750358</v>
      </c>
      <c r="BB265" s="5">
        <f t="shared" si="59"/>
        <v>1.2304446558440627</v>
      </c>
      <c r="BC265" s="5">
        <f t="shared" si="60"/>
        <v>8.0248088057995624</v>
      </c>
      <c r="BD265" s="5">
        <f t="shared" si="61"/>
        <v>2.2109761117885549E-3</v>
      </c>
    </row>
    <row r="266" spans="1:56" x14ac:dyDescent="0.3">
      <c r="A266" s="1">
        <v>2014</v>
      </c>
      <c r="B266" s="1" t="s">
        <v>58</v>
      </c>
      <c r="C266" s="1" t="s">
        <v>533</v>
      </c>
      <c r="D266" s="1" t="s">
        <v>59</v>
      </c>
      <c r="E266" s="1" t="s">
        <v>46</v>
      </c>
      <c r="F266" s="1">
        <v>8.7799999999999994</v>
      </c>
      <c r="G266" s="1">
        <v>-82.63</v>
      </c>
      <c r="H266" s="1" t="s">
        <v>47</v>
      </c>
      <c r="I266" s="1" t="s">
        <v>47</v>
      </c>
      <c r="J266" s="2">
        <v>61.257083979999997</v>
      </c>
      <c r="K266" s="2">
        <v>0.58732612100000003</v>
      </c>
      <c r="L266" s="2">
        <v>17.599175679999998</v>
      </c>
      <c r="M266" s="2">
        <v>5.1313755800000003</v>
      </c>
      <c r="N266" s="2">
        <f t="shared" si="62"/>
        <v>4.6182426402426406</v>
      </c>
      <c r="O266" s="2"/>
      <c r="P266" s="2">
        <v>6.2854198869999998</v>
      </c>
      <c r="Q266" s="2">
        <v>2.7717671300000002</v>
      </c>
      <c r="R266" s="2">
        <f t="shared" si="52"/>
        <v>0.37506948112045502</v>
      </c>
      <c r="S266" s="2">
        <v>1.926841834</v>
      </c>
      <c r="T266" s="2">
        <v>4.1215868110000002</v>
      </c>
      <c r="U266" s="2">
        <v>0.23699124199999999</v>
      </c>
      <c r="V266" s="2">
        <v>1210</v>
      </c>
      <c r="W266" s="2">
        <v>7.89</v>
      </c>
      <c r="X266" s="2">
        <v>153.36000000000001</v>
      </c>
      <c r="Y266" s="2">
        <v>111</v>
      </c>
      <c r="Z266" s="2">
        <v>45.54</v>
      </c>
      <c r="AA266" s="2">
        <v>26.87</v>
      </c>
      <c r="AB266" s="2">
        <v>49.44</v>
      </c>
      <c r="AC266" s="2">
        <v>5.4</v>
      </c>
      <c r="AD266" s="2">
        <v>19.5</v>
      </c>
      <c r="AE266" s="2">
        <v>3.13</v>
      </c>
      <c r="AF266" s="2">
        <v>0.98</v>
      </c>
      <c r="AG266" s="2">
        <v>2.25</v>
      </c>
      <c r="AH266" s="2">
        <v>0.28000000000000003</v>
      </c>
      <c r="AI266" s="2">
        <v>1.37</v>
      </c>
      <c r="AJ266" s="2">
        <v>0.25</v>
      </c>
      <c r="AK266" s="2">
        <v>0.63</v>
      </c>
      <c r="AL266" s="2"/>
      <c r="AM266" s="2">
        <v>0.59</v>
      </c>
      <c r="AN266" s="2">
        <v>0.09</v>
      </c>
      <c r="AO266" s="1">
        <v>2.5</v>
      </c>
      <c r="AP266" s="1">
        <v>20.51</v>
      </c>
      <c r="AQ266" s="1">
        <v>35.6</v>
      </c>
      <c r="AR266" s="1">
        <v>-835</v>
      </c>
      <c r="AS266" s="1">
        <v>6568</v>
      </c>
      <c r="AT266" s="1">
        <v>12</v>
      </c>
      <c r="AU266" s="3">
        <v>0.209494928</v>
      </c>
      <c r="AV266" s="6">
        <f t="shared" si="53"/>
        <v>111</v>
      </c>
      <c r="AW266" s="5">
        <f t="shared" si="54"/>
        <v>0.34521725539427223</v>
      </c>
      <c r="AX266" s="5">
        <f t="shared" si="55"/>
        <v>1.0194222662672656</v>
      </c>
      <c r="AY266" s="5">
        <f t="shared" si="56"/>
        <v>0.13299731561794129</v>
      </c>
      <c r="AZ266" s="5">
        <f t="shared" si="57"/>
        <v>5.1936437574123986E-2</v>
      </c>
      <c r="BA266" s="5">
        <f t="shared" si="58"/>
        <v>0.11207952722895863</v>
      </c>
      <c r="BB266" s="5">
        <f t="shared" si="59"/>
        <v>1.1624525472148217</v>
      </c>
      <c r="BC266" s="5">
        <f t="shared" si="60"/>
        <v>8.0826020981344193</v>
      </c>
      <c r="BD266" s="5">
        <f t="shared" si="61"/>
        <v>3.9396931878791239E-3</v>
      </c>
    </row>
    <row r="267" spans="1:56" x14ac:dyDescent="0.3">
      <c r="A267" s="1">
        <v>2014</v>
      </c>
      <c r="B267" s="1" t="s">
        <v>58</v>
      </c>
      <c r="C267" s="1" t="s">
        <v>526</v>
      </c>
      <c r="D267" s="1" t="s">
        <v>125</v>
      </c>
      <c r="E267" s="1" t="s">
        <v>46</v>
      </c>
      <c r="F267" s="1">
        <v>8.68</v>
      </c>
      <c r="G267" s="1">
        <v>-80.62</v>
      </c>
      <c r="H267" s="1" t="s">
        <v>47</v>
      </c>
      <c r="I267" s="1" t="s">
        <v>47</v>
      </c>
      <c r="J267" s="2">
        <v>55.821778139999999</v>
      </c>
      <c r="K267" s="2">
        <v>1.029771615</v>
      </c>
      <c r="L267" s="2">
        <v>17.84257749</v>
      </c>
      <c r="M267" s="2">
        <v>7.6570146819999998</v>
      </c>
      <c r="N267" s="2">
        <f t="shared" si="62"/>
        <v>6.891320105120105</v>
      </c>
      <c r="O267" s="2"/>
      <c r="P267" s="2">
        <v>7.493882545</v>
      </c>
      <c r="Q267" s="2">
        <v>4.1496737359999996</v>
      </c>
      <c r="R267" s="2">
        <f t="shared" si="52"/>
        <v>0.37584241017736286</v>
      </c>
      <c r="S267" s="2">
        <v>1.6415171289999999</v>
      </c>
      <c r="T267" s="2">
        <v>3.8132137030000002</v>
      </c>
      <c r="U267" s="2">
        <v>0.42822186000000001</v>
      </c>
      <c r="V267" s="2">
        <v>1048</v>
      </c>
      <c r="W267" s="2">
        <v>17.03</v>
      </c>
      <c r="X267" s="2">
        <v>61.54</v>
      </c>
      <c r="Y267" s="2">
        <v>139</v>
      </c>
      <c r="Z267" s="2">
        <v>24.23</v>
      </c>
      <c r="AA267" s="2">
        <v>35.14</v>
      </c>
      <c r="AB267" s="2">
        <v>64.25</v>
      </c>
      <c r="AC267" s="2">
        <v>7.34</v>
      </c>
      <c r="AD267" s="2">
        <v>27.49</v>
      </c>
      <c r="AE267" s="2">
        <v>4.63</v>
      </c>
      <c r="AF267" s="2">
        <v>1.41</v>
      </c>
      <c r="AG267" s="2">
        <v>3.87</v>
      </c>
      <c r="AH267" s="2">
        <v>0.55000000000000004</v>
      </c>
      <c r="AI267" s="2">
        <v>2.94</v>
      </c>
      <c r="AJ267" s="2">
        <v>0.57999999999999996</v>
      </c>
      <c r="AK267" s="2">
        <v>1.55</v>
      </c>
      <c r="AL267" s="2"/>
      <c r="AM267" s="2">
        <v>1.45</v>
      </c>
      <c r="AN267" s="2">
        <v>0.22</v>
      </c>
      <c r="AO267" s="1">
        <v>3.12</v>
      </c>
      <c r="AP267" s="1">
        <v>16.309999999999999</v>
      </c>
      <c r="AQ267" s="1">
        <v>45.9</v>
      </c>
      <c r="AR267" s="1">
        <v>-542</v>
      </c>
      <c r="AS267" s="1">
        <v>1963</v>
      </c>
      <c r="AT267" s="1">
        <v>12</v>
      </c>
      <c r="AU267" s="3">
        <v>0.22097804600000001</v>
      </c>
      <c r="AV267" s="6">
        <f t="shared" si="53"/>
        <v>139</v>
      </c>
      <c r="AW267" s="5">
        <f t="shared" si="54"/>
        <v>0.34999171224009412</v>
      </c>
      <c r="AX267" s="5">
        <f t="shared" si="55"/>
        <v>0.92896951472790812</v>
      </c>
      <c r="AY267" s="5">
        <f t="shared" si="56"/>
        <v>0.12304658609228784</v>
      </c>
      <c r="AZ267" s="5">
        <f t="shared" si="57"/>
        <v>4.4245744716981131E-2</v>
      </c>
      <c r="BA267" s="5">
        <f t="shared" si="58"/>
        <v>0.13362843339871613</v>
      </c>
      <c r="BB267" s="5">
        <f t="shared" si="59"/>
        <v>1.3365331332583377</v>
      </c>
      <c r="BC267" s="5">
        <f t="shared" si="60"/>
        <v>7.9346335999974302</v>
      </c>
      <c r="BD267" s="5">
        <f t="shared" si="61"/>
        <v>4.2549290307536862E-3</v>
      </c>
    </row>
    <row r="268" spans="1:56" x14ac:dyDescent="0.3">
      <c r="A268" s="1">
        <v>2014</v>
      </c>
      <c r="B268" s="1" t="s">
        <v>58</v>
      </c>
      <c r="C268" s="1" t="s">
        <v>467</v>
      </c>
      <c r="D268" s="1" t="s">
        <v>59</v>
      </c>
      <c r="E268" s="1" t="s">
        <v>46</v>
      </c>
      <c r="F268" s="1">
        <v>8.7799999999999994</v>
      </c>
      <c r="G268" s="1">
        <v>-82.63</v>
      </c>
      <c r="H268" s="1" t="s">
        <v>47</v>
      </c>
      <c r="I268" s="1" t="s">
        <v>47</v>
      </c>
      <c r="J268" s="2">
        <v>61.652977409999998</v>
      </c>
      <c r="K268" s="2">
        <v>0.57494866499999997</v>
      </c>
      <c r="L268" s="2">
        <v>17.587268989999998</v>
      </c>
      <c r="M268" s="2">
        <v>4.8973305949999997</v>
      </c>
      <c r="N268" s="2">
        <f t="shared" si="62"/>
        <v>4.4076019431019429</v>
      </c>
      <c r="O268" s="2"/>
      <c r="P268" s="2">
        <v>6.1909650919999999</v>
      </c>
      <c r="Q268" s="2">
        <v>2.6591375770000001</v>
      </c>
      <c r="R268" s="2">
        <f t="shared" si="52"/>
        <v>0.37628917401523809</v>
      </c>
      <c r="S268" s="2">
        <v>1.9712525670000001</v>
      </c>
      <c r="T268" s="2">
        <v>4.1478439429999998</v>
      </c>
      <c r="U268" s="2">
        <v>0.23613962999999999</v>
      </c>
      <c r="V268" s="2">
        <v>1208</v>
      </c>
      <c r="W268" s="2">
        <v>7.86</v>
      </c>
      <c r="X268" s="2">
        <v>153.69</v>
      </c>
      <c r="Y268" s="2">
        <v>116</v>
      </c>
      <c r="Z268" s="2">
        <v>48.59</v>
      </c>
      <c r="AA268" s="2">
        <v>27.21</v>
      </c>
      <c r="AB268" s="2">
        <v>50.32</v>
      </c>
      <c r="AC268" s="2">
        <v>5.49</v>
      </c>
      <c r="AD268" s="2">
        <v>19.89</v>
      </c>
      <c r="AE268" s="2">
        <v>3.23</v>
      </c>
      <c r="AF268" s="2">
        <v>0.96</v>
      </c>
      <c r="AG268" s="2">
        <v>2.19</v>
      </c>
      <c r="AH268" s="2">
        <v>0.28999999999999998</v>
      </c>
      <c r="AI268" s="2">
        <v>1.34</v>
      </c>
      <c r="AJ268" s="2">
        <v>0.25</v>
      </c>
      <c r="AK268" s="2">
        <v>0.65</v>
      </c>
      <c r="AL268" s="2"/>
      <c r="AM268" s="2">
        <v>0.56000000000000005</v>
      </c>
      <c r="AN268" s="2">
        <v>0.09</v>
      </c>
      <c r="AO268" s="1">
        <v>2.5099999999999998</v>
      </c>
      <c r="AP268" s="1">
        <v>20.69</v>
      </c>
      <c r="AQ268" s="1">
        <v>33.9</v>
      </c>
      <c r="AR268" s="1">
        <v>-840</v>
      </c>
      <c r="AS268" s="1">
        <v>6296</v>
      </c>
      <c r="AT268" s="1">
        <v>12</v>
      </c>
      <c r="AU268" s="3">
        <v>0.384703878</v>
      </c>
      <c r="AV268" s="6">
        <f t="shared" si="53"/>
        <v>116</v>
      </c>
      <c r="AW268" s="5">
        <f t="shared" si="54"/>
        <v>0.34498369929384065</v>
      </c>
      <c r="AX268" s="5">
        <f t="shared" si="55"/>
        <v>1.0260106075886171</v>
      </c>
      <c r="AY268" s="5">
        <f t="shared" si="56"/>
        <v>0.13384459319135206</v>
      </c>
      <c r="AZ268" s="5">
        <f t="shared" si="57"/>
        <v>5.3133492371967656E-2</v>
      </c>
      <c r="BA268" s="5">
        <f t="shared" si="58"/>
        <v>0.11039524058487875</v>
      </c>
      <c r="BB268" s="5">
        <f t="shared" si="59"/>
        <v>1.1520287540756891</v>
      </c>
      <c r="BC268" s="5">
        <f t="shared" si="60"/>
        <v>8.0914623223026823</v>
      </c>
      <c r="BD268" s="5">
        <f t="shared" si="61"/>
        <v>4.1537978616802114E-3</v>
      </c>
    </row>
    <row r="269" spans="1:56" x14ac:dyDescent="0.3">
      <c r="A269" s="1">
        <v>2014</v>
      </c>
      <c r="B269" s="1" t="s">
        <v>58</v>
      </c>
      <c r="C269" s="1" t="s">
        <v>373</v>
      </c>
      <c r="D269" s="1" t="s">
        <v>106</v>
      </c>
      <c r="E269" s="1" t="s">
        <v>46</v>
      </c>
      <c r="F269" s="1">
        <v>8.8000000000000007</v>
      </c>
      <c r="G269" s="1">
        <v>-80.59</v>
      </c>
      <c r="H269" s="1" t="s">
        <v>47</v>
      </c>
      <c r="I269" s="1" t="s">
        <v>47</v>
      </c>
      <c r="J269" s="2">
        <v>59.374358970000003</v>
      </c>
      <c r="K269" s="2">
        <v>0.61538461499999997</v>
      </c>
      <c r="L269" s="2">
        <v>17.24102564</v>
      </c>
      <c r="M269" s="2">
        <v>6.5333333329999999</v>
      </c>
      <c r="N269" s="2">
        <f t="shared" si="62"/>
        <v>5.8800058797058794</v>
      </c>
      <c r="O269" s="2"/>
      <c r="P269" s="2">
        <v>7.0871794870000002</v>
      </c>
      <c r="Q269" s="2">
        <v>3.5487179489999998</v>
      </c>
      <c r="R269" s="2">
        <f t="shared" si="52"/>
        <v>0.37637309284591403</v>
      </c>
      <c r="S269" s="2">
        <v>2.0205128210000001</v>
      </c>
      <c r="T269" s="2">
        <v>3.2717948720000001</v>
      </c>
      <c r="U269" s="2">
        <v>0.19487179499999999</v>
      </c>
      <c r="V269" s="2">
        <v>1294</v>
      </c>
      <c r="W269" s="2">
        <v>9.4499999999999993</v>
      </c>
      <c r="X269" s="2">
        <v>136.93</v>
      </c>
      <c r="Y269" s="2">
        <v>69</v>
      </c>
      <c r="Z269" s="2">
        <v>17.07</v>
      </c>
      <c r="AA269" s="2">
        <v>14</v>
      </c>
      <c r="AB269" s="2">
        <v>30.7</v>
      </c>
      <c r="AC269" s="2">
        <v>3.51</v>
      </c>
      <c r="AD269" s="2">
        <v>14.23</v>
      </c>
      <c r="AE269" s="2">
        <v>3.09</v>
      </c>
      <c r="AF269" s="2">
        <v>1.05</v>
      </c>
      <c r="AG269" s="2">
        <v>2.6</v>
      </c>
      <c r="AH269" s="2">
        <v>0.38</v>
      </c>
      <c r="AI269" s="2">
        <v>1.81</v>
      </c>
      <c r="AJ269" s="2">
        <v>0.35</v>
      </c>
      <c r="AK269" s="2">
        <v>0.93</v>
      </c>
      <c r="AL269" s="2"/>
      <c r="AM269" s="2">
        <v>0.82</v>
      </c>
      <c r="AN269" s="2">
        <v>0.12</v>
      </c>
      <c r="AO269" s="1">
        <v>2.54</v>
      </c>
      <c r="AP269" s="1">
        <v>14.75</v>
      </c>
      <c r="AQ269" s="1">
        <v>6.4</v>
      </c>
      <c r="AR269" s="1">
        <v>-492</v>
      </c>
      <c r="AS269" s="1">
        <v>5600</v>
      </c>
      <c r="AT269" s="1">
        <v>12</v>
      </c>
      <c r="AU269" s="3">
        <v>0.70312042900000005</v>
      </c>
      <c r="AV269" s="6">
        <f t="shared" si="53"/>
        <v>69</v>
      </c>
      <c r="AW269" s="5">
        <f t="shared" si="54"/>
        <v>0.33819195056885049</v>
      </c>
      <c r="AX269" s="5">
        <f t="shared" si="55"/>
        <v>0.98809051372940593</v>
      </c>
      <c r="AY269" s="5">
        <f t="shared" si="56"/>
        <v>0.10557582678283318</v>
      </c>
      <c r="AZ269" s="5">
        <f t="shared" si="57"/>
        <v>5.4461262021563345E-2</v>
      </c>
      <c r="BA269" s="5">
        <f t="shared" si="58"/>
        <v>0.12637623906918688</v>
      </c>
      <c r="BB269" s="5">
        <f t="shared" si="59"/>
        <v>1.2352894028674466</v>
      </c>
      <c r="BC269" s="5">
        <f t="shared" si="60"/>
        <v>8.0206907708296882</v>
      </c>
      <c r="BD269" s="5">
        <f t="shared" si="61"/>
        <v>2.3019758633378616E-3</v>
      </c>
    </row>
    <row r="270" spans="1:56" x14ac:dyDescent="0.3">
      <c r="A270" s="1">
        <v>2014</v>
      </c>
      <c r="B270" s="1" t="s">
        <v>58</v>
      </c>
      <c r="C270" s="1" t="s">
        <v>499</v>
      </c>
      <c r="D270" s="1" t="s">
        <v>125</v>
      </c>
      <c r="E270" s="1" t="s">
        <v>46</v>
      </c>
      <c r="F270" s="1">
        <v>8.68</v>
      </c>
      <c r="G270" s="1">
        <v>-80.62</v>
      </c>
      <c r="H270" s="1" t="s">
        <v>47</v>
      </c>
      <c r="I270" s="1" t="s">
        <v>47</v>
      </c>
      <c r="J270" s="2">
        <v>56.194151099999999</v>
      </c>
      <c r="K270" s="2">
        <v>1.0255889520000001</v>
      </c>
      <c r="L270" s="2">
        <v>17.475629569999999</v>
      </c>
      <c r="M270" s="2">
        <v>7.595450853</v>
      </c>
      <c r="N270" s="2">
        <f t="shared" si="62"/>
        <v>6.835912603612603</v>
      </c>
      <c r="O270" s="2"/>
      <c r="P270" s="2">
        <v>7.4329813160000002</v>
      </c>
      <c r="Q270" s="2">
        <v>4.1328188460000002</v>
      </c>
      <c r="R270" s="2">
        <f t="shared" si="52"/>
        <v>0.37678184254807007</v>
      </c>
      <c r="S270" s="2">
        <v>1.736393176</v>
      </c>
      <c r="T270" s="2">
        <v>3.8484971570000002</v>
      </c>
      <c r="U270" s="2">
        <v>0.43663688099999998</v>
      </c>
      <c r="V270" s="2">
        <v>1034</v>
      </c>
      <c r="W270" s="2">
        <v>17.059999999999999</v>
      </c>
      <c r="X270" s="2">
        <v>60.61</v>
      </c>
      <c r="Y270" s="2">
        <v>140</v>
      </c>
      <c r="Z270" s="2">
        <v>24.8</v>
      </c>
      <c r="AA270" s="2">
        <v>35.46</v>
      </c>
      <c r="AB270" s="2">
        <v>65</v>
      </c>
      <c r="AC270" s="2">
        <v>7.47</v>
      </c>
      <c r="AD270" s="2">
        <v>27.95</v>
      </c>
      <c r="AE270" s="2">
        <v>4.8099999999999996</v>
      </c>
      <c r="AF270" s="2">
        <v>1.43</v>
      </c>
      <c r="AG270" s="2">
        <v>3.89</v>
      </c>
      <c r="AH270" s="2">
        <v>0.55000000000000004</v>
      </c>
      <c r="AI270" s="2">
        <v>2.88</v>
      </c>
      <c r="AJ270" s="2">
        <v>0.56000000000000005</v>
      </c>
      <c r="AK270" s="2">
        <v>1.54</v>
      </c>
      <c r="AL270" s="2"/>
      <c r="AM270" s="2">
        <v>1.43</v>
      </c>
      <c r="AN270" s="2">
        <v>0.21</v>
      </c>
      <c r="AO270" s="1">
        <v>3.11</v>
      </c>
      <c r="AP270" s="1">
        <v>16.600000000000001</v>
      </c>
      <c r="AQ270" s="1">
        <v>42.7</v>
      </c>
      <c r="AR270" s="1">
        <v>-571</v>
      </c>
      <c r="AS270" s="1">
        <v>2344</v>
      </c>
      <c r="AT270" s="1">
        <v>12</v>
      </c>
      <c r="AU270" s="3">
        <v>0.29251327799999999</v>
      </c>
      <c r="AV270" s="6">
        <f t="shared" si="53"/>
        <v>140</v>
      </c>
      <c r="AW270" s="5">
        <f t="shared" si="54"/>
        <v>0.34279383228717136</v>
      </c>
      <c r="AX270" s="5">
        <f t="shared" si="55"/>
        <v>0.93516643534697941</v>
      </c>
      <c r="AY270" s="5">
        <f t="shared" si="56"/>
        <v>0.12418512929977413</v>
      </c>
      <c r="AZ270" s="5">
        <f t="shared" si="57"/>
        <v>4.6803050566037736E-2</v>
      </c>
      <c r="BA270" s="5">
        <f t="shared" si="58"/>
        <v>0.13254246283880172</v>
      </c>
      <c r="BB270" s="5">
        <f t="shared" si="59"/>
        <v>1.3603084397574408</v>
      </c>
      <c r="BC270" s="5">
        <f t="shared" si="60"/>
        <v>7.9144245894731933</v>
      </c>
      <c r="BD270" s="5">
        <f t="shared" si="61"/>
        <v>4.1998027580470504E-3</v>
      </c>
    </row>
    <row r="271" spans="1:56" x14ac:dyDescent="0.3">
      <c r="A271" s="1">
        <v>2014</v>
      </c>
      <c r="B271" s="1" t="s">
        <v>58</v>
      </c>
      <c r="C271" s="1" t="s">
        <v>284</v>
      </c>
      <c r="D271" s="1" t="s">
        <v>106</v>
      </c>
      <c r="E271" s="1" t="s">
        <v>46</v>
      </c>
      <c r="F271" s="1">
        <v>8.8000000000000007</v>
      </c>
      <c r="G271" s="1">
        <v>-80.59</v>
      </c>
      <c r="H271" s="1" t="s">
        <v>47</v>
      </c>
      <c r="I271" s="1" t="s">
        <v>47</v>
      </c>
      <c r="J271" s="2">
        <v>59.215207890000002</v>
      </c>
      <c r="K271" s="2">
        <v>0.59977635500000004</v>
      </c>
      <c r="L271" s="2">
        <v>17.667988210000001</v>
      </c>
      <c r="M271" s="2">
        <v>6.3027345739999996</v>
      </c>
      <c r="N271" s="2">
        <f t="shared" si="62"/>
        <v>5.6724667890667888</v>
      </c>
      <c r="O271" s="2"/>
      <c r="P271" s="2">
        <v>7.2481447599999997</v>
      </c>
      <c r="Q271" s="2">
        <v>3.4360069129999999</v>
      </c>
      <c r="R271" s="2">
        <f t="shared" si="52"/>
        <v>0.37723190793429434</v>
      </c>
      <c r="S271" s="2">
        <v>1.972145979</v>
      </c>
      <c r="T271" s="2">
        <v>3.273355698</v>
      </c>
      <c r="U271" s="2">
        <v>0.18298261699999999</v>
      </c>
      <c r="V271" s="2">
        <v>1343</v>
      </c>
      <c r="W271" s="2">
        <v>9.7200000000000006</v>
      </c>
      <c r="X271" s="2">
        <v>138.16999999999999</v>
      </c>
      <c r="Y271" s="2">
        <v>66</v>
      </c>
      <c r="Z271" s="2">
        <v>16.079999999999998</v>
      </c>
      <c r="AA271" s="2">
        <v>14.15</v>
      </c>
      <c r="AB271" s="2">
        <v>29.96</v>
      </c>
      <c r="AC271" s="2">
        <v>3.52</v>
      </c>
      <c r="AD271" s="2">
        <v>14.15</v>
      </c>
      <c r="AE271" s="2">
        <v>3.06</v>
      </c>
      <c r="AF271" s="2">
        <v>1.08</v>
      </c>
      <c r="AG271" s="2">
        <v>2.74</v>
      </c>
      <c r="AH271" s="2">
        <v>0.38</v>
      </c>
      <c r="AI271" s="2">
        <v>1.78</v>
      </c>
      <c r="AJ271" s="2">
        <v>0.35</v>
      </c>
      <c r="AK271" s="2">
        <v>0.93</v>
      </c>
      <c r="AL271" s="2"/>
      <c r="AM271" s="2">
        <v>0.88</v>
      </c>
      <c r="AN271" s="2">
        <v>0.12</v>
      </c>
      <c r="AO271" s="1">
        <v>2.5499999999999998</v>
      </c>
      <c r="AP271" s="1">
        <v>14.61</v>
      </c>
      <c r="AQ271" s="1">
        <v>7.6</v>
      </c>
      <c r="AR271" s="1">
        <v>-493</v>
      </c>
      <c r="AS271" s="1">
        <v>6544</v>
      </c>
      <c r="AT271" s="1">
        <v>12</v>
      </c>
      <c r="AU271" s="3">
        <v>1.2055937109999999</v>
      </c>
      <c r="AV271" s="6">
        <f t="shared" si="53"/>
        <v>66</v>
      </c>
      <c r="AW271" s="5">
        <f t="shared" si="54"/>
        <v>0.34656705001961552</v>
      </c>
      <c r="AX271" s="5">
        <f t="shared" si="55"/>
        <v>0.98544196854717925</v>
      </c>
      <c r="AY271" s="5">
        <f t="shared" si="56"/>
        <v>0.10562619225556631</v>
      </c>
      <c r="AZ271" s="5">
        <f t="shared" si="57"/>
        <v>5.3157573557951483E-2</v>
      </c>
      <c r="BA271" s="5">
        <f t="shared" si="58"/>
        <v>0.1292465185449358</v>
      </c>
      <c r="BB271" s="5">
        <f t="shared" si="59"/>
        <v>1.221816310203184</v>
      </c>
      <c r="BC271" s="5">
        <f t="shared" si="60"/>
        <v>8.0321428995943123</v>
      </c>
      <c r="BD271" s="5">
        <f t="shared" si="61"/>
        <v>2.2272512266280518E-3</v>
      </c>
    </row>
    <row r="272" spans="1:56" x14ac:dyDescent="0.3">
      <c r="A272" s="1">
        <v>2014</v>
      </c>
      <c r="B272" s="1" t="s">
        <v>58</v>
      </c>
      <c r="C272" s="1" t="s">
        <v>137</v>
      </c>
      <c r="D272" s="1" t="s">
        <v>59</v>
      </c>
      <c r="E272" s="1" t="s">
        <v>46</v>
      </c>
      <c r="F272" s="1">
        <v>8.7799999999999994</v>
      </c>
      <c r="G272" s="1">
        <v>-82.63</v>
      </c>
      <c r="H272" s="1" t="s">
        <v>47</v>
      </c>
      <c r="I272" s="1" t="s">
        <v>47</v>
      </c>
      <c r="J272" s="2">
        <v>61.030778759999997</v>
      </c>
      <c r="K272" s="2">
        <v>0.599049783</v>
      </c>
      <c r="L272" s="2">
        <v>17.49638504</v>
      </c>
      <c r="M272" s="2">
        <v>5.2468498239999999</v>
      </c>
      <c r="N272" s="2">
        <f t="shared" si="62"/>
        <v>4.7221695637695635</v>
      </c>
      <c r="O272" s="2"/>
      <c r="P272" s="2">
        <v>6.3416649449999998</v>
      </c>
      <c r="Q272" s="2">
        <v>2.8609791370000002</v>
      </c>
      <c r="R272" s="2">
        <f t="shared" si="52"/>
        <v>0.37728115983135846</v>
      </c>
      <c r="S272" s="2">
        <v>1.9004337950000001</v>
      </c>
      <c r="T272" s="2">
        <v>4.1933484820000002</v>
      </c>
      <c r="U272" s="2">
        <v>0.247882669</v>
      </c>
      <c r="V272" s="2">
        <v>1196</v>
      </c>
      <c r="W272" s="2">
        <v>7.31</v>
      </c>
      <c r="X272" s="2">
        <v>163.61000000000001</v>
      </c>
      <c r="Y272" s="2">
        <v>107</v>
      </c>
      <c r="Z272" s="2">
        <v>42.36</v>
      </c>
      <c r="AA272" s="2">
        <v>27.11</v>
      </c>
      <c r="AB272" s="2">
        <v>52.07</v>
      </c>
      <c r="AC272" s="2">
        <v>5.34</v>
      </c>
      <c r="AD272" s="2">
        <v>19.29</v>
      </c>
      <c r="AE272" s="2">
        <v>3.26</v>
      </c>
      <c r="AF272" s="2">
        <v>1.06</v>
      </c>
      <c r="AG272" s="2">
        <v>2.78</v>
      </c>
      <c r="AH272" s="2">
        <v>0.36</v>
      </c>
      <c r="AI272" s="2">
        <v>1.4</v>
      </c>
      <c r="AJ272" s="2">
        <v>0.28999999999999998</v>
      </c>
      <c r="AK272" s="2">
        <v>0.72</v>
      </c>
      <c r="AL272" s="2"/>
      <c r="AM272" s="2">
        <v>0.64</v>
      </c>
      <c r="AN272" s="2">
        <v>0.09</v>
      </c>
      <c r="AO272" s="1">
        <v>2.58</v>
      </c>
      <c r="AP272" s="1">
        <v>20.010000000000002</v>
      </c>
      <c r="AQ272" s="1">
        <v>22.9</v>
      </c>
      <c r="AR272" s="1">
        <v>-563</v>
      </c>
      <c r="AS272" s="1">
        <v>7154</v>
      </c>
      <c r="AT272" s="1">
        <v>12</v>
      </c>
      <c r="AU272" s="3">
        <v>2.9816696980000001</v>
      </c>
      <c r="AV272" s="6">
        <f t="shared" si="53"/>
        <v>107</v>
      </c>
      <c r="AW272" s="5">
        <f t="shared" si="54"/>
        <v>0.34320096194586108</v>
      </c>
      <c r="AX272" s="5">
        <f t="shared" si="55"/>
        <v>1.0156561617573638</v>
      </c>
      <c r="AY272" s="5">
        <f t="shared" si="56"/>
        <v>0.13531295521135853</v>
      </c>
      <c r="AZ272" s="5">
        <f t="shared" si="57"/>
        <v>5.1224630592991913E-2</v>
      </c>
      <c r="BA272" s="5">
        <f t="shared" si="58"/>
        <v>0.11308247048858773</v>
      </c>
      <c r="BB272" s="5">
        <f t="shared" si="59"/>
        <v>1.1839733412933942</v>
      </c>
      <c r="BC272" s="5">
        <f t="shared" si="60"/>
        <v>8.0643094231676322</v>
      </c>
      <c r="BD272" s="5">
        <f t="shared" si="61"/>
        <v>3.7288833071232449E-3</v>
      </c>
    </row>
    <row r="273" spans="1:56" x14ac:dyDescent="0.3">
      <c r="A273" s="1">
        <v>2014</v>
      </c>
      <c r="B273" s="1" t="s">
        <v>58</v>
      </c>
      <c r="C273" s="1" t="s">
        <v>107</v>
      </c>
      <c r="D273" s="1" t="s">
        <v>59</v>
      </c>
      <c r="E273" s="1" t="s">
        <v>46</v>
      </c>
      <c r="F273" s="1">
        <v>8.7799999999999994</v>
      </c>
      <c r="G273" s="1">
        <v>-82.63</v>
      </c>
      <c r="H273" s="1" t="s">
        <v>47</v>
      </c>
      <c r="I273" s="1" t="s">
        <v>47</v>
      </c>
      <c r="J273" s="2">
        <v>61.323574890000003</v>
      </c>
      <c r="K273" s="2">
        <v>0.58756829200000005</v>
      </c>
      <c r="L273" s="2">
        <v>17.523966600000001</v>
      </c>
      <c r="M273" s="2">
        <v>5.1025667459999999</v>
      </c>
      <c r="N273" s="2">
        <f t="shared" si="62"/>
        <v>4.5923146637146637</v>
      </c>
      <c r="O273" s="2"/>
      <c r="P273" s="2">
        <v>6.1952376039999999</v>
      </c>
      <c r="Q273" s="2">
        <v>2.8347593029999998</v>
      </c>
      <c r="R273" s="2">
        <f t="shared" si="52"/>
        <v>0.38167915328490315</v>
      </c>
      <c r="S273" s="2">
        <v>1.9379445420000001</v>
      </c>
      <c r="T273" s="2">
        <v>4.1851355530000003</v>
      </c>
      <c r="U273" s="2">
        <v>0.22678074400000001</v>
      </c>
      <c r="V273" s="2">
        <v>1204</v>
      </c>
      <c r="W273" s="2">
        <v>6.74</v>
      </c>
      <c r="X273" s="2">
        <v>178.64</v>
      </c>
      <c r="Y273" s="2">
        <v>110</v>
      </c>
      <c r="Z273" s="2">
        <v>38.92</v>
      </c>
      <c r="AA273" s="2">
        <v>25.69</v>
      </c>
      <c r="AB273" s="2">
        <v>52.54</v>
      </c>
      <c r="AC273" s="2">
        <v>5.12</v>
      </c>
      <c r="AD273" s="2">
        <v>18.11</v>
      </c>
      <c r="AE273" s="2">
        <v>3.08</v>
      </c>
      <c r="AF273" s="2">
        <v>1.04</v>
      </c>
      <c r="AG273" s="2">
        <v>2.76</v>
      </c>
      <c r="AH273" s="2">
        <v>0.35</v>
      </c>
      <c r="AI273" s="2">
        <v>1.41</v>
      </c>
      <c r="AJ273" s="2">
        <v>0.28999999999999998</v>
      </c>
      <c r="AK273" s="2">
        <v>0.79</v>
      </c>
      <c r="AL273" s="2"/>
      <c r="AM273" s="2">
        <v>0.66</v>
      </c>
      <c r="AN273" s="2">
        <v>0.09</v>
      </c>
      <c r="AO273" s="1">
        <v>2.58</v>
      </c>
      <c r="AP273" s="1">
        <v>19.54</v>
      </c>
      <c r="AQ273" s="1">
        <v>26.5</v>
      </c>
      <c r="AR273" s="1">
        <v>-488</v>
      </c>
      <c r="AS273" s="1">
        <v>4062</v>
      </c>
      <c r="AT273" s="1">
        <v>12</v>
      </c>
      <c r="AU273" s="3">
        <v>3.852026752</v>
      </c>
      <c r="AV273" s="6">
        <f t="shared" si="53"/>
        <v>110</v>
      </c>
      <c r="AW273" s="5">
        <f t="shared" si="54"/>
        <v>0.34374198901530012</v>
      </c>
      <c r="AX273" s="5">
        <f t="shared" si="55"/>
        <v>1.0205287883175238</v>
      </c>
      <c r="AY273" s="5">
        <f t="shared" si="56"/>
        <v>0.13504793652791225</v>
      </c>
      <c r="AZ273" s="5">
        <f t="shared" si="57"/>
        <v>5.2235701940700811E-2</v>
      </c>
      <c r="BA273" s="5">
        <f t="shared" si="58"/>
        <v>0.11047142660485021</v>
      </c>
      <c r="BB273" s="5">
        <f t="shared" si="59"/>
        <v>1.1637061746090418</v>
      </c>
      <c r="BC273" s="5">
        <f t="shared" si="60"/>
        <v>8.0815365148493328</v>
      </c>
      <c r="BD273" s="5">
        <f t="shared" si="61"/>
        <v>3.9000424214684954E-3</v>
      </c>
    </row>
    <row r="274" spans="1:56" x14ac:dyDescent="0.3">
      <c r="A274" s="1">
        <v>2014</v>
      </c>
      <c r="B274" s="1" t="s">
        <v>131</v>
      </c>
      <c r="C274" s="1" t="s">
        <v>374</v>
      </c>
      <c r="D274" s="1" t="s">
        <v>186</v>
      </c>
      <c r="E274" s="1" t="s">
        <v>63</v>
      </c>
      <c r="F274" s="1">
        <v>34</v>
      </c>
      <c r="G274" s="1">
        <v>131</v>
      </c>
      <c r="H274" s="1" t="s">
        <v>47</v>
      </c>
      <c r="I274" s="1" t="s">
        <v>47</v>
      </c>
      <c r="J274" s="2">
        <v>61.151519229999998</v>
      </c>
      <c r="K274" s="2">
        <v>0.815639063</v>
      </c>
      <c r="L274" s="2">
        <v>17.18857371</v>
      </c>
      <c r="M274" s="2"/>
      <c r="N274" s="2">
        <v>4.8944461099999996</v>
      </c>
      <c r="O274" s="2"/>
      <c r="P274" s="2">
        <v>6.0958824500000004</v>
      </c>
      <c r="Q274" s="2">
        <v>3.0270404740000001</v>
      </c>
      <c r="R274" s="2">
        <f t="shared" si="52"/>
        <v>0.38213035418302488</v>
      </c>
      <c r="S274" s="2">
        <v>2.1420720900000001</v>
      </c>
      <c r="T274" s="2">
        <v>4.2729291429999998</v>
      </c>
      <c r="U274" s="2">
        <v>0.30382555100000003</v>
      </c>
      <c r="V274" s="2">
        <v>1815.6</v>
      </c>
      <c r="W274" s="2">
        <v>19.726363639999999</v>
      </c>
      <c r="X274" s="2">
        <v>92.04</v>
      </c>
      <c r="Y274" s="2">
        <v>148.8545455</v>
      </c>
      <c r="Z274" s="2">
        <v>18.43</v>
      </c>
      <c r="AA274" s="2">
        <v>34.362727270000001</v>
      </c>
      <c r="AB274" s="2">
        <v>66.067272729999999</v>
      </c>
      <c r="AC274" s="2">
        <v>8.3610909089999996</v>
      </c>
      <c r="AD274" s="2">
        <v>32.24</v>
      </c>
      <c r="AE274" s="2">
        <v>5.6530909090000003</v>
      </c>
      <c r="AF274" s="2">
        <v>1.675636364</v>
      </c>
      <c r="AG274" s="2">
        <v>4.7318181819999996</v>
      </c>
      <c r="AH274" s="2">
        <v>0.631254545</v>
      </c>
      <c r="AI274" s="2">
        <v>3.550181818</v>
      </c>
      <c r="AJ274" s="2">
        <v>0.72853636399999999</v>
      </c>
      <c r="AK274" s="2">
        <v>1.9991818180000001</v>
      </c>
      <c r="AL274" s="2">
        <v>0.29423636399999997</v>
      </c>
      <c r="AM274" s="2">
        <v>1.8644545450000001</v>
      </c>
      <c r="AN274" s="2">
        <v>0.28777272700000001</v>
      </c>
      <c r="AO274" s="1">
        <v>3.29</v>
      </c>
      <c r="AP274" s="1">
        <v>15.01</v>
      </c>
      <c r="AQ274" s="1">
        <v>39.9</v>
      </c>
      <c r="AR274" s="1">
        <v>-711</v>
      </c>
      <c r="AS274" s="1">
        <v>1057</v>
      </c>
      <c r="AT274" s="1">
        <v>13</v>
      </c>
      <c r="AU274" s="3">
        <v>0.69990135600000003</v>
      </c>
      <c r="AV274" s="6">
        <f t="shared" si="53"/>
        <v>148.8545455</v>
      </c>
      <c r="AW274" s="5">
        <f t="shared" si="54"/>
        <v>0.33716307787367594</v>
      </c>
      <c r="AX274" s="5">
        <f t="shared" si="55"/>
        <v>1.0176654889332666</v>
      </c>
      <c r="AY274" s="5">
        <f t="shared" si="56"/>
        <v>0.13788090167796063</v>
      </c>
      <c r="AZ274" s="5">
        <f t="shared" si="57"/>
        <v>5.7737792183288408E-2</v>
      </c>
      <c r="BA274" s="5">
        <f t="shared" si="58"/>
        <v>0.10869975838088446</v>
      </c>
      <c r="BB274" s="5">
        <f t="shared" si="59"/>
        <v>1.2037163071132482</v>
      </c>
      <c r="BC274" s="5">
        <f t="shared" si="60"/>
        <v>8.0475279022207573</v>
      </c>
      <c r="BD274" s="5">
        <f t="shared" si="61"/>
        <v>5.101160569069044E-3</v>
      </c>
    </row>
    <row r="275" spans="1:56" x14ac:dyDescent="0.3">
      <c r="A275" s="1">
        <v>2014</v>
      </c>
      <c r="B275" s="1" t="s">
        <v>58</v>
      </c>
      <c r="C275" s="1" t="s">
        <v>164</v>
      </c>
      <c r="D275" s="1" t="s">
        <v>59</v>
      </c>
      <c r="E275" s="1" t="s">
        <v>46</v>
      </c>
      <c r="F275" s="1">
        <v>8.7799999999999994</v>
      </c>
      <c r="G275" s="1">
        <v>-82.63</v>
      </c>
      <c r="H275" s="1" t="s">
        <v>47</v>
      </c>
      <c r="I275" s="1" t="s">
        <v>47</v>
      </c>
      <c r="J275" s="2">
        <v>60.01235458</v>
      </c>
      <c r="K275" s="2">
        <v>0.64861525799999997</v>
      </c>
      <c r="L275" s="2">
        <v>17.656748690000001</v>
      </c>
      <c r="M275" s="2">
        <v>5.6625141560000003</v>
      </c>
      <c r="N275" s="2">
        <f t="shared" ref="N275:N306" si="63">O275+M275/1.11111</f>
        <v>5.0962678366678364</v>
      </c>
      <c r="O275" s="2"/>
      <c r="P275" s="2">
        <v>6.5891073819999999</v>
      </c>
      <c r="Q275" s="2">
        <v>3.1607124469999999</v>
      </c>
      <c r="R275" s="2">
        <f t="shared" si="52"/>
        <v>0.38279278118803728</v>
      </c>
      <c r="S275" s="2">
        <v>1.760527129</v>
      </c>
      <c r="T275" s="2">
        <v>4.1799649949999997</v>
      </c>
      <c r="U275" s="2">
        <v>0.23679604700000001</v>
      </c>
      <c r="V275" s="2">
        <v>1251</v>
      </c>
      <c r="W275" s="2">
        <v>7.9</v>
      </c>
      <c r="X275" s="2">
        <v>158.35</v>
      </c>
      <c r="Y275" s="2">
        <v>100</v>
      </c>
      <c r="Z275" s="2">
        <v>40.6</v>
      </c>
      <c r="AA275" s="2">
        <v>25.17</v>
      </c>
      <c r="AB275" s="2">
        <v>49.24</v>
      </c>
      <c r="AC275" s="2">
        <v>5.16</v>
      </c>
      <c r="AD275" s="2">
        <v>18.8</v>
      </c>
      <c r="AE275" s="2">
        <v>3.29</v>
      </c>
      <c r="AF275" s="2">
        <v>1.03</v>
      </c>
      <c r="AG275" s="2">
        <v>2.73</v>
      </c>
      <c r="AH275" s="2">
        <v>0.37</v>
      </c>
      <c r="AI275" s="2">
        <v>1.48</v>
      </c>
      <c r="AJ275" s="2">
        <v>0.28000000000000003</v>
      </c>
      <c r="AK275" s="2">
        <v>0.69</v>
      </c>
      <c r="AL275" s="2"/>
      <c r="AM275" s="2">
        <v>0.62</v>
      </c>
      <c r="AN275" s="2">
        <v>0.08</v>
      </c>
      <c r="AO275" s="1">
        <v>2.5499999999999998</v>
      </c>
      <c r="AP275" s="1">
        <v>19.989999999999998</v>
      </c>
      <c r="AQ275" s="1">
        <v>11</v>
      </c>
      <c r="AR275" s="1">
        <v>-484</v>
      </c>
      <c r="AS275" s="1">
        <v>6689</v>
      </c>
      <c r="AT275" s="1">
        <v>12</v>
      </c>
      <c r="AU275" s="3">
        <v>2.3250695119999998</v>
      </c>
      <c r="AV275" s="6">
        <f t="shared" si="53"/>
        <v>100</v>
      </c>
      <c r="AW275" s="5">
        <f t="shared" si="54"/>
        <v>0.34634658081600628</v>
      </c>
      <c r="AX275" s="5">
        <f t="shared" si="55"/>
        <v>0.99870784789482436</v>
      </c>
      <c r="AY275" s="5">
        <f t="shared" si="56"/>
        <v>0.13488109051306874</v>
      </c>
      <c r="AZ275" s="5">
        <f t="shared" si="57"/>
        <v>4.7453561428571427E-2</v>
      </c>
      <c r="BA275" s="5">
        <f t="shared" si="58"/>
        <v>0.11749478213266762</v>
      </c>
      <c r="BB275" s="5">
        <f t="shared" si="59"/>
        <v>1.2064913684923062</v>
      </c>
      <c r="BC275" s="5">
        <f t="shared" si="60"/>
        <v>8.0451691000485575</v>
      </c>
      <c r="BD275" s="5">
        <f t="shared" si="61"/>
        <v>3.4188691406683873E-3</v>
      </c>
    </row>
    <row r="276" spans="1:56" x14ac:dyDescent="0.3">
      <c r="A276" s="1">
        <v>2014</v>
      </c>
      <c r="B276" s="1" t="s">
        <v>58</v>
      </c>
      <c r="C276" s="1" t="s">
        <v>146</v>
      </c>
      <c r="D276" s="1" t="s">
        <v>59</v>
      </c>
      <c r="E276" s="1" t="s">
        <v>46</v>
      </c>
      <c r="F276" s="1">
        <v>8.7799999999999994</v>
      </c>
      <c r="G276" s="1">
        <v>-82.63</v>
      </c>
      <c r="H276" s="1" t="s">
        <v>47</v>
      </c>
      <c r="I276" s="1" t="s">
        <v>47</v>
      </c>
      <c r="J276" s="2">
        <v>60.412202839999999</v>
      </c>
      <c r="K276" s="2">
        <v>0.64279155200000004</v>
      </c>
      <c r="L276" s="2">
        <v>17.079889810000001</v>
      </c>
      <c r="M276" s="2">
        <v>5.9177634939999999</v>
      </c>
      <c r="N276" s="2">
        <f t="shared" si="63"/>
        <v>5.3259924705924702</v>
      </c>
      <c r="O276" s="2"/>
      <c r="P276" s="2">
        <v>6.4075094379999999</v>
      </c>
      <c r="Q276" s="2">
        <v>3.3670033670000001</v>
      </c>
      <c r="R276" s="2">
        <f t="shared" si="52"/>
        <v>0.38732370633833108</v>
      </c>
      <c r="S276" s="2">
        <v>1.8059381699999999</v>
      </c>
      <c r="T276" s="2">
        <v>4.0506070809999999</v>
      </c>
      <c r="U276" s="2">
        <v>0.224466891</v>
      </c>
      <c r="V276" s="2">
        <v>1092</v>
      </c>
      <c r="W276" s="2">
        <v>7.58</v>
      </c>
      <c r="X276" s="2">
        <v>144.06</v>
      </c>
      <c r="Y276" s="2">
        <v>95</v>
      </c>
      <c r="Z276" s="2">
        <v>30.79</v>
      </c>
      <c r="AA276" s="2">
        <v>20.94</v>
      </c>
      <c r="AB276" s="2">
        <v>42.59</v>
      </c>
      <c r="AC276" s="2">
        <v>4.5199999999999996</v>
      </c>
      <c r="AD276" s="2">
        <v>16.07</v>
      </c>
      <c r="AE276" s="2">
        <v>3.04</v>
      </c>
      <c r="AF276" s="2">
        <v>1.02</v>
      </c>
      <c r="AG276" s="2">
        <v>2.5299999999999998</v>
      </c>
      <c r="AH276" s="2">
        <v>0.33</v>
      </c>
      <c r="AI276" s="2">
        <v>1.34</v>
      </c>
      <c r="AJ276" s="2">
        <v>0.27</v>
      </c>
      <c r="AK276" s="2">
        <v>0.7</v>
      </c>
      <c r="AL276" s="2"/>
      <c r="AM276" s="2">
        <v>0.68</v>
      </c>
      <c r="AN276" s="2">
        <v>0.1</v>
      </c>
      <c r="AO276" s="1">
        <v>2.5</v>
      </c>
      <c r="AP276" s="1">
        <v>18.43</v>
      </c>
      <c r="AQ276" s="1">
        <v>26.8</v>
      </c>
      <c r="AR276" s="1">
        <v>-721</v>
      </c>
      <c r="AS276" s="1">
        <v>8830</v>
      </c>
      <c r="AT276" s="1">
        <v>12</v>
      </c>
      <c r="AU276" s="3">
        <v>2.6129352570000002</v>
      </c>
      <c r="AV276" s="6">
        <f t="shared" si="53"/>
        <v>95</v>
      </c>
      <c r="AW276" s="5">
        <f t="shared" si="54"/>
        <v>0.3350311849744998</v>
      </c>
      <c r="AX276" s="5">
        <f t="shared" si="55"/>
        <v>1.005362004326843</v>
      </c>
      <c r="AY276" s="5">
        <f t="shared" si="56"/>
        <v>0.13070690806711843</v>
      </c>
      <c r="AZ276" s="5">
        <f t="shared" si="57"/>
        <v>4.8677578706199459E-2</v>
      </c>
      <c r="BA276" s="5">
        <f t="shared" si="58"/>
        <v>0.11425658769614837</v>
      </c>
      <c r="BB276" s="5">
        <f t="shared" si="59"/>
        <v>1.2109982481841928</v>
      </c>
      <c r="BC276" s="5">
        <f t="shared" si="60"/>
        <v>8.0413382523104531</v>
      </c>
      <c r="BD276" s="5">
        <f t="shared" si="61"/>
        <v>3.2355071767679587E-3</v>
      </c>
    </row>
    <row r="277" spans="1:56" x14ac:dyDescent="0.3">
      <c r="A277" s="1">
        <v>2014</v>
      </c>
      <c r="B277" s="1" t="s">
        <v>58</v>
      </c>
      <c r="C277" s="1" t="s">
        <v>158</v>
      </c>
      <c r="D277" s="1" t="s">
        <v>59</v>
      </c>
      <c r="E277" s="1" t="s">
        <v>46</v>
      </c>
      <c r="F277" s="1">
        <v>8.7799999999999994</v>
      </c>
      <c r="G277" s="1">
        <v>-82.63</v>
      </c>
      <c r="H277" s="1" t="s">
        <v>47</v>
      </c>
      <c r="I277" s="1" t="s">
        <v>47</v>
      </c>
      <c r="J277" s="2">
        <v>59.859591160000001</v>
      </c>
      <c r="K277" s="2">
        <v>0.65042329099999996</v>
      </c>
      <c r="L277" s="2">
        <v>17.509807970000001</v>
      </c>
      <c r="M277" s="2">
        <v>5.8228370839999997</v>
      </c>
      <c r="N277" s="2">
        <f t="shared" si="63"/>
        <v>5.2405586161586157</v>
      </c>
      <c r="O277" s="2"/>
      <c r="P277" s="2">
        <v>6.6590956019999998</v>
      </c>
      <c r="Q277" s="2">
        <v>3.3140615320000002</v>
      </c>
      <c r="R277" s="2">
        <f t="shared" si="52"/>
        <v>0.38740019715701263</v>
      </c>
      <c r="S277" s="2">
        <v>1.7447862890000001</v>
      </c>
      <c r="T277" s="2">
        <v>4.1090233329999997</v>
      </c>
      <c r="U277" s="2">
        <v>0.23745612199999999</v>
      </c>
      <c r="V277" s="2">
        <v>1220</v>
      </c>
      <c r="W277" s="2">
        <v>8.02</v>
      </c>
      <c r="X277" s="2">
        <v>152.12</v>
      </c>
      <c r="Y277" s="2">
        <v>104</v>
      </c>
      <c r="Z277" s="2">
        <v>35.79</v>
      </c>
      <c r="AA277" s="2">
        <v>25.05</v>
      </c>
      <c r="AB277" s="2">
        <v>50.39</v>
      </c>
      <c r="AC277" s="2">
        <v>5.35</v>
      </c>
      <c r="AD277" s="2">
        <v>19.600000000000001</v>
      </c>
      <c r="AE277" s="2">
        <v>3.47</v>
      </c>
      <c r="AF277" s="2">
        <v>1.1100000000000001</v>
      </c>
      <c r="AG277" s="2">
        <v>2.99</v>
      </c>
      <c r="AH277" s="2">
        <v>0.39</v>
      </c>
      <c r="AI277" s="2">
        <v>1.57</v>
      </c>
      <c r="AJ277" s="2">
        <v>0.31</v>
      </c>
      <c r="AK277" s="2">
        <v>0.77</v>
      </c>
      <c r="AL277" s="2"/>
      <c r="AM277" s="2">
        <v>0.7</v>
      </c>
      <c r="AN277" s="2">
        <v>0.1</v>
      </c>
      <c r="AO277" s="1">
        <v>2.63</v>
      </c>
      <c r="AP277" s="1">
        <v>19.190000000000001</v>
      </c>
      <c r="AQ277" s="1">
        <v>16.2</v>
      </c>
      <c r="AR277" s="1">
        <v>-605</v>
      </c>
      <c r="AS277" s="1">
        <v>7811</v>
      </c>
      <c r="AT277" s="1">
        <v>12</v>
      </c>
      <c r="AU277" s="3">
        <v>2.4109969960000002</v>
      </c>
      <c r="AV277" s="6">
        <f t="shared" si="53"/>
        <v>104</v>
      </c>
      <c r="AW277" s="5">
        <f t="shared" si="54"/>
        <v>0.34346425990584539</v>
      </c>
      <c r="AX277" s="5">
        <f t="shared" si="55"/>
        <v>0.99616560426027623</v>
      </c>
      <c r="AY277" s="5">
        <f t="shared" si="56"/>
        <v>0.13259191135850273</v>
      </c>
      <c r="AZ277" s="5">
        <f t="shared" si="57"/>
        <v>4.7029280026954182E-2</v>
      </c>
      <c r="BA277" s="5">
        <f t="shared" si="58"/>
        <v>0.11874278890870185</v>
      </c>
      <c r="BB277" s="5">
        <f t="shared" si="59"/>
        <v>1.2190854381521996</v>
      </c>
      <c r="BC277" s="5">
        <f t="shared" si="60"/>
        <v>8.0344641408376489</v>
      </c>
      <c r="BD277" s="5">
        <f t="shared" si="61"/>
        <v>3.5177641027833574E-3</v>
      </c>
    </row>
    <row r="278" spans="1:56" x14ac:dyDescent="0.3">
      <c r="A278" s="1">
        <v>2014</v>
      </c>
      <c r="B278" s="1" t="s">
        <v>58</v>
      </c>
      <c r="C278" s="1" t="s">
        <v>222</v>
      </c>
      <c r="D278" s="1" t="s">
        <v>106</v>
      </c>
      <c r="E278" s="1" t="s">
        <v>46</v>
      </c>
      <c r="F278" s="1">
        <v>8.8000000000000007</v>
      </c>
      <c r="G278" s="1">
        <v>-80.59</v>
      </c>
      <c r="H278" s="1" t="s">
        <v>47</v>
      </c>
      <c r="I278" s="1" t="s">
        <v>47</v>
      </c>
      <c r="J278" s="2">
        <v>59.80110724</v>
      </c>
      <c r="K278" s="2">
        <v>0.68689768299999998</v>
      </c>
      <c r="L278" s="2">
        <v>16.536805409999999</v>
      </c>
      <c r="M278" s="2">
        <v>6.4281320480000002</v>
      </c>
      <c r="N278" s="2">
        <f t="shared" si="63"/>
        <v>5.785324628524628</v>
      </c>
      <c r="O278" s="2"/>
      <c r="P278" s="2">
        <v>6.7459503789999999</v>
      </c>
      <c r="Q278" s="2">
        <v>3.6805413159999998</v>
      </c>
      <c r="R278" s="2">
        <f t="shared" si="52"/>
        <v>0.38882246353054972</v>
      </c>
      <c r="S278" s="2">
        <v>2.993643633</v>
      </c>
      <c r="T278" s="2">
        <v>2.8193561620000001</v>
      </c>
      <c r="U278" s="2">
        <v>0.20504408399999999</v>
      </c>
      <c r="V278" s="2">
        <v>1447</v>
      </c>
      <c r="W278" s="2">
        <v>10.37</v>
      </c>
      <c r="X278" s="2">
        <v>139.54</v>
      </c>
      <c r="Y278" s="2">
        <v>121</v>
      </c>
      <c r="Z278" s="2">
        <v>27.65</v>
      </c>
      <c r="AA278" s="2">
        <v>25.16</v>
      </c>
      <c r="AB278" s="2">
        <v>52.28</v>
      </c>
      <c r="AC278" s="2">
        <v>5.79</v>
      </c>
      <c r="AD278" s="2">
        <v>22.36</v>
      </c>
      <c r="AE278" s="2">
        <v>4.17</v>
      </c>
      <c r="AF278" s="2">
        <v>1.31</v>
      </c>
      <c r="AG278" s="2">
        <v>3.59</v>
      </c>
      <c r="AH278" s="2">
        <v>0.48</v>
      </c>
      <c r="AI278" s="2">
        <v>2.04</v>
      </c>
      <c r="AJ278" s="2">
        <v>0.38</v>
      </c>
      <c r="AK278" s="2">
        <v>1.01</v>
      </c>
      <c r="AL278" s="2"/>
      <c r="AM278" s="2">
        <v>0.91</v>
      </c>
      <c r="AN278" s="2">
        <v>0.13</v>
      </c>
      <c r="AO278" s="1">
        <v>2.81</v>
      </c>
      <c r="AP278" s="1">
        <v>17.79</v>
      </c>
      <c r="AQ278" s="1">
        <v>10.1</v>
      </c>
      <c r="AR278" s="1">
        <v>-625</v>
      </c>
      <c r="AS278" s="1">
        <v>7804</v>
      </c>
      <c r="AT278" s="1">
        <v>12</v>
      </c>
      <c r="AU278" s="3">
        <v>1.6886147650000001</v>
      </c>
      <c r="AV278" s="6">
        <f t="shared" si="53"/>
        <v>121</v>
      </c>
      <c r="AW278" s="5">
        <f t="shared" si="54"/>
        <v>0.32437829364456644</v>
      </c>
      <c r="AX278" s="5">
        <f t="shared" si="55"/>
        <v>0.99519233216841396</v>
      </c>
      <c r="AY278" s="5">
        <f t="shared" si="56"/>
        <v>9.0976320167796068E-2</v>
      </c>
      <c r="AZ278" s="5">
        <f t="shared" si="57"/>
        <v>8.0691203045822099E-2</v>
      </c>
      <c r="BA278" s="5">
        <f t="shared" si="58"/>
        <v>0.1202915545470756</v>
      </c>
      <c r="BB278" s="5">
        <f t="shared" si="59"/>
        <v>1.2770341887364407</v>
      </c>
      <c r="BC278" s="5">
        <f t="shared" si="60"/>
        <v>7.9852077028410422</v>
      </c>
      <c r="BD278" s="5">
        <f t="shared" si="61"/>
        <v>3.8960717353388732E-3</v>
      </c>
    </row>
    <row r="279" spans="1:56" x14ac:dyDescent="0.3">
      <c r="A279" s="1">
        <v>2014</v>
      </c>
      <c r="B279" s="1" t="s">
        <v>58</v>
      </c>
      <c r="C279" s="1" t="s">
        <v>264</v>
      </c>
      <c r="D279" s="1" t="s">
        <v>106</v>
      </c>
      <c r="E279" s="1" t="s">
        <v>46</v>
      </c>
      <c r="F279" s="1">
        <v>8.8000000000000007</v>
      </c>
      <c r="G279" s="1">
        <v>-80.59</v>
      </c>
      <c r="H279" s="1" t="s">
        <v>47</v>
      </c>
      <c r="I279" s="1" t="s">
        <v>47</v>
      </c>
      <c r="J279" s="2">
        <v>59.213734250000002</v>
      </c>
      <c r="K279" s="2">
        <v>0.61966680200000002</v>
      </c>
      <c r="L279" s="2">
        <v>17.28971963</v>
      </c>
      <c r="M279" s="2">
        <v>6.349045104</v>
      </c>
      <c r="N279" s="2">
        <f t="shared" si="63"/>
        <v>5.7141463077463079</v>
      </c>
      <c r="O279" s="2"/>
      <c r="P279" s="2">
        <v>7.0296627389999999</v>
      </c>
      <c r="Q279" s="2">
        <v>3.6367330349999998</v>
      </c>
      <c r="R279" s="2">
        <f t="shared" si="52"/>
        <v>0.38891882802670291</v>
      </c>
      <c r="S279" s="2">
        <v>2.2754977649999999</v>
      </c>
      <c r="T279" s="2">
        <v>3.291344982</v>
      </c>
      <c r="U279" s="2">
        <v>0.20316944300000001</v>
      </c>
      <c r="V279" s="2">
        <v>1254</v>
      </c>
      <c r="W279" s="2">
        <v>8.94</v>
      </c>
      <c r="X279" s="2">
        <v>140.27000000000001</v>
      </c>
      <c r="Y279" s="2">
        <v>86</v>
      </c>
      <c r="Z279" s="2">
        <v>23.56</v>
      </c>
      <c r="AA279" s="2">
        <v>19.079999999999998</v>
      </c>
      <c r="AB279" s="2">
        <v>43.21</v>
      </c>
      <c r="AC279" s="2">
        <v>5</v>
      </c>
      <c r="AD279" s="2">
        <v>18.57</v>
      </c>
      <c r="AE279" s="2">
        <v>3.45</v>
      </c>
      <c r="AF279" s="2">
        <v>1.1499999999999999</v>
      </c>
      <c r="AG279" s="2">
        <v>3.38</v>
      </c>
      <c r="AH279" s="2">
        <v>0.46</v>
      </c>
      <c r="AI279" s="2">
        <v>2.2599999999999998</v>
      </c>
      <c r="AJ279" s="2">
        <v>0.42</v>
      </c>
      <c r="AK279" s="2">
        <v>0.98</v>
      </c>
      <c r="AL279" s="2"/>
      <c r="AM279" s="2">
        <v>0.81</v>
      </c>
      <c r="AN279" s="2">
        <v>0.1</v>
      </c>
      <c r="AO279" s="1">
        <v>2.71</v>
      </c>
      <c r="AP279" s="1">
        <v>16.809999999999999</v>
      </c>
      <c r="AQ279" s="1">
        <v>-10.6</v>
      </c>
      <c r="AR279" s="1">
        <v>-220</v>
      </c>
      <c r="AS279" s="1">
        <v>-331</v>
      </c>
      <c r="AT279" s="1">
        <v>12</v>
      </c>
      <c r="AU279" s="3">
        <v>1.301241026</v>
      </c>
      <c r="AV279" s="6">
        <f t="shared" si="53"/>
        <v>86</v>
      </c>
      <c r="AW279" s="5">
        <f t="shared" si="54"/>
        <v>0.33914710925853275</v>
      </c>
      <c r="AX279" s="5">
        <f t="shared" si="55"/>
        <v>0.98541744466633385</v>
      </c>
      <c r="AY279" s="5">
        <f t="shared" si="56"/>
        <v>0.10620667899322363</v>
      </c>
      <c r="AZ279" s="5">
        <f t="shared" si="57"/>
        <v>6.133417156334231E-2</v>
      </c>
      <c r="BA279" s="5">
        <f t="shared" si="58"/>
        <v>0.12535061945435094</v>
      </c>
      <c r="BB279" s="5">
        <f t="shared" si="59"/>
        <v>1.2514669062929948</v>
      </c>
      <c r="BC279" s="5">
        <f t="shared" si="60"/>
        <v>8.0069398929179734</v>
      </c>
      <c r="BD279" s="5">
        <f t="shared" si="61"/>
        <v>2.8299463076286685E-3</v>
      </c>
    </row>
    <row r="280" spans="1:56" x14ac:dyDescent="0.3">
      <c r="A280" s="1">
        <v>2014</v>
      </c>
      <c r="B280" s="1" t="s">
        <v>58</v>
      </c>
      <c r="C280" s="1" t="s">
        <v>234</v>
      </c>
      <c r="D280" s="1" t="s">
        <v>106</v>
      </c>
      <c r="E280" s="1" t="s">
        <v>46</v>
      </c>
      <c r="F280" s="1">
        <v>8.8000000000000007</v>
      </c>
      <c r="G280" s="1">
        <v>-80.59</v>
      </c>
      <c r="H280" s="1" t="s">
        <v>47</v>
      </c>
      <c r="I280" s="1" t="s">
        <v>47</v>
      </c>
      <c r="J280" s="2">
        <v>60.103626939999998</v>
      </c>
      <c r="K280" s="2">
        <v>0.670527278</v>
      </c>
      <c r="L280" s="2">
        <v>16.458396830000002</v>
      </c>
      <c r="M280" s="2">
        <v>6.3090521180000003</v>
      </c>
      <c r="N280" s="2">
        <f t="shared" si="63"/>
        <v>5.6781525843525849</v>
      </c>
      <c r="O280" s="2"/>
      <c r="P280" s="2">
        <v>6.7255917910000003</v>
      </c>
      <c r="Q280" s="2">
        <v>3.616783501</v>
      </c>
      <c r="R280" s="2">
        <f t="shared" si="52"/>
        <v>0.38911332663163811</v>
      </c>
      <c r="S280" s="2">
        <v>2.9665752310000002</v>
      </c>
      <c r="T280" s="2">
        <v>2.854820685</v>
      </c>
      <c r="U280" s="2">
        <v>0.20319008399999999</v>
      </c>
      <c r="V280" s="2">
        <v>1452</v>
      </c>
      <c r="W280" s="2">
        <v>10.57</v>
      </c>
      <c r="X280" s="2">
        <v>137.37</v>
      </c>
      <c r="Y280" s="2">
        <v>122</v>
      </c>
      <c r="Z280" s="2">
        <v>29.12</v>
      </c>
      <c r="AA280" s="2">
        <v>24.46</v>
      </c>
      <c r="AB280" s="2">
        <v>49.66</v>
      </c>
      <c r="AC280" s="2">
        <v>5.3</v>
      </c>
      <c r="AD280" s="2">
        <v>20.09</v>
      </c>
      <c r="AE280" s="2">
        <v>3.71</v>
      </c>
      <c r="AF280" s="2">
        <v>1.18</v>
      </c>
      <c r="AG280" s="2">
        <v>3.13</v>
      </c>
      <c r="AH280" s="2">
        <v>0.44</v>
      </c>
      <c r="AI280" s="2">
        <v>1.92</v>
      </c>
      <c r="AJ280" s="2">
        <v>0.38</v>
      </c>
      <c r="AK280" s="2">
        <v>1</v>
      </c>
      <c r="AL280" s="2"/>
      <c r="AM280" s="2">
        <v>0.84</v>
      </c>
      <c r="AN280" s="2">
        <v>0.11</v>
      </c>
      <c r="AO280" s="1">
        <v>2.74</v>
      </c>
      <c r="AP280" s="1">
        <v>17.84</v>
      </c>
      <c r="AQ280" s="1">
        <v>13</v>
      </c>
      <c r="AR280" s="1">
        <v>-393</v>
      </c>
      <c r="AS280" s="1">
        <v>3261</v>
      </c>
      <c r="AT280" s="1">
        <v>12</v>
      </c>
      <c r="AU280" s="3">
        <v>1.552234772</v>
      </c>
      <c r="AV280" s="6">
        <f t="shared" si="53"/>
        <v>122</v>
      </c>
      <c r="AW280" s="5">
        <f t="shared" si="54"/>
        <v>0.32284026735974891</v>
      </c>
      <c r="AX280" s="5">
        <f t="shared" si="55"/>
        <v>1.0002267755034115</v>
      </c>
      <c r="AY280" s="5">
        <f t="shared" si="56"/>
        <v>9.212070619554695E-2</v>
      </c>
      <c r="AZ280" s="5">
        <f t="shared" si="57"/>
        <v>7.9961596522911058E-2</v>
      </c>
      <c r="BA280" s="5">
        <f t="shared" si="58"/>
        <v>0.11992852694365193</v>
      </c>
      <c r="BB280" s="5">
        <f t="shared" si="59"/>
        <v>1.2756957593890161</v>
      </c>
      <c r="BC280" s="5">
        <f t="shared" si="60"/>
        <v>7.9863453677863534</v>
      </c>
      <c r="BD280" s="5">
        <f t="shared" si="61"/>
        <v>3.9327422742517302E-3</v>
      </c>
    </row>
    <row r="281" spans="1:56" x14ac:dyDescent="0.3">
      <c r="A281" s="1">
        <v>2014</v>
      </c>
      <c r="B281" s="1" t="s">
        <v>58</v>
      </c>
      <c r="C281" s="1" t="s">
        <v>190</v>
      </c>
      <c r="D281" s="1" t="s">
        <v>59</v>
      </c>
      <c r="E281" s="1" t="s">
        <v>46</v>
      </c>
      <c r="F281" s="1">
        <v>8.7799999999999994</v>
      </c>
      <c r="G281" s="1">
        <v>-82.63</v>
      </c>
      <c r="H281" s="1" t="s">
        <v>47</v>
      </c>
      <c r="I281" s="1" t="s">
        <v>47</v>
      </c>
      <c r="J281" s="2">
        <v>60.559743879999999</v>
      </c>
      <c r="K281" s="2">
        <v>0.60931529500000003</v>
      </c>
      <c r="L281" s="2">
        <v>17.56686977</v>
      </c>
      <c r="M281" s="2">
        <v>5.380563875</v>
      </c>
      <c r="N281" s="2">
        <f t="shared" si="63"/>
        <v>4.8425123300123296</v>
      </c>
      <c r="O281" s="2"/>
      <c r="P281" s="2">
        <v>6.4855933080000003</v>
      </c>
      <c r="Q281" s="2">
        <v>3.0878859859999999</v>
      </c>
      <c r="R281" s="2">
        <f t="shared" si="52"/>
        <v>0.3893733786063715</v>
      </c>
      <c r="S281" s="2">
        <v>1.8486006399999999</v>
      </c>
      <c r="T281" s="2">
        <v>4.141278529</v>
      </c>
      <c r="U281" s="2">
        <v>0.22720231299999999</v>
      </c>
      <c r="V281" s="2">
        <v>1201</v>
      </c>
      <c r="W281" s="2">
        <v>8.14</v>
      </c>
      <c r="X281" s="2">
        <v>147.54</v>
      </c>
      <c r="Y281" s="2">
        <v>101</v>
      </c>
      <c r="Z281" s="2">
        <v>38.270000000000003</v>
      </c>
      <c r="AA281" s="2">
        <v>25.26</v>
      </c>
      <c r="AB281" s="2">
        <v>48.45</v>
      </c>
      <c r="AC281" s="2">
        <v>5.15</v>
      </c>
      <c r="AD281" s="2">
        <v>18.93</v>
      </c>
      <c r="AE281" s="2">
        <v>3.21</v>
      </c>
      <c r="AF281" s="2">
        <v>1.05</v>
      </c>
      <c r="AG281" s="2">
        <v>2.74</v>
      </c>
      <c r="AH281" s="2">
        <v>0.37</v>
      </c>
      <c r="AI281" s="2">
        <v>1.52</v>
      </c>
      <c r="AJ281" s="2">
        <v>0.28000000000000003</v>
      </c>
      <c r="AK281" s="2">
        <v>0.73</v>
      </c>
      <c r="AL281" s="2"/>
      <c r="AM281" s="2">
        <v>0.66</v>
      </c>
      <c r="AN281" s="2">
        <v>0.09</v>
      </c>
      <c r="AO281" s="1">
        <v>2.57</v>
      </c>
      <c r="AP281" s="1">
        <v>19.52</v>
      </c>
      <c r="AQ281" s="1">
        <v>18.5</v>
      </c>
      <c r="AR281" s="1">
        <v>-542</v>
      </c>
      <c r="AS281" s="1">
        <v>7136</v>
      </c>
      <c r="AT281" s="1">
        <v>12</v>
      </c>
      <c r="AU281" s="3">
        <v>2.0542936950000001</v>
      </c>
      <c r="AV281" s="6">
        <f t="shared" si="53"/>
        <v>101</v>
      </c>
      <c r="AW281" s="5">
        <f t="shared" si="54"/>
        <v>0.34458355766967436</v>
      </c>
      <c r="AX281" s="5">
        <f t="shared" si="55"/>
        <v>1.0078173386586786</v>
      </c>
      <c r="AY281" s="5">
        <f t="shared" si="56"/>
        <v>0.13363273730235561</v>
      </c>
      <c r="AZ281" s="5">
        <f t="shared" si="57"/>
        <v>4.9827510512129379E-2</v>
      </c>
      <c r="BA281" s="5">
        <f t="shared" si="58"/>
        <v>0.11564895342368046</v>
      </c>
      <c r="BB281" s="5">
        <f t="shared" si="59"/>
        <v>1.1943140934568675</v>
      </c>
      <c r="BC281" s="5">
        <f t="shared" si="60"/>
        <v>8.0555197838286787</v>
      </c>
      <c r="BD281" s="5">
        <f t="shared" si="61"/>
        <v>3.4889849561608715E-3</v>
      </c>
    </row>
    <row r="282" spans="1:56" x14ac:dyDescent="0.3">
      <c r="A282" s="1">
        <v>2014</v>
      </c>
      <c r="B282" s="1" t="s">
        <v>58</v>
      </c>
      <c r="C282" s="1" t="s">
        <v>141</v>
      </c>
      <c r="D282" s="1" t="s">
        <v>59</v>
      </c>
      <c r="E282" s="1" t="s">
        <v>46</v>
      </c>
      <c r="F282" s="1">
        <v>8.7799999999999994</v>
      </c>
      <c r="G282" s="1">
        <v>-82.63</v>
      </c>
      <c r="H282" s="1" t="s">
        <v>47</v>
      </c>
      <c r="I282" s="1" t="s">
        <v>47</v>
      </c>
      <c r="J282" s="2">
        <v>60.490435490000003</v>
      </c>
      <c r="K282" s="2">
        <v>0.63085063100000005</v>
      </c>
      <c r="L282" s="2">
        <v>17.14489214</v>
      </c>
      <c r="M282" s="2">
        <v>5.80993081</v>
      </c>
      <c r="N282" s="2">
        <f t="shared" si="63"/>
        <v>5.2289429579429578</v>
      </c>
      <c r="O282" s="2"/>
      <c r="P282" s="2">
        <v>6.4000814000000004</v>
      </c>
      <c r="Q282" s="2">
        <v>3.337403337</v>
      </c>
      <c r="R282" s="2">
        <f t="shared" si="52"/>
        <v>0.38959472593002653</v>
      </c>
      <c r="S282" s="2">
        <v>1.811151811</v>
      </c>
      <c r="T282" s="2">
        <v>4.0598290600000002</v>
      </c>
      <c r="U282" s="2">
        <v>0.22385022399999999</v>
      </c>
      <c r="V282" s="2">
        <v>1100</v>
      </c>
      <c r="W282" s="2">
        <v>7.59</v>
      </c>
      <c r="X282" s="2">
        <v>144.93</v>
      </c>
      <c r="Y282" s="2">
        <v>95</v>
      </c>
      <c r="Z282" s="2">
        <v>29.81</v>
      </c>
      <c r="AA282" s="2">
        <v>20.57</v>
      </c>
      <c r="AB282" s="2">
        <v>41.39</v>
      </c>
      <c r="AC282" s="2">
        <v>4.3600000000000003</v>
      </c>
      <c r="AD282" s="2">
        <v>15.65</v>
      </c>
      <c r="AE282" s="2">
        <v>2.95</v>
      </c>
      <c r="AF282" s="2">
        <v>0.99</v>
      </c>
      <c r="AG282" s="2">
        <v>2.57</v>
      </c>
      <c r="AH282" s="2">
        <v>0.33</v>
      </c>
      <c r="AI282" s="2">
        <v>1.35</v>
      </c>
      <c r="AJ282" s="2">
        <v>0.26</v>
      </c>
      <c r="AK282" s="2">
        <v>0.67</v>
      </c>
      <c r="AL282" s="2"/>
      <c r="AM282" s="2">
        <v>0.69</v>
      </c>
      <c r="AN282" s="2">
        <v>0.1</v>
      </c>
      <c r="AO282" s="1">
        <v>2.4900000000000002</v>
      </c>
      <c r="AP282" s="1">
        <v>18.32</v>
      </c>
      <c r="AQ282" s="1">
        <v>26.8</v>
      </c>
      <c r="AR282" s="1">
        <v>-713</v>
      </c>
      <c r="AS282" s="1">
        <v>10456</v>
      </c>
      <c r="AT282" s="1">
        <v>12</v>
      </c>
      <c r="AU282" s="3">
        <v>2.8939435790000001</v>
      </c>
      <c r="AV282" s="6">
        <f t="shared" si="53"/>
        <v>95</v>
      </c>
      <c r="AW282" s="5">
        <f t="shared" si="54"/>
        <v>0.33630624048646524</v>
      </c>
      <c r="AX282" s="5">
        <f t="shared" si="55"/>
        <v>1.0066639289399235</v>
      </c>
      <c r="AY282" s="5">
        <f t="shared" si="56"/>
        <v>0.13100448725395289</v>
      </c>
      <c r="AZ282" s="5">
        <f t="shared" si="57"/>
        <v>4.8818108113207546E-2</v>
      </c>
      <c r="BA282" s="5">
        <f t="shared" si="58"/>
        <v>0.11412413338088447</v>
      </c>
      <c r="BB282" s="5">
        <f t="shared" si="59"/>
        <v>1.205358270911985</v>
      </c>
      <c r="BC282" s="5">
        <f t="shared" si="60"/>
        <v>8.0461322329918303</v>
      </c>
      <c r="BD282" s="5">
        <f t="shared" si="61"/>
        <v>3.2510553747705649E-3</v>
      </c>
    </row>
    <row r="283" spans="1:56" x14ac:dyDescent="0.3">
      <c r="A283" s="1">
        <v>2014</v>
      </c>
      <c r="B283" s="1" t="s">
        <v>58</v>
      </c>
      <c r="C283" s="1" t="s">
        <v>296</v>
      </c>
      <c r="D283" s="1" t="s">
        <v>59</v>
      </c>
      <c r="E283" s="1" t="s">
        <v>46</v>
      </c>
      <c r="F283" s="1">
        <v>8.7799999999999994</v>
      </c>
      <c r="G283" s="1">
        <v>-82.63</v>
      </c>
      <c r="H283" s="1" t="s">
        <v>47</v>
      </c>
      <c r="I283" s="1" t="s">
        <v>47</v>
      </c>
      <c r="J283" s="2">
        <v>61.467047540000003</v>
      </c>
      <c r="K283" s="2">
        <v>0.57131197700000003</v>
      </c>
      <c r="L283" s="2">
        <v>17.4658233</v>
      </c>
      <c r="M283" s="2">
        <v>4.9887778000000003</v>
      </c>
      <c r="N283" s="2">
        <f t="shared" si="63"/>
        <v>4.4899045099045098</v>
      </c>
      <c r="O283" s="2"/>
      <c r="P283" s="2">
        <v>6.2028157520000002</v>
      </c>
      <c r="Q283" s="2">
        <v>2.8667618849999998</v>
      </c>
      <c r="R283" s="2">
        <f t="shared" si="52"/>
        <v>0.38968219178534746</v>
      </c>
      <c r="S283" s="2">
        <v>1.9791879210000001</v>
      </c>
      <c r="T283" s="2">
        <v>4.1318098350000003</v>
      </c>
      <c r="U283" s="2">
        <v>0.234645991</v>
      </c>
      <c r="V283" s="2">
        <v>1180</v>
      </c>
      <c r="W283" s="2">
        <v>8.08</v>
      </c>
      <c r="X283" s="2">
        <v>146.04</v>
      </c>
      <c r="Y283" s="2">
        <v>121</v>
      </c>
      <c r="Z283" s="2">
        <v>36.36</v>
      </c>
      <c r="AA283" s="2">
        <v>26.18</v>
      </c>
      <c r="AB283" s="2">
        <v>49.48</v>
      </c>
      <c r="AC283" s="2">
        <v>5.63</v>
      </c>
      <c r="AD283" s="2">
        <v>20.38</v>
      </c>
      <c r="AE283" s="2">
        <v>3.43</v>
      </c>
      <c r="AF283" s="2">
        <v>1.06</v>
      </c>
      <c r="AG283" s="2">
        <v>2.78</v>
      </c>
      <c r="AH283" s="2">
        <v>0.34</v>
      </c>
      <c r="AI283" s="2">
        <v>1.58</v>
      </c>
      <c r="AJ283" s="2">
        <v>0.28000000000000003</v>
      </c>
      <c r="AK283" s="2">
        <v>0.71</v>
      </c>
      <c r="AL283" s="2"/>
      <c r="AM283" s="2">
        <v>0.72</v>
      </c>
      <c r="AN283" s="2">
        <v>0.1</v>
      </c>
      <c r="AO283" s="1">
        <v>2.61</v>
      </c>
      <c r="AP283" s="1">
        <v>19.59</v>
      </c>
      <c r="AQ283" s="1">
        <v>25</v>
      </c>
      <c r="AR283" s="1">
        <v>-788</v>
      </c>
      <c r="AS283" s="1">
        <v>8259</v>
      </c>
      <c r="AT283" s="1">
        <v>12</v>
      </c>
      <c r="AU283" s="3">
        <v>1.158154168</v>
      </c>
      <c r="AV283" s="6">
        <f t="shared" si="53"/>
        <v>121</v>
      </c>
      <c r="AW283" s="5">
        <f t="shared" si="54"/>
        <v>0.34260147704982347</v>
      </c>
      <c r="AX283" s="5">
        <f t="shared" si="55"/>
        <v>1.0229164177067731</v>
      </c>
      <c r="AY283" s="5">
        <f t="shared" si="56"/>
        <v>0.13332719699903195</v>
      </c>
      <c r="AZ283" s="5">
        <f t="shared" si="57"/>
        <v>5.3347383315363879E-2</v>
      </c>
      <c r="BA283" s="5">
        <f t="shared" si="58"/>
        <v>0.11060655763195436</v>
      </c>
      <c r="BB283" s="5">
        <f t="shared" si="59"/>
        <v>1.163888090950715</v>
      </c>
      <c r="BC283" s="5">
        <f t="shared" si="60"/>
        <v>8.0813818859589084</v>
      </c>
      <c r="BD283" s="5">
        <f t="shared" si="61"/>
        <v>4.2893833497449473E-3</v>
      </c>
    </row>
    <row r="284" spans="1:56" x14ac:dyDescent="0.3">
      <c r="A284" s="1">
        <v>2014</v>
      </c>
      <c r="B284" s="1" t="s">
        <v>58</v>
      </c>
      <c r="C284" s="1" t="s">
        <v>188</v>
      </c>
      <c r="D284" s="1" t="s">
        <v>106</v>
      </c>
      <c r="E284" s="1" t="s">
        <v>46</v>
      </c>
      <c r="F284" s="1">
        <v>8.8000000000000007</v>
      </c>
      <c r="G284" s="1">
        <v>-80.59</v>
      </c>
      <c r="H284" s="1" t="s">
        <v>47</v>
      </c>
      <c r="I284" s="1" t="s">
        <v>47</v>
      </c>
      <c r="J284" s="2">
        <v>59.898270599999996</v>
      </c>
      <c r="K284" s="2">
        <v>0.70193285900000002</v>
      </c>
      <c r="L284" s="2">
        <v>16.297049850000001</v>
      </c>
      <c r="M284" s="2">
        <v>6.3886063069999999</v>
      </c>
      <c r="N284" s="2">
        <f t="shared" si="63"/>
        <v>5.749751426051426</v>
      </c>
      <c r="O284" s="2"/>
      <c r="P284" s="2">
        <v>6.8158697860000004</v>
      </c>
      <c r="Q284" s="2">
        <v>3.672431333</v>
      </c>
      <c r="R284" s="2">
        <f t="shared" ref="R284:R315" si="64">Q284/(Q284+N284)</f>
        <v>0.38976439185199169</v>
      </c>
      <c r="S284" s="2">
        <v>3.1027466939999999</v>
      </c>
      <c r="T284" s="2">
        <v>2.797558494</v>
      </c>
      <c r="U284" s="2">
        <v>0.22380468000000001</v>
      </c>
      <c r="V284" s="2">
        <v>1526</v>
      </c>
      <c r="W284" s="2">
        <v>10.49</v>
      </c>
      <c r="X284" s="2">
        <v>145.47</v>
      </c>
      <c r="Y284" s="2">
        <v>127</v>
      </c>
      <c r="Z284" s="2">
        <v>32.06</v>
      </c>
      <c r="AA284" s="2">
        <v>28.53</v>
      </c>
      <c r="AB284" s="2">
        <v>65.650000000000006</v>
      </c>
      <c r="AC284" s="2">
        <v>6.98</v>
      </c>
      <c r="AD284" s="2">
        <v>25.42</v>
      </c>
      <c r="AE284" s="2">
        <v>4.2</v>
      </c>
      <c r="AF284" s="2">
        <v>1.36</v>
      </c>
      <c r="AG284" s="2">
        <v>3.87</v>
      </c>
      <c r="AH284" s="2">
        <v>0.53</v>
      </c>
      <c r="AI284" s="2">
        <v>2.4500000000000002</v>
      </c>
      <c r="AJ284" s="2">
        <v>0.45</v>
      </c>
      <c r="AK284" s="2">
        <v>1.06</v>
      </c>
      <c r="AL284" s="2"/>
      <c r="AM284" s="2">
        <v>0.89</v>
      </c>
      <c r="AN284" s="2">
        <v>0.1</v>
      </c>
      <c r="AO284" s="1">
        <v>2.89</v>
      </c>
      <c r="AP284" s="1">
        <v>18.989999999999998</v>
      </c>
      <c r="AQ284" s="1">
        <v>-4.5999999999999996</v>
      </c>
      <c r="AR284" s="1">
        <v>-279</v>
      </c>
      <c r="AS284" s="1">
        <v>-2413</v>
      </c>
      <c r="AT284" s="1">
        <v>12</v>
      </c>
      <c r="AU284" s="3">
        <v>2.0704487880000002</v>
      </c>
      <c r="AV284" s="6">
        <f t="shared" si="53"/>
        <v>127</v>
      </c>
      <c r="AW284" s="5">
        <f t="shared" si="54"/>
        <v>0.31967535994507651</v>
      </c>
      <c r="AX284" s="5">
        <f t="shared" si="55"/>
        <v>0.99680929605591606</v>
      </c>
      <c r="AY284" s="5">
        <f t="shared" si="56"/>
        <v>9.0272942691190711E-2</v>
      </c>
      <c r="AZ284" s="5">
        <f t="shared" si="57"/>
        <v>8.3631986361185975E-2</v>
      </c>
      <c r="BA284" s="5">
        <f t="shared" si="58"/>
        <v>0.12153833427246791</v>
      </c>
      <c r="BB284" s="5">
        <f t="shared" si="59"/>
        <v>1.3085660440169595</v>
      </c>
      <c r="BC284" s="5">
        <f t="shared" si="60"/>
        <v>7.9584056258526017</v>
      </c>
      <c r="BD284" s="5">
        <f t="shared" si="61"/>
        <v>3.9811202997843687E-3</v>
      </c>
    </row>
    <row r="285" spans="1:56" x14ac:dyDescent="0.3">
      <c r="A285" s="1">
        <v>2014</v>
      </c>
      <c r="B285" s="1" t="s">
        <v>58</v>
      </c>
      <c r="C285" s="1" t="s">
        <v>288</v>
      </c>
      <c r="D285" s="1" t="s">
        <v>106</v>
      </c>
      <c r="E285" s="1" t="s">
        <v>46</v>
      </c>
      <c r="F285" s="1">
        <v>8.8000000000000007</v>
      </c>
      <c r="G285" s="1">
        <v>-80.59</v>
      </c>
      <c r="H285" s="1" t="s">
        <v>47</v>
      </c>
      <c r="I285" s="1" t="s">
        <v>47</v>
      </c>
      <c r="J285" s="2">
        <v>59.97349913</v>
      </c>
      <c r="K285" s="2">
        <v>0.67271429999999999</v>
      </c>
      <c r="L285" s="2">
        <v>16.42034451</v>
      </c>
      <c r="M285" s="2">
        <v>6.2990520840000004</v>
      </c>
      <c r="N285" s="2">
        <f t="shared" si="63"/>
        <v>5.6691525447525448</v>
      </c>
      <c r="O285" s="2"/>
      <c r="P285" s="2">
        <v>6.7271430030000001</v>
      </c>
      <c r="Q285" s="2">
        <v>3.6285801649999998</v>
      </c>
      <c r="R285" s="2">
        <f t="shared" si="64"/>
        <v>0.39026505474758622</v>
      </c>
      <c r="S285" s="2">
        <v>2.9558658649999998</v>
      </c>
      <c r="T285" s="2">
        <v>3.027214351</v>
      </c>
      <c r="U285" s="2">
        <v>0.20385281799999999</v>
      </c>
      <c r="V285" s="2">
        <v>1442</v>
      </c>
      <c r="W285" s="2">
        <v>10.7</v>
      </c>
      <c r="X285" s="2">
        <v>134.77000000000001</v>
      </c>
      <c r="Y285" s="2">
        <v>120</v>
      </c>
      <c r="Z285" s="2">
        <v>29.52</v>
      </c>
      <c r="AA285" s="2">
        <v>24.21</v>
      </c>
      <c r="AB285" s="2">
        <v>48.81</v>
      </c>
      <c r="AC285" s="2">
        <v>5.43</v>
      </c>
      <c r="AD285" s="2">
        <v>21.31</v>
      </c>
      <c r="AE285" s="2">
        <v>3.91</v>
      </c>
      <c r="AF285" s="2">
        <v>1.25</v>
      </c>
      <c r="AG285" s="2">
        <v>3.22</v>
      </c>
      <c r="AH285" s="2">
        <v>0.43</v>
      </c>
      <c r="AI285" s="2">
        <v>1.91</v>
      </c>
      <c r="AJ285" s="2">
        <v>0.37</v>
      </c>
      <c r="AK285" s="2">
        <v>0.95</v>
      </c>
      <c r="AL285" s="2"/>
      <c r="AM285" s="2">
        <v>0.82</v>
      </c>
      <c r="AN285" s="2">
        <v>0.11</v>
      </c>
      <c r="AO285" s="1">
        <v>2.73</v>
      </c>
      <c r="AP285" s="1">
        <v>18.09</v>
      </c>
      <c r="AQ285" s="1">
        <v>7.8</v>
      </c>
      <c r="AR285" s="1">
        <v>-526</v>
      </c>
      <c r="AS285" s="1">
        <v>5270</v>
      </c>
      <c r="AT285" s="1">
        <v>12</v>
      </c>
      <c r="AU285" s="3">
        <v>1.1766666429999999</v>
      </c>
      <c r="AV285" s="6">
        <f t="shared" si="53"/>
        <v>120</v>
      </c>
      <c r="AW285" s="5">
        <f t="shared" si="54"/>
        <v>0.32209385072577479</v>
      </c>
      <c r="AX285" s="5">
        <f t="shared" si="55"/>
        <v>0.99806122699284405</v>
      </c>
      <c r="AY285" s="5">
        <f t="shared" si="56"/>
        <v>9.7683586673120368E-2</v>
      </c>
      <c r="AZ285" s="5">
        <f t="shared" si="57"/>
        <v>7.9672934366576811E-2</v>
      </c>
      <c r="BA285" s="5">
        <f t="shared" si="58"/>
        <v>0.11995618764265335</v>
      </c>
      <c r="BB285" s="5">
        <f t="shared" si="59"/>
        <v>1.2980050893550947</v>
      </c>
      <c r="BC285" s="5">
        <f t="shared" si="60"/>
        <v>7.9673824373151865</v>
      </c>
      <c r="BD285" s="5">
        <f t="shared" si="61"/>
        <v>3.7956084593165681E-3</v>
      </c>
    </row>
    <row r="286" spans="1:56" x14ac:dyDescent="0.3">
      <c r="A286" s="1">
        <v>2014</v>
      </c>
      <c r="B286" s="1" t="s">
        <v>58</v>
      </c>
      <c r="C286" s="1" t="s">
        <v>279</v>
      </c>
      <c r="D286" s="1" t="s">
        <v>106</v>
      </c>
      <c r="E286" s="1" t="s">
        <v>46</v>
      </c>
      <c r="F286" s="1">
        <v>8.8000000000000007</v>
      </c>
      <c r="G286" s="1">
        <v>-80.59</v>
      </c>
      <c r="H286" s="1" t="s">
        <v>47</v>
      </c>
      <c r="I286" s="1" t="s">
        <v>47</v>
      </c>
      <c r="J286" s="2">
        <v>60.364859359999997</v>
      </c>
      <c r="K286" s="2">
        <v>0.66245413799999997</v>
      </c>
      <c r="L286" s="2">
        <v>16.673461069999998</v>
      </c>
      <c r="M286" s="2">
        <v>5.9620872399999998</v>
      </c>
      <c r="N286" s="2">
        <f t="shared" si="63"/>
        <v>5.3658838818838817</v>
      </c>
      <c r="O286" s="2"/>
      <c r="P286" s="2">
        <v>6.5837749690000003</v>
      </c>
      <c r="Q286" s="2">
        <v>3.4345699139999999</v>
      </c>
      <c r="R286" s="2">
        <f t="shared" si="64"/>
        <v>0.39027191025153785</v>
      </c>
      <c r="S286" s="2">
        <v>3.0574806360000002</v>
      </c>
      <c r="T286" s="2">
        <v>2.965756217</v>
      </c>
      <c r="U286" s="2">
        <v>0.20383204199999999</v>
      </c>
      <c r="V286" s="2">
        <v>1472</v>
      </c>
      <c r="W286" s="2">
        <v>10.94</v>
      </c>
      <c r="X286" s="2">
        <v>134.55000000000001</v>
      </c>
      <c r="Y286" s="2">
        <v>126</v>
      </c>
      <c r="Z286" s="2">
        <v>29.95</v>
      </c>
      <c r="AA286" s="2">
        <v>25.76</v>
      </c>
      <c r="AB286" s="2">
        <v>51.7</v>
      </c>
      <c r="AC286" s="2">
        <v>5.79</v>
      </c>
      <c r="AD286" s="2">
        <v>22.42</v>
      </c>
      <c r="AE286" s="2">
        <v>4.07</v>
      </c>
      <c r="AF286" s="2">
        <v>1.27</v>
      </c>
      <c r="AG286" s="2">
        <v>3.34</v>
      </c>
      <c r="AH286" s="2">
        <v>0.43</v>
      </c>
      <c r="AI286" s="2">
        <v>1.98</v>
      </c>
      <c r="AJ286" s="2">
        <v>0.37</v>
      </c>
      <c r="AK286" s="2">
        <v>0.95</v>
      </c>
      <c r="AL286" s="2"/>
      <c r="AM286" s="2">
        <v>0.86</v>
      </c>
      <c r="AN286" s="2">
        <v>0.11</v>
      </c>
      <c r="AO286" s="1">
        <v>2.76</v>
      </c>
      <c r="AP286" s="1">
        <v>18.399999999999999</v>
      </c>
      <c r="AQ286" s="1">
        <v>8.9</v>
      </c>
      <c r="AR286" s="1">
        <v>-563</v>
      </c>
      <c r="AS286" s="1">
        <v>5248</v>
      </c>
      <c r="AT286" s="1">
        <v>12</v>
      </c>
      <c r="AU286" s="3">
        <v>1.2477908230000001</v>
      </c>
      <c r="AV286" s="6">
        <f t="shared" si="53"/>
        <v>126</v>
      </c>
      <c r="AW286" s="5">
        <f t="shared" si="54"/>
        <v>0.32705886759513531</v>
      </c>
      <c r="AX286" s="5">
        <f t="shared" si="55"/>
        <v>1.0045741281411216</v>
      </c>
      <c r="AY286" s="5">
        <f t="shared" si="56"/>
        <v>9.5700426492416918E-2</v>
      </c>
      <c r="AZ286" s="5">
        <f t="shared" si="57"/>
        <v>8.2411876981132073E-2</v>
      </c>
      <c r="BA286" s="5">
        <f t="shared" si="58"/>
        <v>0.11739969630884452</v>
      </c>
      <c r="BB286" s="5">
        <f t="shared" si="59"/>
        <v>1.2567510796265433</v>
      </c>
      <c r="BC286" s="5">
        <f t="shared" si="60"/>
        <v>8.0024483455844546</v>
      </c>
      <c r="BD286" s="5">
        <f t="shared" si="61"/>
        <v>4.1276193090026203E-3</v>
      </c>
    </row>
    <row r="287" spans="1:56" x14ac:dyDescent="0.3">
      <c r="A287" s="1">
        <v>2014</v>
      </c>
      <c r="B287" s="1" t="s">
        <v>58</v>
      </c>
      <c r="C287" s="1" t="s">
        <v>244</v>
      </c>
      <c r="D287" s="1" t="s">
        <v>106</v>
      </c>
      <c r="E287" s="1" t="s">
        <v>46</v>
      </c>
      <c r="F287" s="1">
        <v>8.8000000000000007</v>
      </c>
      <c r="G287" s="1">
        <v>-80.59</v>
      </c>
      <c r="H287" s="1" t="s">
        <v>47</v>
      </c>
      <c r="I287" s="1" t="s">
        <v>47</v>
      </c>
      <c r="J287" s="2">
        <v>60.201793719999998</v>
      </c>
      <c r="K287" s="2">
        <v>0.67264573999999999</v>
      </c>
      <c r="L287" s="2">
        <v>16.551161839999999</v>
      </c>
      <c r="M287" s="2">
        <v>6.3289849159999996</v>
      </c>
      <c r="N287" s="2">
        <f t="shared" si="63"/>
        <v>5.6960921204921195</v>
      </c>
      <c r="O287" s="2"/>
      <c r="P287" s="2">
        <v>6.6041581740000002</v>
      </c>
      <c r="Q287" s="2">
        <v>3.648593559</v>
      </c>
      <c r="R287" s="2">
        <f t="shared" si="64"/>
        <v>0.39044583029766494</v>
      </c>
      <c r="S287" s="2">
        <v>2.9147982059999999</v>
      </c>
      <c r="T287" s="2">
        <v>2.7721157769999998</v>
      </c>
      <c r="U287" s="2">
        <v>0.20383204199999999</v>
      </c>
      <c r="V287" s="2">
        <v>1369</v>
      </c>
      <c r="W287" s="2">
        <v>10.84</v>
      </c>
      <c r="X287" s="2">
        <v>126.29</v>
      </c>
      <c r="Y287" s="2">
        <v>120</v>
      </c>
      <c r="Z287" s="2">
        <v>22.72</v>
      </c>
      <c r="AA287" s="2">
        <v>21.58</v>
      </c>
      <c r="AB287" s="2">
        <v>50.56</v>
      </c>
      <c r="AC287" s="2">
        <v>5.53</v>
      </c>
      <c r="AD287" s="2">
        <v>20.399999999999999</v>
      </c>
      <c r="AE287" s="2">
        <v>3.77</v>
      </c>
      <c r="AF287" s="2">
        <v>1.28</v>
      </c>
      <c r="AG287" s="2">
        <v>3.61</v>
      </c>
      <c r="AH287" s="2">
        <v>0.48</v>
      </c>
      <c r="AI287" s="2">
        <v>2.44</v>
      </c>
      <c r="AJ287" s="2">
        <v>0.45</v>
      </c>
      <c r="AK287" s="2">
        <v>1.07</v>
      </c>
      <c r="AL287" s="2"/>
      <c r="AM287" s="2">
        <v>0.95</v>
      </c>
      <c r="AN287" s="2">
        <v>0.12</v>
      </c>
      <c r="AO287" s="1">
        <v>2.81</v>
      </c>
      <c r="AP287" s="1">
        <v>16.78</v>
      </c>
      <c r="AQ287" s="1">
        <v>1.3</v>
      </c>
      <c r="AR287" s="1">
        <v>-341</v>
      </c>
      <c r="AS287" s="1">
        <v>-57</v>
      </c>
      <c r="AT287" s="1">
        <v>12</v>
      </c>
      <c r="AU287" s="3">
        <v>1.498766587</v>
      </c>
      <c r="AV287" s="6">
        <f t="shared" si="53"/>
        <v>120</v>
      </c>
      <c r="AW287" s="5">
        <f t="shared" si="54"/>
        <v>0.32465990270694384</v>
      </c>
      <c r="AX287" s="5">
        <f t="shared" si="55"/>
        <v>1.0018604380096521</v>
      </c>
      <c r="AY287" s="5">
        <f t="shared" si="56"/>
        <v>8.9451945046789286E-2</v>
      </c>
      <c r="AZ287" s="5">
        <f t="shared" si="57"/>
        <v>7.8565989380053908E-2</v>
      </c>
      <c r="BA287" s="5">
        <f t="shared" si="58"/>
        <v>0.11776316287446506</v>
      </c>
      <c r="BB287" s="5">
        <f t="shared" si="59"/>
        <v>1.2406671778766756</v>
      </c>
      <c r="BC287" s="5">
        <f t="shared" si="60"/>
        <v>8.0161196620718442</v>
      </c>
      <c r="BD287" s="5">
        <f t="shared" si="61"/>
        <v>3.9851779037198823E-3</v>
      </c>
    </row>
    <row r="288" spans="1:56" x14ac:dyDescent="0.3">
      <c r="A288" s="1">
        <v>2014</v>
      </c>
      <c r="B288" s="1" t="s">
        <v>58</v>
      </c>
      <c r="C288" s="1" t="s">
        <v>183</v>
      </c>
      <c r="D288" s="1" t="s">
        <v>59</v>
      </c>
      <c r="E288" s="1" t="s">
        <v>46</v>
      </c>
      <c r="F288" s="1">
        <v>8.7799999999999994</v>
      </c>
      <c r="G288" s="1">
        <v>-82.63</v>
      </c>
      <c r="H288" s="1" t="s">
        <v>47</v>
      </c>
      <c r="I288" s="1" t="s">
        <v>47</v>
      </c>
      <c r="J288" s="2">
        <v>60.334330819999998</v>
      </c>
      <c r="K288" s="2">
        <v>0.59849344800000004</v>
      </c>
      <c r="L288" s="2">
        <v>17.655556700000002</v>
      </c>
      <c r="M288" s="2">
        <v>5.4689918479999999</v>
      </c>
      <c r="N288" s="2">
        <f t="shared" si="63"/>
        <v>4.9220975852975855</v>
      </c>
      <c r="O288" s="2"/>
      <c r="P288" s="2">
        <v>6.5524713649999997</v>
      </c>
      <c r="Q288" s="2">
        <v>3.1575688780000002</v>
      </c>
      <c r="R288" s="2">
        <f t="shared" si="64"/>
        <v>0.39080435960363763</v>
      </c>
      <c r="S288" s="2">
        <v>1.8780311629999999</v>
      </c>
      <c r="T288" s="2">
        <v>4.05530905</v>
      </c>
      <c r="U288" s="2">
        <v>0.20637705100000001</v>
      </c>
      <c r="V288" s="2">
        <v>1188</v>
      </c>
      <c r="W288" s="2">
        <v>7.69</v>
      </c>
      <c r="X288" s="2">
        <v>154.49</v>
      </c>
      <c r="Y288" s="2">
        <v>96</v>
      </c>
      <c r="Z288" s="2">
        <v>32.04</v>
      </c>
      <c r="AA288" s="2">
        <v>22.43</v>
      </c>
      <c r="AB288" s="2">
        <v>44.61</v>
      </c>
      <c r="AC288" s="2">
        <v>4.5</v>
      </c>
      <c r="AD288" s="2">
        <v>16.43</v>
      </c>
      <c r="AE288" s="2">
        <v>2.97</v>
      </c>
      <c r="AF288" s="2">
        <v>1</v>
      </c>
      <c r="AG288" s="2">
        <v>2.6</v>
      </c>
      <c r="AH288" s="2">
        <v>0.34</v>
      </c>
      <c r="AI288" s="2">
        <v>1.48</v>
      </c>
      <c r="AJ288" s="2">
        <v>0.3</v>
      </c>
      <c r="AK288" s="2">
        <v>0.81</v>
      </c>
      <c r="AL288" s="2"/>
      <c r="AM288" s="2">
        <v>0.7</v>
      </c>
      <c r="AN288" s="2">
        <v>0.1</v>
      </c>
      <c r="AO288" s="1">
        <v>2.5499999999999998</v>
      </c>
      <c r="AP288" s="1">
        <v>18.2</v>
      </c>
      <c r="AQ288" s="1">
        <v>28.8</v>
      </c>
      <c r="AR288" s="1">
        <v>-478</v>
      </c>
      <c r="AS288" s="1">
        <v>5104</v>
      </c>
      <c r="AT288" s="1">
        <v>12</v>
      </c>
      <c r="AU288" s="3">
        <v>2.1828704729999999</v>
      </c>
      <c r="AV288" s="6">
        <f t="shared" si="53"/>
        <v>96</v>
      </c>
      <c r="AW288" s="5">
        <f t="shared" si="54"/>
        <v>0.34632319929384076</v>
      </c>
      <c r="AX288" s="5">
        <f t="shared" si="55"/>
        <v>1.0040660812115161</v>
      </c>
      <c r="AY288" s="5">
        <f t="shared" si="56"/>
        <v>0.13085863343013876</v>
      </c>
      <c r="AZ288" s="5">
        <f t="shared" si="57"/>
        <v>5.0620786064690025E-2</v>
      </c>
      <c r="BA288" s="5">
        <f t="shared" si="58"/>
        <v>0.1168415008024251</v>
      </c>
      <c r="BB288" s="5">
        <f t="shared" si="59"/>
        <v>1.1939170517991193</v>
      </c>
      <c r="BC288" s="5">
        <f t="shared" si="60"/>
        <v>8.0558572692377659</v>
      </c>
      <c r="BD288" s="5">
        <f t="shared" si="61"/>
        <v>3.3173823078557173E-3</v>
      </c>
    </row>
    <row r="289" spans="1:56" x14ac:dyDescent="0.3">
      <c r="A289" s="1">
        <v>2014</v>
      </c>
      <c r="B289" s="1" t="s">
        <v>58</v>
      </c>
      <c r="C289" s="1" t="s">
        <v>275</v>
      </c>
      <c r="D289" s="1" t="s">
        <v>106</v>
      </c>
      <c r="E289" s="1" t="s">
        <v>46</v>
      </c>
      <c r="F289" s="1">
        <v>8.8000000000000007</v>
      </c>
      <c r="G289" s="1">
        <v>-80.59</v>
      </c>
      <c r="H289" s="1" t="s">
        <v>47</v>
      </c>
      <c r="I289" s="1" t="s">
        <v>47</v>
      </c>
      <c r="J289" s="2">
        <v>59.831863849999998</v>
      </c>
      <c r="K289" s="2">
        <v>0.68689768299999998</v>
      </c>
      <c r="L289" s="2">
        <v>16.35226574</v>
      </c>
      <c r="M289" s="2">
        <v>6.5101496819999998</v>
      </c>
      <c r="N289" s="2">
        <f t="shared" si="63"/>
        <v>5.8591405729405723</v>
      </c>
      <c r="O289" s="2"/>
      <c r="P289" s="2">
        <v>6.8074636049999997</v>
      </c>
      <c r="Q289" s="2">
        <v>3.7625589499999998</v>
      </c>
      <c r="R289" s="2">
        <f t="shared" si="64"/>
        <v>0.39104930901542967</v>
      </c>
      <c r="S289" s="2">
        <v>2.9423826119999998</v>
      </c>
      <c r="T289" s="2">
        <v>2.7988517530000001</v>
      </c>
      <c r="U289" s="2">
        <v>0.20504408399999999</v>
      </c>
      <c r="V289" s="2">
        <v>1429</v>
      </c>
      <c r="W289" s="2">
        <v>10.75</v>
      </c>
      <c r="X289" s="2">
        <v>132.93</v>
      </c>
      <c r="Y289" s="2">
        <v>121</v>
      </c>
      <c r="Z289" s="2">
        <v>27.75</v>
      </c>
      <c r="AA289" s="2">
        <v>25.25</v>
      </c>
      <c r="AB289" s="2">
        <v>51.76</v>
      </c>
      <c r="AC289" s="2">
        <v>5.84</v>
      </c>
      <c r="AD289" s="2">
        <v>22.67</v>
      </c>
      <c r="AE289" s="2">
        <v>4.22</v>
      </c>
      <c r="AF289" s="2">
        <v>1.35</v>
      </c>
      <c r="AG289" s="2">
        <v>3.64</v>
      </c>
      <c r="AH289" s="2">
        <v>0.46</v>
      </c>
      <c r="AI289" s="2">
        <v>2.0699999999999998</v>
      </c>
      <c r="AJ289" s="2">
        <v>0.39</v>
      </c>
      <c r="AK289" s="2">
        <v>1.01</v>
      </c>
      <c r="AL289" s="2"/>
      <c r="AM289" s="2">
        <v>0.91</v>
      </c>
      <c r="AN289" s="2">
        <v>0.13</v>
      </c>
      <c r="AO289" s="1">
        <v>2.81</v>
      </c>
      <c r="AP289" s="1">
        <v>17.79</v>
      </c>
      <c r="AQ289" s="1">
        <v>9.6</v>
      </c>
      <c r="AR289" s="1">
        <v>-635</v>
      </c>
      <c r="AS289" s="1">
        <v>7555</v>
      </c>
      <c r="AT289" s="1">
        <v>12</v>
      </c>
      <c r="AU289" s="3">
        <v>1.2621395929999999</v>
      </c>
      <c r="AV289" s="6">
        <f t="shared" si="53"/>
        <v>121</v>
      </c>
      <c r="AW289" s="5">
        <f t="shared" si="54"/>
        <v>0.32075844919576302</v>
      </c>
      <c r="AX289" s="5">
        <f t="shared" si="55"/>
        <v>0.99570417457147598</v>
      </c>
      <c r="AY289" s="5">
        <f t="shared" si="56"/>
        <v>9.0314674185221044E-2</v>
      </c>
      <c r="AZ289" s="5">
        <f t="shared" si="57"/>
        <v>7.9309504366576813E-2</v>
      </c>
      <c r="BA289" s="5">
        <f t="shared" si="58"/>
        <v>0.12138843803495007</v>
      </c>
      <c r="BB289" s="5">
        <f t="shared" si="59"/>
        <v>1.2912529722248298</v>
      </c>
      <c r="BC289" s="5">
        <f t="shared" si="60"/>
        <v>7.9731217368759113</v>
      </c>
      <c r="BD289" s="5">
        <f t="shared" si="61"/>
        <v>3.8492673527624733E-3</v>
      </c>
    </row>
    <row r="290" spans="1:56" x14ac:dyDescent="0.3">
      <c r="A290" s="1">
        <v>2014</v>
      </c>
      <c r="B290" s="1" t="s">
        <v>58</v>
      </c>
      <c r="C290" s="1" t="s">
        <v>253</v>
      </c>
      <c r="D290" s="1" t="s">
        <v>59</v>
      </c>
      <c r="E290" s="1" t="s">
        <v>46</v>
      </c>
      <c r="F290" s="1">
        <v>8.7799999999999994</v>
      </c>
      <c r="G290" s="1">
        <v>-82.63</v>
      </c>
      <c r="H290" s="1" t="s">
        <v>47</v>
      </c>
      <c r="I290" s="1" t="s">
        <v>47</v>
      </c>
      <c r="J290" s="2">
        <v>60.020586719999997</v>
      </c>
      <c r="K290" s="2">
        <v>0.62789500799999998</v>
      </c>
      <c r="L290" s="2">
        <v>17.426659799999999</v>
      </c>
      <c r="M290" s="2">
        <v>5.867215646</v>
      </c>
      <c r="N290" s="2">
        <f t="shared" si="63"/>
        <v>5.2804993618993619</v>
      </c>
      <c r="O290" s="2"/>
      <c r="P290" s="2">
        <v>6.5465774579999998</v>
      </c>
      <c r="Q290" s="2">
        <v>3.3968090580000001</v>
      </c>
      <c r="R290" s="2">
        <f t="shared" si="64"/>
        <v>0.39145883649937108</v>
      </c>
      <c r="S290" s="2">
        <v>1.832218219</v>
      </c>
      <c r="T290" s="2">
        <v>3.973237262</v>
      </c>
      <c r="U290" s="2">
        <v>0.21616057599999999</v>
      </c>
      <c r="V290" s="2">
        <v>1141</v>
      </c>
      <c r="W290" s="2">
        <v>7.88</v>
      </c>
      <c r="X290" s="2">
        <v>144.80000000000001</v>
      </c>
      <c r="Y290" s="2">
        <v>99</v>
      </c>
      <c r="Z290" s="2">
        <v>28.77</v>
      </c>
      <c r="AA290" s="2">
        <v>20.14</v>
      </c>
      <c r="AB290" s="2">
        <v>41.02</v>
      </c>
      <c r="AC290" s="2">
        <v>4.3099999999999996</v>
      </c>
      <c r="AD290" s="2">
        <v>16.13</v>
      </c>
      <c r="AE290" s="2">
        <v>3.07</v>
      </c>
      <c r="AF290" s="2">
        <v>1.04</v>
      </c>
      <c r="AG290" s="2">
        <v>2.59</v>
      </c>
      <c r="AH290" s="2">
        <v>0.35</v>
      </c>
      <c r="AI290" s="2">
        <v>1.55</v>
      </c>
      <c r="AJ290" s="2">
        <v>0.3</v>
      </c>
      <c r="AK290" s="2">
        <v>0.78</v>
      </c>
      <c r="AL290" s="2"/>
      <c r="AM290" s="2">
        <v>0.7</v>
      </c>
      <c r="AN290" s="2">
        <v>0.1</v>
      </c>
      <c r="AO290" s="1">
        <v>2.54</v>
      </c>
      <c r="AP290" s="1">
        <v>17.75</v>
      </c>
      <c r="AQ290" s="1">
        <v>19.3</v>
      </c>
      <c r="AR290" s="1">
        <v>-519</v>
      </c>
      <c r="AS290" s="1">
        <v>6438</v>
      </c>
      <c r="AT290" s="1">
        <v>12</v>
      </c>
      <c r="AU290" s="3">
        <v>1.3853738929999999</v>
      </c>
      <c r="AV290" s="6">
        <f t="shared" si="53"/>
        <v>99</v>
      </c>
      <c r="AW290" s="5">
        <f t="shared" si="54"/>
        <v>0.34183326402510783</v>
      </c>
      <c r="AX290" s="5">
        <f t="shared" si="55"/>
        <v>0.99884484473290058</v>
      </c>
      <c r="AY290" s="5">
        <f t="shared" si="56"/>
        <v>0.1282103020974508</v>
      </c>
      <c r="AZ290" s="5">
        <f t="shared" si="57"/>
        <v>4.9385935822102427E-2</v>
      </c>
      <c r="BA290" s="5">
        <f t="shared" si="58"/>
        <v>0.11673640260342368</v>
      </c>
      <c r="BB290" s="5">
        <f t="shared" si="59"/>
        <v>1.2039332743950613</v>
      </c>
      <c r="BC290" s="5">
        <f t="shared" si="60"/>
        <v>8.0473434800312162</v>
      </c>
      <c r="BD290" s="5">
        <f t="shared" si="61"/>
        <v>3.3920480377439477E-3</v>
      </c>
    </row>
    <row r="291" spans="1:56" x14ac:dyDescent="0.3">
      <c r="A291" s="1">
        <v>2014</v>
      </c>
      <c r="B291" s="1" t="s">
        <v>58</v>
      </c>
      <c r="C291" s="1" t="s">
        <v>157</v>
      </c>
      <c r="D291" s="1" t="s">
        <v>59</v>
      </c>
      <c r="E291" s="1" t="s">
        <v>46</v>
      </c>
      <c r="F291" s="1">
        <v>8.7799999999999994</v>
      </c>
      <c r="G291" s="1">
        <v>-82.63</v>
      </c>
      <c r="H291" s="1" t="s">
        <v>47</v>
      </c>
      <c r="I291" s="1" t="s">
        <v>47</v>
      </c>
      <c r="J291" s="2">
        <v>61.078211150000001</v>
      </c>
      <c r="K291" s="2">
        <v>0.64325096999999998</v>
      </c>
      <c r="L291" s="2">
        <v>16.826628549999999</v>
      </c>
      <c r="M291" s="2">
        <v>5.8505207270000001</v>
      </c>
      <c r="N291" s="2">
        <f t="shared" si="63"/>
        <v>5.2654739197739193</v>
      </c>
      <c r="O291" s="2"/>
      <c r="P291" s="2">
        <v>6.1670410459999996</v>
      </c>
      <c r="Q291" s="2">
        <v>3.3898305080000002</v>
      </c>
      <c r="R291" s="2">
        <f t="shared" si="64"/>
        <v>0.39164775038095789</v>
      </c>
      <c r="S291" s="2">
        <v>1.837859914</v>
      </c>
      <c r="T291" s="2">
        <v>3.992240147</v>
      </c>
      <c r="U291" s="2">
        <v>0.122523994</v>
      </c>
      <c r="V291" s="2">
        <v>1068</v>
      </c>
      <c r="W291" s="2">
        <v>7.84</v>
      </c>
      <c r="X291" s="2">
        <v>136.22</v>
      </c>
      <c r="Y291" s="2">
        <v>97</v>
      </c>
      <c r="Z291" s="2">
        <v>27.12</v>
      </c>
      <c r="AA291" s="2">
        <v>19.8</v>
      </c>
      <c r="AB291" s="2">
        <v>39.68</v>
      </c>
      <c r="AC291" s="2">
        <v>4.1399999999999997</v>
      </c>
      <c r="AD291" s="2">
        <v>15.19</v>
      </c>
      <c r="AE291" s="2">
        <v>2.81</v>
      </c>
      <c r="AF291" s="2">
        <v>0.96</v>
      </c>
      <c r="AG291" s="2">
        <v>2.4300000000000002</v>
      </c>
      <c r="AH291" s="2">
        <v>0.34</v>
      </c>
      <c r="AI291" s="2">
        <v>1.47</v>
      </c>
      <c r="AJ291" s="2">
        <v>0.31</v>
      </c>
      <c r="AK291" s="2">
        <v>0.79</v>
      </c>
      <c r="AL291" s="2"/>
      <c r="AM291" s="2">
        <v>0.73</v>
      </c>
      <c r="AN291" s="2">
        <v>0.09</v>
      </c>
      <c r="AO291" s="1">
        <v>2.5099999999999998</v>
      </c>
      <c r="AP291" s="1">
        <v>17.57</v>
      </c>
      <c r="AQ291" s="1">
        <v>23.1</v>
      </c>
      <c r="AR291" s="1">
        <v>-374</v>
      </c>
      <c r="AS291" s="1">
        <v>2616</v>
      </c>
      <c r="AT291" s="1">
        <v>12</v>
      </c>
      <c r="AU291" s="3">
        <v>2.4193966859999998</v>
      </c>
      <c r="AV291" s="6">
        <f t="shared" si="53"/>
        <v>97</v>
      </c>
      <c r="AW291" s="5">
        <f t="shared" si="54"/>
        <v>0.3300633297371518</v>
      </c>
      <c r="AX291" s="5">
        <f t="shared" si="55"/>
        <v>1.0164455175569977</v>
      </c>
      <c r="AY291" s="5">
        <f t="shared" si="56"/>
        <v>0.12882349619232011</v>
      </c>
      <c r="AZ291" s="5">
        <f t="shared" si="57"/>
        <v>4.9538003072776282E-2</v>
      </c>
      <c r="BA291" s="5">
        <f t="shared" si="58"/>
        <v>0.10996863491440799</v>
      </c>
      <c r="BB291" s="5">
        <f t="shared" si="59"/>
        <v>1.1872101000691726</v>
      </c>
      <c r="BC291" s="5">
        <f t="shared" si="60"/>
        <v>8.0615581782082195</v>
      </c>
      <c r="BD291" s="5">
        <f t="shared" si="61"/>
        <v>3.371102042368344E-3</v>
      </c>
    </row>
    <row r="292" spans="1:56" x14ac:dyDescent="0.3">
      <c r="A292" s="1">
        <v>2014</v>
      </c>
      <c r="B292" s="1" t="s">
        <v>58</v>
      </c>
      <c r="C292" s="1" t="s">
        <v>276</v>
      </c>
      <c r="D292" s="1" t="s">
        <v>106</v>
      </c>
      <c r="E292" s="1" t="s">
        <v>46</v>
      </c>
      <c r="F292" s="1">
        <v>8.8000000000000007</v>
      </c>
      <c r="G292" s="1">
        <v>-80.59</v>
      </c>
      <c r="H292" s="1" t="s">
        <v>47</v>
      </c>
      <c r="I292" s="1" t="s">
        <v>47</v>
      </c>
      <c r="J292" s="2">
        <v>60.06735381</v>
      </c>
      <c r="K292" s="2">
        <v>0.69394836199999999</v>
      </c>
      <c r="L292" s="2">
        <v>16.542504340000001</v>
      </c>
      <c r="M292" s="2">
        <v>6.4394325950000004</v>
      </c>
      <c r="N292" s="2">
        <f t="shared" si="63"/>
        <v>5.795495130995131</v>
      </c>
      <c r="O292" s="2"/>
      <c r="P292" s="2">
        <v>6.5414838250000003</v>
      </c>
      <c r="Q292" s="2">
        <v>3.7350750079999999</v>
      </c>
      <c r="R292" s="2">
        <f t="shared" si="64"/>
        <v>0.39190467658567724</v>
      </c>
      <c r="S292" s="2">
        <v>2.8778446780000002</v>
      </c>
      <c r="T292" s="2">
        <v>2.7962036939999999</v>
      </c>
      <c r="U292" s="2">
        <v>0.20410245900000001</v>
      </c>
      <c r="V292" s="2">
        <v>1350</v>
      </c>
      <c r="W292" s="2">
        <v>11.25</v>
      </c>
      <c r="X292" s="2">
        <v>120</v>
      </c>
      <c r="Y292" s="2">
        <v>119</v>
      </c>
      <c r="Z292" s="2">
        <v>22.91</v>
      </c>
      <c r="AA292" s="2">
        <v>21.54</v>
      </c>
      <c r="AB292" s="2">
        <v>50.21</v>
      </c>
      <c r="AC292" s="2">
        <v>5.48</v>
      </c>
      <c r="AD292" s="2">
        <v>20.55</v>
      </c>
      <c r="AE292" s="2">
        <v>3.83</v>
      </c>
      <c r="AF292" s="2">
        <v>1.28</v>
      </c>
      <c r="AG292" s="2">
        <v>3.63</v>
      </c>
      <c r="AH292" s="2">
        <v>0.5</v>
      </c>
      <c r="AI292" s="2">
        <v>2.48</v>
      </c>
      <c r="AJ292" s="2">
        <v>0.46</v>
      </c>
      <c r="AK292" s="2">
        <v>1.1000000000000001</v>
      </c>
      <c r="AL292" s="2"/>
      <c r="AM292" s="2">
        <v>0.94</v>
      </c>
      <c r="AN292" s="2">
        <v>0.12</v>
      </c>
      <c r="AO292" s="1">
        <v>2.82</v>
      </c>
      <c r="AP292" s="1">
        <v>16.7</v>
      </c>
      <c r="AQ292" s="1">
        <v>-1.7</v>
      </c>
      <c r="AR292" s="1">
        <v>-295</v>
      </c>
      <c r="AS292" s="1">
        <v>-49</v>
      </c>
      <c r="AT292" s="1">
        <v>12</v>
      </c>
      <c r="AU292" s="3">
        <v>1.2557782159999999</v>
      </c>
      <c r="AV292" s="6">
        <f t="shared" si="53"/>
        <v>119</v>
      </c>
      <c r="AW292" s="5">
        <f t="shared" si="54"/>
        <v>0.32449008120831696</v>
      </c>
      <c r="AX292" s="5">
        <f t="shared" si="55"/>
        <v>0.99962312880678972</v>
      </c>
      <c r="AY292" s="5">
        <f t="shared" si="56"/>
        <v>9.0229225363020332E-2</v>
      </c>
      <c r="AZ292" s="5">
        <f t="shared" si="57"/>
        <v>7.7569937412398926E-2</v>
      </c>
      <c r="BA292" s="5">
        <f t="shared" si="58"/>
        <v>0.11664557462553496</v>
      </c>
      <c r="BB292" s="5">
        <f t="shared" si="59"/>
        <v>1.2365294091762169</v>
      </c>
      <c r="BC292" s="5">
        <f t="shared" si="60"/>
        <v>8.0196367654672329</v>
      </c>
      <c r="BD292" s="5">
        <f t="shared" si="61"/>
        <v>3.9658920398719811E-3</v>
      </c>
    </row>
    <row r="293" spans="1:56" x14ac:dyDescent="0.3">
      <c r="A293" s="1">
        <v>2014</v>
      </c>
      <c r="B293" s="1" t="s">
        <v>58</v>
      </c>
      <c r="C293" s="1" t="s">
        <v>110</v>
      </c>
      <c r="D293" s="1" t="s">
        <v>106</v>
      </c>
      <c r="E293" s="1" t="s">
        <v>46</v>
      </c>
      <c r="F293" s="1">
        <v>8.8000000000000007</v>
      </c>
      <c r="G293" s="1">
        <v>-80.59</v>
      </c>
      <c r="H293" s="1" t="s">
        <v>47</v>
      </c>
      <c r="I293" s="1" t="s">
        <v>47</v>
      </c>
      <c r="J293" s="2">
        <v>60.27999183</v>
      </c>
      <c r="K293" s="2">
        <v>0.67443286300000005</v>
      </c>
      <c r="L293" s="2">
        <v>16.62579195</v>
      </c>
      <c r="M293" s="2">
        <v>6.0392397300000003</v>
      </c>
      <c r="N293" s="2">
        <f t="shared" si="63"/>
        <v>5.4353211923211919</v>
      </c>
      <c r="O293" s="2"/>
      <c r="P293" s="2">
        <v>6.6421418350000003</v>
      </c>
      <c r="Q293" s="2">
        <v>3.5050071530000002</v>
      </c>
      <c r="R293" s="2">
        <f t="shared" si="64"/>
        <v>0.39204456677861299</v>
      </c>
      <c r="S293" s="2">
        <v>3.0451665640000001</v>
      </c>
      <c r="T293" s="2">
        <v>2.8918863680000002</v>
      </c>
      <c r="U293" s="2">
        <v>0.20437359499999999</v>
      </c>
      <c r="V293" s="2">
        <v>1460</v>
      </c>
      <c r="W293" s="2">
        <v>9.3000000000000007</v>
      </c>
      <c r="X293" s="2">
        <v>156.99</v>
      </c>
      <c r="Y293" s="2">
        <v>124</v>
      </c>
      <c r="Z293" s="2">
        <v>29.72</v>
      </c>
      <c r="AA293" s="2">
        <v>24.07</v>
      </c>
      <c r="AB293" s="2">
        <v>54.07</v>
      </c>
      <c r="AC293" s="2">
        <v>5.74</v>
      </c>
      <c r="AD293" s="2">
        <v>20.89</v>
      </c>
      <c r="AE293" s="2">
        <v>3.81</v>
      </c>
      <c r="AF293" s="2">
        <v>1.22</v>
      </c>
      <c r="AG293" s="2">
        <v>3.22</v>
      </c>
      <c r="AH293" s="2">
        <v>0.42</v>
      </c>
      <c r="AI293" s="2">
        <v>1.68</v>
      </c>
      <c r="AJ293" s="2">
        <v>0.32</v>
      </c>
      <c r="AK293" s="2">
        <v>0.91</v>
      </c>
      <c r="AL293" s="2"/>
      <c r="AM293" s="2">
        <v>0.81</v>
      </c>
      <c r="AN293" s="2">
        <v>0.11</v>
      </c>
      <c r="AO293" s="1">
        <v>2.71</v>
      </c>
      <c r="AP293" s="1">
        <v>18.66</v>
      </c>
      <c r="AQ293" s="1">
        <v>14.5</v>
      </c>
      <c r="AR293" s="1">
        <v>-735</v>
      </c>
      <c r="AS293" s="1">
        <v>5600</v>
      </c>
      <c r="AT293" s="1">
        <v>12</v>
      </c>
      <c r="AU293" s="3">
        <v>3.5534643190000001</v>
      </c>
      <c r="AV293" s="6">
        <f t="shared" si="53"/>
        <v>124</v>
      </c>
      <c r="AW293" s="5">
        <f t="shared" si="54"/>
        <v>0.32612381227932519</v>
      </c>
      <c r="AX293" s="5">
        <f t="shared" si="55"/>
        <v>1.0031617878182726</v>
      </c>
      <c r="AY293" s="5">
        <f t="shared" si="56"/>
        <v>9.3316759212649258E-2</v>
      </c>
      <c r="AZ293" s="5">
        <f t="shared" si="57"/>
        <v>8.2079961293800532E-2</v>
      </c>
      <c r="BA293" s="5">
        <f t="shared" si="58"/>
        <v>0.118440474946505</v>
      </c>
      <c r="BB293" s="5">
        <f t="shared" si="59"/>
        <v>1.2601908505864046</v>
      </c>
      <c r="BC293" s="5">
        <f t="shared" si="60"/>
        <v>7.9995245402685731</v>
      </c>
      <c r="BD293" s="5">
        <f t="shared" si="61"/>
        <v>4.050242093917804E-3</v>
      </c>
    </row>
    <row r="294" spans="1:56" x14ac:dyDescent="0.3">
      <c r="A294" s="1">
        <v>2014</v>
      </c>
      <c r="B294" s="1" t="s">
        <v>58</v>
      </c>
      <c r="C294" s="1" t="s">
        <v>235</v>
      </c>
      <c r="D294" s="1" t="s">
        <v>106</v>
      </c>
      <c r="E294" s="1" t="s">
        <v>46</v>
      </c>
      <c r="F294" s="1">
        <v>8.8000000000000007</v>
      </c>
      <c r="G294" s="1">
        <v>-80.59</v>
      </c>
      <c r="H294" s="1" t="s">
        <v>47</v>
      </c>
      <c r="I294" s="1" t="s">
        <v>47</v>
      </c>
      <c r="J294" s="2">
        <v>60.126582280000001</v>
      </c>
      <c r="K294" s="2">
        <v>0.66353613700000003</v>
      </c>
      <c r="L294" s="2">
        <v>16.455696199999998</v>
      </c>
      <c r="M294" s="2">
        <v>6.2576561860000002</v>
      </c>
      <c r="N294" s="2">
        <f t="shared" si="63"/>
        <v>5.6318961992961993</v>
      </c>
      <c r="O294" s="2"/>
      <c r="P294" s="2">
        <v>6.7374438550000004</v>
      </c>
      <c r="Q294" s="2">
        <v>3.6341363819999999</v>
      </c>
      <c r="R294" s="2">
        <f t="shared" si="64"/>
        <v>0.39219982771651668</v>
      </c>
      <c r="S294" s="2">
        <v>2.9808084930000001</v>
      </c>
      <c r="T294" s="2">
        <v>2.848101266</v>
      </c>
      <c r="U294" s="2">
        <v>0.204164965</v>
      </c>
      <c r="V294" s="2">
        <v>1449</v>
      </c>
      <c r="W294" s="2">
        <v>10</v>
      </c>
      <c r="X294" s="2">
        <v>144.9</v>
      </c>
      <c r="Y294" s="2">
        <v>122</v>
      </c>
      <c r="Z294" s="2">
        <v>30.85</v>
      </c>
      <c r="AA294" s="2">
        <v>24.99</v>
      </c>
      <c r="AB294" s="2">
        <v>51.94</v>
      </c>
      <c r="AC294" s="2">
        <v>5.46</v>
      </c>
      <c r="AD294" s="2">
        <v>20.62</v>
      </c>
      <c r="AE294" s="2">
        <v>3.79</v>
      </c>
      <c r="AF294" s="2">
        <v>1.27</v>
      </c>
      <c r="AG294" s="2">
        <v>3.13</v>
      </c>
      <c r="AH294" s="2">
        <v>0.41</v>
      </c>
      <c r="AI294" s="2">
        <v>1.84</v>
      </c>
      <c r="AJ294" s="2">
        <v>0.36</v>
      </c>
      <c r="AK294" s="2">
        <v>0.96</v>
      </c>
      <c r="AL294" s="2"/>
      <c r="AM294" s="2">
        <v>0.81</v>
      </c>
      <c r="AN294" s="2">
        <v>0.11</v>
      </c>
      <c r="AO294" s="1">
        <v>2.72</v>
      </c>
      <c r="AP294" s="1">
        <v>18.3</v>
      </c>
      <c r="AQ294" s="1">
        <v>15.4</v>
      </c>
      <c r="AR294" s="1">
        <v>-520</v>
      </c>
      <c r="AS294" s="1">
        <v>4035</v>
      </c>
      <c r="AT294" s="1">
        <v>12</v>
      </c>
      <c r="AU294" s="3">
        <v>1.551467202</v>
      </c>
      <c r="AV294" s="6">
        <f t="shared" si="53"/>
        <v>122</v>
      </c>
      <c r="AW294" s="5">
        <f t="shared" si="54"/>
        <v>0.32278729305610038</v>
      </c>
      <c r="AX294" s="5">
        <f t="shared" si="55"/>
        <v>1.0006087914794475</v>
      </c>
      <c r="AY294" s="5">
        <f t="shared" si="56"/>
        <v>9.1903880800258159E-2</v>
      </c>
      <c r="AZ294" s="5">
        <f t="shared" si="57"/>
        <v>8.0345242398921837E-2</v>
      </c>
      <c r="BA294" s="5">
        <f t="shared" si="58"/>
        <v>0.12013986902639089</v>
      </c>
      <c r="BB294" s="5">
        <f t="shared" si="59"/>
        <v>1.2772431841853473</v>
      </c>
      <c r="BC294" s="5">
        <f t="shared" si="60"/>
        <v>7.9850300567094719</v>
      </c>
      <c r="BD294" s="5">
        <f t="shared" si="61"/>
        <v>3.9275728951919256E-3</v>
      </c>
    </row>
    <row r="295" spans="1:56" x14ac:dyDescent="0.3">
      <c r="A295" s="1">
        <v>2014</v>
      </c>
      <c r="B295" s="1" t="s">
        <v>58</v>
      </c>
      <c r="C295" s="1" t="s">
        <v>221</v>
      </c>
      <c r="D295" s="1" t="s">
        <v>106</v>
      </c>
      <c r="E295" s="1" t="s">
        <v>46</v>
      </c>
      <c r="F295" s="1">
        <v>8.8000000000000007</v>
      </c>
      <c r="G295" s="1">
        <v>-80.59</v>
      </c>
      <c r="H295" s="1" t="s">
        <v>47</v>
      </c>
      <c r="I295" s="1" t="s">
        <v>47</v>
      </c>
      <c r="J295" s="2">
        <v>59.95106036</v>
      </c>
      <c r="K295" s="2">
        <v>0.68311582400000004</v>
      </c>
      <c r="L295" s="2">
        <v>16.384584010000001</v>
      </c>
      <c r="M295" s="2">
        <v>6.2703915170000002</v>
      </c>
      <c r="N295" s="2">
        <f t="shared" si="63"/>
        <v>5.6433580086580086</v>
      </c>
      <c r="O295" s="2"/>
      <c r="P295" s="2">
        <v>6.8413539969999997</v>
      </c>
      <c r="Q295" s="2">
        <v>3.6500815659999999</v>
      </c>
      <c r="R295" s="2">
        <f t="shared" si="64"/>
        <v>0.39275894965232178</v>
      </c>
      <c r="S295" s="2">
        <v>3.0995106039999998</v>
      </c>
      <c r="T295" s="2">
        <v>2.8038336049999999</v>
      </c>
      <c r="U295" s="2">
        <v>0.224306688</v>
      </c>
      <c r="V295" s="2">
        <v>1541</v>
      </c>
      <c r="W295" s="2">
        <v>10.98</v>
      </c>
      <c r="X295" s="2">
        <v>140.35</v>
      </c>
      <c r="Y295" s="2">
        <v>129</v>
      </c>
      <c r="Z295" s="2">
        <v>32.06</v>
      </c>
      <c r="AA295" s="2">
        <v>28.85</v>
      </c>
      <c r="AB295" s="2">
        <v>66.25</v>
      </c>
      <c r="AC295" s="2">
        <v>7.09</v>
      </c>
      <c r="AD295" s="2">
        <v>25.81</v>
      </c>
      <c r="AE295" s="2">
        <v>4.37</v>
      </c>
      <c r="AF295" s="2">
        <v>1.42</v>
      </c>
      <c r="AG295" s="2">
        <v>3.94</v>
      </c>
      <c r="AH295" s="2">
        <v>0.55000000000000004</v>
      </c>
      <c r="AI295" s="2">
        <v>2.52</v>
      </c>
      <c r="AJ295" s="2">
        <v>0.45</v>
      </c>
      <c r="AK295" s="2">
        <v>1.08</v>
      </c>
      <c r="AL295" s="2"/>
      <c r="AM295" s="2">
        <v>0.9</v>
      </c>
      <c r="AN295" s="2">
        <v>0.11</v>
      </c>
      <c r="AO295" s="1">
        <v>2.91</v>
      </c>
      <c r="AP295" s="1">
        <v>18.84</v>
      </c>
      <c r="AQ295" s="1">
        <v>-3.3</v>
      </c>
      <c r="AR295" s="1">
        <v>-345</v>
      </c>
      <c r="AS295" s="1">
        <v>-479</v>
      </c>
      <c r="AT295" s="1">
        <v>12</v>
      </c>
      <c r="AU295" s="3">
        <v>1.6937626910000001</v>
      </c>
      <c r="AV295" s="6">
        <f t="shared" si="53"/>
        <v>129</v>
      </c>
      <c r="AW295" s="5">
        <f t="shared" si="54"/>
        <v>0.32139238936837977</v>
      </c>
      <c r="AX295" s="5">
        <f t="shared" si="55"/>
        <v>0.99768780762190046</v>
      </c>
      <c r="AY295" s="5">
        <f t="shared" si="56"/>
        <v>9.0475430945466284E-2</v>
      </c>
      <c r="AZ295" s="5">
        <f t="shared" si="57"/>
        <v>8.354476021563341E-2</v>
      </c>
      <c r="BA295" s="5">
        <f t="shared" si="58"/>
        <v>0.12199276028887304</v>
      </c>
      <c r="BB295" s="5">
        <f t="shared" si="59"/>
        <v>1.303622845949354</v>
      </c>
      <c r="BC295" s="5">
        <f t="shared" si="60"/>
        <v>7.962607344210066</v>
      </c>
      <c r="BD295" s="5">
        <f t="shared" si="61"/>
        <v>4.0608418255137588E-3</v>
      </c>
    </row>
    <row r="296" spans="1:56" x14ac:dyDescent="0.3">
      <c r="A296" s="1">
        <v>2014</v>
      </c>
      <c r="B296" s="1" t="s">
        <v>58</v>
      </c>
      <c r="C296" s="1" t="s">
        <v>88</v>
      </c>
      <c r="D296" s="1" t="s">
        <v>59</v>
      </c>
      <c r="E296" s="1" t="s">
        <v>46</v>
      </c>
      <c r="F296" s="1">
        <v>8.7799999999999994</v>
      </c>
      <c r="G296" s="1">
        <v>-82.63</v>
      </c>
      <c r="H296" s="1" t="s">
        <v>47</v>
      </c>
      <c r="I296" s="1" t="s">
        <v>47</v>
      </c>
      <c r="J296" s="2">
        <v>59.635764999999999</v>
      </c>
      <c r="K296" s="2">
        <v>0.627636588</v>
      </c>
      <c r="L296" s="2">
        <v>17.625270090000001</v>
      </c>
      <c r="M296" s="2">
        <v>5.8648009050000001</v>
      </c>
      <c r="N296" s="2">
        <f t="shared" si="63"/>
        <v>5.2783260928260924</v>
      </c>
      <c r="O296" s="2"/>
      <c r="P296" s="2">
        <v>6.7496656030000004</v>
      </c>
      <c r="Q296" s="2">
        <v>3.415989299</v>
      </c>
      <c r="R296" s="2">
        <f t="shared" si="64"/>
        <v>0.39289916975079159</v>
      </c>
      <c r="S296" s="2">
        <v>1.769729396</v>
      </c>
      <c r="T296" s="2">
        <v>4.0024693899999999</v>
      </c>
      <c r="U296" s="2">
        <v>0.216071612</v>
      </c>
      <c r="V296" s="2">
        <v>1195</v>
      </c>
      <c r="W296" s="2">
        <v>7.5</v>
      </c>
      <c r="X296" s="2">
        <v>159.33000000000001</v>
      </c>
      <c r="Y296" s="2">
        <v>93</v>
      </c>
      <c r="Z296" s="2">
        <v>58.17</v>
      </c>
      <c r="AA296" s="2">
        <v>20.94</v>
      </c>
      <c r="AB296" s="2">
        <v>44.98</v>
      </c>
      <c r="AC296" s="2">
        <v>4.45</v>
      </c>
      <c r="AD296" s="2">
        <v>15.92</v>
      </c>
      <c r="AE296" s="2">
        <v>2.97</v>
      </c>
      <c r="AF296" s="2">
        <v>1</v>
      </c>
      <c r="AG296" s="2">
        <v>2.44</v>
      </c>
      <c r="AH296" s="2">
        <v>0.34</v>
      </c>
      <c r="AI296" s="2">
        <v>1.41</v>
      </c>
      <c r="AJ296" s="2">
        <v>0.33</v>
      </c>
      <c r="AK296" s="2">
        <v>0.68</v>
      </c>
      <c r="AL296" s="2"/>
      <c r="AM296" s="2">
        <v>0.36</v>
      </c>
      <c r="AN296" s="2">
        <v>0.03</v>
      </c>
      <c r="AO296" s="1">
        <v>2.35</v>
      </c>
      <c r="AP296" s="1">
        <v>21.63</v>
      </c>
      <c r="AQ296" s="1">
        <v>-46.6</v>
      </c>
      <c r="AR296" s="1">
        <v>555</v>
      </c>
      <c r="AS296" s="1">
        <v>-11062</v>
      </c>
      <c r="AT296" s="1">
        <v>12</v>
      </c>
      <c r="AU296" s="3">
        <v>4.642034014</v>
      </c>
      <c r="AV296" s="6">
        <f t="shared" si="53"/>
        <v>93</v>
      </c>
      <c r="AW296" s="5">
        <f t="shared" si="54"/>
        <v>0.34572911122008632</v>
      </c>
      <c r="AX296" s="5">
        <f t="shared" si="55"/>
        <v>0.99244075553336653</v>
      </c>
      <c r="AY296" s="5">
        <f t="shared" si="56"/>
        <v>0.12915357825104873</v>
      </c>
      <c r="AZ296" s="5">
        <f t="shared" si="57"/>
        <v>4.7701600970350401E-2</v>
      </c>
      <c r="BA296" s="5">
        <f t="shared" si="58"/>
        <v>0.12035780319186877</v>
      </c>
      <c r="BB296" s="5">
        <f t="shared" si="59"/>
        <v>1.2169971641056316</v>
      </c>
      <c r="BC296" s="5">
        <f t="shared" si="60"/>
        <v>8.0362391737772292</v>
      </c>
      <c r="BD296" s="5">
        <f t="shared" si="61"/>
        <v>3.1512815666856586E-3</v>
      </c>
    </row>
    <row r="297" spans="1:56" x14ac:dyDescent="0.3">
      <c r="A297" s="1">
        <v>2014</v>
      </c>
      <c r="B297" s="1" t="s">
        <v>58</v>
      </c>
      <c r="C297" s="1" t="s">
        <v>437</v>
      </c>
      <c r="D297" s="1" t="s">
        <v>106</v>
      </c>
      <c r="E297" s="1" t="s">
        <v>46</v>
      </c>
      <c r="F297" s="1">
        <v>8.8000000000000007</v>
      </c>
      <c r="G297" s="1">
        <v>-80.59</v>
      </c>
      <c r="H297" s="1" t="s">
        <v>47</v>
      </c>
      <c r="I297" s="1" t="s">
        <v>47</v>
      </c>
      <c r="J297" s="2">
        <v>60.132382890000002</v>
      </c>
      <c r="K297" s="2">
        <v>0.66191445999999998</v>
      </c>
      <c r="L297" s="2">
        <v>16.578411410000001</v>
      </c>
      <c r="M297" s="2">
        <v>6.1812627290000002</v>
      </c>
      <c r="N297" s="2">
        <f t="shared" si="63"/>
        <v>5.5631420192420196</v>
      </c>
      <c r="O297" s="2"/>
      <c r="P297" s="2">
        <v>6.7311608959999996</v>
      </c>
      <c r="Q297" s="2">
        <v>3.6048879839999999</v>
      </c>
      <c r="R297" s="2">
        <f t="shared" si="64"/>
        <v>0.39320202734123155</v>
      </c>
      <c r="S297" s="2">
        <v>2.953156823</v>
      </c>
      <c r="T297" s="2">
        <v>2.861507128</v>
      </c>
      <c r="U297" s="2">
        <v>0.20366598799999999</v>
      </c>
      <c r="V297" s="2">
        <v>1449</v>
      </c>
      <c r="W297" s="2">
        <v>11.17</v>
      </c>
      <c r="X297" s="2">
        <v>129.72</v>
      </c>
      <c r="Y297" s="2">
        <v>120</v>
      </c>
      <c r="Z297" s="2">
        <v>29.99</v>
      </c>
      <c r="AA297" s="2">
        <v>24.89</v>
      </c>
      <c r="AB297" s="2">
        <v>48.95</v>
      </c>
      <c r="AC297" s="2">
        <v>5.5</v>
      </c>
      <c r="AD297" s="2">
        <v>21.64</v>
      </c>
      <c r="AE297" s="2">
        <v>4.01</v>
      </c>
      <c r="AF297" s="2">
        <v>1.28</v>
      </c>
      <c r="AG297" s="2">
        <v>3.24</v>
      </c>
      <c r="AH297" s="2">
        <v>0.43</v>
      </c>
      <c r="AI297" s="2">
        <v>2.02</v>
      </c>
      <c r="AJ297" s="2">
        <v>0.36</v>
      </c>
      <c r="AK297" s="2">
        <v>0.95</v>
      </c>
      <c r="AL297" s="2"/>
      <c r="AM297" s="2">
        <v>0.83</v>
      </c>
      <c r="AN297" s="2">
        <v>0.12</v>
      </c>
      <c r="AO297" s="1">
        <v>2.75</v>
      </c>
      <c r="AP297" s="1">
        <v>18.02</v>
      </c>
      <c r="AQ297" s="1">
        <v>11</v>
      </c>
      <c r="AR297" s="1">
        <v>-587</v>
      </c>
      <c r="AS297" s="1">
        <v>7355</v>
      </c>
      <c r="AT297" s="1">
        <v>12</v>
      </c>
      <c r="AU297" s="3">
        <v>0.47909501900000001</v>
      </c>
      <c r="AV297" s="6">
        <f t="shared" si="53"/>
        <v>120</v>
      </c>
      <c r="AW297" s="5">
        <f t="shared" si="54"/>
        <v>0.32519441761475087</v>
      </c>
      <c r="AX297" s="5">
        <f t="shared" si="55"/>
        <v>1.0007053235147279</v>
      </c>
      <c r="AY297" s="5">
        <f t="shared" si="56"/>
        <v>9.2336467505646988E-2</v>
      </c>
      <c r="AZ297" s="5">
        <f t="shared" si="57"/>
        <v>7.9599914366576818E-2</v>
      </c>
      <c r="BA297" s="5">
        <f t="shared" si="58"/>
        <v>0.12002783338088445</v>
      </c>
      <c r="BB297" s="5">
        <f t="shared" si="59"/>
        <v>1.2660170146456997</v>
      </c>
      <c r="BC297" s="5">
        <f t="shared" si="60"/>
        <v>7.9945723008181728</v>
      </c>
      <c r="BD297" s="5">
        <f t="shared" si="61"/>
        <v>3.9002263633448374E-3</v>
      </c>
    </row>
    <row r="298" spans="1:56" x14ac:dyDescent="0.3">
      <c r="A298" s="1">
        <v>2014</v>
      </c>
      <c r="B298" s="1" t="s">
        <v>58</v>
      </c>
      <c r="C298" s="1" t="s">
        <v>497</v>
      </c>
      <c r="D298" s="1" t="s">
        <v>59</v>
      </c>
      <c r="E298" s="1" t="s">
        <v>46</v>
      </c>
      <c r="F298" s="1">
        <v>8.7799999999999994</v>
      </c>
      <c r="G298" s="1">
        <v>-82.63</v>
      </c>
      <c r="H298" s="1" t="s">
        <v>47</v>
      </c>
      <c r="I298" s="1" t="s">
        <v>47</v>
      </c>
      <c r="J298" s="2">
        <v>60.731433240000001</v>
      </c>
      <c r="K298" s="2">
        <v>0.62314843200000003</v>
      </c>
      <c r="L298" s="2">
        <v>17.24384513</v>
      </c>
      <c r="M298" s="2">
        <v>5.6185514349999996</v>
      </c>
      <c r="N298" s="2">
        <f t="shared" si="63"/>
        <v>5.0567013482013481</v>
      </c>
      <c r="O298" s="2"/>
      <c r="P298" s="2">
        <v>6.3540708959999996</v>
      </c>
      <c r="Q298" s="2">
        <v>3.2791909289999999</v>
      </c>
      <c r="R298" s="2">
        <f t="shared" si="64"/>
        <v>0.39338211435008369</v>
      </c>
      <c r="S298" s="2">
        <v>1.8490142000000001</v>
      </c>
      <c r="T298" s="2">
        <v>3.9738481970000001</v>
      </c>
      <c r="U298" s="2">
        <v>0.23495760500000001</v>
      </c>
      <c r="V298" s="2">
        <v>1100</v>
      </c>
      <c r="W298" s="2">
        <v>8.44</v>
      </c>
      <c r="X298" s="2">
        <v>130.33000000000001</v>
      </c>
      <c r="Y298" s="2">
        <v>98</v>
      </c>
      <c r="Z298" s="2">
        <v>34.409999999999997</v>
      </c>
      <c r="AA298" s="2">
        <v>21.68</v>
      </c>
      <c r="AB298" s="2">
        <v>39.86</v>
      </c>
      <c r="AC298" s="2">
        <v>4.49</v>
      </c>
      <c r="AD298" s="2">
        <v>16.8</v>
      </c>
      <c r="AE298" s="2">
        <v>2.88</v>
      </c>
      <c r="AF298" s="2">
        <v>0.92</v>
      </c>
      <c r="AG298" s="2">
        <v>2.19</v>
      </c>
      <c r="AH298" s="2">
        <v>0.28999999999999998</v>
      </c>
      <c r="AI298" s="2">
        <v>1.39</v>
      </c>
      <c r="AJ298" s="2">
        <v>0.26</v>
      </c>
      <c r="AK298" s="2">
        <v>0.69</v>
      </c>
      <c r="AL298" s="2"/>
      <c r="AM298" s="2">
        <v>0.63</v>
      </c>
      <c r="AN298" s="2">
        <v>0.1</v>
      </c>
      <c r="AO298" s="1">
        <v>2.4700000000000002</v>
      </c>
      <c r="AP298" s="1">
        <v>18.62</v>
      </c>
      <c r="AQ298" s="1">
        <v>34.1</v>
      </c>
      <c r="AR298" s="1">
        <v>-752</v>
      </c>
      <c r="AS298" s="1">
        <v>7134</v>
      </c>
      <c r="AT298" s="1">
        <v>12</v>
      </c>
      <c r="AU298" s="3">
        <v>0.29483431900000001</v>
      </c>
      <c r="AV298" s="6">
        <f t="shared" si="53"/>
        <v>98</v>
      </c>
      <c r="AW298" s="5">
        <f t="shared" si="54"/>
        <v>0.33824725637504904</v>
      </c>
      <c r="AX298" s="5">
        <f t="shared" si="55"/>
        <v>1.0106745421867198</v>
      </c>
      <c r="AY298" s="5">
        <f t="shared" si="56"/>
        <v>0.12823001603743145</v>
      </c>
      <c r="AZ298" s="5">
        <f t="shared" si="57"/>
        <v>4.98386576819407E-2</v>
      </c>
      <c r="BA298" s="5">
        <f t="shared" si="58"/>
        <v>0.11330368930099857</v>
      </c>
      <c r="BB298" s="5">
        <f t="shared" si="59"/>
        <v>1.1837551889120184</v>
      </c>
      <c r="BC298" s="5">
        <f t="shared" si="60"/>
        <v>8.0644948526918014</v>
      </c>
      <c r="BD298" s="5">
        <f t="shared" si="61"/>
        <v>3.4158722616503367E-3</v>
      </c>
    </row>
    <row r="299" spans="1:56" x14ac:dyDescent="0.3">
      <c r="A299" s="1">
        <v>2014</v>
      </c>
      <c r="B299" s="1" t="s">
        <v>58</v>
      </c>
      <c r="C299" s="1" t="s">
        <v>174</v>
      </c>
      <c r="D299" s="1" t="s">
        <v>59</v>
      </c>
      <c r="E299" s="1" t="s">
        <v>46</v>
      </c>
      <c r="F299" s="1">
        <v>8.7799999999999994</v>
      </c>
      <c r="G299" s="1">
        <v>-82.63</v>
      </c>
      <c r="H299" s="1" t="s">
        <v>47</v>
      </c>
      <c r="I299" s="1" t="s">
        <v>47</v>
      </c>
      <c r="J299" s="2">
        <v>60.650373250000001</v>
      </c>
      <c r="K299" s="2">
        <v>0.62378566300000005</v>
      </c>
      <c r="L299" s="2">
        <v>17.271704669999998</v>
      </c>
      <c r="M299" s="2">
        <v>5.6345229569999997</v>
      </c>
      <c r="N299" s="2">
        <f t="shared" si="63"/>
        <v>5.0710757323757321</v>
      </c>
      <c r="O299" s="2"/>
      <c r="P299" s="2">
        <v>6.2992125980000004</v>
      </c>
      <c r="Q299" s="2">
        <v>3.2927702220000001</v>
      </c>
      <c r="R299" s="2">
        <f t="shared" si="64"/>
        <v>0.39369092161212205</v>
      </c>
      <c r="S299" s="2">
        <v>1.8509050010000001</v>
      </c>
      <c r="T299" s="2">
        <v>4.0597198079999997</v>
      </c>
      <c r="U299" s="2">
        <v>0.22497187900000001</v>
      </c>
      <c r="V299" s="2">
        <v>1101</v>
      </c>
      <c r="W299" s="2">
        <v>7.59</v>
      </c>
      <c r="X299" s="2">
        <v>145.06</v>
      </c>
      <c r="Y299" s="2">
        <v>97</v>
      </c>
      <c r="Z299" s="2">
        <v>32.04</v>
      </c>
      <c r="AA299" s="2">
        <v>21.79</v>
      </c>
      <c r="AB299" s="2">
        <v>43.16</v>
      </c>
      <c r="AC299" s="2">
        <v>4.55</v>
      </c>
      <c r="AD299" s="2">
        <v>16.850000000000001</v>
      </c>
      <c r="AE299" s="2">
        <v>2.98</v>
      </c>
      <c r="AF299" s="2">
        <v>1.02</v>
      </c>
      <c r="AG299" s="2">
        <v>2.58</v>
      </c>
      <c r="AH299" s="2">
        <v>0.35</v>
      </c>
      <c r="AI299" s="2">
        <v>1.46</v>
      </c>
      <c r="AJ299" s="2">
        <v>0.3</v>
      </c>
      <c r="AK299" s="2">
        <v>0.74</v>
      </c>
      <c r="AL299" s="2"/>
      <c r="AM299" s="2">
        <v>0.68</v>
      </c>
      <c r="AN299" s="2">
        <v>0.09</v>
      </c>
      <c r="AO299" s="1">
        <v>2.5299999999999998</v>
      </c>
      <c r="AP299" s="1">
        <v>18.510000000000002</v>
      </c>
      <c r="AQ299" s="1">
        <v>19.600000000000001</v>
      </c>
      <c r="AR299" s="1">
        <v>-476</v>
      </c>
      <c r="AS299" s="1">
        <v>5074</v>
      </c>
      <c r="AT299" s="1">
        <v>12</v>
      </c>
      <c r="AU299" s="3">
        <v>2.219879411</v>
      </c>
      <c r="AV299" s="6">
        <f t="shared" si="53"/>
        <v>97</v>
      </c>
      <c r="AW299" s="5">
        <f t="shared" si="54"/>
        <v>0.33879373617104741</v>
      </c>
      <c r="AX299" s="5">
        <f t="shared" si="55"/>
        <v>1.0093255658179396</v>
      </c>
      <c r="AY299" s="5">
        <f t="shared" si="56"/>
        <v>0.13100096185866408</v>
      </c>
      <c r="AZ299" s="5">
        <f t="shared" si="57"/>
        <v>4.9889622668463612E-2</v>
      </c>
      <c r="BA299" s="5">
        <f t="shared" si="58"/>
        <v>0.11232547428673324</v>
      </c>
      <c r="BB299" s="5">
        <f t="shared" si="59"/>
        <v>1.1859563164327374</v>
      </c>
      <c r="BC299" s="5">
        <f t="shared" si="60"/>
        <v>8.0626238942991897</v>
      </c>
      <c r="BD299" s="5">
        <f t="shared" si="61"/>
        <v>3.3746965951053347E-3</v>
      </c>
    </row>
    <row r="300" spans="1:56" x14ac:dyDescent="0.3">
      <c r="A300" s="1">
        <v>2014</v>
      </c>
      <c r="B300" s="1" t="s">
        <v>58</v>
      </c>
      <c r="C300" s="1" t="s">
        <v>142</v>
      </c>
      <c r="D300" s="1" t="s">
        <v>59</v>
      </c>
      <c r="E300" s="1" t="s">
        <v>46</v>
      </c>
      <c r="F300" s="1">
        <v>8.7799999999999994</v>
      </c>
      <c r="G300" s="1">
        <v>-82.63</v>
      </c>
      <c r="H300" s="1" t="s">
        <v>47</v>
      </c>
      <c r="I300" s="1" t="s">
        <v>47</v>
      </c>
      <c r="J300" s="2">
        <v>60.765747220000002</v>
      </c>
      <c r="K300" s="2">
        <v>0.59695347899999995</v>
      </c>
      <c r="L300" s="2">
        <v>17.301358579999999</v>
      </c>
      <c r="M300" s="2">
        <v>5.4857966239999998</v>
      </c>
      <c r="N300" s="2">
        <f t="shared" si="63"/>
        <v>4.9372218988218988</v>
      </c>
      <c r="O300" s="2"/>
      <c r="P300" s="2">
        <v>6.3812268420000002</v>
      </c>
      <c r="Q300" s="2">
        <v>3.2111980240000002</v>
      </c>
      <c r="R300" s="2">
        <f t="shared" si="64"/>
        <v>0.39408843118236381</v>
      </c>
      <c r="S300" s="2">
        <v>1.924660354</v>
      </c>
      <c r="T300" s="2">
        <v>4.0345821329999998</v>
      </c>
      <c r="U300" s="2">
        <v>0.20584602699999999</v>
      </c>
      <c r="V300" s="2">
        <v>1142</v>
      </c>
      <c r="W300" s="2">
        <v>7.71</v>
      </c>
      <c r="X300" s="2">
        <v>148.12</v>
      </c>
      <c r="Y300" s="2">
        <v>100</v>
      </c>
      <c r="Z300" s="2">
        <v>34.450000000000003</v>
      </c>
      <c r="AA300" s="2">
        <v>22.74</v>
      </c>
      <c r="AB300" s="2">
        <v>46.39</v>
      </c>
      <c r="AC300" s="2">
        <v>4.66</v>
      </c>
      <c r="AD300" s="2">
        <v>16.55</v>
      </c>
      <c r="AE300" s="2">
        <v>2.89</v>
      </c>
      <c r="AF300" s="2">
        <v>0.97</v>
      </c>
      <c r="AG300" s="2">
        <v>2.52</v>
      </c>
      <c r="AH300" s="2">
        <v>0.35</v>
      </c>
      <c r="AI300" s="2">
        <v>1.42</v>
      </c>
      <c r="AJ300" s="2">
        <v>0.28000000000000003</v>
      </c>
      <c r="AK300" s="2">
        <v>0.74</v>
      </c>
      <c r="AL300" s="2"/>
      <c r="AM300" s="2">
        <v>0.66</v>
      </c>
      <c r="AN300" s="2">
        <v>0.09</v>
      </c>
      <c r="AO300" s="1">
        <v>2.52</v>
      </c>
      <c r="AP300" s="1">
        <v>18.88</v>
      </c>
      <c r="AQ300" s="1">
        <v>25.5</v>
      </c>
      <c r="AR300" s="1">
        <v>-483</v>
      </c>
      <c r="AS300" s="1">
        <v>4677</v>
      </c>
      <c r="AT300" s="1">
        <v>12</v>
      </c>
      <c r="AU300" s="3">
        <v>2.7896552909999999</v>
      </c>
      <c r="AV300" s="6">
        <f t="shared" si="53"/>
        <v>100</v>
      </c>
      <c r="AW300" s="5">
        <f t="shared" si="54"/>
        <v>0.33937541349548839</v>
      </c>
      <c r="AX300" s="5">
        <f t="shared" si="55"/>
        <v>1.0112455852887334</v>
      </c>
      <c r="AY300" s="5">
        <f t="shared" si="56"/>
        <v>0.13018980745401743</v>
      </c>
      <c r="AZ300" s="5">
        <f t="shared" si="57"/>
        <v>5.1877637574123989E-2</v>
      </c>
      <c r="BA300" s="5">
        <f t="shared" si="58"/>
        <v>0.11378792514265336</v>
      </c>
      <c r="BB300" s="5">
        <f t="shared" si="59"/>
        <v>1.1936275560632923</v>
      </c>
      <c r="BC300" s="5">
        <f t="shared" si="60"/>
        <v>8.0561033406132196</v>
      </c>
      <c r="BD300" s="5">
        <f t="shared" si="61"/>
        <v>3.456457001173923E-3</v>
      </c>
    </row>
    <row r="301" spans="1:56" x14ac:dyDescent="0.3">
      <c r="A301" s="1">
        <v>2014</v>
      </c>
      <c r="B301" s="1" t="s">
        <v>58</v>
      </c>
      <c r="C301" s="1" t="s">
        <v>345</v>
      </c>
      <c r="D301" s="1" t="s">
        <v>59</v>
      </c>
      <c r="E301" s="1" t="s">
        <v>46</v>
      </c>
      <c r="F301" s="1">
        <v>8.7799999999999994</v>
      </c>
      <c r="G301" s="1">
        <v>-82.63</v>
      </c>
      <c r="H301" s="1" t="s">
        <v>47</v>
      </c>
      <c r="I301" s="1" t="s">
        <v>47</v>
      </c>
      <c r="J301" s="2">
        <v>60.637971579999999</v>
      </c>
      <c r="K301" s="2">
        <v>0.63388201600000005</v>
      </c>
      <c r="L301" s="2">
        <v>17.45220325</v>
      </c>
      <c r="M301" s="2">
        <v>5.7253859519999999</v>
      </c>
      <c r="N301" s="2">
        <f t="shared" si="63"/>
        <v>5.1528525096525097</v>
      </c>
      <c r="O301" s="2"/>
      <c r="P301" s="2">
        <v>6.1343420919999998</v>
      </c>
      <c r="Q301" s="2">
        <v>3.363664247</v>
      </c>
      <c r="R301" s="2">
        <f t="shared" si="64"/>
        <v>0.39495774424121688</v>
      </c>
      <c r="S301" s="2">
        <v>1.8811982410000001</v>
      </c>
      <c r="T301" s="2">
        <v>3.854411614</v>
      </c>
      <c r="U301" s="2">
        <v>0.224925877</v>
      </c>
      <c r="V301" s="2">
        <v>1111</v>
      </c>
      <c r="W301" s="2">
        <v>8.07</v>
      </c>
      <c r="X301" s="2">
        <v>137.66999999999999</v>
      </c>
      <c r="Y301" s="2">
        <v>111</v>
      </c>
      <c r="Z301" s="2">
        <v>28.45</v>
      </c>
      <c r="AA301" s="2">
        <v>21.34</v>
      </c>
      <c r="AB301" s="2">
        <v>42.05</v>
      </c>
      <c r="AC301" s="2">
        <v>4.88</v>
      </c>
      <c r="AD301" s="2">
        <v>18.37</v>
      </c>
      <c r="AE301" s="2">
        <v>3.23</v>
      </c>
      <c r="AF301" s="2">
        <v>1.03</v>
      </c>
      <c r="AG301" s="2">
        <v>2.69</v>
      </c>
      <c r="AH301" s="2">
        <v>0.34</v>
      </c>
      <c r="AI301" s="2">
        <v>1.59</v>
      </c>
      <c r="AJ301" s="2">
        <v>0.28999999999999998</v>
      </c>
      <c r="AK301" s="2">
        <v>0.75</v>
      </c>
      <c r="AL301" s="2"/>
      <c r="AM301" s="2">
        <v>0.75</v>
      </c>
      <c r="AN301" s="2">
        <v>0.11</v>
      </c>
      <c r="AO301" s="1">
        <v>2.58</v>
      </c>
      <c r="AP301" s="1">
        <v>18.09</v>
      </c>
      <c r="AQ301" s="1">
        <v>23.3</v>
      </c>
      <c r="AR301" s="1">
        <v>-800</v>
      </c>
      <c r="AS301" s="1">
        <v>8191</v>
      </c>
      <c r="AT301" s="1">
        <v>12</v>
      </c>
      <c r="AU301" s="3">
        <v>0.85098298400000005</v>
      </c>
      <c r="AV301" s="6">
        <f t="shared" si="53"/>
        <v>111</v>
      </c>
      <c r="AW301" s="5">
        <f t="shared" si="54"/>
        <v>0.34233431247548057</v>
      </c>
      <c r="AX301" s="5">
        <f t="shared" si="55"/>
        <v>1.0091191808953237</v>
      </c>
      <c r="AY301" s="5">
        <f t="shared" si="56"/>
        <v>0.12437597979993546</v>
      </c>
      <c r="AZ301" s="5">
        <f t="shared" si="57"/>
        <v>5.0706152048517521E-2</v>
      </c>
      <c r="BA301" s="5">
        <f t="shared" si="58"/>
        <v>0.10938555798858773</v>
      </c>
      <c r="BB301" s="5">
        <f t="shared" si="59"/>
        <v>1.1400963071322769</v>
      </c>
      <c r="BC301" s="5">
        <f t="shared" si="60"/>
        <v>8.1016049022045813</v>
      </c>
      <c r="BD301" s="5">
        <f t="shared" si="61"/>
        <v>4.0152742573643686E-3</v>
      </c>
    </row>
    <row r="302" spans="1:56" x14ac:dyDescent="0.3">
      <c r="A302" s="1">
        <v>2014</v>
      </c>
      <c r="B302" s="1" t="s">
        <v>58</v>
      </c>
      <c r="C302" s="1" t="s">
        <v>309</v>
      </c>
      <c r="D302" s="1" t="s">
        <v>106</v>
      </c>
      <c r="E302" s="1" t="s">
        <v>46</v>
      </c>
      <c r="F302" s="1">
        <v>8.8000000000000007</v>
      </c>
      <c r="G302" s="1">
        <v>-80.59</v>
      </c>
      <c r="H302" s="1" t="s">
        <v>47</v>
      </c>
      <c r="I302" s="1" t="s">
        <v>47</v>
      </c>
      <c r="J302" s="2">
        <v>59.849868129999997</v>
      </c>
      <c r="K302" s="2">
        <v>0.68979509000000006</v>
      </c>
      <c r="L302" s="2">
        <v>16.413065530000001</v>
      </c>
      <c r="M302" s="2">
        <v>6.451612903</v>
      </c>
      <c r="N302" s="2">
        <f t="shared" si="63"/>
        <v>5.806457419157419</v>
      </c>
      <c r="O302" s="2"/>
      <c r="P302" s="2">
        <v>6.7660783120000003</v>
      </c>
      <c r="Q302" s="2">
        <v>3.7938729969999998</v>
      </c>
      <c r="R302" s="2">
        <f t="shared" si="64"/>
        <v>0.39518150235901117</v>
      </c>
      <c r="S302" s="2">
        <v>2.8403327250000001</v>
      </c>
      <c r="T302" s="2">
        <v>2.8809089060000002</v>
      </c>
      <c r="U302" s="2">
        <v>0.21302495399999999</v>
      </c>
      <c r="V302" s="2">
        <v>1392</v>
      </c>
      <c r="W302" s="2">
        <v>11.08</v>
      </c>
      <c r="X302" s="2">
        <v>125.63</v>
      </c>
      <c r="Y302" s="2">
        <v>119</v>
      </c>
      <c r="Z302" s="2">
        <v>25.26</v>
      </c>
      <c r="AA302" s="2">
        <v>24</v>
      </c>
      <c r="AB302" s="2">
        <v>54.42</v>
      </c>
      <c r="AC302" s="2">
        <v>6.1</v>
      </c>
      <c r="AD302" s="2">
        <v>23.02</v>
      </c>
      <c r="AE302" s="2">
        <v>4.17</v>
      </c>
      <c r="AF302" s="2">
        <v>1.33</v>
      </c>
      <c r="AG302" s="2">
        <v>3.8</v>
      </c>
      <c r="AH302" s="2">
        <v>0.53</v>
      </c>
      <c r="AI302" s="2">
        <v>2.54</v>
      </c>
      <c r="AJ302" s="2">
        <v>0.46</v>
      </c>
      <c r="AK302" s="2">
        <v>1.1200000000000001</v>
      </c>
      <c r="AL302" s="2"/>
      <c r="AM302" s="2">
        <v>0.95</v>
      </c>
      <c r="AN302" s="2">
        <v>0.12</v>
      </c>
      <c r="AO302" s="1">
        <v>2.87</v>
      </c>
      <c r="AP302" s="1">
        <v>17.36</v>
      </c>
      <c r="AQ302" s="1">
        <v>-3.9</v>
      </c>
      <c r="AR302" s="1">
        <v>-353</v>
      </c>
      <c r="AS302" s="1">
        <v>628</v>
      </c>
      <c r="AT302" s="1">
        <v>12</v>
      </c>
      <c r="AU302" s="3">
        <v>1.0652780630000001</v>
      </c>
      <c r="AV302" s="6">
        <f t="shared" si="53"/>
        <v>119</v>
      </c>
      <c r="AW302" s="5">
        <f t="shared" si="54"/>
        <v>0.32195106963515102</v>
      </c>
      <c r="AX302" s="5">
        <f t="shared" si="55"/>
        <v>0.99600379647195858</v>
      </c>
      <c r="AY302" s="5">
        <f t="shared" si="56"/>
        <v>9.2962533268796402E-2</v>
      </c>
      <c r="AZ302" s="5">
        <f t="shared" si="57"/>
        <v>7.6558833557951483E-2</v>
      </c>
      <c r="BA302" s="5">
        <f t="shared" si="58"/>
        <v>0.1206504691868759</v>
      </c>
      <c r="BB302" s="5">
        <f t="shared" si="59"/>
        <v>1.2811593458030677</v>
      </c>
      <c r="BC302" s="5">
        <f t="shared" si="60"/>
        <v>7.9817013193344097</v>
      </c>
      <c r="BD302" s="5">
        <f t="shared" si="61"/>
        <v>3.8182620645887543E-3</v>
      </c>
    </row>
    <row r="303" spans="1:56" x14ac:dyDescent="0.3">
      <c r="A303" s="1">
        <v>2014</v>
      </c>
      <c r="B303" s="1" t="s">
        <v>58</v>
      </c>
      <c r="C303" s="1" t="s">
        <v>96</v>
      </c>
      <c r="D303" s="1" t="s">
        <v>59</v>
      </c>
      <c r="E303" s="1" t="s">
        <v>46</v>
      </c>
      <c r="F303" s="1">
        <v>8.7799999999999994</v>
      </c>
      <c r="G303" s="1">
        <v>-82.63</v>
      </c>
      <c r="H303" s="1" t="s">
        <v>47</v>
      </c>
      <c r="I303" s="1" t="s">
        <v>47</v>
      </c>
      <c r="J303" s="2">
        <v>60.666121779999997</v>
      </c>
      <c r="K303" s="2">
        <v>0.60277891299999997</v>
      </c>
      <c r="L303" s="2">
        <v>17.255823459999998</v>
      </c>
      <c r="M303" s="2">
        <v>5.6599918269999998</v>
      </c>
      <c r="N303" s="2">
        <f t="shared" si="63"/>
        <v>5.0939977382977375</v>
      </c>
      <c r="O303" s="2"/>
      <c r="P303" s="2">
        <v>6.3649366570000003</v>
      </c>
      <c r="Q303" s="2">
        <v>3.330608909</v>
      </c>
      <c r="R303" s="2">
        <f t="shared" si="64"/>
        <v>0.39534295765231015</v>
      </c>
      <c r="S303" s="2">
        <v>1.8389865139999999</v>
      </c>
      <c r="T303" s="2">
        <v>3.9844707810000002</v>
      </c>
      <c r="U303" s="2">
        <v>0.20433183499999999</v>
      </c>
      <c r="V303" s="2">
        <v>1089</v>
      </c>
      <c r="W303" s="2">
        <v>7.57</v>
      </c>
      <c r="X303" s="2">
        <v>143.86000000000001</v>
      </c>
      <c r="Y303" s="2">
        <v>95</v>
      </c>
      <c r="Z303" s="2">
        <v>30.94</v>
      </c>
      <c r="AA303" s="2">
        <v>21.66</v>
      </c>
      <c r="AB303" s="2">
        <v>43.82</v>
      </c>
      <c r="AC303" s="2">
        <v>4.63</v>
      </c>
      <c r="AD303" s="2">
        <v>16.38</v>
      </c>
      <c r="AE303" s="2">
        <v>2.95</v>
      </c>
      <c r="AF303" s="2">
        <v>0.98</v>
      </c>
      <c r="AG303" s="2">
        <v>2.54</v>
      </c>
      <c r="AH303" s="2">
        <v>0.32</v>
      </c>
      <c r="AI303" s="2">
        <v>1.28</v>
      </c>
      <c r="AJ303" s="2">
        <v>0.26</v>
      </c>
      <c r="AK303" s="2">
        <v>0.65</v>
      </c>
      <c r="AL303" s="2"/>
      <c r="AM303" s="2">
        <v>0.7</v>
      </c>
      <c r="AN303" s="2">
        <v>0.09</v>
      </c>
      <c r="AO303" s="1">
        <v>2.48</v>
      </c>
      <c r="AP303" s="1">
        <v>18.940000000000001</v>
      </c>
      <c r="AQ303" s="1">
        <v>27.4</v>
      </c>
      <c r="AR303" s="1">
        <v>-728</v>
      </c>
      <c r="AS303" s="1">
        <v>8133</v>
      </c>
      <c r="AT303" s="1">
        <v>12</v>
      </c>
      <c r="AU303" s="3">
        <v>4.0562975730000002</v>
      </c>
      <c r="AV303" s="6">
        <f t="shared" si="53"/>
        <v>95</v>
      </c>
      <c r="AW303" s="5">
        <f t="shared" si="54"/>
        <v>0.33848221773244402</v>
      </c>
      <c r="AX303" s="5">
        <f t="shared" si="55"/>
        <v>1.0095876481943751</v>
      </c>
      <c r="AY303" s="5">
        <f t="shared" si="56"/>
        <v>0.12857279060987417</v>
      </c>
      <c r="AZ303" s="5">
        <f t="shared" si="57"/>
        <v>4.9568369649595684E-2</v>
      </c>
      <c r="BA303" s="5">
        <f t="shared" si="58"/>
        <v>0.1134974439550642</v>
      </c>
      <c r="BB303" s="5">
        <f t="shared" si="59"/>
        <v>1.1855530745793672</v>
      </c>
      <c r="BC303" s="5">
        <f t="shared" si="60"/>
        <v>8.0629666498745536</v>
      </c>
      <c r="BD303" s="5">
        <f t="shared" si="61"/>
        <v>3.3062482628468835E-3</v>
      </c>
    </row>
    <row r="304" spans="1:56" x14ac:dyDescent="0.3">
      <c r="A304" s="1">
        <v>2014</v>
      </c>
      <c r="B304" s="1" t="s">
        <v>58</v>
      </c>
      <c r="C304" s="1" t="s">
        <v>452</v>
      </c>
      <c r="D304" s="1" t="s">
        <v>59</v>
      </c>
      <c r="E304" s="1" t="s">
        <v>46</v>
      </c>
      <c r="F304" s="1">
        <v>8.7799999999999994</v>
      </c>
      <c r="G304" s="1">
        <v>-82.63</v>
      </c>
      <c r="H304" s="1" t="s">
        <v>47</v>
      </c>
      <c r="I304" s="1" t="s">
        <v>47</v>
      </c>
      <c r="J304" s="2">
        <v>58.523833930000002</v>
      </c>
      <c r="K304" s="2">
        <v>0.69707842099999995</v>
      </c>
      <c r="L304" s="2">
        <v>17.703741669999999</v>
      </c>
      <c r="M304" s="2">
        <v>6.3147104049999996</v>
      </c>
      <c r="N304" s="2">
        <f t="shared" si="63"/>
        <v>5.6832450477450474</v>
      </c>
      <c r="O304" s="2"/>
      <c r="P304" s="2">
        <v>7.124551512</v>
      </c>
      <c r="Q304" s="2">
        <v>3.7211686309999998</v>
      </c>
      <c r="R304" s="2">
        <f t="shared" si="64"/>
        <v>0.39568321408598045</v>
      </c>
      <c r="S304" s="2">
        <v>1.6504356739999999</v>
      </c>
      <c r="T304" s="2">
        <v>3.9159405430000001</v>
      </c>
      <c r="U304" s="2">
        <v>0.246027678</v>
      </c>
      <c r="V304" s="2">
        <v>1236</v>
      </c>
      <c r="W304" s="2">
        <v>9.8000000000000007</v>
      </c>
      <c r="X304" s="2">
        <v>126.12</v>
      </c>
      <c r="Y304" s="2">
        <v>95</v>
      </c>
      <c r="Z304" s="2">
        <v>33.92</v>
      </c>
      <c r="AA304" s="2">
        <v>24.42</v>
      </c>
      <c r="AB304" s="2">
        <v>45.79</v>
      </c>
      <c r="AC304" s="2">
        <v>5.32</v>
      </c>
      <c r="AD304" s="2">
        <v>20.350000000000001</v>
      </c>
      <c r="AE304" s="2">
        <v>3.5</v>
      </c>
      <c r="AF304" s="2">
        <v>1.07</v>
      </c>
      <c r="AG304" s="2">
        <v>2.65</v>
      </c>
      <c r="AH304" s="2">
        <v>0.34</v>
      </c>
      <c r="AI304" s="2">
        <v>1.66</v>
      </c>
      <c r="AJ304" s="2">
        <v>0.31</v>
      </c>
      <c r="AK304" s="2">
        <v>0.82</v>
      </c>
      <c r="AL304" s="2"/>
      <c r="AM304" s="2">
        <v>0.72</v>
      </c>
      <c r="AN304" s="2">
        <v>0.11</v>
      </c>
      <c r="AO304" s="1">
        <v>2.63</v>
      </c>
      <c r="AP304" s="1">
        <v>18.68</v>
      </c>
      <c r="AQ304" s="1">
        <v>24.7</v>
      </c>
      <c r="AR304" s="1">
        <v>-749</v>
      </c>
      <c r="AS304" s="1">
        <v>6195</v>
      </c>
      <c r="AT304" s="1">
        <v>12</v>
      </c>
      <c r="AU304" s="3">
        <v>0.40998443800000001</v>
      </c>
      <c r="AV304" s="6">
        <f t="shared" si="53"/>
        <v>95</v>
      </c>
      <c r="AW304" s="5">
        <f t="shared" si="54"/>
        <v>0.34726837328364063</v>
      </c>
      <c r="AX304" s="5">
        <f t="shared" si="55"/>
        <v>0.97393632767515392</v>
      </c>
      <c r="AY304" s="5">
        <f t="shared" si="56"/>
        <v>0.12636142442723461</v>
      </c>
      <c r="AZ304" s="5">
        <f t="shared" si="57"/>
        <v>4.4486136765498646E-2</v>
      </c>
      <c r="BA304" s="5">
        <f t="shared" si="58"/>
        <v>0.1270426446504993</v>
      </c>
      <c r="BB304" s="5">
        <f t="shared" si="59"/>
        <v>1.2563901088227736</v>
      </c>
      <c r="BC304" s="5">
        <f t="shared" si="60"/>
        <v>8.0027551707676601</v>
      </c>
      <c r="BD304" s="5">
        <f t="shared" si="61"/>
        <v>3.1130489387464514E-3</v>
      </c>
    </row>
    <row r="305" spans="1:56" x14ac:dyDescent="0.3">
      <c r="A305" s="1">
        <v>2014</v>
      </c>
      <c r="B305" s="1" t="s">
        <v>58</v>
      </c>
      <c r="C305" s="1" t="s">
        <v>176</v>
      </c>
      <c r="D305" s="1" t="s">
        <v>59</v>
      </c>
      <c r="E305" s="1" t="s">
        <v>46</v>
      </c>
      <c r="F305" s="1">
        <v>8.7799999999999994</v>
      </c>
      <c r="G305" s="1">
        <v>-82.63</v>
      </c>
      <c r="H305" s="1" t="s">
        <v>47</v>
      </c>
      <c r="I305" s="1" t="s">
        <v>47</v>
      </c>
      <c r="J305" s="2">
        <v>59.626496080000003</v>
      </c>
      <c r="K305" s="2">
        <v>0.70160957499999999</v>
      </c>
      <c r="L305" s="2">
        <v>17.251341310000001</v>
      </c>
      <c r="M305" s="2">
        <v>5.9843169620000003</v>
      </c>
      <c r="N305" s="2">
        <f t="shared" si="63"/>
        <v>5.3858906516906515</v>
      </c>
      <c r="O305" s="2"/>
      <c r="P305" s="2">
        <v>6.7787866279999998</v>
      </c>
      <c r="Q305" s="2">
        <v>3.5802723900000002</v>
      </c>
      <c r="R305" s="2">
        <f t="shared" si="64"/>
        <v>0.39930931139134257</v>
      </c>
      <c r="S305" s="2">
        <v>1.8159306639999999</v>
      </c>
      <c r="T305" s="2">
        <v>3.900123813</v>
      </c>
      <c r="U305" s="2">
        <v>0.257944697</v>
      </c>
      <c r="V305" s="2">
        <v>1115</v>
      </c>
      <c r="W305" s="2">
        <v>9.17</v>
      </c>
      <c r="X305" s="2">
        <v>121.59</v>
      </c>
      <c r="Y305" s="2">
        <v>108</v>
      </c>
      <c r="Z305" s="2">
        <v>30.77</v>
      </c>
      <c r="AA305" s="2">
        <v>24.31</v>
      </c>
      <c r="AB305" s="2">
        <v>49.79</v>
      </c>
      <c r="AC305" s="2">
        <v>5.33</v>
      </c>
      <c r="AD305" s="2">
        <v>19.989999999999998</v>
      </c>
      <c r="AE305" s="2">
        <v>3.59</v>
      </c>
      <c r="AF305" s="2">
        <v>1.1100000000000001</v>
      </c>
      <c r="AG305" s="2">
        <v>3.13</v>
      </c>
      <c r="AH305" s="2">
        <v>0.41</v>
      </c>
      <c r="AI305" s="2">
        <v>1.73</v>
      </c>
      <c r="AJ305" s="2">
        <v>0.32</v>
      </c>
      <c r="AK305" s="2">
        <v>0.87</v>
      </c>
      <c r="AL305" s="2"/>
      <c r="AM305" s="2">
        <v>0.79</v>
      </c>
      <c r="AN305" s="2">
        <v>0.11</v>
      </c>
      <c r="AO305" s="1">
        <v>2.68</v>
      </c>
      <c r="AP305" s="1">
        <v>18.43</v>
      </c>
      <c r="AQ305" s="1">
        <v>16.5</v>
      </c>
      <c r="AR305" s="1">
        <v>-614</v>
      </c>
      <c r="AS305" s="1">
        <v>7271</v>
      </c>
      <c r="AT305" s="1">
        <v>12</v>
      </c>
      <c r="AU305" s="3">
        <v>2.2147312289999999</v>
      </c>
      <c r="AV305" s="6">
        <f t="shared" si="53"/>
        <v>108</v>
      </c>
      <c r="AW305" s="5">
        <f t="shared" si="54"/>
        <v>0.33839429795998432</v>
      </c>
      <c r="AX305" s="5">
        <f t="shared" si="55"/>
        <v>0.9922865049093027</v>
      </c>
      <c r="AY305" s="5">
        <f t="shared" si="56"/>
        <v>0.12585104269119071</v>
      </c>
      <c r="AZ305" s="5">
        <f t="shared" si="57"/>
        <v>4.8946918167115896E-2</v>
      </c>
      <c r="BA305" s="5">
        <f t="shared" si="58"/>
        <v>0.12087707967189729</v>
      </c>
      <c r="BB305" s="5">
        <f t="shared" si="59"/>
        <v>1.2405355886469069</v>
      </c>
      <c r="BC305" s="5">
        <f t="shared" si="60"/>
        <v>8.0162315129171446</v>
      </c>
      <c r="BD305" s="5">
        <f t="shared" si="61"/>
        <v>3.5870613067498689E-3</v>
      </c>
    </row>
    <row r="306" spans="1:56" x14ac:dyDescent="0.3">
      <c r="A306" s="1">
        <v>2014</v>
      </c>
      <c r="B306" s="1" t="s">
        <v>58</v>
      </c>
      <c r="C306" s="1" t="s">
        <v>233</v>
      </c>
      <c r="D306" s="1" t="s">
        <v>106</v>
      </c>
      <c r="E306" s="1" t="s">
        <v>46</v>
      </c>
      <c r="F306" s="1">
        <v>8.8000000000000007</v>
      </c>
      <c r="G306" s="1">
        <v>-80.59</v>
      </c>
      <c r="H306" s="1" t="s">
        <v>47</v>
      </c>
      <c r="I306" s="1" t="s">
        <v>47</v>
      </c>
      <c r="J306" s="2">
        <v>59.618328400000003</v>
      </c>
      <c r="K306" s="2">
        <v>0.70415348499999997</v>
      </c>
      <c r="L306" s="2">
        <v>16.369017249999999</v>
      </c>
      <c r="M306" s="2">
        <v>6.4802530870000004</v>
      </c>
      <c r="N306" s="2">
        <f t="shared" si="63"/>
        <v>5.8322336105336108</v>
      </c>
      <c r="O306" s="2"/>
      <c r="P306" s="2">
        <v>6.898663129</v>
      </c>
      <c r="Q306" s="2">
        <v>3.918767221</v>
      </c>
      <c r="R306" s="2">
        <f t="shared" si="64"/>
        <v>0.40188359007489355</v>
      </c>
      <c r="S306" s="2">
        <v>2.8880498010000002</v>
      </c>
      <c r="T306" s="2">
        <v>2.8166139399999999</v>
      </c>
      <c r="U306" s="2">
        <v>0.20410245900000001</v>
      </c>
      <c r="V306" s="2">
        <v>1421</v>
      </c>
      <c r="W306" s="2">
        <v>11.11</v>
      </c>
      <c r="X306" s="2">
        <v>127.9</v>
      </c>
      <c r="Y306" s="2">
        <v>119</v>
      </c>
      <c r="Z306" s="2">
        <v>26.58</v>
      </c>
      <c r="AA306" s="2">
        <v>24.19</v>
      </c>
      <c r="AB306" s="2">
        <v>48.74</v>
      </c>
      <c r="AC306" s="2">
        <v>5.47</v>
      </c>
      <c r="AD306" s="2">
        <v>21.53</v>
      </c>
      <c r="AE306" s="2">
        <v>4.05</v>
      </c>
      <c r="AF306" s="2">
        <v>1.29</v>
      </c>
      <c r="AG306" s="2">
        <v>3.39</v>
      </c>
      <c r="AH306" s="2">
        <v>0.44</v>
      </c>
      <c r="AI306" s="2">
        <v>1.98</v>
      </c>
      <c r="AJ306" s="2">
        <v>0.37</v>
      </c>
      <c r="AK306" s="2">
        <v>1</v>
      </c>
      <c r="AL306" s="2"/>
      <c r="AM306" s="2">
        <v>0.91</v>
      </c>
      <c r="AN306" s="2">
        <v>0.12</v>
      </c>
      <c r="AO306" s="1">
        <v>2.77</v>
      </c>
      <c r="AP306" s="1">
        <v>17.68</v>
      </c>
      <c r="AQ306" s="1">
        <v>10.5</v>
      </c>
      <c r="AR306" s="1">
        <v>-592</v>
      </c>
      <c r="AS306" s="1">
        <v>6630</v>
      </c>
      <c r="AT306" s="1">
        <v>12</v>
      </c>
      <c r="AU306" s="3">
        <v>1.557768839</v>
      </c>
      <c r="AV306" s="6">
        <f t="shared" si="53"/>
        <v>119</v>
      </c>
      <c r="AW306" s="5">
        <f t="shared" si="54"/>
        <v>0.32108703903491559</v>
      </c>
      <c r="AX306" s="5">
        <f t="shared" si="55"/>
        <v>0.99215058079547347</v>
      </c>
      <c r="AY306" s="5">
        <f t="shared" si="56"/>
        <v>9.0887832849306224E-2</v>
      </c>
      <c r="AZ306" s="5">
        <f t="shared" si="57"/>
        <v>7.7845008113207548E-2</v>
      </c>
      <c r="BA306" s="5">
        <f t="shared" si="58"/>
        <v>0.1230146777639087</v>
      </c>
      <c r="BB306" s="5">
        <f t="shared" si="59"/>
        <v>1.3019634712661818</v>
      </c>
      <c r="BC306" s="5">
        <f t="shared" si="60"/>
        <v>7.9640178126907619</v>
      </c>
      <c r="BD306" s="5">
        <f t="shared" si="61"/>
        <v>3.7513352960075221E-3</v>
      </c>
    </row>
    <row r="307" spans="1:56" x14ac:dyDescent="0.3">
      <c r="A307" s="1">
        <v>2014</v>
      </c>
      <c r="B307" s="1" t="s">
        <v>58</v>
      </c>
      <c r="C307" s="1" t="s">
        <v>286</v>
      </c>
      <c r="D307" s="1" t="s">
        <v>106</v>
      </c>
      <c r="E307" s="1" t="s">
        <v>46</v>
      </c>
      <c r="F307" s="1">
        <v>8.8000000000000007</v>
      </c>
      <c r="G307" s="1">
        <v>-80.59</v>
      </c>
      <c r="H307" s="1" t="s">
        <v>47</v>
      </c>
      <c r="I307" s="1" t="s">
        <v>47</v>
      </c>
      <c r="J307" s="2">
        <v>57.625729800000002</v>
      </c>
      <c r="K307" s="2">
        <v>0.73747823400000001</v>
      </c>
      <c r="L307" s="2">
        <v>16.961999389999999</v>
      </c>
      <c r="M307" s="2">
        <v>7.0060432239999999</v>
      </c>
      <c r="N307" s="2">
        <f t="shared" ref="N307:N332" si="65">O307+M307/1.11111</f>
        <v>6.3054452070452065</v>
      </c>
      <c r="O307" s="2"/>
      <c r="P307" s="2">
        <v>7.7947352250000002</v>
      </c>
      <c r="Q307" s="2">
        <v>4.3224418719999997</v>
      </c>
      <c r="R307" s="2">
        <f t="shared" si="64"/>
        <v>0.40670754589804337</v>
      </c>
      <c r="S307" s="2">
        <v>2.570931066</v>
      </c>
      <c r="T307" s="2">
        <v>2.6631158460000002</v>
      </c>
      <c r="U307" s="2">
        <v>0.215097818</v>
      </c>
      <c r="V307" s="2">
        <v>1406</v>
      </c>
      <c r="W307" s="2">
        <v>10.89</v>
      </c>
      <c r="X307" s="2">
        <v>129.11000000000001</v>
      </c>
      <c r="Y307" s="2">
        <v>101</v>
      </c>
      <c r="Z307" s="2">
        <v>23.73</v>
      </c>
      <c r="AA307" s="2">
        <v>22.54</v>
      </c>
      <c r="AB307" s="2">
        <v>45.85</v>
      </c>
      <c r="AC307" s="2">
        <v>5.39</v>
      </c>
      <c r="AD307" s="2">
        <v>21.36</v>
      </c>
      <c r="AE307" s="2">
        <v>4.17</v>
      </c>
      <c r="AF307" s="2">
        <v>1.32</v>
      </c>
      <c r="AG307" s="2">
        <v>3.55</v>
      </c>
      <c r="AH307" s="2">
        <v>0.47</v>
      </c>
      <c r="AI307" s="2">
        <v>2.1</v>
      </c>
      <c r="AJ307" s="2">
        <v>0.39</v>
      </c>
      <c r="AK307" s="2">
        <v>1.01</v>
      </c>
      <c r="AL307" s="2"/>
      <c r="AM307" s="2">
        <v>0.95</v>
      </c>
      <c r="AN307" s="2">
        <v>0.13</v>
      </c>
      <c r="AO307" s="1">
        <v>2.79</v>
      </c>
      <c r="AP307" s="1">
        <v>17.03</v>
      </c>
      <c r="AQ307" s="1">
        <v>4.9000000000000004</v>
      </c>
      <c r="AR307" s="1">
        <v>-620</v>
      </c>
      <c r="AS307" s="1">
        <v>8224</v>
      </c>
      <c r="AT307" s="1">
        <v>12</v>
      </c>
      <c r="AU307" s="3">
        <v>1.1839812780000001</v>
      </c>
      <c r="AV307" s="6">
        <f t="shared" si="53"/>
        <v>101</v>
      </c>
      <c r="AW307" s="5">
        <f t="shared" si="54"/>
        <v>0.33271870125539421</v>
      </c>
      <c r="AX307" s="5">
        <f t="shared" si="55"/>
        <v>0.95899034448327503</v>
      </c>
      <c r="AY307" s="5">
        <f t="shared" si="56"/>
        <v>8.5934683639883838E-2</v>
      </c>
      <c r="AZ307" s="5">
        <f t="shared" si="57"/>
        <v>6.9297333315363877E-2</v>
      </c>
      <c r="BA307" s="5">
        <f t="shared" si="58"/>
        <v>0.1389931388195435</v>
      </c>
      <c r="BB307" s="5">
        <f t="shared" si="59"/>
        <v>1.3577360261732203</v>
      </c>
      <c r="BC307" s="5">
        <f t="shared" si="60"/>
        <v>7.9166111410197795</v>
      </c>
      <c r="BD307" s="5">
        <f t="shared" si="61"/>
        <v>3.0364898922366416E-3</v>
      </c>
    </row>
    <row r="308" spans="1:56" x14ac:dyDescent="0.3">
      <c r="A308" s="1">
        <v>2014</v>
      </c>
      <c r="B308" s="1" t="s">
        <v>58</v>
      </c>
      <c r="C308" s="1" t="s">
        <v>138</v>
      </c>
      <c r="D308" s="1" t="s">
        <v>59</v>
      </c>
      <c r="E308" s="1" t="s">
        <v>46</v>
      </c>
      <c r="F308" s="1">
        <v>8.7799999999999994</v>
      </c>
      <c r="G308" s="1">
        <v>-82.63</v>
      </c>
      <c r="H308" s="1" t="s">
        <v>47</v>
      </c>
      <c r="I308" s="1" t="s">
        <v>47</v>
      </c>
      <c r="J308" s="2">
        <v>62.137109100000004</v>
      </c>
      <c r="K308" s="2">
        <v>0.55006621200000005</v>
      </c>
      <c r="L308" s="2">
        <v>17.194662319999999</v>
      </c>
      <c r="M308" s="2">
        <v>4.8181725579999997</v>
      </c>
      <c r="N308" s="2">
        <f t="shared" si="65"/>
        <v>4.3363596385596379</v>
      </c>
      <c r="O308" s="2"/>
      <c r="P308" s="2">
        <v>6.0507283279999999</v>
      </c>
      <c r="Q308" s="2">
        <v>2.9846185190000001</v>
      </c>
      <c r="R308" s="2">
        <f t="shared" si="64"/>
        <v>0.40768029281962609</v>
      </c>
      <c r="S308" s="2">
        <v>1.3853519409999999</v>
      </c>
      <c r="T308" s="2">
        <v>4.624630743</v>
      </c>
      <c r="U308" s="2">
        <v>0.183355404</v>
      </c>
      <c r="V308" s="2">
        <v>964</v>
      </c>
      <c r="W308" s="2">
        <v>6.3</v>
      </c>
      <c r="X308" s="2">
        <v>153.02000000000001</v>
      </c>
      <c r="Y308" s="2">
        <v>78</v>
      </c>
      <c r="Z308" s="2">
        <v>25.52</v>
      </c>
      <c r="AA308" s="2">
        <v>15.57</v>
      </c>
      <c r="AB308" s="2">
        <v>33.659999999999997</v>
      </c>
      <c r="AC308" s="2">
        <v>3.52</v>
      </c>
      <c r="AD308" s="2">
        <v>13.33</v>
      </c>
      <c r="AE308" s="2">
        <v>2.64</v>
      </c>
      <c r="AF308" s="2">
        <v>0.88</v>
      </c>
      <c r="AG308" s="2">
        <v>2.19</v>
      </c>
      <c r="AH308" s="2">
        <v>0.32</v>
      </c>
      <c r="AI308" s="2">
        <v>1.28</v>
      </c>
      <c r="AJ308" s="2">
        <v>0.28000000000000003</v>
      </c>
      <c r="AK308" s="2">
        <v>0.68</v>
      </c>
      <c r="AL308" s="2"/>
      <c r="AM308" s="2">
        <v>0.61</v>
      </c>
      <c r="AN308" s="2">
        <v>0.08</v>
      </c>
      <c r="AO308" s="1">
        <v>2.37</v>
      </c>
      <c r="AP308" s="1">
        <v>17.309999999999999</v>
      </c>
      <c r="AQ308" s="1">
        <v>10.6</v>
      </c>
      <c r="AR308" s="1">
        <v>-442</v>
      </c>
      <c r="AS308" s="1">
        <v>4206</v>
      </c>
      <c r="AT308" s="1">
        <v>12</v>
      </c>
      <c r="AU308" s="3">
        <v>2.9641059319999998</v>
      </c>
      <c r="AV308" s="6">
        <f t="shared" si="53"/>
        <v>78</v>
      </c>
      <c r="AW308" s="5">
        <f t="shared" si="54"/>
        <v>0.33728250921930164</v>
      </c>
      <c r="AX308" s="5">
        <f t="shared" si="55"/>
        <v>1.0340673839241139</v>
      </c>
      <c r="AY308" s="5">
        <f t="shared" si="56"/>
        <v>0.14922977550822847</v>
      </c>
      <c r="AZ308" s="5">
        <f t="shared" si="57"/>
        <v>3.7341022668463605E-2</v>
      </c>
      <c r="BA308" s="5">
        <f t="shared" si="58"/>
        <v>0.10789458502139801</v>
      </c>
      <c r="BB308" s="5">
        <f t="shared" si="59"/>
        <v>1.1536447791285747</v>
      </c>
      <c r="BC308" s="5">
        <f t="shared" si="60"/>
        <v>8.0900887010077298</v>
      </c>
      <c r="BD308" s="5">
        <f t="shared" si="61"/>
        <v>2.7892369880130794E-3</v>
      </c>
    </row>
    <row r="309" spans="1:56" x14ac:dyDescent="0.3">
      <c r="A309" s="1">
        <v>2014</v>
      </c>
      <c r="B309" s="1" t="s">
        <v>58</v>
      </c>
      <c r="C309" s="1" t="s">
        <v>291</v>
      </c>
      <c r="D309" s="1" t="s">
        <v>59</v>
      </c>
      <c r="E309" s="1" t="s">
        <v>46</v>
      </c>
      <c r="F309" s="1">
        <v>8.7799999999999994</v>
      </c>
      <c r="G309" s="1">
        <v>-82.63</v>
      </c>
      <c r="H309" s="1" t="s">
        <v>47</v>
      </c>
      <c r="I309" s="1" t="s">
        <v>47</v>
      </c>
      <c r="J309" s="2">
        <v>58.61571738</v>
      </c>
      <c r="K309" s="2">
        <v>0.69008136799999997</v>
      </c>
      <c r="L309" s="2">
        <v>17.416829750000002</v>
      </c>
      <c r="M309" s="2">
        <v>6.3137295289999997</v>
      </c>
      <c r="N309" s="2">
        <f t="shared" si="65"/>
        <v>5.6823622584622582</v>
      </c>
      <c r="O309" s="2"/>
      <c r="P309" s="2">
        <v>7.12740756</v>
      </c>
      <c r="Q309" s="2">
        <v>3.9138943249999998</v>
      </c>
      <c r="R309" s="2">
        <f t="shared" si="64"/>
        <v>0.40785636471465581</v>
      </c>
      <c r="S309" s="2">
        <v>1.6582552269999999</v>
      </c>
      <c r="T309" s="2">
        <v>3.9344937689999999</v>
      </c>
      <c r="U309" s="2">
        <v>0.226593882</v>
      </c>
      <c r="V309" s="2">
        <v>1174</v>
      </c>
      <c r="W309" s="2">
        <v>9.1199999999999992</v>
      </c>
      <c r="X309" s="2">
        <v>128.72999999999999</v>
      </c>
      <c r="Y309" s="2">
        <v>87</v>
      </c>
      <c r="Z309" s="2">
        <v>31.34</v>
      </c>
      <c r="AA309" s="2">
        <v>21.94</v>
      </c>
      <c r="AB309" s="2">
        <v>43.47</v>
      </c>
      <c r="AC309" s="2">
        <v>4.74</v>
      </c>
      <c r="AD309" s="2">
        <v>18.190000000000001</v>
      </c>
      <c r="AE309" s="2">
        <v>3.3</v>
      </c>
      <c r="AF309" s="2">
        <v>1.0900000000000001</v>
      </c>
      <c r="AG309" s="2">
        <v>2.73</v>
      </c>
      <c r="AH309" s="2">
        <v>0.38</v>
      </c>
      <c r="AI309" s="2">
        <v>1.65</v>
      </c>
      <c r="AJ309" s="2">
        <v>0.31</v>
      </c>
      <c r="AK309" s="2">
        <v>0.83</v>
      </c>
      <c r="AL309" s="2"/>
      <c r="AM309" s="2">
        <v>0.7</v>
      </c>
      <c r="AN309" s="2">
        <v>0.1</v>
      </c>
      <c r="AO309" s="1">
        <v>2.59</v>
      </c>
      <c r="AP309" s="1">
        <v>18.18</v>
      </c>
      <c r="AQ309" s="1">
        <v>13.9</v>
      </c>
      <c r="AR309" s="1">
        <v>-515</v>
      </c>
      <c r="AS309" s="1">
        <v>5971</v>
      </c>
      <c r="AT309" s="1">
        <v>12</v>
      </c>
      <c r="AU309" s="3">
        <v>1.1646935190000001</v>
      </c>
      <c r="AV309" s="6">
        <f t="shared" si="53"/>
        <v>87</v>
      </c>
      <c r="AW309" s="5">
        <f t="shared" si="54"/>
        <v>0.34164044233032564</v>
      </c>
      <c r="AX309" s="5">
        <f t="shared" si="55"/>
        <v>0.97546542486270593</v>
      </c>
      <c r="AY309" s="5">
        <f t="shared" si="56"/>
        <v>0.12696010871248789</v>
      </c>
      <c r="AZ309" s="5">
        <f t="shared" si="57"/>
        <v>4.469690638814016E-2</v>
      </c>
      <c r="BA309" s="5">
        <f t="shared" si="58"/>
        <v>0.1270935727532097</v>
      </c>
      <c r="BB309" s="5">
        <f t="shared" si="59"/>
        <v>1.2778195852848644</v>
      </c>
      <c r="BC309" s="5">
        <f t="shared" si="60"/>
        <v>7.984540115774883</v>
      </c>
      <c r="BD309" s="5">
        <f t="shared" si="61"/>
        <v>2.7994382839026098E-3</v>
      </c>
    </row>
    <row r="310" spans="1:56" x14ac:dyDescent="0.3">
      <c r="A310" s="1">
        <v>2014</v>
      </c>
      <c r="B310" s="1" t="s">
        <v>58</v>
      </c>
      <c r="C310" s="1" t="s">
        <v>184</v>
      </c>
      <c r="D310" s="1" t="s">
        <v>59</v>
      </c>
      <c r="E310" s="1" t="s">
        <v>46</v>
      </c>
      <c r="F310" s="1">
        <v>8.7799999999999994</v>
      </c>
      <c r="G310" s="1">
        <v>-82.63</v>
      </c>
      <c r="H310" s="1" t="s">
        <v>47</v>
      </c>
      <c r="I310" s="1" t="s">
        <v>47</v>
      </c>
      <c r="J310" s="2">
        <v>60.826974630000002</v>
      </c>
      <c r="K310" s="2">
        <v>0.59806145600000005</v>
      </c>
      <c r="L310" s="2">
        <v>17.271602390000002</v>
      </c>
      <c r="M310" s="2">
        <v>5.3516188900000001</v>
      </c>
      <c r="N310" s="2">
        <f t="shared" si="65"/>
        <v>4.8164618174618177</v>
      </c>
      <c r="O310" s="2"/>
      <c r="P310" s="2">
        <v>6.382759332</v>
      </c>
      <c r="Q310" s="2">
        <v>3.330583625</v>
      </c>
      <c r="R310" s="2">
        <f t="shared" si="64"/>
        <v>0.40880876981994441</v>
      </c>
      <c r="S310" s="2">
        <v>1.886987008</v>
      </c>
      <c r="T310" s="2">
        <v>4.0420705300000002</v>
      </c>
      <c r="U310" s="2">
        <v>0.216539493</v>
      </c>
      <c r="V310" s="2">
        <v>1100</v>
      </c>
      <c r="W310" s="2">
        <v>8.39</v>
      </c>
      <c r="X310" s="2">
        <v>131.11000000000001</v>
      </c>
      <c r="Y310" s="2">
        <v>98</v>
      </c>
      <c r="Z310" s="2">
        <v>31.4</v>
      </c>
      <c r="AA310" s="2">
        <v>21.98</v>
      </c>
      <c r="AB310" s="2">
        <v>43.9</v>
      </c>
      <c r="AC310" s="2">
        <v>4.72</v>
      </c>
      <c r="AD310" s="2">
        <v>17.739999999999998</v>
      </c>
      <c r="AE310" s="2">
        <v>3.19</v>
      </c>
      <c r="AF310" s="2">
        <v>1.04</v>
      </c>
      <c r="AG310" s="2">
        <v>2.83</v>
      </c>
      <c r="AH310" s="2">
        <v>0.39</v>
      </c>
      <c r="AI310" s="2">
        <v>1.63</v>
      </c>
      <c r="AJ310" s="2">
        <v>0.31</v>
      </c>
      <c r="AK310" s="2">
        <v>0.86</v>
      </c>
      <c r="AL310" s="2"/>
      <c r="AM310" s="2">
        <v>0.7</v>
      </c>
      <c r="AN310" s="2">
        <v>0.1</v>
      </c>
      <c r="AO310" s="1">
        <v>2.6</v>
      </c>
      <c r="AP310" s="1">
        <v>18.09</v>
      </c>
      <c r="AQ310" s="1">
        <v>14.4</v>
      </c>
      <c r="AR310" s="1">
        <v>-451</v>
      </c>
      <c r="AS310" s="1">
        <v>5585</v>
      </c>
      <c r="AT310" s="1">
        <v>12</v>
      </c>
      <c r="AU310" s="3">
        <v>2.1330925989999998</v>
      </c>
      <c r="AV310" s="6">
        <f t="shared" si="53"/>
        <v>98</v>
      </c>
      <c r="AW310" s="5">
        <f t="shared" si="54"/>
        <v>0.33879172989407613</v>
      </c>
      <c r="AX310" s="5">
        <f t="shared" si="55"/>
        <v>1.012264513729406</v>
      </c>
      <c r="AY310" s="5">
        <f t="shared" si="56"/>
        <v>0.13043144659567604</v>
      </c>
      <c r="AZ310" s="5">
        <f t="shared" si="57"/>
        <v>5.0862183504043125E-2</v>
      </c>
      <c r="BA310" s="5">
        <f t="shared" si="58"/>
        <v>0.11381525199714694</v>
      </c>
      <c r="BB310" s="5">
        <f t="shared" si="59"/>
        <v>1.1923834238491011</v>
      </c>
      <c r="BC310" s="5">
        <f t="shared" si="60"/>
        <v>8.0571608529952812</v>
      </c>
      <c r="BD310" s="5">
        <f t="shared" si="61"/>
        <v>3.3909118970528737E-3</v>
      </c>
    </row>
    <row r="311" spans="1:56" x14ac:dyDescent="0.3">
      <c r="A311" s="1">
        <v>2014</v>
      </c>
      <c r="B311" s="1" t="s">
        <v>58</v>
      </c>
      <c r="C311" s="1" t="s">
        <v>144</v>
      </c>
      <c r="D311" s="1" t="s">
        <v>106</v>
      </c>
      <c r="E311" s="1" t="s">
        <v>46</v>
      </c>
      <c r="F311" s="1">
        <v>8.8000000000000007</v>
      </c>
      <c r="G311" s="1">
        <v>-80.59</v>
      </c>
      <c r="H311" s="1" t="s">
        <v>47</v>
      </c>
      <c r="I311" s="1" t="s">
        <v>47</v>
      </c>
      <c r="J311" s="2">
        <v>59.137826349999997</v>
      </c>
      <c r="K311" s="2">
        <v>0.617283951</v>
      </c>
      <c r="L311" s="2">
        <v>17.081562439999999</v>
      </c>
      <c r="M311" s="2">
        <v>6.2639141870000001</v>
      </c>
      <c r="N311" s="2">
        <f t="shared" si="65"/>
        <v>5.6375284058284061</v>
      </c>
      <c r="O311" s="2"/>
      <c r="P311" s="2">
        <v>7.1341833640000001</v>
      </c>
      <c r="Q311" s="2">
        <v>3.9060918839999998</v>
      </c>
      <c r="R311" s="2">
        <f t="shared" si="64"/>
        <v>0.40928827482408475</v>
      </c>
      <c r="S311" s="2">
        <v>2.266747622</v>
      </c>
      <c r="T311" s="2">
        <v>3.2888079339999998</v>
      </c>
      <c r="U311" s="2">
        <v>0.21250759</v>
      </c>
      <c r="V311" s="2">
        <v>1268</v>
      </c>
      <c r="W311" s="2">
        <v>8.76</v>
      </c>
      <c r="X311" s="2">
        <v>144.75</v>
      </c>
      <c r="Y311" s="2">
        <v>84</v>
      </c>
      <c r="Z311" s="2">
        <v>24.13</v>
      </c>
      <c r="AA311" s="2">
        <v>18.579999999999998</v>
      </c>
      <c r="AB311" s="2">
        <v>44.73</v>
      </c>
      <c r="AC311" s="2">
        <v>4.93</v>
      </c>
      <c r="AD311" s="2">
        <v>18.100000000000001</v>
      </c>
      <c r="AE311" s="2">
        <v>3.27</v>
      </c>
      <c r="AF311" s="2">
        <v>1.1299999999999999</v>
      </c>
      <c r="AG311" s="2">
        <v>3.37</v>
      </c>
      <c r="AH311" s="2">
        <v>0.44</v>
      </c>
      <c r="AI311" s="2">
        <v>2.16</v>
      </c>
      <c r="AJ311" s="2">
        <v>0.41</v>
      </c>
      <c r="AK311" s="2">
        <v>0.95</v>
      </c>
      <c r="AL311" s="2"/>
      <c r="AM311" s="2">
        <v>0.77</v>
      </c>
      <c r="AN311" s="2">
        <v>0.08</v>
      </c>
      <c r="AO311" s="1">
        <v>2.67</v>
      </c>
      <c r="AP311" s="1">
        <v>17.350000000000001</v>
      </c>
      <c r="AQ311" s="1">
        <v>-17.7</v>
      </c>
      <c r="AR311" s="1">
        <v>-79</v>
      </c>
      <c r="AS311" s="1">
        <v>-4383</v>
      </c>
      <c r="AT311" s="1">
        <v>12</v>
      </c>
      <c r="AU311" s="3">
        <v>2.6981140350000001</v>
      </c>
      <c r="AV311" s="6">
        <f t="shared" si="53"/>
        <v>84</v>
      </c>
      <c r="AW311" s="5">
        <f t="shared" si="54"/>
        <v>0.33506399450765001</v>
      </c>
      <c r="AX311" s="5">
        <f t="shared" si="55"/>
        <v>0.98415420785488428</v>
      </c>
      <c r="AY311" s="5">
        <f t="shared" si="56"/>
        <v>0.10612481232655695</v>
      </c>
      <c r="AZ311" s="5">
        <f t="shared" si="57"/>
        <v>6.1098318652291102E-2</v>
      </c>
      <c r="BA311" s="5">
        <f t="shared" si="58"/>
        <v>0.12721439664764622</v>
      </c>
      <c r="BB311" s="5">
        <f t="shared" si="59"/>
        <v>1.2786838242888499</v>
      </c>
      <c r="BC311" s="5">
        <f t="shared" si="60"/>
        <v>7.9838055126214948</v>
      </c>
      <c r="BD311" s="5">
        <f t="shared" si="61"/>
        <v>2.7009210951882655E-3</v>
      </c>
    </row>
    <row r="312" spans="1:56" x14ac:dyDescent="0.3">
      <c r="A312" s="1">
        <v>2014</v>
      </c>
      <c r="B312" s="1" t="s">
        <v>58</v>
      </c>
      <c r="C312" s="1" t="s">
        <v>424</v>
      </c>
      <c r="D312" s="1" t="s">
        <v>59</v>
      </c>
      <c r="E312" s="1" t="s">
        <v>46</v>
      </c>
      <c r="F312" s="1">
        <v>8.7799999999999994</v>
      </c>
      <c r="G312" s="1">
        <v>-82.63</v>
      </c>
      <c r="H312" s="1" t="s">
        <v>47</v>
      </c>
      <c r="I312" s="1" t="s">
        <v>47</v>
      </c>
      <c r="J312" s="2">
        <v>60.108952619999997</v>
      </c>
      <c r="K312" s="2">
        <v>0.61671292</v>
      </c>
      <c r="L312" s="2">
        <v>17.360468699999998</v>
      </c>
      <c r="M312" s="2">
        <v>5.6223661219999999</v>
      </c>
      <c r="N312" s="2">
        <f t="shared" si="65"/>
        <v>5.0601345699345694</v>
      </c>
      <c r="O312" s="2"/>
      <c r="P312" s="2">
        <v>6.7221708290000004</v>
      </c>
      <c r="Q312" s="2">
        <v>3.5152636450000001</v>
      </c>
      <c r="R312" s="2">
        <f t="shared" si="64"/>
        <v>0.40992424571933672</v>
      </c>
      <c r="S312" s="2">
        <v>1.798746017</v>
      </c>
      <c r="T312" s="2">
        <v>3.9366841400000001</v>
      </c>
      <c r="U312" s="2">
        <v>0.22612807100000001</v>
      </c>
      <c r="V312" s="2">
        <v>1116</v>
      </c>
      <c r="W312" s="2">
        <v>8.23</v>
      </c>
      <c r="X312" s="2">
        <v>135.6</v>
      </c>
      <c r="Y312" s="2">
        <v>93</v>
      </c>
      <c r="Z312" s="2">
        <v>35.4</v>
      </c>
      <c r="AA312" s="2">
        <v>21.24</v>
      </c>
      <c r="AB312" s="2">
        <v>41.34</v>
      </c>
      <c r="AC312" s="2">
        <v>4.4800000000000004</v>
      </c>
      <c r="AD312" s="2">
        <v>16.940000000000001</v>
      </c>
      <c r="AE312" s="2">
        <v>2.88</v>
      </c>
      <c r="AF312" s="2">
        <v>0.92</v>
      </c>
      <c r="AG312" s="2">
        <v>2.16</v>
      </c>
      <c r="AH312" s="2">
        <v>0.28000000000000003</v>
      </c>
      <c r="AI312" s="2">
        <v>1.41</v>
      </c>
      <c r="AJ312" s="2">
        <v>0.26</v>
      </c>
      <c r="AK312" s="2">
        <v>0.72</v>
      </c>
      <c r="AL312" s="2"/>
      <c r="AM312" s="2">
        <v>0.6</v>
      </c>
      <c r="AN312" s="2">
        <v>0.09</v>
      </c>
      <c r="AO312" s="1">
        <v>2.46</v>
      </c>
      <c r="AP312" s="1">
        <v>18.86</v>
      </c>
      <c r="AQ312" s="1">
        <v>29.1</v>
      </c>
      <c r="AR312" s="1">
        <v>-675</v>
      </c>
      <c r="AS312" s="1">
        <v>3648</v>
      </c>
      <c r="AT312" s="1">
        <v>12</v>
      </c>
      <c r="AU312" s="3">
        <v>0.52100696099999999</v>
      </c>
      <c r="AV312" s="6">
        <f t="shared" si="53"/>
        <v>93</v>
      </c>
      <c r="AW312" s="5">
        <f t="shared" si="54"/>
        <v>0.34053489015300115</v>
      </c>
      <c r="AX312" s="5">
        <f t="shared" si="55"/>
        <v>1.0003154038941586</v>
      </c>
      <c r="AY312" s="5">
        <f t="shared" si="56"/>
        <v>0.12703078864149728</v>
      </c>
      <c r="AZ312" s="5">
        <f t="shared" si="57"/>
        <v>4.848372013477089E-2</v>
      </c>
      <c r="BA312" s="5">
        <f t="shared" si="58"/>
        <v>0.11986752548145507</v>
      </c>
      <c r="BB312" s="5">
        <f t="shared" si="59"/>
        <v>1.2190193771930966</v>
      </c>
      <c r="BC312" s="5">
        <f t="shared" si="60"/>
        <v>8.0345202926528856</v>
      </c>
      <c r="BD312" s="5">
        <f t="shared" si="61"/>
        <v>3.1458695409301582E-3</v>
      </c>
    </row>
    <row r="313" spans="1:56" x14ac:dyDescent="0.3">
      <c r="A313" s="1">
        <v>2014</v>
      </c>
      <c r="B313" s="1" t="s">
        <v>58</v>
      </c>
      <c r="C313" s="1" t="s">
        <v>525</v>
      </c>
      <c r="D313" s="1" t="s">
        <v>59</v>
      </c>
      <c r="E313" s="1" t="s">
        <v>46</v>
      </c>
      <c r="F313" s="1">
        <v>8.7799999999999994</v>
      </c>
      <c r="G313" s="1">
        <v>-82.63</v>
      </c>
      <c r="H313" s="1" t="s">
        <v>47</v>
      </c>
      <c r="I313" s="1" t="s">
        <v>47</v>
      </c>
      <c r="J313" s="2">
        <v>59.784048079999998</v>
      </c>
      <c r="K313" s="2">
        <v>0.64174391399999997</v>
      </c>
      <c r="L313" s="2">
        <v>17.286340020000001</v>
      </c>
      <c r="M313" s="2">
        <v>5.877559336</v>
      </c>
      <c r="N313" s="2">
        <f t="shared" si="65"/>
        <v>5.289808692208692</v>
      </c>
      <c r="O313" s="2"/>
      <c r="P313" s="2">
        <v>6.7434042989999998</v>
      </c>
      <c r="Q313" s="2">
        <v>3.6874809000000002</v>
      </c>
      <c r="R313" s="2">
        <f t="shared" si="64"/>
        <v>0.41075659441802248</v>
      </c>
      <c r="S313" s="2">
        <v>1.813181216</v>
      </c>
      <c r="T313" s="2">
        <v>3.8504634819999999</v>
      </c>
      <c r="U313" s="2">
        <v>0.224101049</v>
      </c>
      <c r="V313" s="2">
        <v>1096</v>
      </c>
      <c r="W313" s="2">
        <v>8.86</v>
      </c>
      <c r="X313" s="2">
        <v>123.7</v>
      </c>
      <c r="Y313" s="2">
        <v>90</v>
      </c>
      <c r="Z313" s="2">
        <v>33.909999999999997</v>
      </c>
      <c r="AA313" s="2">
        <v>21.7</v>
      </c>
      <c r="AB313" s="2">
        <v>39.74</v>
      </c>
      <c r="AC313" s="2">
        <v>4.53</v>
      </c>
      <c r="AD313" s="2">
        <v>17.13</v>
      </c>
      <c r="AE313" s="2">
        <v>3</v>
      </c>
      <c r="AF313" s="2">
        <v>0.93</v>
      </c>
      <c r="AG313" s="2">
        <v>2.29</v>
      </c>
      <c r="AH313" s="2">
        <v>0.31</v>
      </c>
      <c r="AI313" s="2">
        <v>1.51</v>
      </c>
      <c r="AJ313" s="2">
        <v>0.27</v>
      </c>
      <c r="AK313" s="2">
        <v>0.73</v>
      </c>
      <c r="AL313" s="2"/>
      <c r="AM313" s="2">
        <v>0.64</v>
      </c>
      <c r="AN313" s="2">
        <v>0.1</v>
      </c>
      <c r="AO313" s="1">
        <v>2.5</v>
      </c>
      <c r="AP313" s="1">
        <v>18.440000000000001</v>
      </c>
      <c r="AQ313" s="1">
        <v>27.6</v>
      </c>
      <c r="AR313" s="1">
        <v>-667</v>
      </c>
      <c r="AS313" s="1">
        <v>6952</v>
      </c>
      <c r="AT313" s="1">
        <v>12</v>
      </c>
      <c r="AU313" s="3">
        <v>0.22333022699999999</v>
      </c>
      <c r="AV313" s="6">
        <f t="shared" si="53"/>
        <v>90</v>
      </c>
      <c r="AW313" s="5">
        <f t="shared" si="54"/>
        <v>0.33908081639858767</v>
      </c>
      <c r="AX313" s="5">
        <f t="shared" si="55"/>
        <v>0.99490843867532031</v>
      </c>
      <c r="AY313" s="5">
        <f t="shared" si="56"/>
        <v>0.12424857960632463</v>
      </c>
      <c r="AZ313" s="5">
        <f t="shared" si="57"/>
        <v>4.8872809056603773E-2</v>
      </c>
      <c r="BA313" s="5">
        <f t="shared" si="58"/>
        <v>0.12024615369115549</v>
      </c>
      <c r="BB313" s="5">
        <f t="shared" si="59"/>
        <v>1.2260511147541737</v>
      </c>
      <c r="BC313" s="5">
        <f t="shared" si="60"/>
        <v>8.0285433157259689</v>
      </c>
      <c r="BD313" s="5">
        <f t="shared" si="61"/>
        <v>3.0262479013581228E-3</v>
      </c>
    </row>
    <row r="314" spans="1:56" x14ac:dyDescent="0.3">
      <c r="A314" s="1">
        <v>2014</v>
      </c>
      <c r="B314" s="1" t="s">
        <v>58</v>
      </c>
      <c r="C314" s="1" t="s">
        <v>192</v>
      </c>
      <c r="D314" s="1" t="s">
        <v>59</v>
      </c>
      <c r="E314" s="1" t="s">
        <v>46</v>
      </c>
      <c r="F314" s="1">
        <v>8.7799999999999994</v>
      </c>
      <c r="G314" s="1">
        <v>-82.63</v>
      </c>
      <c r="H314" s="1" t="s">
        <v>47</v>
      </c>
      <c r="I314" s="1" t="s">
        <v>47</v>
      </c>
      <c r="J314" s="2">
        <v>59.81068011</v>
      </c>
      <c r="K314" s="2">
        <v>0.61734746399999996</v>
      </c>
      <c r="L314" s="2">
        <v>17.501800599999999</v>
      </c>
      <c r="M314" s="2">
        <v>5.6487292929999997</v>
      </c>
      <c r="N314" s="2">
        <f t="shared" si="65"/>
        <v>5.0838614475614472</v>
      </c>
      <c r="O314" s="2"/>
      <c r="P314" s="2">
        <v>6.8011112249999996</v>
      </c>
      <c r="Q314" s="2">
        <v>3.5600370410000002</v>
      </c>
      <c r="R314" s="2">
        <f t="shared" si="64"/>
        <v>0.41185548924608856</v>
      </c>
      <c r="S314" s="2">
        <v>1.738862023</v>
      </c>
      <c r="T314" s="2">
        <v>4.0127585139999997</v>
      </c>
      <c r="U314" s="2">
        <v>0.216071612</v>
      </c>
      <c r="V314" s="2">
        <v>1158</v>
      </c>
      <c r="W314" s="2">
        <v>7.71</v>
      </c>
      <c r="X314" s="2">
        <v>150.19</v>
      </c>
      <c r="Y314" s="2">
        <v>89</v>
      </c>
      <c r="Z314" s="2">
        <v>35.15</v>
      </c>
      <c r="AA314" s="2">
        <v>21.44</v>
      </c>
      <c r="AB314" s="2">
        <v>43.51</v>
      </c>
      <c r="AC314" s="2">
        <v>4.4000000000000004</v>
      </c>
      <c r="AD314" s="2">
        <v>16.170000000000002</v>
      </c>
      <c r="AE314" s="2">
        <v>2.75</v>
      </c>
      <c r="AF314" s="2">
        <v>0.97</v>
      </c>
      <c r="AG314" s="2">
        <v>2.4</v>
      </c>
      <c r="AH314" s="2">
        <v>0.32</v>
      </c>
      <c r="AI314" s="2">
        <v>1.38</v>
      </c>
      <c r="AJ314" s="2">
        <v>0.28000000000000003</v>
      </c>
      <c r="AK314" s="2">
        <v>0.7</v>
      </c>
      <c r="AL314" s="2"/>
      <c r="AM314" s="2">
        <v>0.61</v>
      </c>
      <c r="AN314" s="2">
        <v>0.08</v>
      </c>
      <c r="AO314" s="1">
        <v>2.4700000000000002</v>
      </c>
      <c r="AP314" s="1">
        <v>18.98</v>
      </c>
      <c r="AQ314" s="1">
        <v>20.7</v>
      </c>
      <c r="AR314" s="1">
        <v>-424</v>
      </c>
      <c r="AS314" s="1">
        <v>2934</v>
      </c>
      <c r="AT314" s="1">
        <v>12</v>
      </c>
      <c r="AU314" s="3">
        <v>2.0483878180000001</v>
      </c>
      <c r="AV314" s="6">
        <f t="shared" si="53"/>
        <v>89</v>
      </c>
      <c r="AW314" s="5">
        <f t="shared" si="54"/>
        <v>0.34330719105531576</v>
      </c>
      <c r="AX314" s="5">
        <f t="shared" si="55"/>
        <v>0.99535164103844231</v>
      </c>
      <c r="AY314" s="5">
        <f t="shared" si="56"/>
        <v>0.12948559257825104</v>
      </c>
      <c r="AZ314" s="5">
        <f t="shared" si="57"/>
        <v>4.6869596307277626E-2</v>
      </c>
      <c r="BA314" s="5">
        <f t="shared" si="58"/>
        <v>0.12127516449714693</v>
      </c>
      <c r="BB314" s="5">
        <f t="shared" si="59"/>
        <v>1.2259045127114732</v>
      </c>
      <c r="BC314" s="5">
        <f t="shared" si="60"/>
        <v>8.0286679274622657</v>
      </c>
      <c r="BD314" s="5">
        <f t="shared" si="61"/>
        <v>2.9929958638509075E-3</v>
      </c>
    </row>
    <row r="315" spans="1:56" x14ac:dyDescent="0.3">
      <c r="A315" s="1">
        <v>2014</v>
      </c>
      <c r="B315" s="1" t="s">
        <v>58</v>
      </c>
      <c r="C315" s="1" t="s">
        <v>220</v>
      </c>
      <c r="D315" s="1" t="s">
        <v>59</v>
      </c>
      <c r="E315" s="1" t="s">
        <v>46</v>
      </c>
      <c r="F315" s="1">
        <v>8.7799999999999994</v>
      </c>
      <c r="G315" s="1">
        <v>-82.63</v>
      </c>
      <c r="H315" s="1" t="s">
        <v>47</v>
      </c>
      <c r="I315" s="1" t="s">
        <v>47</v>
      </c>
      <c r="J315" s="2">
        <v>59.115281500000002</v>
      </c>
      <c r="K315" s="2">
        <v>0.63930707399999998</v>
      </c>
      <c r="L315" s="2">
        <v>17.611878740000002</v>
      </c>
      <c r="M315" s="2">
        <v>5.918746133</v>
      </c>
      <c r="N315" s="2">
        <f t="shared" si="65"/>
        <v>5.3268768465768463</v>
      </c>
      <c r="O315" s="2"/>
      <c r="P315" s="2">
        <v>7.0323778099999998</v>
      </c>
      <c r="Q315" s="2">
        <v>3.763662611</v>
      </c>
      <c r="R315" s="2">
        <f t="shared" si="64"/>
        <v>0.41401972111380436</v>
      </c>
      <c r="S315" s="2">
        <v>1.670447515</v>
      </c>
      <c r="T315" s="2">
        <v>3.9492678899999998</v>
      </c>
      <c r="U315" s="2">
        <v>0.206228088</v>
      </c>
      <c r="V315" s="2">
        <v>1165</v>
      </c>
      <c r="W315" s="2">
        <v>8.16</v>
      </c>
      <c r="X315" s="2">
        <v>142.77000000000001</v>
      </c>
      <c r="Y315" s="2">
        <v>83</v>
      </c>
      <c r="Z315" s="2">
        <v>29.64</v>
      </c>
      <c r="AA315" s="2">
        <v>20.45</v>
      </c>
      <c r="AB315" s="2">
        <v>40.9</v>
      </c>
      <c r="AC315" s="2">
        <v>4.33</v>
      </c>
      <c r="AD315" s="2">
        <v>16.38</v>
      </c>
      <c r="AE315" s="2">
        <v>2.92</v>
      </c>
      <c r="AF315" s="2">
        <v>0.98</v>
      </c>
      <c r="AG315" s="2">
        <v>2.5</v>
      </c>
      <c r="AH315" s="2">
        <v>0.35</v>
      </c>
      <c r="AI315" s="2">
        <v>1.52</v>
      </c>
      <c r="AJ315" s="2">
        <v>0.31</v>
      </c>
      <c r="AK315" s="2">
        <v>0.8</v>
      </c>
      <c r="AL315" s="2"/>
      <c r="AM315" s="2">
        <v>0.69</v>
      </c>
      <c r="AN315" s="2">
        <v>0.09</v>
      </c>
      <c r="AO315" s="1">
        <v>2.5299999999999998</v>
      </c>
      <c r="AP315" s="1">
        <v>17.93</v>
      </c>
      <c r="AQ315" s="1">
        <v>18</v>
      </c>
      <c r="AR315" s="1">
        <v>-399</v>
      </c>
      <c r="AS315" s="1">
        <v>2878</v>
      </c>
      <c r="AT315" s="1">
        <v>12</v>
      </c>
      <c r="AU315" s="3">
        <v>1.698091781</v>
      </c>
      <c r="AV315" s="6">
        <f t="shared" si="53"/>
        <v>83</v>
      </c>
      <c r="AW315" s="5">
        <f t="shared" si="54"/>
        <v>0.34546643271871325</v>
      </c>
      <c r="AX315" s="5">
        <f t="shared" si="55"/>
        <v>0.98377902313196863</v>
      </c>
      <c r="AY315" s="5">
        <f t="shared" si="56"/>
        <v>0.12743684704743466</v>
      </c>
      <c r="AZ315" s="5">
        <f t="shared" si="57"/>
        <v>4.5025539487870615E-2</v>
      </c>
      <c r="BA315" s="5">
        <f t="shared" si="58"/>
        <v>0.12539903370185448</v>
      </c>
      <c r="BB315" s="5">
        <f t="shared" si="59"/>
        <v>1.2453868620581374</v>
      </c>
      <c r="BC315" s="5">
        <f t="shared" si="60"/>
        <v>8.0121079305176011</v>
      </c>
      <c r="BD315" s="5">
        <f t="shared" si="61"/>
        <v>2.7453788720679028E-3</v>
      </c>
    </row>
    <row r="316" spans="1:56" x14ac:dyDescent="0.3">
      <c r="A316" s="1">
        <v>2014</v>
      </c>
      <c r="B316" s="1" t="s">
        <v>58</v>
      </c>
      <c r="C316" s="1" t="s">
        <v>435</v>
      </c>
      <c r="D316" s="1" t="s">
        <v>59</v>
      </c>
      <c r="E316" s="1" t="s">
        <v>46</v>
      </c>
      <c r="F316" s="1">
        <v>8.7799999999999994</v>
      </c>
      <c r="G316" s="1">
        <v>-82.63</v>
      </c>
      <c r="H316" s="1" t="s">
        <v>47</v>
      </c>
      <c r="I316" s="1" t="s">
        <v>47</v>
      </c>
      <c r="J316" s="2">
        <v>60.36641221</v>
      </c>
      <c r="K316" s="2">
        <v>0.62086514000000004</v>
      </c>
      <c r="L316" s="2">
        <v>17.038167940000001</v>
      </c>
      <c r="M316" s="2">
        <v>5.5877862599999997</v>
      </c>
      <c r="N316" s="2">
        <f t="shared" si="65"/>
        <v>5.0290126630126624</v>
      </c>
      <c r="O316" s="2"/>
      <c r="P316" s="2">
        <v>6.646310433</v>
      </c>
      <c r="Q316" s="2">
        <v>3.6335877860000001</v>
      </c>
      <c r="R316" s="2">
        <f t="shared" ref="R316:R347" si="66">Q316/(Q316+N316)</f>
        <v>0.41945692951983554</v>
      </c>
      <c r="S316" s="2">
        <v>1.8931297709999999</v>
      </c>
      <c r="T316" s="2">
        <v>3.888040712</v>
      </c>
      <c r="U316" s="2">
        <v>0.234096692</v>
      </c>
      <c r="V316" s="2">
        <v>1075</v>
      </c>
      <c r="W316" s="2">
        <v>9.34</v>
      </c>
      <c r="X316" s="2">
        <v>115.1</v>
      </c>
      <c r="Y316" s="2">
        <v>106</v>
      </c>
      <c r="Z316" s="2">
        <v>32.6</v>
      </c>
      <c r="AA316" s="2">
        <v>23.47</v>
      </c>
      <c r="AB316" s="2">
        <v>43.23</v>
      </c>
      <c r="AC316" s="2">
        <v>4.87</v>
      </c>
      <c r="AD316" s="2">
        <v>18.29</v>
      </c>
      <c r="AE316" s="2">
        <v>3.13</v>
      </c>
      <c r="AF316" s="2">
        <v>0.98</v>
      </c>
      <c r="AG316" s="2">
        <v>2.36</v>
      </c>
      <c r="AH316" s="2">
        <v>0.31</v>
      </c>
      <c r="AI316" s="2">
        <v>1.55</v>
      </c>
      <c r="AJ316" s="2">
        <v>0.28999999999999998</v>
      </c>
      <c r="AK316" s="2">
        <v>0.81</v>
      </c>
      <c r="AL316" s="2"/>
      <c r="AM316" s="2">
        <v>0.72</v>
      </c>
      <c r="AN316" s="2">
        <v>0.11</v>
      </c>
      <c r="AO316" s="1">
        <v>2.57</v>
      </c>
      <c r="AP316" s="1">
        <v>18.329999999999998</v>
      </c>
      <c r="AQ316" s="1">
        <v>36.6</v>
      </c>
      <c r="AR316" s="1">
        <v>-724</v>
      </c>
      <c r="AS316" s="1">
        <v>5159</v>
      </c>
      <c r="AT316" s="1">
        <v>12</v>
      </c>
      <c r="AU316" s="3">
        <v>0.48316377799999999</v>
      </c>
      <c r="AV316" s="6">
        <f t="shared" si="53"/>
        <v>106</v>
      </c>
      <c r="AW316" s="5">
        <f t="shared" si="54"/>
        <v>0.33421278815221656</v>
      </c>
      <c r="AX316" s="5">
        <f t="shared" si="55"/>
        <v>1.0045999702113495</v>
      </c>
      <c r="AY316" s="5">
        <f t="shared" si="56"/>
        <v>0.12546113946434334</v>
      </c>
      <c r="AZ316" s="5">
        <f t="shared" si="57"/>
        <v>5.1027756630727755E-2</v>
      </c>
      <c r="BA316" s="5">
        <f t="shared" si="58"/>
        <v>0.11851480800641941</v>
      </c>
      <c r="BB316" s="5">
        <f t="shared" si="59"/>
        <v>1.2316256700390837</v>
      </c>
      <c r="BC316" s="5">
        <f t="shared" si="60"/>
        <v>8.023804943733797</v>
      </c>
      <c r="BD316" s="5">
        <f t="shared" si="61"/>
        <v>3.5473987470259895E-3</v>
      </c>
    </row>
    <row r="317" spans="1:56" x14ac:dyDescent="0.3">
      <c r="A317" s="1">
        <v>2014</v>
      </c>
      <c r="B317" s="1" t="s">
        <v>58</v>
      </c>
      <c r="C317" s="1" t="s">
        <v>130</v>
      </c>
      <c r="D317" s="1" t="s">
        <v>106</v>
      </c>
      <c r="E317" s="1" t="s">
        <v>46</v>
      </c>
      <c r="F317" s="1">
        <v>8.8000000000000007</v>
      </c>
      <c r="G317" s="1">
        <v>-80.59</v>
      </c>
      <c r="H317" s="1" t="s">
        <v>47</v>
      </c>
      <c r="I317" s="1" t="s">
        <v>47</v>
      </c>
      <c r="J317" s="2">
        <v>60.494203779999999</v>
      </c>
      <c r="K317" s="2">
        <v>0.65080333499999998</v>
      </c>
      <c r="L317" s="2">
        <v>16.331096200000001</v>
      </c>
      <c r="M317" s="2">
        <v>5.7657107989999998</v>
      </c>
      <c r="N317" s="2">
        <f t="shared" si="65"/>
        <v>5.1891449082449075</v>
      </c>
      <c r="O317" s="2"/>
      <c r="P317" s="2">
        <v>6.6097213750000003</v>
      </c>
      <c r="Q317" s="2">
        <v>3.8133007929999998</v>
      </c>
      <c r="R317" s="2">
        <f t="shared" si="66"/>
        <v>0.42358498118713184</v>
      </c>
      <c r="S317" s="2">
        <v>3.1523286559999999</v>
      </c>
      <c r="T317" s="2">
        <v>2.8879398009999999</v>
      </c>
      <c r="U317" s="2">
        <v>0.21354484400000001</v>
      </c>
      <c r="V317" s="2">
        <v>1435</v>
      </c>
      <c r="W317" s="2">
        <v>8.65</v>
      </c>
      <c r="X317" s="2">
        <v>165.9</v>
      </c>
      <c r="Y317" s="2">
        <v>129</v>
      </c>
      <c r="Z317" s="2">
        <v>34.68</v>
      </c>
      <c r="AA317" s="2">
        <v>24.62</v>
      </c>
      <c r="AB317" s="2">
        <v>58.59</v>
      </c>
      <c r="AC317" s="2">
        <v>6.11</v>
      </c>
      <c r="AD317" s="2">
        <v>22.26</v>
      </c>
      <c r="AE317" s="2">
        <v>3.79</v>
      </c>
      <c r="AF317" s="2">
        <v>1.24</v>
      </c>
      <c r="AG317" s="2">
        <v>3.61</v>
      </c>
      <c r="AH317" s="2">
        <v>0.48</v>
      </c>
      <c r="AI317" s="2">
        <v>2.1800000000000002</v>
      </c>
      <c r="AJ317" s="2">
        <v>0.4</v>
      </c>
      <c r="AK317" s="2">
        <v>0.91</v>
      </c>
      <c r="AL317" s="2"/>
      <c r="AM317" s="2">
        <v>0.71</v>
      </c>
      <c r="AN317" s="2">
        <v>7.0000000000000007E-2</v>
      </c>
      <c r="AO317" s="1">
        <v>2.74</v>
      </c>
      <c r="AP317" s="1">
        <v>19.59</v>
      </c>
      <c r="AQ317" s="1">
        <v>-22.6</v>
      </c>
      <c r="AR317" s="1">
        <v>-74</v>
      </c>
      <c r="AS317" s="1">
        <v>-4257</v>
      </c>
      <c r="AT317" s="1">
        <v>12</v>
      </c>
      <c r="AU317" s="3">
        <v>3.0759270089999999</v>
      </c>
      <c r="AV317" s="6">
        <f t="shared" si="53"/>
        <v>129</v>
      </c>
      <c r="AW317" s="5">
        <f t="shared" si="54"/>
        <v>0.32034319733228717</v>
      </c>
      <c r="AX317" s="5">
        <f t="shared" si="55"/>
        <v>1.006726639707106</v>
      </c>
      <c r="AY317" s="5">
        <f t="shared" si="56"/>
        <v>9.318940951919974E-2</v>
      </c>
      <c r="AZ317" s="5">
        <f t="shared" si="57"/>
        <v>8.4968427385444745E-2</v>
      </c>
      <c r="BA317" s="5">
        <f t="shared" si="58"/>
        <v>0.11786236403352354</v>
      </c>
      <c r="BB317" s="5">
        <f t="shared" si="59"/>
        <v>1.2833646276765034</v>
      </c>
      <c r="BC317" s="5">
        <f t="shared" si="60"/>
        <v>7.979826829741989</v>
      </c>
      <c r="BD317" s="5">
        <f t="shared" si="61"/>
        <v>4.1313729446074395E-3</v>
      </c>
    </row>
    <row r="318" spans="1:56" x14ac:dyDescent="0.3">
      <c r="A318" s="1">
        <v>2014</v>
      </c>
      <c r="B318" s="1" t="s">
        <v>58</v>
      </c>
      <c r="C318" s="1" t="s">
        <v>105</v>
      </c>
      <c r="D318" s="1" t="s">
        <v>106</v>
      </c>
      <c r="E318" s="1" t="s">
        <v>46</v>
      </c>
      <c r="F318" s="1">
        <v>8.8000000000000007</v>
      </c>
      <c r="G318" s="1">
        <v>-80.59</v>
      </c>
      <c r="H318" s="1" t="s">
        <v>47</v>
      </c>
      <c r="I318" s="1" t="s">
        <v>47</v>
      </c>
      <c r="J318" s="2">
        <v>60.514586710000003</v>
      </c>
      <c r="K318" s="2">
        <v>0.64829821700000001</v>
      </c>
      <c r="L318" s="2">
        <v>16.582252839999999</v>
      </c>
      <c r="M318" s="2">
        <v>5.7131280389999999</v>
      </c>
      <c r="N318" s="2">
        <f t="shared" si="65"/>
        <v>5.1418203769203767</v>
      </c>
      <c r="O318" s="2"/>
      <c r="P318" s="2">
        <v>6.4829821719999998</v>
      </c>
      <c r="Q318" s="2">
        <v>3.7884927070000001</v>
      </c>
      <c r="R318" s="2">
        <f t="shared" si="66"/>
        <v>0.42422843089582529</v>
      </c>
      <c r="S318" s="2">
        <v>3.1199351700000002</v>
      </c>
      <c r="T318" s="2">
        <v>2.876823339</v>
      </c>
      <c r="U318" s="2">
        <v>0.19246353299999999</v>
      </c>
      <c r="V318" s="2">
        <v>1373</v>
      </c>
      <c r="W318" s="2">
        <v>8.35</v>
      </c>
      <c r="X318" s="2">
        <v>164.43</v>
      </c>
      <c r="Y318" s="2">
        <v>125</v>
      </c>
      <c r="Z318" s="2">
        <v>31.23</v>
      </c>
      <c r="AA318" s="2">
        <v>22.8</v>
      </c>
      <c r="AB318" s="2">
        <v>53.29</v>
      </c>
      <c r="AC318" s="2">
        <v>5.64</v>
      </c>
      <c r="AD318" s="2">
        <v>20.32</v>
      </c>
      <c r="AE318" s="2">
        <v>3.45</v>
      </c>
      <c r="AF318" s="2">
        <v>1.19</v>
      </c>
      <c r="AG318" s="2">
        <v>3.51</v>
      </c>
      <c r="AH318" s="2">
        <v>0.48</v>
      </c>
      <c r="AI318" s="2">
        <v>2.17</v>
      </c>
      <c r="AJ318" s="2">
        <v>0.4</v>
      </c>
      <c r="AK318" s="2">
        <v>0.9</v>
      </c>
      <c r="AL318" s="2"/>
      <c r="AM318" s="2">
        <v>0.73</v>
      </c>
      <c r="AN318" s="2">
        <v>7.0000000000000007E-2</v>
      </c>
      <c r="AO318" s="1">
        <v>2.7</v>
      </c>
      <c r="AP318" s="1">
        <v>18.920000000000002</v>
      </c>
      <c r="AQ318" s="1">
        <v>-20.9</v>
      </c>
      <c r="AR318" s="1">
        <v>14</v>
      </c>
      <c r="AS318" s="1">
        <v>-4552</v>
      </c>
      <c r="AT318" s="1">
        <v>12</v>
      </c>
      <c r="AU318" s="3">
        <v>3.8728840249999998</v>
      </c>
      <c r="AV318" s="6">
        <f t="shared" si="53"/>
        <v>125</v>
      </c>
      <c r="AW318" s="5">
        <f t="shared" si="54"/>
        <v>0.32526976932130242</v>
      </c>
      <c r="AX318" s="5">
        <f t="shared" si="55"/>
        <v>1.007065846397071</v>
      </c>
      <c r="AY318" s="5">
        <f t="shared" si="56"/>
        <v>9.2830698257502425E-2</v>
      </c>
      <c r="AZ318" s="5">
        <f t="shared" si="57"/>
        <v>8.4095287601078164E-2</v>
      </c>
      <c r="BA318" s="5">
        <f t="shared" si="58"/>
        <v>0.115602392510699</v>
      </c>
      <c r="BB318" s="5">
        <f t="shared" si="59"/>
        <v>1.245941840321388</v>
      </c>
      <c r="BC318" s="5">
        <f t="shared" si="60"/>
        <v>8.0116361989938376</v>
      </c>
      <c r="BD318" s="5">
        <f t="shared" si="61"/>
        <v>4.1326567706727298E-3</v>
      </c>
    </row>
    <row r="319" spans="1:56" x14ac:dyDescent="0.3">
      <c r="A319" s="1">
        <v>2014</v>
      </c>
      <c r="B319" s="1" t="s">
        <v>58</v>
      </c>
      <c r="C319" s="1" t="s">
        <v>127</v>
      </c>
      <c r="D319" s="1" t="s">
        <v>106</v>
      </c>
      <c r="E319" s="1" t="s">
        <v>46</v>
      </c>
      <c r="F319" s="1">
        <v>8.8000000000000007</v>
      </c>
      <c r="G319" s="1">
        <v>-80.59</v>
      </c>
      <c r="H319" s="1" t="s">
        <v>47</v>
      </c>
      <c r="I319" s="1" t="s">
        <v>47</v>
      </c>
      <c r="J319" s="2">
        <v>60.4392268</v>
      </c>
      <c r="K319" s="2">
        <v>0.63758728899999995</v>
      </c>
      <c r="L319" s="2">
        <v>16.395101709999999</v>
      </c>
      <c r="M319" s="2">
        <v>5.7585264650000001</v>
      </c>
      <c r="N319" s="2">
        <f t="shared" si="65"/>
        <v>5.1826790011790012</v>
      </c>
      <c r="O319" s="2"/>
      <c r="P319" s="2">
        <v>6.6997267479999998</v>
      </c>
      <c r="Q319" s="2">
        <v>3.8457645989999998</v>
      </c>
      <c r="R319" s="2">
        <f t="shared" si="66"/>
        <v>0.4259609706066893</v>
      </c>
      <c r="S319" s="2">
        <v>3.086732112</v>
      </c>
      <c r="T319" s="2">
        <v>2.8640825830000001</v>
      </c>
      <c r="U319" s="2">
        <v>0.19228823</v>
      </c>
      <c r="V319" s="2">
        <v>1394</v>
      </c>
      <c r="W319" s="2">
        <v>8.2200000000000006</v>
      </c>
      <c r="X319" s="2">
        <v>169.59</v>
      </c>
      <c r="Y319" s="2">
        <v>123</v>
      </c>
      <c r="Z319" s="2">
        <v>32.01</v>
      </c>
      <c r="AA319" s="2">
        <v>22.73</v>
      </c>
      <c r="AB319" s="2">
        <v>52.53</v>
      </c>
      <c r="AC319" s="2">
        <v>5.58</v>
      </c>
      <c r="AD319" s="2">
        <v>20.350000000000001</v>
      </c>
      <c r="AE319" s="2">
        <v>3.42</v>
      </c>
      <c r="AF319" s="2">
        <v>1.19</v>
      </c>
      <c r="AG319" s="2">
        <v>3.49</v>
      </c>
      <c r="AH319" s="2">
        <v>0.47</v>
      </c>
      <c r="AI319" s="2">
        <v>2.21</v>
      </c>
      <c r="AJ319" s="2">
        <v>0.41</v>
      </c>
      <c r="AK319" s="2">
        <v>0.89</v>
      </c>
      <c r="AL319" s="2"/>
      <c r="AM319" s="2">
        <v>0.71</v>
      </c>
      <c r="AN319" s="2">
        <v>7.0000000000000007E-2</v>
      </c>
      <c r="AO319" s="1">
        <v>2.7</v>
      </c>
      <c r="AP319" s="1">
        <v>18.899999999999999</v>
      </c>
      <c r="AQ319" s="1">
        <v>-21.6</v>
      </c>
      <c r="AR319" s="1">
        <v>40</v>
      </c>
      <c r="AS319" s="1">
        <v>-4740</v>
      </c>
      <c r="AT319" s="1">
        <v>12</v>
      </c>
      <c r="AU319" s="3">
        <v>3.1941458530000002</v>
      </c>
      <c r="AV319" s="6">
        <f t="shared" si="53"/>
        <v>123</v>
      </c>
      <c r="AW319" s="5">
        <f t="shared" si="54"/>
        <v>0.3215986996861514</v>
      </c>
      <c r="AX319" s="5">
        <f t="shared" si="55"/>
        <v>1.005811729073057</v>
      </c>
      <c r="AY319" s="5">
        <f t="shared" si="56"/>
        <v>9.2419573507583092E-2</v>
      </c>
      <c r="AZ319" s="5">
        <f t="shared" si="57"/>
        <v>8.3200326469002689E-2</v>
      </c>
      <c r="BA319" s="5">
        <f t="shared" si="58"/>
        <v>0.11946731005706133</v>
      </c>
      <c r="BB319" s="5">
        <f t="shared" si="59"/>
        <v>1.2815946180887314</v>
      </c>
      <c r="BC319" s="5">
        <f t="shared" si="60"/>
        <v>7.9813313378915955</v>
      </c>
      <c r="BD319" s="5">
        <f t="shared" si="61"/>
        <v>3.9451471066661008E-3</v>
      </c>
    </row>
    <row r="320" spans="1:56" x14ac:dyDescent="0.3">
      <c r="A320" s="1">
        <v>2014</v>
      </c>
      <c r="B320" s="1" t="s">
        <v>58</v>
      </c>
      <c r="C320" s="1" t="s">
        <v>343</v>
      </c>
      <c r="D320" s="1" t="s">
        <v>106</v>
      </c>
      <c r="E320" s="1" t="s">
        <v>46</v>
      </c>
      <c r="F320" s="1">
        <v>8.8000000000000007</v>
      </c>
      <c r="G320" s="1">
        <v>-80.59</v>
      </c>
      <c r="H320" s="1" t="s">
        <v>47</v>
      </c>
      <c r="I320" s="1" t="s">
        <v>47</v>
      </c>
      <c r="J320" s="2">
        <v>60.367400789999998</v>
      </c>
      <c r="K320" s="2">
        <v>0.65969755399999996</v>
      </c>
      <c r="L320" s="2">
        <v>16.441692889999999</v>
      </c>
      <c r="M320" s="2">
        <v>5.8053384760000002</v>
      </c>
      <c r="N320" s="2">
        <f t="shared" si="65"/>
        <v>5.2248098532098535</v>
      </c>
      <c r="O320" s="2"/>
      <c r="P320" s="2">
        <v>6.5766771540000004</v>
      </c>
      <c r="Q320" s="2">
        <v>3.9378869380000001</v>
      </c>
      <c r="R320" s="2">
        <f t="shared" si="66"/>
        <v>0.42977379124645648</v>
      </c>
      <c r="S320" s="2">
        <v>3.0549071350000001</v>
      </c>
      <c r="T320" s="2">
        <v>2.8823708520000002</v>
      </c>
      <c r="U320" s="2">
        <v>0.19283467000000001</v>
      </c>
      <c r="V320" s="2">
        <v>1349</v>
      </c>
      <c r="W320" s="2">
        <v>9.26</v>
      </c>
      <c r="X320" s="2">
        <v>145.68</v>
      </c>
      <c r="Y320" s="2">
        <v>124</v>
      </c>
      <c r="Z320" s="2">
        <v>28.98</v>
      </c>
      <c r="AA320" s="2">
        <v>23.76</v>
      </c>
      <c r="AB320" s="2">
        <v>51.49</v>
      </c>
      <c r="AC320" s="2">
        <v>5.76</v>
      </c>
      <c r="AD320" s="2">
        <v>21.63</v>
      </c>
      <c r="AE320" s="2">
        <v>4.22</v>
      </c>
      <c r="AF320" s="2">
        <v>1.28</v>
      </c>
      <c r="AG320" s="2">
        <v>3.68</v>
      </c>
      <c r="AH320" s="2">
        <v>0.5</v>
      </c>
      <c r="AI320" s="2">
        <v>2.37</v>
      </c>
      <c r="AJ320" s="2">
        <v>0.44</v>
      </c>
      <c r="AK320" s="2">
        <v>1.04</v>
      </c>
      <c r="AL320" s="2"/>
      <c r="AM320" s="2">
        <v>0.82</v>
      </c>
      <c r="AN320" s="2">
        <v>0.1</v>
      </c>
      <c r="AO320" s="1">
        <v>2.8</v>
      </c>
      <c r="AP320" s="1">
        <v>17.93</v>
      </c>
      <c r="AQ320" s="1">
        <v>-13.4</v>
      </c>
      <c r="AR320" s="1">
        <v>-215</v>
      </c>
      <c r="AS320" s="1">
        <v>1453</v>
      </c>
      <c r="AT320" s="1">
        <v>12</v>
      </c>
      <c r="AU320" s="3">
        <v>0.85223318400000003</v>
      </c>
      <c r="AV320" s="6">
        <f t="shared" si="53"/>
        <v>124</v>
      </c>
      <c r="AW320" s="5">
        <f t="shared" si="54"/>
        <v>0.32251261063162018</v>
      </c>
      <c r="AX320" s="5">
        <f t="shared" si="55"/>
        <v>1.0046164218671991</v>
      </c>
      <c r="AY320" s="5">
        <f t="shared" si="56"/>
        <v>9.3009708034849967E-2</v>
      </c>
      <c r="AZ320" s="5">
        <f t="shared" si="57"/>
        <v>8.2342510377358485E-2</v>
      </c>
      <c r="BA320" s="5">
        <f t="shared" si="58"/>
        <v>0.1172731304208274</v>
      </c>
      <c r="BB320" s="5">
        <f t="shared" si="59"/>
        <v>1.2651130431791209</v>
      </c>
      <c r="BC320" s="5">
        <f t="shared" si="60"/>
        <v>7.9953406765647648</v>
      </c>
      <c r="BD320" s="5">
        <f t="shared" si="61"/>
        <v>4.0333318328106948E-3</v>
      </c>
    </row>
    <row r="321" spans="1:56" x14ac:dyDescent="0.3">
      <c r="A321" s="1">
        <v>2014</v>
      </c>
      <c r="B321" s="1" t="s">
        <v>58</v>
      </c>
      <c r="C321" s="1" t="s">
        <v>168</v>
      </c>
      <c r="D321" s="1" t="s">
        <v>135</v>
      </c>
      <c r="E321" s="1" t="s">
        <v>46</v>
      </c>
      <c r="F321" s="1">
        <v>8.83</v>
      </c>
      <c r="G321" s="1">
        <v>-82.61</v>
      </c>
      <c r="H321" s="1" t="s">
        <v>47</v>
      </c>
      <c r="I321" s="1" t="s">
        <v>47</v>
      </c>
      <c r="J321" s="2">
        <v>56.925278540000001</v>
      </c>
      <c r="K321" s="2">
        <v>0.73597056100000002</v>
      </c>
      <c r="L321" s="2">
        <v>16.855770209999999</v>
      </c>
      <c r="M321" s="2">
        <v>6.9712767040000001</v>
      </c>
      <c r="N321" s="2">
        <f t="shared" si="65"/>
        <v>6.2741553077553078</v>
      </c>
      <c r="O321" s="2"/>
      <c r="P321" s="2">
        <v>7.9423489729999996</v>
      </c>
      <c r="Q321" s="2">
        <v>4.886026781</v>
      </c>
      <c r="R321" s="2">
        <f t="shared" si="66"/>
        <v>0.43780887642711724</v>
      </c>
      <c r="S321" s="2">
        <v>1.9625881629999999</v>
      </c>
      <c r="T321" s="2">
        <v>3.3220893390000001</v>
      </c>
      <c r="U321" s="2">
        <v>0.286210774</v>
      </c>
      <c r="V321" s="2">
        <v>1341</v>
      </c>
      <c r="W321" s="2">
        <v>10.11</v>
      </c>
      <c r="X321" s="2">
        <v>132.63999999999999</v>
      </c>
      <c r="Y321" s="2">
        <v>122</v>
      </c>
      <c r="Z321" s="2">
        <v>34.200000000000003</v>
      </c>
      <c r="AA321" s="2">
        <v>32.49</v>
      </c>
      <c r="AB321" s="2">
        <v>64.489999999999995</v>
      </c>
      <c r="AC321" s="2">
        <v>7.11</v>
      </c>
      <c r="AD321" s="2">
        <v>25.91</v>
      </c>
      <c r="AE321" s="2">
        <v>4.4000000000000004</v>
      </c>
      <c r="AF321" s="2">
        <v>1.3</v>
      </c>
      <c r="AG321" s="2">
        <v>3.48</v>
      </c>
      <c r="AH321" s="2">
        <v>0.45</v>
      </c>
      <c r="AI321" s="2">
        <v>1.79</v>
      </c>
      <c r="AJ321" s="2">
        <v>0.35</v>
      </c>
      <c r="AK321" s="2">
        <v>0.9</v>
      </c>
      <c r="AL321" s="2"/>
      <c r="AM321" s="2">
        <v>0.95</v>
      </c>
      <c r="AN321" s="2">
        <v>0.14000000000000001</v>
      </c>
      <c r="AO321" s="1">
        <v>2.85</v>
      </c>
      <c r="AP321" s="1">
        <v>19.43</v>
      </c>
      <c r="AQ321" s="1">
        <v>31.2</v>
      </c>
      <c r="AR321" s="1">
        <v>-961</v>
      </c>
      <c r="AS321" s="1">
        <v>9926</v>
      </c>
      <c r="AT321" s="1">
        <v>12</v>
      </c>
      <c r="AU321" s="3">
        <v>2.2668457430000002</v>
      </c>
      <c r="AV321" s="6">
        <f t="shared" si="53"/>
        <v>122</v>
      </c>
      <c r="AW321" s="5">
        <f t="shared" si="54"/>
        <v>0.33063495900353074</v>
      </c>
      <c r="AX321" s="5">
        <f t="shared" si="55"/>
        <v>0.94733364187052749</v>
      </c>
      <c r="AY321" s="5">
        <f t="shared" si="56"/>
        <v>0.10719875246853824</v>
      </c>
      <c r="AZ321" s="5">
        <f t="shared" si="57"/>
        <v>5.28999504851752E-2</v>
      </c>
      <c r="BA321" s="5">
        <f t="shared" si="58"/>
        <v>0.14162533832025678</v>
      </c>
      <c r="BB321" s="5">
        <f t="shared" si="59"/>
        <v>1.4154494821178745</v>
      </c>
      <c r="BC321" s="5">
        <f t="shared" si="60"/>
        <v>7.8675547034668236</v>
      </c>
      <c r="BD321" s="5">
        <f t="shared" si="61"/>
        <v>3.4922502455361445E-3</v>
      </c>
    </row>
    <row r="322" spans="1:56" x14ac:dyDescent="0.3">
      <c r="A322" s="1">
        <v>2014</v>
      </c>
      <c r="B322" s="1" t="s">
        <v>58</v>
      </c>
      <c r="C322" s="1" t="s">
        <v>538</v>
      </c>
      <c r="D322" s="1" t="s">
        <v>125</v>
      </c>
      <c r="E322" s="1" t="s">
        <v>46</v>
      </c>
      <c r="F322" s="1">
        <v>8.68</v>
      </c>
      <c r="G322" s="1">
        <v>-80.62</v>
      </c>
      <c r="H322" s="1" t="s">
        <v>47</v>
      </c>
      <c r="I322" s="1" t="s">
        <v>47</v>
      </c>
      <c r="J322" s="2">
        <v>54.561154000000002</v>
      </c>
      <c r="K322" s="2">
        <v>0.76188541200000004</v>
      </c>
      <c r="L322" s="2">
        <v>17.746850869999999</v>
      </c>
      <c r="M322" s="2">
        <v>7.6086956519999998</v>
      </c>
      <c r="N322" s="2">
        <f t="shared" si="65"/>
        <v>6.8478329346329341</v>
      </c>
      <c r="O322" s="2"/>
      <c r="P322" s="2">
        <v>9.3559528650000008</v>
      </c>
      <c r="Q322" s="2">
        <v>5.353514831</v>
      </c>
      <c r="R322" s="2">
        <f t="shared" si="66"/>
        <v>0.43876421964457391</v>
      </c>
      <c r="S322" s="2">
        <v>1.6253555470000001</v>
      </c>
      <c r="T322" s="2">
        <v>2.6615197070000001</v>
      </c>
      <c r="U322" s="2">
        <v>0.20316944300000001</v>
      </c>
      <c r="V322" s="2">
        <v>1136</v>
      </c>
      <c r="W322" s="2">
        <v>13.36</v>
      </c>
      <c r="X322" s="2">
        <v>85.03</v>
      </c>
      <c r="Y322" s="2">
        <v>90</v>
      </c>
      <c r="Z322" s="2">
        <v>14.62</v>
      </c>
      <c r="AA322" s="2">
        <v>19.010000000000002</v>
      </c>
      <c r="AB322" s="2">
        <v>37.119999999999997</v>
      </c>
      <c r="AC322" s="2">
        <v>4.63</v>
      </c>
      <c r="AD322" s="2">
        <v>18.09</v>
      </c>
      <c r="AE322" s="2">
        <v>3.6</v>
      </c>
      <c r="AF322" s="2">
        <v>1.2</v>
      </c>
      <c r="AG322" s="2">
        <v>3.09</v>
      </c>
      <c r="AH322" s="2">
        <v>0.44</v>
      </c>
      <c r="AI322" s="2">
        <v>2.41</v>
      </c>
      <c r="AJ322" s="2">
        <v>0.47</v>
      </c>
      <c r="AK322" s="2">
        <v>1.32</v>
      </c>
      <c r="AL322" s="2"/>
      <c r="AM322" s="2">
        <v>1.3</v>
      </c>
      <c r="AN322" s="2">
        <v>0.2</v>
      </c>
      <c r="AO322" s="1">
        <v>2.84</v>
      </c>
      <c r="AP322" s="1">
        <v>13.67</v>
      </c>
      <c r="AQ322" s="1">
        <v>35.200000000000003</v>
      </c>
      <c r="AR322" s="1">
        <v>-628</v>
      </c>
      <c r="AS322" s="1">
        <v>4300</v>
      </c>
      <c r="AT322" s="1">
        <v>12</v>
      </c>
      <c r="AU322" s="3">
        <v>0.20274931700000001</v>
      </c>
      <c r="AV322" s="6">
        <f t="shared" si="53"/>
        <v>90</v>
      </c>
      <c r="AW322" s="5">
        <f t="shared" si="54"/>
        <v>0.34811398332679477</v>
      </c>
      <c r="AX322" s="5">
        <f t="shared" si="55"/>
        <v>0.90799058079547346</v>
      </c>
      <c r="AY322" s="5">
        <f t="shared" si="56"/>
        <v>8.5883178670538893E-2</v>
      </c>
      <c r="AZ322" s="5">
        <f t="shared" si="57"/>
        <v>4.3810122560646904E-2</v>
      </c>
      <c r="BA322" s="5">
        <f t="shared" si="58"/>
        <v>0.1668322550820257</v>
      </c>
      <c r="BB322" s="5">
        <f t="shared" si="59"/>
        <v>1.4659314991047125</v>
      </c>
      <c r="BC322" s="5">
        <f t="shared" si="60"/>
        <v>7.8246449890280116</v>
      </c>
      <c r="BD322" s="5">
        <f t="shared" si="61"/>
        <v>2.4680422106869923E-3</v>
      </c>
    </row>
    <row r="323" spans="1:56" x14ac:dyDescent="0.3">
      <c r="A323" s="1">
        <v>2014</v>
      </c>
      <c r="B323" s="1" t="s">
        <v>58</v>
      </c>
      <c r="C323" s="1" t="s">
        <v>191</v>
      </c>
      <c r="D323" s="1" t="s">
        <v>135</v>
      </c>
      <c r="E323" s="1" t="s">
        <v>46</v>
      </c>
      <c r="F323" s="1">
        <v>8.83</v>
      </c>
      <c r="G323" s="1">
        <v>-82.61</v>
      </c>
      <c r="H323" s="1" t="s">
        <v>47</v>
      </c>
      <c r="I323" s="1" t="s">
        <v>47</v>
      </c>
      <c r="J323" s="2">
        <v>56.720073480000003</v>
      </c>
      <c r="K323" s="2">
        <v>0.74497397700000001</v>
      </c>
      <c r="L323" s="2">
        <v>16.756811920000001</v>
      </c>
      <c r="M323" s="2">
        <v>7.0619450959999996</v>
      </c>
      <c r="N323" s="2">
        <f t="shared" si="65"/>
        <v>6.3557569421569413</v>
      </c>
      <c r="O323" s="2"/>
      <c r="P323" s="2">
        <v>8.031431779</v>
      </c>
      <c r="Q323" s="2">
        <v>4.9903051329999997</v>
      </c>
      <c r="R323" s="2">
        <f t="shared" si="66"/>
        <v>0.43982706069682537</v>
      </c>
      <c r="S323" s="2">
        <v>1.949178488</v>
      </c>
      <c r="T323" s="2">
        <v>3.3370752119999998</v>
      </c>
      <c r="U323" s="2">
        <v>0.28574344299999999</v>
      </c>
      <c r="V323" s="2">
        <v>1329</v>
      </c>
      <c r="W323" s="2">
        <v>11.17</v>
      </c>
      <c r="X323" s="2">
        <v>118.98</v>
      </c>
      <c r="Y323" s="2">
        <v>121</v>
      </c>
      <c r="Z323" s="2">
        <v>31.45</v>
      </c>
      <c r="AA323" s="2">
        <v>32.08</v>
      </c>
      <c r="AB323" s="2">
        <v>61.59</v>
      </c>
      <c r="AC323" s="2">
        <v>6.81</v>
      </c>
      <c r="AD323" s="2">
        <v>25.72</v>
      </c>
      <c r="AE323" s="2">
        <v>4.41</v>
      </c>
      <c r="AF323" s="2">
        <v>1.34</v>
      </c>
      <c r="AG323" s="2">
        <v>3.73</v>
      </c>
      <c r="AH323" s="2">
        <v>0.48</v>
      </c>
      <c r="AI323" s="2">
        <v>2.06</v>
      </c>
      <c r="AJ323" s="2">
        <v>0.39</v>
      </c>
      <c r="AK323" s="2">
        <v>1.08</v>
      </c>
      <c r="AL323" s="2"/>
      <c r="AM323" s="2">
        <v>1.02</v>
      </c>
      <c r="AN323" s="2">
        <v>0.14000000000000001</v>
      </c>
      <c r="AO323" s="1">
        <v>2.9</v>
      </c>
      <c r="AP323" s="1">
        <v>18.600000000000001</v>
      </c>
      <c r="AQ323" s="1">
        <v>25.4</v>
      </c>
      <c r="AR323" s="1">
        <v>-696</v>
      </c>
      <c r="AS323" s="1">
        <v>7216</v>
      </c>
      <c r="AT323" s="1">
        <v>12</v>
      </c>
      <c r="AU323" s="3">
        <v>2.0493400099999999</v>
      </c>
      <c r="AV323" s="6">
        <f t="shared" ref="AV323:AV386" si="67">Y323</f>
        <v>121</v>
      </c>
      <c r="AW323" s="5">
        <f t="shared" ref="AW323:AW386" si="68">2*L323/(26.98*2+16*3)</f>
        <v>0.32869383915260886</v>
      </c>
      <c r="AX323" s="5">
        <f t="shared" ref="AX323:AX386" si="69">J323/(28.09+16*2)</f>
        <v>0.94391867998002998</v>
      </c>
      <c r="AY323" s="5">
        <f t="shared" ref="AY323:AY386" si="70">2*T323/(22.99*2+16)</f>
        <v>0.10768232371732817</v>
      </c>
      <c r="AZ323" s="5">
        <f t="shared" ref="AZ323:AZ386" si="71">2*S323/(29.1*2+16)</f>
        <v>5.2538503719676548E-2</v>
      </c>
      <c r="BA323" s="5">
        <f t="shared" ref="BA323:BA386" si="72">P323/(40.08+16)</f>
        <v>0.14321383343437946</v>
      </c>
      <c r="BB323" s="5">
        <f t="shared" ref="BB323:BB386" si="73">(AY323+AZ323+2*BA323)/(AW323*AX323)</f>
        <v>1.4395930108294146</v>
      </c>
      <c r="BC323" s="5">
        <f t="shared" ref="BC323:BC386" si="74">12900/(800+273.15)-0.85*(BB323-1)-3.8</f>
        <v>7.8470327040620154</v>
      </c>
      <c r="BD323" s="5">
        <f t="shared" ref="BD323:BD386" si="75">(EXP(BC323)*AV323/(91.22*10^6))</f>
        <v>3.3932691216865311E-3</v>
      </c>
    </row>
    <row r="324" spans="1:56" x14ac:dyDescent="0.3">
      <c r="A324" s="1">
        <v>2014</v>
      </c>
      <c r="B324" s="1" t="s">
        <v>58</v>
      </c>
      <c r="C324" s="1" t="s">
        <v>219</v>
      </c>
      <c r="D324" s="1" t="s">
        <v>135</v>
      </c>
      <c r="E324" s="1" t="s">
        <v>46</v>
      </c>
      <c r="F324" s="1">
        <v>8.83</v>
      </c>
      <c r="G324" s="1">
        <v>-82.61</v>
      </c>
      <c r="H324" s="1" t="s">
        <v>47</v>
      </c>
      <c r="I324" s="1" t="s">
        <v>47</v>
      </c>
      <c r="J324" s="2">
        <v>56.440819740000002</v>
      </c>
      <c r="K324" s="2">
        <v>0.74236721000000006</v>
      </c>
      <c r="L324" s="2">
        <v>16.71894605</v>
      </c>
      <c r="M324" s="2">
        <v>7.1309075699999998</v>
      </c>
      <c r="N324" s="2">
        <f t="shared" si="65"/>
        <v>6.4178232308232301</v>
      </c>
      <c r="O324" s="2"/>
      <c r="P324" s="2">
        <v>8.1555834380000007</v>
      </c>
      <c r="Q324" s="2">
        <v>5.1442910919999996</v>
      </c>
      <c r="R324" s="2">
        <f t="shared" si="66"/>
        <v>0.444926502918704</v>
      </c>
      <c r="S324" s="2">
        <v>1.934337097</v>
      </c>
      <c r="T324" s="2">
        <v>3.3354245090000001</v>
      </c>
      <c r="U324" s="2">
        <v>0.28230865700000002</v>
      </c>
      <c r="V324" s="2">
        <v>1302</v>
      </c>
      <c r="W324" s="2">
        <v>10.87</v>
      </c>
      <c r="X324" s="2">
        <v>119.78</v>
      </c>
      <c r="Y324" s="2">
        <v>120</v>
      </c>
      <c r="Z324" s="2">
        <v>32.97</v>
      </c>
      <c r="AA324" s="2">
        <v>31.32</v>
      </c>
      <c r="AB324" s="2">
        <v>60.51</v>
      </c>
      <c r="AC324" s="2">
        <v>6.59</v>
      </c>
      <c r="AD324" s="2">
        <v>24.48</v>
      </c>
      <c r="AE324" s="2">
        <v>4.18</v>
      </c>
      <c r="AF324" s="2">
        <v>1.26</v>
      </c>
      <c r="AG324" s="2">
        <v>3.4</v>
      </c>
      <c r="AH324" s="2">
        <v>0.43</v>
      </c>
      <c r="AI324" s="2">
        <v>1.9</v>
      </c>
      <c r="AJ324" s="2">
        <v>0.37</v>
      </c>
      <c r="AK324" s="2">
        <v>0.99</v>
      </c>
      <c r="AL324" s="2"/>
      <c r="AM324" s="2">
        <v>0.95</v>
      </c>
      <c r="AN324" s="2">
        <v>0.13</v>
      </c>
      <c r="AO324" s="1">
        <v>2.84</v>
      </c>
      <c r="AP324" s="1">
        <v>18.920000000000002</v>
      </c>
      <c r="AQ324" s="1">
        <v>29.3</v>
      </c>
      <c r="AR324" s="1">
        <v>-727</v>
      </c>
      <c r="AS324" s="1">
        <v>6315</v>
      </c>
      <c r="AT324" s="1">
        <v>12</v>
      </c>
      <c r="AU324" s="3">
        <v>1.6982668990000001</v>
      </c>
      <c r="AV324" s="6">
        <f t="shared" si="67"/>
        <v>120</v>
      </c>
      <c r="AW324" s="5">
        <f t="shared" si="68"/>
        <v>0.32795107983522948</v>
      </c>
      <c r="AX324" s="5">
        <f t="shared" si="69"/>
        <v>0.93927142186719914</v>
      </c>
      <c r="AY324" s="5">
        <f t="shared" si="70"/>
        <v>0.1076290580509842</v>
      </c>
      <c r="AZ324" s="5">
        <f t="shared" si="71"/>
        <v>5.2138466226415089E-2</v>
      </c>
      <c r="BA324" s="5">
        <f t="shared" si="72"/>
        <v>0.14542766472895866</v>
      </c>
      <c r="BB324" s="5">
        <f t="shared" si="73"/>
        <v>1.4628946093952591</v>
      </c>
      <c r="BC324" s="5">
        <f t="shared" si="74"/>
        <v>7.8272263452810469</v>
      </c>
      <c r="BD324" s="5">
        <f t="shared" si="75"/>
        <v>3.2992284489820542E-3</v>
      </c>
    </row>
    <row r="325" spans="1:56" x14ac:dyDescent="0.3">
      <c r="A325" s="1">
        <v>2014</v>
      </c>
      <c r="B325" s="1" t="s">
        <v>58</v>
      </c>
      <c r="C325" s="1" t="s">
        <v>156</v>
      </c>
      <c r="D325" s="1" t="s">
        <v>135</v>
      </c>
      <c r="E325" s="1" t="s">
        <v>46</v>
      </c>
      <c r="F325" s="1">
        <v>8.83</v>
      </c>
      <c r="G325" s="1">
        <v>-82.61</v>
      </c>
      <c r="H325" s="1" t="s">
        <v>47</v>
      </c>
      <c r="I325" s="1" t="s">
        <v>47</v>
      </c>
      <c r="J325" s="2">
        <v>56.765575609999999</v>
      </c>
      <c r="K325" s="2">
        <v>0.73416947099999996</v>
      </c>
      <c r="L325" s="2">
        <v>16.610584280000001</v>
      </c>
      <c r="M325" s="2">
        <v>6.9950035689999996</v>
      </c>
      <c r="N325" s="2">
        <f t="shared" si="65"/>
        <v>6.2955095076095073</v>
      </c>
      <c r="O325" s="2"/>
      <c r="P325" s="2">
        <v>8.1268481700000006</v>
      </c>
      <c r="Q325" s="2">
        <v>5.0678087080000003</v>
      </c>
      <c r="R325" s="2">
        <f t="shared" si="66"/>
        <v>0.44597965240808601</v>
      </c>
      <c r="S325" s="2">
        <v>1.937391659</v>
      </c>
      <c r="T325" s="2">
        <v>3.3547466099999999</v>
      </c>
      <c r="U325" s="2">
        <v>0.28551035000000002</v>
      </c>
      <c r="V325" s="2">
        <v>1335</v>
      </c>
      <c r="W325" s="2">
        <v>9.75</v>
      </c>
      <c r="X325" s="2">
        <v>136.91999999999999</v>
      </c>
      <c r="Y325" s="2">
        <v>120</v>
      </c>
      <c r="Z325" s="2">
        <v>34.75</v>
      </c>
      <c r="AA325" s="2">
        <v>30.23</v>
      </c>
      <c r="AB325" s="2">
        <v>62.29</v>
      </c>
      <c r="AC325" s="2">
        <v>6.78</v>
      </c>
      <c r="AD325" s="2">
        <v>24.23</v>
      </c>
      <c r="AE325" s="2">
        <v>4.1100000000000003</v>
      </c>
      <c r="AF325" s="2">
        <v>1.24</v>
      </c>
      <c r="AG325" s="2">
        <v>3.34</v>
      </c>
      <c r="AH325" s="2">
        <v>0.42</v>
      </c>
      <c r="AI325" s="2">
        <v>1.73</v>
      </c>
      <c r="AJ325" s="2">
        <v>0.34</v>
      </c>
      <c r="AK325" s="2">
        <v>0.86</v>
      </c>
      <c r="AL325" s="2"/>
      <c r="AM325" s="2">
        <v>0.87</v>
      </c>
      <c r="AN325" s="2">
        <v>0.12</v>
      </c>
      <c r="AO325" s="1">
        <v>2.79</v>
      </c>
      <c r="AP325" s="1">
        <v>19.600000000000001</v>
      </c>
      <c r="AQ325" s="1">
        <v>25.5</v>
      </c>
      <c r="AR325" s="1">
        <v>-855</v>
      </c>
      <c r="AS325" s="1">
        <v>7205</v>
      </c>
      <c r="AT325" s="1">
        <v>12</v>
      </c>
      <c r="AU325" s="3">
        <v>2.429107787</v>
      </c>
      <c r="AV325" s="6">
        <f t="shared" si="67"/>
        <v>120</v>
      </c>
      <c r="AW325" s="5">
        <f t="shared" si="68"/>
        <v>0.32582550568850527</v>
      </c>
      <c r="AX325" s="5">
        <f t="shared" si="69"/>
        <v>0.94467591296388742</v>
      </c>
      <c r="AY325" s="5">
        <f t="shared" si="70"/>
        <v>0.1082525527589545</v>
      </c>
      <c r="AZ325" s="5">
        <f t="shared" si="71"/>
        <v>5.222079943396226E-2</v>
      </c>
      <c r="BA325" s="5">
        <f t="shared" si="72"/>
        <v>0.14491526694008561</v>
      </c>
      <c r="BB325" s="5">
        <f t="shared" si="73"/>
        <v>1.4629779312649918</v>
      </c>
      <c r="BC325" s="5">
        <f t="shared" si="74"/>
        <v>7.8271555216917745</v>
      </c>
      <c r="BD325" s="5">
        <f t="shared" si="75"/>
        <v>3.2989947940557053E-3</v>
      </c>
    </row>
    <row r="326" spans="1:56" x14ac:dyDescent="0.3">
      <c r="A326" s="1">
        <v>2014</v>
      </c>
      <c r="B326" s="1" t="s">
        <v>58</v>
      </c>
      <c r="C326" s="1" t="s">
        <v>134</v>
      </c>
      <c r="D326" s="1" t="s">
        <v>135</v>
      </c>
      <c r="E326" s="1" t="s">
        <v>46</v>
      </c>
      <c r="F326" s="1">
        <v>8.83</v>
      </c>
      <c r="G326" s="1">
        <v>-82.61</v>
      </c>
      <c r="H326" s="1" t="s">
        <v>47</v>
      </c>
      <c r="I326" s="1" t="s">
        <v>47</v>
      </c>
      <c r="J326" s="2">
        <v>56.736359</v>
      </c>
      <c r="K326" s="2">
        <v>0.73431922500000002</v>
      </c>
      <c r="L326" s="2">
        <v>16.695563490000001</v>
      </c>
      <c r="M326" s="2">
        <v>6.9352371240000004</v>
      </c>
      <c r="N326" s="2">
        <f t="shared" si="65"/>
        <v>6.2417196533196533</v>
      </c>
      <c r="O326" s="2"/>
      <c r="P326" s="2">
        <v>8.0979092300000008</v>
      </c>
      <c r="Q326" s="2">
        <v>5.0382457929999998</v>
      </c>
      <c r="R326" s="2">
        <f t="shared" si="66"/>
        <v>0.44665436405603903</v>
      </c>
      <c r="S326" s="2">
        <v>1.9173890870000001</v>
      </c>
      <c r="T326" s="2">
        <v>3.4472208059999998</v>
      </c>
      <c r="U326" s="2">
        <v>0.28556858699999998</v>
      </c>
      <c r="V326" s="2">
        <v>1337</v>
      </c>
      <c r="W326" s="2">
        <v>9.6300000000000008</v>
      </c>
      <c r="X326" s="2">
        <v>138.84</v>
      </c>
      <c r="Y326" s="2">
        <v>119</v>
      </c>
      <c r="Z326" s="2">
        <v>33.35</v>
      </c>
      <c r="AA326" s="2">
        <v>30.35</v>
      </c>
      <c r="AB326" s="2">
        <v>64.260000000000005</v>
      </c>
      <c r="AC326" s="2">
        <v>6.82</v>
      </c>
      <c r="AD326" s="2">
        <v>24.19</v>
      </c>
      <c r="AE326" s="2">
        <v>4.18</v>
      </c>
      <c r="AF326" s="2">
        <v>1.26</v>
      </c>
      <c r="AG326" s="2">
        <v>3.32</v>
      </c>
      <c r="AH326" s="2">
        <v>0.44</v>
      </c>
      <c r="AI326" s="2">
        <v>1.71</v>
      </c>
      <c r="AJ326" s="2">
        <v>0.34</v>
      </c>
      <c r="AK326" s="2">
        <v>0.86</v>
      </c>
      <c r="AL326" s="2"/>
      <c r="AM326" s="2">
        <v>0.91</v>
      </c>
      <c r="AN326" s="2">
        <v>0.13</v>
      </c>
      <c r="AO326" s="1">
        <v>2.81</v>
      </c>
      <c r="AP326" s="1">
        <v>19.45</v>
      </c>
      <c r="AQ326" s="1">
        <v>29.8</v>
      </c>
      <c r="AR326" s="1">
        <v>-928</v>
      </c>
      <c r="AS326" s="1">
        <v>8384</v>
      </c>
      <c r="AT326" s="1">
        <v>12</v>
      </c>
      <c r="AU326" s="3">
        <v>3.0167538399999998</v>
      </c>
      <c r="AV326" s="6">
        <f t="shared" si="67"/>
        <v>119</v>
      </c>
      <c r="AW326" s="5">
        <f t="shared" si="68"/>
        <v>0.32749241839937232</v>
      </c>
      <c r="AX326" s="5">
        <f t="shared" si="69"/>
        <v>0.94418969878515557</v>
      </c>
      <c r="AY326" s="5">
        <f t="shared" si="70"/>
        <v>0.11123655392061955</v>
      </c>
      <c r="AZ326" s="5">
        <f t="shared" si="71"/>
        <v>5.1681646549865227E-2</v>
      </c>
      <c r="BA326" s="5">
        <f t="shared" si="72"/>
        <v>0.14439923733951499</v>
      </c>
      <c r="BB326" s="5">
        <f t="shared" si="73"/>
        <v>1.4608499654536224</v>
      </c>
      <c r="BC326" s="5">
        <f t="shared" si="74"/>
        <v>7.8289642926314373</v>
      </c>
      <c r="BD326" s="5">
        <f t="shared" si="75"/>
        <v>3.2774259254747433E-3</v>
      </c>
    </row>
    <row r="327" spans="1:56" x14ac:dyDescent="0.3">
      <c r="A327" s="1">
        <v>2014</v>
      </c>
      <c r="B327" s="1" t="s">
        <v>58</v>
      </c>
      <c r="C327" s="1" t="s">
        <v>256</v>
      </c>
      <c r="D327" s="1" t="s">
        <v>135</v>
      </c>
      <c r="E327" s="1" t="s">
        <v>46</v>
      </c>
      <c r="F327" s="1">
        <v>8.83</v>
      </c>
      <c r="G327" s="1">
        <v>-82.61</v>
      </c>
      <c r="H327" s="1" t="s">
        <v>47</v>
      </c>
      <c r="I327" s="1" t="s">
        <v>47</v>
      </c>
      <c r="J327" s="2">
        <v>56.697755460000003</v>
      </c>
      <c r="K327" s="2">
        <v>0.72768268899999999</v>
      </c>
      <c r="L327" s="2">
        <v>16.695705650000001</v>
      </c>
      <c r="M327" s="2">
        <v>6.9693553350000004</v>
      </c>
      <c r="N327" s="2">
        <f t="shared" si="65"/>
        <v>6.2724260739260744</v>
      </c>
      <c r="O327" s="2"/>
      <c r="P327" s="2">
        <v>8.1787434660000002</v>
      </c>
      <c r="Q327" s="2">
        <v>5.06303167</v>
      </c>
      <c r="R327" s="2">
        <f t="shared" si="66"/>
        <v>0.44665436406508996</v>
      </c>
      <c r="S327" s="2">
        <v>1.926821769</v>
      </c>
      <c r="T327" s="2">
        <v>3.3411909400000002</v>
      </c>
      <c r="U327" s="2">
        <v>0.27672440300000001</v>
      </c>
      <c r="V327" s="2">
        <v>1334</v>
      </c>
      <c r="W327" s="2">
        <v>11.32</v>
      </c>
      <c r="X327" s="2">
        <v>117.84</v>
      </c>
      <c r="Y327" s="2">
        <v>119</v>
      </c>
      <c r="Z327" s="2">
        <v>33.46</v>
      </c>
      <c r="AA327" s="2">
        <v>33.130000000000003</v>
      </c>
      <c r="AB327" s="2">
        <v>61.02</v>
      </c>
      <c r="AC327" s="2">
        <v>6.76</v>
      </c>
      <c r="AD327" s="2">
        <v>25.55</v>
      </c>
      <c r="AE327" s="2">
        <v>4.37</v>
      </c>
      <c r="AF327" s="2">
        <v>1.3</v>
      </c>
      <c r="AG327" s="2">
        <v>3.62</v>
      </c>
      <c r="AH327" s="2">
        <v>0.47</v>
      </c>
      <c r="AI327" s="2">
        <v>2.08</v>
      </c>
      <c r="AJ327" s="2">
        <v>0.4</v>
      </c>
      <c r="AK327" s="2">
        <v>1.08</v>
      </c>
      <c r="AL327" s="2"/>
      <c r="AM327" s="2">
        <v>0.99</v>
      </c>
      <c r="AN327" s="2">
        <v>0.14000000000000001</v>
      </c>
      <c r="AO327" s="1">
        <v>2.9</v>
      </c>
      <c r="AP327" s="1">
        <v>18.66</v>
      </c>
      <c r="AQ327" s="1">
        <v>27.6</v>
      </c>
      <c r="AR327" s="1">
        <v>-635</v>
      </c>
      <c r="AS327" s="1">
        <v>6959</v>
      </c>
      <c r="AT327" s="1">
        <v>12</v>
      </c>
      <c r="AU327" s="3">
        <v>1.3587954630000001</v>
      </c>
      <c r="AV327" s="6">
        <f t="shared" si="67"/>
        <v>119</v>
      </c>
      <c r="AW327" s="5">
        <f t="shared" si="68"/>
        <v>0.32749520694389955</v>
      </c>
      <c r="AX327" s="5">
        <f t="shared" si="69"/>
        <v>0.94354727009485773</v>
      </c>
      <c r="AY327" s="5">
        <f t="shared" si="70"/>
        <v>0.10781513197805745</v>
      </c>
      <c r="AZ327" s="5">
        <f t="shared" si="71"/>
        <v>5.1935896738544471E-2</v>
      </c>
      <c r="BA327" s="5">
        <f t="shared" si="72"/>
        <v>0.14584064668330957</v>
      </c>
      <c r="BB327" s="5">
        <f t="shared" si="73"/>
        <v>1.4609119453952175</v>
      </c>
      <c r="BC327" s="5">
        <f t="shared" si="74"/>
        <v>7.8289116096810831</v>
      </c>
      <c r="BD327" s="5">
        <f t="shared" si="75"/>
        <v>3.2772532655555788E-3</v>
      </c>
    </row>
    <row r="328" spans="1:56" x14ac:dyDescent="0.3">
      <c r="A328" s="1">
        <v>2014</v>
      </c>
      <c r="B328" s="1" t="s">
        <v>58</v>
      </c>
      <c r="C328" s="1" t="s">
        <v>502</v>
      </c>
      <c r="D328" s="1" t="s">
        <v>125</v>
      </c>
      <c r="E328" s="1" t="s">
        <v>46</v>
      </c>
      <c r="F328" s="1">
        <v>8.68</v>
      </c>
      <c r="G328" s="1">
        <v>-80.62</v>
      </c>
      <c r="H328" s="1" t="s">
        <v>47</v>
      </c>
      <c r="I328" s="1" t="s">
        <v>47</v>
      </c>
      <c r="J328" s="2">
        <v>52.64118422</v>
      </c>
      <c r="K328" s="2">
        <v>0.78069552900000005</v>
      </c>
      <c r="L328" s="2">
        <v>17.66196897</v>
      </c>
      <c r="M328" s="2">
        <v>8.2834837270000001</v>
      </c>
      <c r="N328" s="2">
        <f t="shared" si="65"/>
        <v>7.4551428094428092</v>
      </c>
      <c r="O328" s="2"/>
      <c r="P328" s="2">
        <v>9.8043191729999997</v>
      </c>
      <c r="Q328" s="2">
        <v>6.1847308119999997</v>
      </c>
      <c r="R328" s="2">
        <f t="shared" si="66"/>
        <v>0.45343021377244891</v>
      </c>
      <c r="S328" s="2">
        <v>1.6526411839999999</v>
      </c>
      <c r="T328" s="2">
        <v>2.6563925780000002</v>
      </c>
      <c r="U328" s="2">
        <v>0.20277805900000001</v>
      </c>
      <c r="V328" s="2">
        <v>1136</v>
      </c>
      <c r="W328" s="2">
        <v>13.95</v>
      </c>
      <c r="X328" s="2">
        <v>81.430000000000007</v>
      </c>
      <c r="Y328" s="2">
        <v>83</v>
      </c>
      <c r="Z328" s="2">
        <v>14.83</v>
      </c>
      <c r="AA328" s="2">
        <v>18.68</v>
      </c>
      <c r="AB328" s="2">
        <v>36.909999999999997</v>
      </c>
      <c r="AC328" s="2">
        <v>4.5199999999999996</v>
      </c>
      <c r="AD328" s="2">
        <v>17.82</v>
      </c>
      <c r="AE328" s="2">
        <v>3.61</v>
      </c>
      <c r="AF328" s="2">
        <v>1.1299999999999999</v>
      </c>
      <c r="AG328" s="2">
        <v>3.02</v>
      </c>
      <c r="AH328" s="2">
        <v>0.44</v>
      </c>
      <c r="AI328" s="2">
        <v>2.38</v>
      </c>
      <c r="AJ328" s="2">
        <v>0.47</v>
      </c>
      <c r="AK328" s="2">
        <v>1.33</v>
      </c>
      <c r="AL328" s="2"/>
      <c r="AM328" s="2">
        <v>1.26</v>
      </c>
      <c r="AN328" s="2">
        <v>0.19</v>
      </c>
      <c r="AO328" s="1">
        <v>2.82</v>
      </c>
      <c r="AP328" s="1">
        <v>13.72</v>
      </c>
      <c r="AQ328" s="1">
        <v>32.4</v>
      </c>
      <c r="AR328" s="1">
        <v>-575</v>
      </c>
      <c r="AS328" s="1">
        <v>3460</v>
      </c>
      <c r="AT328" s="1">
        <v>12</v>
      </c>
      <c r="AU328" s="3">
        <v>0.29021580899999999</v>
      </c>
      <c r="AV328" s="6">
        <f t="shared" si="67"/>
        <v>83</v>
      </c>
      <c r="AW328" s="5">
        <f t="shared" si="68"/>
        <v>0.34644897940368768</v>
      </c>
      <c r="AX328" s="5">
        <f t="shared" si="69"/>
        <v>0.87603901181560984</v>
      </c>
      <c r="AY328" s="5">
        <f t="shared" si="70"/>
        <v>8.5717734043239763E-2</v>
      </c>
      <c r="AZ328" s="5">
        <f t="shared" si="71"/>
        <v>4.4545584474393531E-2</v>
      </c>
      <c r="BA328" s="5">
        <f t="shared" si="72"/>
        <v>0.17482737469686163</v>
      </c>
      <c r="BB328" s="5">
        <f t="shared" si="73"/>
        <v>1.5812639416084397</v>
      </c>
      <c r="BC328" s="5">
        <f t="shared" si="74"/>
        <v>7.7266124128998444</v>
      </c>
      <c r="BD328" s="5">
        <f t="shared" si="75"/>
        <v>2.0635412708672005E-3</v>
      </c>
    </row>
    <row r="329" spans="1:56" x14ac:dyDescent="0.3">
      <c r="A329" s="1">
        <v>2014</v>
      </c>
      <c r="B329" s="1" t="s">
        <v>58</v>
      </c>
      <c r="C329" s="1" t="s">
        <v>248</v>
      </c>
      <c r="D329" s="1" t="s">
        <v>125</v>
      </c>
      <c r="E329" s="1" t="s">
        <v>46</v>
      </c>
      <c r="F329" s="1">
        <v>8.68</v>
      </c>
      <c r="G329" s="1">
        <v>-80.62</v>
      </c>
      <c r="H329" s="1" t="s">
        <v>47</v>
      </c>
      <c r="I329" s="1" t="s">
        <v>47</v>
      </c>
      <c r="J329" s="2">
        <v>54.043332319999998</v>
      </c>
      <c r="K329" s="2">
        <v>0.97650289899999998</v>
      </c>
      <c r="L329" s="2">
        <v>16.926050249999999</v>
      </c>
      <c r="M329" s="2">
        <v>7.5678974669999999</v>
      </c>
      <c r="N329" s="2">
        <f t="shared" si="65"/>
        <v>6.8111145314145309</v>
      </c>
      <c r="O329" s="2"/>
      <c r="P329" s="2">
        <v>8.7580103749999996</v>
      </c>
      <c r="Q329" s="2">
        <v>5.6860950060000004</v>
      </c>
      <c r="R329" s="2">
        <f t="shared" si="66"/>
        <v>0.45498917090065538</v>
      </c>
      <c r="S329" s="2">
        <v>2.9091648870000002</v>
      </c>
      <c r="T329" s="2">
        <v>2.6345234460000002</v>
      </c>
      <c r="U329" s="2">
        <v>0.386532398</v>
      </c>
      <c r="V329" s="2">
        <v>1639</v>
      </c>
      <c r="W329" s="2">
        <v>13.46</v>
      </c>
      <c r="X329" s="2">
        <v>121.77</v>
      </c>
      <c r="Y329" s="2">
        <v>205</v>
      </c>
      <c r="Z329" s="2">
        <v>41.32</v>
      </c>
      <c r="AA329" s="2">
        <v>48.35</v>
      </c>
      <c r="AB329" s="2">
        <v>100.94</v>
      </c>
      <c r="AC329" s="2">
        <v>11</v>
      </c>
      <c r="AD329" s="2">
        <v>39.42</v>
      </c>
      <c r="AE329" s="2">
        <v>6.3</v>
      </c>
      <c r="AF329" s="2">
        <v>1.83</v>
      </c>
      <c r="AG329" s="2">
        <v>4.8499999999999996</v>
      </c>
      <c r="AH329" s="2">
        <v>0.7</v>
      </c>
      <c r="AI329" s="2">
        <v>2.96</v>
      </c>
      <c r="AJ329" s="2">
        <v>0.52</v>
      </c>
      <c r="AK329" s="2">
        <v>1.34</v>
      </c>
      <c r="AL329" s="2"/>
      <c r="AM329" s="2">
        <v>1.17</v>
      </c>
      <c r="AN329" s="2">
        <v>0.15</v>
      </c>
      <c r="AO329" s="1">
        <v>3.21</v>
      </c>
      <c r="AP329" s="1">
        <v>20.43</v>
      </c>
      <c r="AQ329" s="1">
        <v>11.7</v>
      </c>
      <c r="AR329" s="1">
        <v>-618</v>
      </c>
      <c r="AS329" s="1">
        <v>2397</v>
      </c>
      <c r="AT329" s="1">
        <v>12</v>
      </c>
      <c r="AU329" s="3">
        <v>1.471712108</v>
      </c>
      <c r="AV329" s="6">
        <f t="shared" si="67"/>
        <v>205</v>
      </c>
      <c r="AW329" s="5">
        <f t="shared" si="68"/>
        <v>0.3320135396233817</v>
      </c>
      <c r="AX329" s="5">
        <f t="shared" si="69"/>
        <v>0.89937314561491088</v>
      </c>
      <c r="AY329" s="5">
        <f t="shared" si="70"/>
        <v>8.5012050532429828E-2</v>
      </c>
      <c r="AZ329" s="5">
        <f t="shared" si="71"/>
        <v>7.841414789757413E-2</v>
      </c>
      <c r="BA329" s="5">
        <f t="shared" si="72"/>
        <v>0.15616994249286734</v>
      </c>
      <c r="BB329" s="5">
        <f t="shared" si="73"/>
        <v>1.5933007776163264</v>
      </c>
      <c r="BC329" s="5">
        <f t="shared" si="74"/>
        <v>7.7163811022931403</v>
      </c>
      <c r="BD329" s="5">
        <f t="shared" si="75"/>
        <v>5.0448182690558709E-3</v>
      </c>
    </row>
    <row r="330" spans="1:56" x14ac:dyDescent="0.3">
      <c r="A330" s="1">
        <v>2014</v>
      </c>
      <c r="B330" s="1" t="s">
        <v>58</v>
      </c>
      <c r="C330" s="1" t="s">
        <v>465</v>
      </c>
      <c r="D330" s="1" t="s">
        <v>125</v>
      </c>
      <c r="E330" s="1" t="s">
        <v>46</v>
      </c>
      <c r="F330" s="1">
        <v>8.68</v>
      </c>
      <c r="G330" s="1">
        <v>-80.62</v>
      </c>
      <c r="H330" s="1" t="s">
        <v>47</v>
      </c>
      <c r="I330" s="1" t="s">
        <v>47</v>
      </c>
      <c r="J330" s="2">
        <v>52.649746190000002</v>
      </c>
      <c r="K330" s="2">
        <v>0.78172588799999998</v>
      </c>
      <c r="L330" s="2">
        <v>17.421319799999999</v>
      </c>
      <c r="M330" s="2">
        <v>8.375634518</v>
      </c>
      <c r="N330" s="2">
        <f t="shared" si="65"/>
        <v>7.5380786042786037</v>
      </c>
      <c r="O330" s="2"/>
      <c r="P330" s="2">
        <v>9.9390862940000009</v>
      </c>
      <c r="Q330" s="2">
        <v>6.3045685279999999</v>
      </c>
      <c r="R330" s="2">
        <f t="shared" si="66"/>
        <v>0.45544529653572269</v>
      </c>
      <c r="S330" s="2">
        <v>1.5837563450000001</v>
      </c>
      <c r="T330" s="2">
        <v>2.6192893399999999</v>
      </c>
      <c r="U330" s="2">
        <v>0.19289340099999999</v>
      </c>
      <c r="V330" s="2">
        <v>1123</v>
      </c>
      <c r="W330" s="2">
        <v>13.45</v>
      </c>
      <c r="X330" s="2">
        <v>83.49</v>
      </c>
      <c r="Y330" s="2">
        <v>82</v>
      </c>
      <c r="Z330" s="2">
        <v>14.67</v>
      </c>
      <c r="AA330" s="2">
        <v>18.93</v>
      </c>
      <c r="AB330" s="2">
        <v>37.049999999999997</v>
      </c>
      <c r="AC330" s="2">
        <v>4.5999999999999996</v>
      </c>
      <c r="AD330" s="2">
        <v>18.2</v>
      </c>
      <c r="AE330" s="2">
        <v>3.63</v>
      </c>
      <c r="AF330" s="2">
        <v>1.1299999999999999</v>
      </c>
      <c r="AG330" s="2">
        <v>3.05</v>
      </c>
      <c r="AH330" s="2">
        <v>0.43</v>
      </c>
      <c r="AI330" s="2">
        <v>2.33</v>
      </c>
      <c r="AJ330" s="2">
        <v>0.45</v>
      </c>
      <c r="AK330" s="2">
        <v>1.28</v>
      </c>
      <c r="AL330" s="2"/>
      <c r="AM330" s="2">
        <v>1.29</v>
      </c>
      <c r="AN330" s="2">
        <v>0.19</v>
      </c>
      <c r="AO330" s="1">
        <v>2.82</v>
      </c>
      <c r="AP330" s="1">
        <v>13.9</v>
      </c>
      <c r="AQ330" s="1">
        <v>34</v>
      </c>
      <c r="AR330" s="1">
        <v>-662</v>
      </c>
      <c r="AS330" s="1">
        <v>4607</v>
      </c>
      <c r="AT330" s="1">
        <v>12</v>
      </c>
      <c r="AU330" s="3">
        <v>0.38524416099999997</v>
      </c>
      <c r="AV330" s="6">
        <f t="shared" si="67"/>
        <v>82</v>
      </c>
      <c r="AW330" s="5">
        <f t="shared" si="68"/>
        <v>0.34172851706551582</v>
      </c>
      <c r="AX330" s="5">
        <f t="shared" si="69"/>
        <v>0.87618149758695285</v>
      </c>
      <c r="AY330" s="5">
        <f t="shared" si="70"/>
        <v>8.4520469183607616E-2</v>
      </c>
      <c r="AZ330" s="5">
        <f t="shared" si="71"/>
        <v>4.2688850269541778E-2</v>
      </c>
      <c r="BA330" s="5">
        <f t="shared" si="72"/>
        <v>0.17723049739657634</v>
      </c>
      <c r="BB330" s="5">
        <f t="shared" si="73"/>
        <v>1.6086982202425817</v>
      </c>
      <c r="BC330" s="5">
        <f t="shared" si="74"/>
        <v>7.7032932760608235</v>
      </c>
      <c r="BD330" s="5">
        <f t="shared" si="75"/>
        <v>1.991689100746939E-3</v>
      </c>
    </row>
    <row r="331" spans="1:56" x14ac:dyDescent="0.3">
      <c r="A331" s="1">
        <v>2014</v>
      </c>
      <c r="B331" s="1" t="s">
        <v>58</v>
      </c>
      <c r="C331" s="1" t="s">
        <v>530</v>
      </c>
      <c r="D331" s="1" t="s">
        <v>125</v>
      </c>
      <c r="E331" s="1" t="s">
        <v>46</v>
      </c>
      <c r="F331" s="1">
        <v>8.68</v>
      </c>
      <c r="G331" s="1">
        <v>-80.62</v>
      </c>
      <c r="H331" s="1" t="s">
        <v>47</v>
      </c>
      <c r="I331" s="1" t="s">
        <v>47</v>
      </c>
      <c r="J331" s="2">
        <v>52.53241491</v>
      </c>
      <c r="K331" s="2">
        <v>0.77998379299999998</v>
      </c>
      <c r="L331" s="2">
        <v>17.554700159999999</v>
      </c>
      <c r="M331" s="2">
        <v>8.3772285249999996</v>
      </c>
      <c r="N331" s="2">
        <f t="shared" si="65"/>
        <v>7.5395132120132118</v>
      </c>
      <c r="O331" s="2"/>
      <c r="P331" s="2">
        <v>9.8764181519999994</v>
      </c>
      <c r="Q331" s="2">
        <v>6.3310372770000001</v>
      </c>
      <c r="R331" s="2">
        <f t="shared" si="66"/>
        <v>0.45643734774728517</v>
      </c>
      <c r="S331" s="2">
        <v>1.6106158829999999</v>
      </c>
      <c r="T331" s="2">
        <v>2.6033225280000001</v>
      </c>
      <c r="U331" s="2">
        <v>0.202593193</v>
      </c>
      <c r="V331" s="2">
        <v>1130</v>
      </c>
      <c r="W331" s="2">
        <v>14.04</v>
      </c>
      <c r="X331" s="2">
        <v>80.48</v>
      </c>
      <c r="Y331" s="2">
        <v>82</v>
      </c>
      <c r="Z331" s="2">
        <v>13.7</v>
      </c>
      <c r="AA331" s="2">
        <v>18.489999999999998</v>
      </c>
      <c r="AB331" s="2">
        <v>36.67</v>
      </c>
      <c r="AC331" s="2">
        <v>4.57</v>
      </c>
      <c r="AD331" s="2">
        <v>18.34</v>
      </c>
      <c r="AE331" s="2">
        <v>3.7</v>
      </c>
      <c r="AF331" s="2">
        <v>1.1499999999999999</v>
      </c>
      <c r="AG331" s="2">
        <v>3.13</v>
      </c>
      <c r="AH331" s="2">
        <v>0.46</v>
      </c>
      <c r="AI331" s="2">
        <v>2.5099999999999998</v>
      </c>
      <c r="AJ331" s="2">
        <v>0.5</v>
      </c>
      <c r="AK331" s="2">
        <v>1.35</v>
      </c>
      <c r="AL331" s="2"/>
      <c r="AM331" s="2">
        <v>1.35</v>
      </c>
      <c r="AN331" s="2">
        <v>0.2</v>
      </c>
      <c r="AO331" s="1">
        <v>2.85</v>
      </c>
      <c r="AP331" s="1">
        <v>13.38</v>
      </c>
      <c r="AQ331" s="1">
        <v>30.8</v>
      </c>
      <c r="AR331" s="1">
        <v>-588</v>
      </c>
      <c r="AS331" s="1">
        <v>3662</v>
      </c>
      <c r="AT331" s="1">
        <v>12</v>
      </c>
      <c r="AU331" s="3">
        <v>0.21438428200000001</v>
      </c>
      <c r="AV331" s="6">
        <f t="shared" si="67"/>
        <v>82</v>
      </c>
      <c r="AW331" s="5">
        <f t="shared" si="68"/>
        <v>0.34434484425264805</v>
      </c>
      <c r="AX331" s="5">
        <f t="shared" si="69"/>
        <v>0.87422890514228657</v>
      </c>
      <c r="AY331" s="5">
        <f t="shared" si="70"/>
        <v>8.4005244530493711E-2</v>
      </c>
      <c r="AZ331" s="5">
        <f t="shared" si="71"/>
        <v>4.341282703504043E-2</v>
      </c>
      <c r="BA331" s="5">
        <f t="shared" si="72"/>
        <v>0.17611301982881597</v>
      </c>
      <c r="BB331" s="5">
        <f t="shared" si="73"/>
        <v>1.5933103242719882</v>
      </c>
      <c r="BC331" s="5">
        <f t="shared" si="74"/>
        <v>7.716372987635828</v>
      </c>
      <c r="BD331" s="5">
        <f t="shared" si="75"/>
        <v>2.0179109329002032E-3</v>
      </c>
    </row>
    <row r="332" spans="1:56" x14ac:dyDescent="0.3">
      <c r="A332" s="1">
        <v>2014</v>
      </c>
      <c r="B332" s="1" t="s">
        <v>58</v>
      </c>
      <c r="C332" s="1" t="s">
        <v>262</v>
      </c>
      <c r="D332" s="1" t="s">
        <v>135</v>
      </c>
      <c r="E332" s="1" t="s">
        <v>46</v>
      </c>
      <c r="F332" s="1">
        <v>8.83</v>
      </c>
      <c r="G332" s="1">
        <v>-82.61</v>
      </c>
      <c r="H332" s="1" t="s">
        <v>47</v>
      </c>
      <c r="I332" s="1" t="s">
        <v>47</v>
      </c>
      <c r="J332" s="2">
        <v>55.27950311</v>
      </c>
      <c r="K332" s="2">
        <v>0.79421647500000003</v>
      </c>
      <c r="L332" s="2">
        <v>16.729457289999999</v>
      </c>
      <c r="M332" s="2">
        <v>7.789430812</v>
      </c>
      <c r="N332" s="2">
        <f t="shared" si="65"/>
        <v>7.0104947412947407</v>
      </c>
      <c r="O332" s="2"/>
      <c r="P332" s="2">
        <v>8.4410956109999997</v>
      </c>
      <c r="Q332" s="2">
        <v>6.017717137</v>
      </c>
      <c r="R332" s="2">
        <f t="shared" si="66"/>
        <v>0.46189893081380079</v>
      </c>
      <c r="S332" s="2">
        <v>1.2320537620000001</v>
      </c>
      <c r="T332" s="2">
        <v>3.4110579369999998</v>
      </c>
      <c r="U332" s="2">
        <v>0.18328072500000001</v>
      </c>
      <c r="V332" s="2">
        <v>899</v>
      </c>
      <c r="W332" s="2">
        <v>10.34</v>
      </c>
      <c r="X332" s="2">
        <v>86.94</v>
      </c>
      <c r="Y332" s="2">
        <v>67</v>
      </c>
      <c r="Z332" s="2">
        <v>15.55</v>
      </c>
      <c r="AA332" s="2">
        <v>15.24</v>
      </c>
      <c r="AB332" s="2">
        <v>33.43</v>
      </c>
      <c r="AC332" s="2">
        <v>4.0199999999999996</v>
      </c>
      <c r="AD332" s="2">
        <v>16.059999999999999</v>
      </c>
      <c r="AE332" s="2">
        <v>3.06</v>
      </c>
      <c r="AF332" s="2">
        <v>1</v>
      </c>
      <c r="AG332" s="2">
        <v>3.29</v>
      </c>
      <c r="AH332" s="2">
        <v>0.44</v>
      </c>
      <c r="AI332" s="2">
        <v>2.36</v>
      </c>
      <c r="AJ332" s="2">
        <v>0.45</v>
      </c>
      <c r="AK332" s="2">
        <v>1.1100000000000001</v>
      </c>
      <c r="AL332" s="2"/>
      <c r="AM332" s="2">
        <v>0.98</v>
      </c>
      <c r="AN332" s="2">
        <v>0.12</v>
      </c>
      <c r="AO332" s="1">
        <v>2.69</v>
      </c>
      <c r="AP332" s="1">
        <v>14.31</v>
      </c>
      <c r="AQ332" s="1">
        <v>-2.8</v>
      </c>
      <c r="AR332" s="1">
        <v>-186</v>
      </c>
      <c r="AS332" s="1">
        <v>-312</v>
      </c>
      <c r="AT332" s="1">
        <v>12</v>
      </c>
      <c r="AU332" s="3">
        <v>1.3101566659999999</v>
      </c>
      <c r="AV332" s="6">
        <f t="shared" si="67"/>
        <v>67</v>
      </c>
      <c r="AW332" s="5">
        <f t="shared" si="68"/>
        <v>0.32815726343664176</v>
      </c>
      <c r="AX332" s="5">
        <f t="shared" si="69"/>
        <v>0.91994513413213508</v>
      </c>
      <c r="AY332" s="5">
        <f t="shared" si="70"/>
        <v>0.11006963333333333</v>
      </c>
      <c r="AZ332" s="5">
        <f t="shared" si="71"/>
        <v>3.320899628032345E-2</v>
      </c>
      <c r="BA332" s="5">
        <f t="shared" si="72"/>
        <v>0.15051882330599145</v>
      </c>
      <c r="BB332" s="5">
        <f t="shared" si="73"/>
        <v>1.4717982243158263</v>
      </c>
      <c r="BC332" s="5">
        <f t="shared" si="74"/>
        <v>7.8196582725985655</v>
      </c>
      <c r="BD332" s="5">
        <f t="shared" si="75"/>
        <v>1.8281809237215044E-3</v>
      </c>
    </row>
    <row r="333" spans="1:56" x14ac:dyDescent="0.3">
      <c r="A333" s="1">
        <v>2014</v>
      </c>
      <c r="B333" s="1" t="s">
        <v>131</v>
      </c>
      <c r="C333" s="1" t="s">
        <v>185</v>
      </c>
      <c r="D333" s="1" t="s">
        <v>186</v>
      </c>
      <c r="E333" s="1" t="s">
        <v>63</v>
      </c>
      <c r="F333" s="1">
        <v>34</v>
      </c>
      <c r="G333" s="1">
        <v>131</v>
      </c>
      <c r="H333" s="1" t="s">
        <v>47</v>
      </c>
      <c r="I333" s="1" t="s">
        <v>47</v>
      </c>
      <c r="J333" s="2">
        <v>62.04432327</v>
      </c>
      <c r="K333" s="2">
        <v>0.61961707700000002</v>
      </c>
      <c r="L333" s="2">
        <v>17.73137534</v>
      </c>
      <c r="M333" s="2"/>
      <c r="N333" s="2">
        <v>3.9407646070000002</v>
      </c>
      <c r="O333" s="2"/>
      <c r="P333" s="2">
        <v>5.4216494209999997</v>
      </c>
      <c r="Q333" s="2">
        <v>3.387240019</v>
      </c>
      <c r="R333" s="2">
        <f t="shared" si="66"/>
        <v>0.46223224354716719</v>
      </c>
      <c r="S333" s="2">
        <v>2.2616023300000001</v>
      </c>
      <c r="T333" s="2">
        <v>4.2753578289999998</v>
      </c>
      <c r="U333" s="2">
        <v>0.23751987899999999</v>
      </c>
      <c r="V333" s="2">
        <v>1639.2</v>
      </c>
      <c r="W333" s="2">
        <v>10.41636364</v>
      </c>
      <c r="X333" s="2">
        <v>157.37</v>
      </c>
      <c r="Y333" s="2">
        <v>131.43636359999999</v>
      </c>
      <c r="Z333" s="2">
        <v>40.840000000000003</v>
      </c>
      <c r="AA333" s="2">
        <v>35.426363639999998</v>
      </c>
      <c r="AB333" s="2">
        <v>61.216363639999997</v>
      </c>
      <c r="AC333" s="2">
        <v>8.2984545450000002</v>
      </c>
      <c r="AD333" s="2">
        <v>31.21545455</v>
      </c>
      <c r="AE333" s="2">
        <v>5.0654545449999997</v>
      </c>
      <c r="AF333" s="2">
        <v>1.629909091</v>
      </c>
      <c r="AG333" s="2">
        <v>4.1577272729999999</v>
      </c>
      <c r="AH333" s="2">
        <v>0.476436364</v>
      </c>
      <c r="AI333" s="2">
        <v>2.2255454549999998</v>
      </c>
      <c r="AJ333" s="2">
        <v>0.40964545499999999</v>
      </c>
      <c r="AK333" s="2">
        <v>1.1130909090000001</v>
      </c>
      <c r="AL333" s="2">
        <v>0.14950909100000001</v>
      </c>
      <c r="AM333" s="2">
        <v>0.86750000000000005</v>
      </c>
      <c r="AN333" s="2">
        <v>0.13206363600000001</v>
      </c>
      <c r="AO333" s="1">
        <v>2.95</v>
      </c>
      <c r="AP333" s="1">
        <v>19.600000000000001</v>
      </c>
      <c r="AQ333" s="1">
        <v>8.3000000000000007</v>
      </c>
      <c r="AR333" s="1">
        <v>-756</v>
      </c>
      <c r="AS333" s="1">
        <v>6721</v>
      </c>
      <c r="AT333" s="1">
        <v>13</v>
      </c>
      <c r="AU333" s="3">
        <v>2.1322047629999998</v>
      </c>
      <c r="AV333" s="6">
        <f t="shared" si="67"/>
        <v>131.43636359999999</v>
      </c>
      <c r="AW333" s="5">
        <f t="shared" si="68"/>
        <v>0.3478104225186347</v>
      </c>
      <c r="AX333" s="5">
        <f t="shared" si="69"/>
        <v>1.0325232695956066</v>
      </c>
      <c r="AY333" s="5">
        <f t="shared" si="70"/>
        <v>0.13795927166828009</v>
      </c>
      <c r="AZ333" s="5">
        <f t="shared" si="71"/>
        <v>6.0959631536388142E-2</v>
      </c>
      <c r="BA333" s="5">
        <f t="shared" si="72"/>
        <v>9.667705814907275E-2</v>
      </c>
      <c r="BB333" s="5">
        <f t="shared" si="73"/>
        <v>1.0923102235614921</v>
      </c>
      <c r="BC333" s="5">
        <f t="shared" si="74"/>
        <v>8.142223073239748</v>
      </c>
      <c r="BD333" s="5">
        <f t="shared" si="75"/>
        <v>4.9516280944167856E-3</v>
      </c>
    </row>
    <row r="334" spans="1:56" x14ac:dyDescent="0.3">
      <c r="A334" s="1">
        <v>2014</v>
      </c>
      <c r="B334" s="1" t="s">
        <v>58</v>
      </c>
      <c r="C334" s="1" t="s">
        <v>547</v>
      </c>
      <c r="D334" s="1" t="s">
        <v>125</v>
      </c>
      <c r="E334" s="1" t="s">
        <v>46</v>
      </c>
      <c r="F334" s="1">
        <v>8.68</v>
      </c>
      <c r="G334" s="1">
        <v>-80.62</v>
      </c>
      <c r="H334" s="1" t="s">
        <v>47</v>
      </c>
      <c r="I334" s="1" t="s">
        <v>47</v>
      </c>
      <c r="J334" s="2">
        <v>52.642835320000003</v>
      </c>
      <c r="K334" s="2">
        <v>0.78419391000000005</v>
      </c>
      <c r="L334" s="2">
        <v>17.23189734</v>
      </c>
      <c r="M334" s="2">
        <v>8.3511559220000002</v>
      </c>
      <c r="N334" s="2">
        <f t="shared" ref="N334:N365" si="76">O334+M334/1.11111</f>
        <v>7.5160478458478455</v>
      </c>
      <c r="O334" s="2"/>
      <c r="P334" s="2">
        <v>10.08249313</v>
      </c>
      <c r="Q334" s="2">
        <v>6.4670536710000004</v>
      </c>
      <c r="R334" s="2">
        <f t="shared" si="66"/>
        <v>0.46249064724360539</v>
      </c>
      <c r="S334" s="2">
        <v>1.5276504740000001</v>
      </c>
      <c r="T334" s="2">
        <v>2.5766371320000001</v>
      </c>
      <c r="U334" s="2">
        <v>0.20368673000000001</v>
      </c>
      <c r="V334" s="2">
        <v>1104</v>
      </c>
      <c r="W334" s="2">
        <v>14.1</v>
      </c>
      <c r="X334" s="2">
        <v>78.3</v>
      </c>
      <c r="Y334" s="2">
        <v>81</v>
      </c>
      <c r="Z334" s="2">
        <v>14.13</v>
      </c>
      <c r="AA334" s="2">
        <v>17.940000000000001</v>
      </c>
      <c r="AB334" s="2">
        <v>35.5</v>
      </c>
      <c r="AC334" s="2">
        <v>4.3499999999999996</v>
      </c>
      <c r="AD334" s="2">
        <v>17.23</v>
      </c>
      <c r="AE334" s="2">
        <v>3.46</v>
      </c>
      <c r="AF334" s="2">
        <v>1.08</v>
      </c>
      <c r="AG334" s="2">
        <v>2.96</v>
      </c>
      <c r="AH334" s="2">
        <v>0.44</v>
      </c>
      <c r="AI334" s="2">
        <v>2.36</v>
      </c>
      <c r="AJ334" s="2">
        <v>0.46</v>
      </c>
      <c r="AK334" s="2">
        <v>1.28</v>
      </c>
      <c r="AL334" s="2"/>
      <c r="AM334" s="2">
        <v>1.27</v>
      </c>
      <c r="AN334" s="2">
        <v>0.19</v>
      </c>
      <c r="AO334" s="1">
        <v>2.8</v>
      </c>
      <c r="AP334" s="1">
        <v>13.51</v>
      </c>
      <c r="AQ334" s="1">
        <v>33</v>
      </c>
      <c r="AR334" s="1">
        <v>-576</v>
      </c>
      <c r="AS334" s="1">
        <v>3971</v>
      </c>
      <c r="AT334" s="1">
        <v>12</v>
      </c>
      <c r="AU334" s="3">
        <v>0.16249402800000001</v>
      </c>
      <c r="AV334" s="6">
        <f t="shared" si="67"/>
        <v>81</v>
      </c>
      <c r="AW334" s="5">
        <f t="shared" si="68"/>
        <v>0.33801289407610824</v>
      </c>
      <c r="AX334" s="5">
        <f t="shared" si="69"/>
        <v>0.87606648893326677</v>
      </c>
      <c r="AY334" s="5">
        <f t="shared" si="70"/>
        <v>8.3144147531461765E-2</v>
      </c>
      <c r="AZ334" s="5">
        <f t="shared" si="71"/>
        <v>4.1176562641509436E-2</v>
      </c>
      <c r="BA334" s="5">
        <f t="shared" si="72"/>
        <v>0.17978768063480741</v>
      </c>
      <c r="BB334" s="5">
        <f t="shared" si="73"/>
        <v>1.634111779561642</v>
      </c>
      <c r="BC334" s="5">
        <f t="shared" si="74"/>
        <v>7.6816917506396214</v>
      </c>
      <c r="BD334" s="5">
        <f t="shared" si="75"/>
        <v>1.9253570961826267E-3</v>
      </c>
    </row>
    <row r="335" spans="1:56" x14ac:dyDescent="0.3">
      <c r="A335" s="1">
        <v>2014</v>
      </c>
      <c r="B335" s="1" t="s">
        <v>58</v>
      </c>
      <c r="C335" s="1" t="s">
        <v>385</v>
      </c>
      <c r="D335" s="1" t="s">
        <v>125</v>
      </c>
      <c r="E335" s="1" t="s">
        <v>46</v>
      </c>
      <c r="F335" s="1">
        <v>8.68</v>
      </c>
      <c r="G335" s="1">
        <v>-80.62</v>
      </c>
      <c r="H335" s="1" t="s">
        <v>47</v>
      </c>
      <c r="I335" s="1" t="s">
        <v>47</v>
      </c>
      <c r="J335" s="2">
        <v>53.193217590000003</v>
      </c>
      <c r="K335" s="2">
        <v>0.96456492999999999</v>
      </c>
      <c r="L335" s="2">
        <v>17.108335870000001</v>
      </c>
      <c r="M335" s="2">
        <v>8.193725251</v>
      </c>
      <c r="N335" s="2">
        <f t="shared" si="76"/>
        <v>7.3743601002601</v>
      </c>
      <c r="O335" s="2"/>
      <c r="P335" s="2">
        <v>9.0466037159999999</v>
      </c>
      <c r="Q335" s="2">
        <v>6.355975226</v>
      </c>
      <c r="R335" s="2">
        <f t="shared" si="66"/>
        <v>0.46291478503396866</v>
      </c>
      <c r="S335" s="2">
        <v>1.269164382</v>
      </c>
      <c r="T335" s="2">
        <v>3.3810539140000002</v>
      </c>
      <c r="U335" s="2">
        <v>0.36551934200000002</v>
      </c>
      <c r="V335" s="2">
        <v>1060</v>
      </c>
      <c r="W335" s="2">
        <v>14.44</v>
      </c>
      <c r="X335" s="2">
        <v>73.41</v>
      </c>
      <c r="Y335" s="2">
        <v>99</v>
      </c>
      <c r="Z335" s="2">
        <v>22.85</v>
      </c>
      <c r="AA335" s="2">
        <v>30.16</v>
      </c>
      <c r="AB335" s="2">
        <v>58.93</v>
      </c>
      <c r="AC335" s="2">
        <v>6.68</v>
      </c>
      <c r="AD335" s="2">
        <v>24.91</v>
      </c>
      <c r="AE335" s="2">
        <v>4.2699999999999996</v>
      </c>
      <c r="AF335" s="2">
        <v>1.34</v>
      </c>
      <c r="AG335" s="2">
        <v>4.01</v>
      </c>
      <c r="AH335" s="2">
        <v>0.56999999999999995</v>
      </c>
      <c r="AI335" s="2">
        <v>2.93</v>
      </c>
      <c r="AJ335" s="2">
        <v>0.54</v>
      </c>
      <c r="AK335" s="2">
        <v>1.44</v>
      </c>
      <c r="AL335" s="2"/>
      <c r="AM335" s="2">
        <v>1.32</v>
      </c>
      <c r="AN335" s="2">
        <v>0.18</v>
      </c>
      <c r="AO335" s="1">
        <v>3.04</v>
      </c>
      <c r="AP335" s="1">
        <v>16.22</v>
      </c>
      <c r="AQ335" s="1">
        <v>28</v>
      </c>
      <c r="AR335" s="1">
        <v>-369</v>
      </c>
      <c r="AS335" s="1">
        <v>1334</v>
      </c>
      <c r="AT335" s="1">
        <v>12</v>
      </c>
      <c r="AU335" s="3">
        <v>0.66087067499999996</v>
      </c>
      <c r="AV335" s="6">
        <f t="shared" si="67"/>
        <v>99</v>
      </c>
      <c r="AW335" s="5">
        <f t="shared" si="68"/>
        <v>0.33558916967438213</v>
      </c>
      <c r="AX335" s="5">
        <f t="shared" si="69"/>
        <v>0.88522578781827255</v>
      </c>
      <c r="AY335" s="5">
        <f t="shared" si="70"/>
        <v>0.10910144930622782</v>
      </c>
      <c r="AZ335" s="5">
        <f t="shared" si="71"/>
        <v>3.4209282533692723E-2</v>
      </c>
      <c r="BA335" s="5">
        <f t="shared" si="72"/>
        <v>0.16131604343794578</v>
      </c>
      <c r="BB335" s="5">
        <f t="shared" si="73"/>
        <v>1.568449821073195</v>
      </c>
      <c r="BC335" s="5">
        <f t="shared" si="74"/>
        <v>7.7375044153548016</v>
      </c>
      <c r="BD335" s="5">
        <f t="shared" si="75"/>
        <v>2.4882877298190238E-3</v>
      </c>
    </row>
    <row r="336" spans="1:56" x14ac:dyDescent="0.3">
      <c r="A336" s="1">
        <v>2014</v>
      </c>
      <c r="B336" s="1" t="s">
        <v>58</v>
      </c>
      <c r="C336" s="1" t="s">
        <v>479</v>
      </c>
      <c r="D336" s="1" t="s">
        <v>125</v>
      </c>
      <c r="E336" s="1" t="s">
        <v>46</v>
      </c>
      <c r="F336" s="1">
        <v>8.68</v>
      </c>
      <c r="G336" s="1">
        <v>-80.62</v>
      </c>
      <c r="H336" s="1" t="s">
        <v>47</v>
      </c>
      <c r="I336" s="1" t="s">
        <v>47</v>
      </c>
      <c r="J336" s="2">
        <v>53.005408719999998</v>
      </c>
      <c r="K336" s="2">
        <v>0.96948668199999999</v>
      </c>
      <c r="L336" s="2">
        <v>17.307888559999999</v>
      </c>
      <c r="M336" s="2">
        <v>8.1947137459999997</v>
      </c>
      <c r="N336" s="2">
        <f t="shared" si="76"/>
        <v>7.3752497466497458</v>
      </c>
      <c r="O336" s="2"/>
      <c r="P336" s="2">
        <v>9.0519440759999998</v>
      </c>
      <c r="Q336" s="2">
        <v>6.4190223489999996</v>
      </c>
      <c r="R336" s="2">
        <f t="shared" si="66"/>
        <v>0.46533969349671922</v>
      </c>
      <c r="S336" s="2">
        <v>1.2450250030000001</v>
      </c>
      <c r="T336" s="2">
        <v>3.3064598429999998</v>
      </c>
      <c r="U336" s="2">
        <v>0.37758955</v>
      </c>
      <c r="V336" s="2">
        <v>1058</v>
      </c>
      <c r="W336" s="2">
        <v>14.27</v>
      </c>
      <c r="X336" s="2">
        <v>74.14</v>
      </c>
      <c r="Y336" s="2">
        <v>102</v>
      </c>
      <c r="Z336" s="2">
        <v>24.77</v>
      </c>
      <c r="AA336" s="2">
        <v>29.72</v>
      </c>
      <c r="AB336" s="2">
        <v>55.4</v>
      </c>
      <c r="AC336" s="2">
        <v>6.39</v>
      </c>
      <c r="AD336" s="2">
        <v>24</v>
      </c>
      <c r="AE336" s="2">
        <v>4.2</v>
      </c>
      <c r="AF336" s="2">
        <v>1.3</v>
      </c>
      <c r="AG336" s="2">
        <v>3.35</v>
      </c>
      <c r="AH336" s="2">
        <v>0.47</v>
      </c>
      <c r="AI336" s="2">
        <v>2.4900000000000002</v>
      </c>
      <c r="AJ336" s="2">
        <v>0.5</v>
      </c>
      <c r="AK336" s="2">
        <v>1.34</v>
      </c>
      <c r="AL336" s="2"/>
      <c r="AM336" s="2">
        <v>1.2</v>
      </c>
      <c r="AN336" s="2">
        <v>0.18</v>
      </c>
      <c r="AO336" s="1">
        <v>2.96</v>
      </c>
      <c r="AP336" s="1">
        <v>16.510000000000002</v>
      </c>
      <c r="AQ336" s="1">
        <v>39.6</v>
      </c>
      <c r="AR336" s="1">
        <v>-559</v>
      </c>
      <c r="AS336" s="1">
        <v>1706</v>
      </c>
      <c r="AT336" s="1">
        <v>12</v>
      </c>
      <c r="AU336" s="3">
        <v>0.34710854099999999</v>
      </c>
      <c r="AV336" s="6">
        <f t="shared" si="67"/>
        <v>102</v>
      </c>
      <c r="AW336" s="5">
        <f t="shared" si="68"/>
        <v>0.33950350255001954</v>
      </c>
      <c r="AX336" s="5">
        <f t="shared" si="69"/>
        <v>0.88210032817440498</v>
      </c>
      <c r="AY336" s="5">
        <f t="shared" si="70"/>
        <v>0.10669441248789932</v>
      </c>
      <c r="AZ336" s="5">
        <f t="shared" si="71"/>
        <v>3.3558625417789756E-2</v>
      </c>
      <c r="BA336" s="5">
        <f t="shared" si="72"/>
        <v>0.16141127097004279</v>
      </c>
      <c r="BB336" s="5">
        <f t="shared" si="73"/>
        <v>1.5462853328225399</v>
      </c>
      <c r="BC336" s="5">
        <f t="shared" si="74"/>
        <v>7.7563442303678576</v>
      </c>
      <c r="BD336" s="5">
        <f t="shared" si="75"/>
        <v>2.6124476880732602E-3</v>
      </c>
    </row>
    <row r="337" spans="1:56" x14ac:dyDescent="0.3">
      <c r="A337" s="1">
        <v>2014</v>
      </c>
      <c r="B337" s="1" t="s">
        <v>58</v>
      </c>
      <c r="C337" s="1" t="s">
        <v>423</v>
      </c>
      <c r="D337" s="1" t="s">
        <v>125</v>
      </c>
      <c r="E337" s="1" t="s">
        <v>46</v>
      </c>
      <c r="F337" s="1">
        <v>8.68</v>
      </c>
      <c r="G337" s="1">
        <v>-80.62</v>
      </c>
      <c r="H337" s="1" t="s">
        <v>47</v>
      </c>
      <c r="I337" s="1" t="s">
        <v>47</v>
      </c>
      <c r="J337" s="2">
        <v>53.098861229999997</v>
      </c>
      <c r="K337" s="2">
        <v>0.96744936000000004</v>
      </c>
      <c r="L337" s="2">
        <v>17.262924519999999</v>
      </c>
      <c r="M337" s="2">
        <v>8.1830091710000001</v>
      </c>
      <c r="N337" s="2">
        <f t="shared" si="76"/>
        <v>7.3647156186156186</v>
      </c>
      <c r="O337" s="2"/>
      <c r="P337" s="2">
        <v>8.9892169709999994</v>
      </c>
      <c r="Q337" s="2">
        <v>6.4597399979999999</v>
      </c>
      <c r="R337" s="2">
        <f t="shared" si="66"/>
        <v>0.46726903229636296</v>
      </c>
      <c r="S337" s="2">
        <v>1.2294668950000001</v>
      </c>
      <c r="T337" s="2">
        <v>3.315529578</v>
      </c>
      <c r="U337" s="2">
        <v>0.37287110800000001</v>
      </c>
      <c r="V337" s="2">
        <v>1061</v>
      </c>
      <c r="W337" s="2">
        <v>14.46</v>
      </c>
      <c r="X337" s="2">
        <v>73.37</v>
      </c>
      <c r="Y337" s="2">
        <v>100</v>
      </c>
      <c r="Z337" s="2">
        <v>22.32</v>
      </c>
      <c r="AA337" s="2">
        <v>29.46</v>
      </c>
      <c r="AB337" s="2">
        <v>58.54</v>
      </c>
      <c r="AC337" s="2">
        <v>6.55</v>
      </c>
      <c r="AD337" s="2">
        <v>24.61</v>
      </c>
      <c r="AE337" s="2">
        <v>4.29</v>
      </c>
      <c r="AF337" s="2">
        <v>1.35</v>
      </c>
      <c r="AG337" s="2">
        <v>3.99</v>
      </c>
      <c r="AH337" s="2">
        <v>0.56000000000000005</v>
      </c>
      <c r="AI337" s="2">
        <v>2.95</v>
      </c>
      <c r="AJ337" s="2">
        <v>0.54</v>
      </c>
      <c r="AK337" s="2">
        <v>1.44</v>
      </c>
      <c r="AL337" s="2"/>
      <c r="AM337" s="2">
        <v>1.32</v>
      </c>
      <c r="AN337" s="2">
        <v>0.18</v>
      </c>
      <c r="AO337" s="1">
        <v>3.04</v>
      </c>
      <c r="AP337" s="1">
        <v>16.12</v>
      </c>
      <c r="AQ337" s="1">
        <v>27.4</v>
      </c>
      <c r="AR337" s="1">
        <v>-374</v>
      </c>
      <c r="AS337" s="1">
        <v>1255</v>
      </c>
      <c r="AT337" s="1">
        <v>12</v>
      </c>
      <c r="AU337" s="3">
        <v>0.52136511699999999</v>
      </c>
      <c r="AV337" s="6">
        <f t="shared" si="67"/>
        <v>100</v>
      </c>
      <c r="AW337" s="5">
        <f t="shared" si="68"/>
        <v>0.33862150882699094</v>
      </c>
      <c r="AX337" s="5">
        <f t="shared" si="69"/>
        <v>0.88365553719420864</v>
      </c>
      <c r="AY337" s="5">
        <f t="shared" si="70"/>
        <v>0.10698707899322363</v>
      </c>
      <c r="AZ337" s="5">
        <f t="shared" si="71"/>
        <v>3.3139269407008086E-2</v>
      </c>
      <c r="BA337" s="5">
        <f t="shared" si="72"/>
        <v>0.1602927419935806</v>
      </c>
      <c r="BB337" s="5">
        <f t="shared" si="73"/>
        <v>1.5396848008413058</v>
      </c>
      <c r="BC337" s="5">
        <f t="shared" si="74"/>
        <v>7.7619546825519068</v>
      </c>
      <c r="BD337" s="5">
        <f t="shared" si="75"/>
        <v>2.5756332295557814E-3</v>
      </c>
    </row>
    <row r="338" spans="1:56" x14ac:dyDescent="0.3">
      <c r="A338" s="1">
        <v>2014</v>
      </c>
      <c r="B338" s="1" t="s">
        <v>58</v>
      </c>
      <c r="C338" s="1" t="s">
        <v>143</v>
      </c>
      <c r="D338" s="1" t="s">
        <v>135</v>
      </c>
      <c r="E338" s="1" t="s">
        <v>46</v>
      </c>
      <c r="F338" s="1">
        <v>8.83</v>
      </c>
      <c r="G338" s="1">
        <v>-82.61</v>
      </c>
      <c r="H338" s="1" t="s">
        <v>47</v>
      </c>
      <c r="I338" s="1" t="s">
        <v>47</v>
      </c>
      <c r="J338" s="2">
        <v>57.753419149999999</v>
      </c>
      <c r="K338" s="2">
        <v>0.68382944499999998</v>
      </c>
      <c r="L338" s="2">
        <v>16.71359614</v>
      </c>
      <c r="M338" s="2">
        <v>6.456154465</v>
      </c>
      <c r="N338" s="2">
        <f t="shared" si="76"/>
        <v>5.8105448290448285</v>
      </c>
      <c r="O338" s="2"/>
      <c r="P338" s="2">
        <v>7.4919549480000001</v>
      </c>
      <c r="Q338" s="2">
        <v>5.1588897830000002</v>
      </c>
      <c r="R338" s="2">
        <f t="shared" si="66"/>
        <v>0.47029678059572516</v>
      </c>
      <c r="S338" s="2">
        <v>1.619066774</v>
      </c>
      <c r="T338" s="2">
        <v>3.751005632</v>
      </c>
      <c r="U338" s="2">
        <v>0.26146419999999998</v>
      </c>
      <c r="V338" s="2">
        <v>1018</v>
      </c>
      <c r="W338" s="2">
        <v>9.17</v>
      </c>
      <c r="X338" s="2">
        <v>111.01</v>
      </c>
      <c r="Y338" s="2">
        <v>93</v>
      </c>
      <c r="Z338" s="2">
        <v>26.29</v>
      </c>
      <c r="AA338" s="2">
        <v>22.61</v>
      </c>
      <c r="AB338" s="2">
        <v>50.25</v>
      </c>
      <c r="AC338" s="2">
        <v>5.41</v>
      </c>
      <c r="AD338" s="2">
        <v>19.510000000000002</v>
      </c>
      <c r="AE338" s="2">
        <v>3.23</v>
      </c>
      <c r="AF338" s="2">
        <v>1.08</v>
      </c>
      <c r="AG338" s="2">
        <v>3.47</v>
      </c>
      <c r="AH338" s="2">
        <v>0.46</v>
      </c>
      <c r="AI338" s="2">
        <v>2.2400000000000002</v>
      </c>
      <c r="AJ338" s="2">
        <v>0.42</v>
      </c>
      <c r="AK338" s="2">
        <v>1.01</v>
      </c>
      <c r="AL338" s="2"/>
      <c r="AM338" s="2">
        <v>0.86</v>
      </c>
      <c r="AN338" s="2">
        <v>0.1</v>
      </c>
      <c r="AO338" s="1">
        <v>2.75</v>
      </c>
      <c r="AP338" s="1">
        <v>17.45</v>
      </c>
      <c r="AQ338" s="1">
        <v>3.3</v>
      </c>
      <c r="AR338" s="1">
        <v>-145</v>
      </c>
      <c r="AS338" s="1">
        <v>-2507</v>
      </c>
      <c r="AT338" s="1">
        <v>12</v>
      </c>
      <c r="AU338" s="3">
        <v>2.7425337939999999</v>
      </c>
      <c r="AV338" s="6">
        <f t="shared" si="67"/>
        <v>93</v>
      </c>
      <c r="AW338" s="5">
        <f t="shared" si="68"/>
        <v>0.32784613848568062</v>
      </c>
      <c r="AX338" s="5">
        <f t="shared" si="69"/>
        <v>0.96111531286403717</v>
      </c>
      <c r="AY338" s="5">
        <f t="shared" si="70"/>
        <v>0.12103922658922234</v>
      </c>
      <c r="AZ338" s="5">
        <f t="shared" si="71"/>
        <v>4.3640613854447438E-2</v>
      </c>
      <c r="BA338" s="5">
        <f t="shared" si="72"/>
        <v>0.13359406112696148</v>
      </c>
      <c r="BB338" s="5">
        <f t="shared" si="73"/>
        <v>1.3705832455376763</v>
      </c>
      <c r="BC338" s="5">
        <f t="shared" si="74"/>
        <v>7.9056910045599933</v>
      </c>
      <c r="BD338" s="5">
        <f t="shared" si="75"/>
        <v>2.7656095076576404E-3</v>
      </c>
    </row>
    <row r="339" spans="1:56" x14ac:dyDescent="0.3">
      <c r="A339" s="1">
        <v>2014</v>
      </c>
      <c r="B339" s="1" t="s">
        <v>58</v>
      </c>
      <c r="C339" s="1" t="s">
        <v>489</v>
      </c>
      <c r="D339" s="1" t="s">
        <v>125</v>
      </c>
      <c r="E339" s="1" t="s">
        <v>46</v>
      </c>
      <c r="F339" s="1">
        <v>8.68</v>
      </c>
      <c r="G339" s="1">
        <v>-80.62</v>
      </c>
      <c r="H339" s="1" t="s">
        <v>47</v>
      </c>
      <c r="I339" s="1" t="s">
        <v>47</v>
      </c>
      <c r="J339" s="2">
        <v>53.123728120000003</v>
      </c>
      <c r="K339" s="2">
        <v>0.74277574300000004</v>
      </c>
      <c r="L339" s="2">
        <v>17.480667480000001</v>
      </c>
      <c r="M339" s="2">
        <v>7.895807896</v>
      </c>
      <c r="N339" s="2">
        <f t="shared" si="76"/>
        <v>7.1062342126342122</v>
      </c>
      <c r="O339" s="2"/>
      <c r="P339" s="2">
        <v>9.3406593410000003</v>
      </c>
      <c r="Q339" s="2">
        <v>6.3593813590000003</v>
      </c>
      <c r="R339" s="2">
        <f t="shared" si="66"/>
        <v>0.47226815032476183</v>
      </c>
      <c r="S339" s="2">
        <v>1.75010175</v>
      </c>
      <c r="T339" s="2">
        <v>2.9405779409999999</v>
      </c>
      <c r="U339" s="2">
        <v>0.24420024400000001</v>
      </c>
      <c r="V339" s="2">
        <v>1243</v>
      </c>
      <c r="W339" s="2">
        <v>11.66</v>
      </c>
      <c r="X339" s="2">
        <v>106.6</v>
      </c>
      <c r="Y339" s="2">
        <v>80</v>
      </c>
      <c r="Z339" s="2">
        <v>25.52</v>
      </c>
      <c r="AA339" s="2">
        <v>23.73</v>
      </c>
      <c r="AB339" s="2">
        <v>45.92</v>
      </c>
      <c r="AC339" s="2">
        <v>5.42</v>
      </c>
      <c r="AD339" s="2">
        <v>21.21</v>
      </c>
      <c r="AE339" s="2">
        <v>3.65</v>
      </c>
      <c r="AF339" s="2">
        <v>1.1399999999999999</v>
      </c>
      <c r="AG339" s="2">
        <v>2.76</v>
      </c>
      <c r="AH339" s="2">
        <v>0.37</v>
      </c>
      <c r="AI339" s="2">
        <v>1.92</v>
      </c>
      <c r="AJ339" s="2">
        <v>0.37</v>
      </c>
      <c r="AK339" s="2">
        <v>1</v>
      </c>
      <c r="AL339" s="2"/>
      <c r="AM339" s="2">
        <v>0.93</v>
      </c>
      <c r="AN339" s="2">
        <v>0.15</v>
      </c>
      <c r="AO339" s="1">
        <v>2.74</v>
      </c>
      <c r="AP339" s="1">
        <v>17.04</v>
      </c>
      <c r="AQ339" s="1">
        <v>36.1</v>
      </c>
      <c r="AR339" s="1">
        <v>-843</v>
      </c>
      <c r="AS339" s="1">
        <v>4805</v>
      </c>
      <c r="AT339" s="1">
        <v>12</v>
      </c>
      <c r="AU339" s="3">
        <v>0.32570185600000001</v>
      </c>
      <c r="AV339" s="6">
        <f t="shared" si="67"/>
        <v>80</v>
      </c>
      <c r="AW339" s="5">
        <f t="shared" si="68"/>
        <v>0.34289265358964299</v>
      </c>
      <c r="AX339" s="5">
        <f t="shared" si="69"/>
        <v>0.88406936461973706</v>
      </c>
      <c r="AY339" s="5">
        <f t="shared" si="70"/>
        <v>9.4887961955469502E-2</v>
      </c>
      <c r="AZ339" s="5">
        <f t="shared" si="71"/>
        <v>4.7172553908355792E-2</v>
      </c>
      <c r="BA339" s="5">
        <f t="shared" si="72"/>
        <v>0.16655954602353781</v>
      </c>
      <c r="BB339" s="5">
        <f t="shared" si="73"/>
        <v>1.5675206577931184</v>
      </c>
      <c r="BC339" s="5">
        <f t="shared" si="74"/>
        <v>7.7382942041428668</v>
      </c>
      <c r="BD339" s="5">
        <f t="shared" si="75"/>
        <v>2.0123262447102339E-3</v>
      </c>
    </row>
    <row r="340" spans="1:56" x14ac:dyDescent="0.3">
      <c r="A340" s="1">
        <v>2014</v>
      </c>
      <c r="B340" s="1" t="s">
        <v>58</v>
      </c>
      <c r="C340" s="1" t="s">
        <v>388</v>
      </c>
      <c r="D340" s="1" t="s">
        <v>125</v>
      </c>
      <c r="E340" s="1" t="s">
        <v>46</v>
      </c>
      <c r="F340" s="1">
        <v>8.68</v>
      </c>
      <c r="G340" s="1">
        <v>-80.62</v>
      </c>
      <c r="H340" s="1" t="s">
        <v>47</v>
      </c>
      <c r="I340" s="1" t="s">
        <v>47</v>
      </c>
      <c r="J340" s="2">
        <v>51.924660350000003</v>
      </c>
      <c r="K340" s="2">
        <v>1.0086455329999999</v>
      </c>
      <c r="L340" s="2">
        <v>17.363112390000001</v>
      </c>
      <c r="M340" s="2">
        <v>8.7072869490000002</v>
      </c>
      <c r="N340" s="2">
        <f t="shared" si="76"/>
        <v>7.836566090666091</v>
      </c>
      <c r="O340" s="2"/>
      <c r="P340" s="2">
        <v>9.1395636059999994</v>
      </c>
      <c r="Q340" s="2">
        <v>7.0193495270000001</v>
      </c>
      <c r="R340" s="2">
        <f t="shared" si="66"/>
        <v>0.47249524752636962</v>
      </c>
      <c r="S340" s="2">
        <v>1.0601070399999999</v>
      </c>
      <c r="T340" s="2">
        <v>3.293536435</v>
      </c>
      <c r="U340" s="2">
        <v>0.34993824600000001</v>
      </c>
      <c r="V340" s="2">
        <v>1048</v>
      </c>
      <c r="W340" s="2">
        <v>13.48</v>
      </c>
      <c r="X340" s="2">
        <v>77.739999999999995</v>
      </c>
      <c r="Y340" s="2">
        <v>100</v>
      </c>
      <c r="Z340" s="2">
        <v>23.53</v>
      </c>
      <c r="AA340" s="2">
        <v>28.24</v>
      </c>
      <c r="AB340" s="2">
        <v>57.06</v>
      </c>
      <c r="AC340" s="2">
        <v>6.26</v>
      </c>
      <c r="AD340" s="2">
        <v>23.09</v>
      </c>
      <c r="AE340" s="2">
        <v>4.0599999999999996</v>
      </c>
      <c r="AF340" s="2">
        <v>1.32</v>
      </c>
      <c r="AG340" s="2">
        <v>3.87</v>
      </c>
      <c r="AH340" s="2">
        <v>0.54</v>
      </c>
      <c r="AI340" s="2">
        <v>2.8</v>
      </c>
      <c r="AJ340" s="2">
        <v>0.52</v>
      </c>
      <c r="AK340" s="2">
        <v>1.35</v>
      </c>
      <c r="AL340" s="2"/>
      <c r="AM340" s="2">
        <v>1.2</v>
      </c>
      <c r="AN340" s="2">
        <v>0.17</v>
      </c>
      <c r="AO340" s="1">
        <v>2.99</v>
      </c>
      <c r="AP340" s="1">
        <v>16.27</v>
      </c>
      <c r="AQ340" s="1">
        <v>25.7</v>
      </c>
      <c r="AR340" s="1">
        <v>-333</v>
      </c>
      <c r="AS340" s="1">
        <v>1436</v>
      </c>
      <c r="AT340" s="1">
        <v>12</v>
      </c>
      <c r="AU340" s="3">
        <v>0.64809589099999998</v>
      </c>
      <c r="AV340" s="6">
        <f t="shared" si="67"/>
        <v>100</v>
      </c>
      <c r="AW340" s="5">
        <f t="shared" si="68"/>
        <v>0.34058674754805807</v>
      </c>
      <c r="AX340" s="5">
        <f t="shared" si="69"/>
        <v>0.86411483358295893</v>
      </c>
      <c r="AY340" s="5">
        <f t="shared" si="70"/>
        <v>0.10627739383672152</v>
      </c>
      <c r="AZ340" s="5">
        <f t="shared" si="71"/>
        <v>2.8574313746630723E-2</v>
      </c>
      <c r="BA340" s="5">
        <f t="shared" si="72"/>
        <v>0.16297367343081312</v>
      </c>
      <c r="BB340" s="5">
        <f t="shared" si="73"/>
        <v>1.5657137789936912</v>
      </c>
      <c r="BC340" s="5">
        <f t="shared" si="74"/>
        <v>7.7398300511223797</v>
      </c>
      <c r="BD340" s="5">
        <f t="shared" si="75"/>
        <v>2.5192740555926899E-3</v>
      </c>
    </row>
    <row r="341" spans="1:56" x14ac:dyDescent="0.3">
      <c r="A341" s="1">
        <v>2014</v>
      </c>
      <c r="B341" s="1" t="s">
        <v>58</v>
      </c>
      <c r="C341" s="1" t="s">
        <v>210</v>
      </c>
      <c r="D341" s="1" t="s">
        <v>135</v>
      </c>
      <c r="E341" s="1" t="s">
        <v>46</v>
      </c>
      <c r="F341" s="1">
        <v>8.83</v>
      </c>
      <c r="G341" s="1">
        <v>-82.61</v>
      </c>
      <c r="H341" s="1" t="s">
        <v>47</v>
      </c>
      <c r="I341" s="1" t="s">
        <v>47</v>
      </c>
      <c r="J341" s="2">
        <v>56.377135879999997</v>
      </c>
      <c r="K341" s="2">
        <v>0.74247355599999998</v>
      </c>
      <c r="L341" s="2">
        <v>16.54800651</v>
      </c>
      <c r="M341" s="2">
        <v>7.211147274</v>
      </c>
      <c r="N341" s="2">
        <f t="shared" si="76"/>
        <v>6.4900390366390361</v>
      </c>
      <c r="O341" s="2"/>
      <c r="P341" s="2">
        <v>7.933279089</v>
      </c>
      <c r="Q341" s="2">
        <v>5.8380797400000004</v>
      </c>
      <c r="R341" s="2">
        <f t="shared" si="66"/>
        <v>0.47355803799220136</v>
      </c>
      <c r="S341" s="2">
        <v>1.362896664</v>
      </c>
      <c r="T341" s="2">
        <v>3.6208299429999999</v>
      </c>
      <c r="U341" s="2">
        <v>0.25427176600000001</v>
      </c>
      <c r="V341" s="2">
        <v>998</v>
      </c>
      <c r="W341" s="2">
        <v>9.68</v>
      </c>
      <c r="X341" s="2">
        <v>103.1</v>
      </c>
      <c r="Y341" s="2">
        <v>69</v>
      </c>
      <c r="Z341" s="2">
        <v>20.98</v>
      </c>
      <c r="AA341" s="2">
        <v>18.88</v>
      </c>
      <c r="AB341" s="2">
        <v>42.41</v>
      </c>
      <c r="AC341" s="2">
        <v>4.79</v>
      </c>
      <c r="AD341" s="2">
        <v>17.96</v>
      </c>
      <c r="AE341" s="2">
        <v>3.23</v>
      </c>
      <c r="AF341" s="2">
        <v>1.06</v>
      </c>
      <c r="AG341" s="2">
        <v>3.38</v>
      </c>
      <c r="AH341" s="2">
        <v>0.45</v>
      </c>
      <c r="AI341" s="2">
        <v>2.27</v>
      </c>
      <c r="AJ341" s="2">
        <v>0.44</v>
      </c>
      <c r="AK341" s="2">
        <v>1.04</v>
      </c>
      <c r="AL341" s="2"/>
      <c r="AM341" s="2">
        <v>0.9</v>
      </c>
      <c r="AN341" s="2">
        <v>0.11</v>
      </c>
      <c r="AO341" s="1">
        <v>2.72</v>
      </c>
      <c r="AP341" s="1">
        <v>16.100000000000001</v>
      </c>
      <c r="AQ341" s="1">
        <v>0</v>
      </c>
      <c r="AR341" s="1">
        <v>-201</v>
      </c>
      <c r="AS341" s="1">
        <v>-1270</v>
      </c>
      <c r="AT341" s="1">
        <v>12</v>
      </c>
      <c r="AU341" s="3">
        <v>1.79370897</v>
      </c>
      <c r="AV341" s="6">
        <f t="shared" si="67"/>
        <v>69</v>
      </c>
      <c r="AW341" s="5">
        <f t="shared" si="68"/>
        <v>0.32459800921930165</v>
      </c>
      <c r="AX341" s="5">
        <f t="shared" si="69"/>
        <v>0.93821161391246455</v>
      </c>
      <c r="AY341" s="5">
        <f t="shared" si="70"/>
        <v>0.11683865579219103</v>
      </c>
      <c r="AZ341" s="5">
        <f t="shared" si="71"/>
        <v>3.6735759137466302E-2</v>
      </c>
      <c r="BA341" s="5">
        <f t="shared" si="72"/>
        <v>0.1414636071504993</v>
      </c>
      <c r="BB341" s="5">
        <f t="shared" si="73"/>
        <v>1.4333069687396136</v>
      </c>
      <c r="BC341" s="5">
        <f t="shared" si="74"/>
        <v>7.8523758398383459</v>
      </c>
      <c r="BD341" s="5">
        <f t="shared" si="75"/>
        <v>1.9453713692077737E-3</v>
      </c>
    </row>
    <row r="342" spans="1:56" x14ac:dyDescent="0.3">
      <c r="A342" s="1">
        <v>2014</v>
      </c>
      <c r="B342" s="1" t="s">
        <v>58</v>
      </c>
      <c r="C342" s="1" t="s">
        <v>314</v>
      </c>
      <c r="D342" s="1" t="s">
        <v>135</v>
      </c>
      <c r="E342" s="1" t="s">
        <v>46</v>
      </c>
      <c r="F342" s="1">
        <v>8.83</v>
      </c>
      <c r="G342" s="1">
        <v>-82.61</v>
      </c>
      <c r="H342" s="1" t="s">
        <v>47</v>
      </c>
      <c r="I342" s="1" t="s">
        <v>47</v>
      </c>
      <c r="J342" s="2">
        <v>56.543487140000003</v>
      </c>
      <c r="K342" s="2">
        <v>0.71457737899999996</v>
      </c>
      <c r="L342" s="2">
        <v>16.39444671</v>
      </c>
      <c r="M342" s="2">
        <v>7.0232748059999999</v>
      </c>
      <c r="N342" s="2">
        <f t="shared" si="76"/>
        <v>6.3209536463536464</v>
      </c>
      <c r="O342" s="2"/>
      <c r="P342" s="2">
        <v>7.8807676600000001</v>
      </c>
      <c r="Q342" s="2">
        <v>6.1453654550000003</v>
      </c>
      <c r="R342" s="2">
        <f t="shared" si="66"/>
        <v>0.49295749651817511</v>
      </c>
      <c r="S342" s="2">
        <v>1.3066557780000001</v>
      </c>
      <c r="T342" s="2">
        <v>3.6545528790000001</v>
      </c>
      <c r="U342" s="2">
        <v>0.22458146200000001</v>
      </c>
      <c r="V342" s="2">
        <v>957</v>
      </c>
      <c r="W342" s="2">
        <v>10.39</v>
      </c>
      <c r="X342" s="2">
        <v>92.11</v>
      </c>
      <c r="Y342" s="2">
        <v>68</v>
      </c>
      <c r="Z342" s="2">
        <v>21.06</v>
      </c>
      <c r="AA342" s="2">
        <v>18.739999999999998</v>
      </c>
      <c r="AB342" s="2">
        <v>36.9</v>
      </c>
      <c r="AC342" s="2">
        <v>4.3</v>
      </c>
      <c r="AD342" s="2">
        <v>17.010000000000002</v>
      </c>
      <c r="AE342" s="2">
        <v>3.18</v>
      </c>
      <c r="AF342" s="2">
        <v>1</v>
      </c>
      <c r="AG342" s="2">
        <v>2.8</v>
      </c>
      <c r="AH342" s="2">
        <v>0.39</v>
      </c>
      <c r="AI342" s="2">
        <v>1.83</v>
      </c>
      <c r="AJ342" s="2">
        <v>0.36</v>
      </c>
      <c r="AK342" s="2">
        <v>0.96</v>
      </c>
      <c r="AL342" s="2"/>
      <c r="AM342" s="2">
        <v>0.89</v>
      </c>
      <c r="AN342" s="2">
        <v>0.12</v>
      </c>
      <c r="AO342" s="1">
        <v>2.63</v>
      </c>
      <c r="AP342" s="1">
        <v>16.03</v>
      </c>
      <c r="AQ342" s="1">
        <v>18</v>
      </c>
      <c r="AR342" s="1">
        <v>-495</v>
      </c>
      <c r="AS342" s="1">
        <v>4537</v>
      </c>
      <c r="AT342" s="1">
        <v>12</v>
      </c>
      <c r="AU342" s="3">
        <v>1.023234169</v>
      </c>
      <c r="AV342" s="6">
        <f t="shared" si="67"/>
        <v>68</v>
      </c>
      <c r="AW342" s="5">
        <f t="shared" si="68"/>
        <v>0.3215858515103962</v>
      </c>
      <c r="AX342" s="5">
        <f t="shared" si="69"/>
        <v>0.94097998235979363</v>
      </c>
      <c r="AY342" s="5">
        <f t="shared" si="70"/>
        <v>0.11792684346563409</v>
      </c>
      <c r="AZ342" s="5">
        <f t="shared" si="71"/>
        <v>3.5219832291105126E-2</v>
      </c>
      <c r="BA342" s="5">
        <f t="shared" si="72"/>
        <v>0.14052724072753212</v>
      </c>
      <c r="BB342" s="5">
        <f t="shared" si="73"/>
        <v>1.4348736444349508</v>
      </c>
      <c r="BC342" s="5">
        <f t="shared" si="74"/>
        <v>7.8510441654973091</v>
      </c>
      <c r="BD342" s="5">
        <f t="shared" si="75"/>
        <v>1.9146262242214643E-3</v>
      </c>
    </row>
    <row r="343" spans="1:56" x14ac:dyDescent="0.3">
      <c r="A343" s="1">
        <v>2014</v>
      </c>
      <c r="B343" s="1" t="s">
        <v>58</v>
      </c>
      <c r="C343" s="1" t="s">
        <v>167</v>
      </c>
      <c r="D343" s="1" t="s">
        <v>135</v>
      </c>
      <c r="E343" s="1" t="s">
        <v>46</v>
      </c>
      <c r="F343" s="1">
        <v>8.83</v>
      </c>
      <c r="G343" s="1">
        <v>-82.61</v>
      </c>
      <c r="H343" s="1" t="s">
        <v>47</v>
      </c>
      <c r="I343" s="1" t="s">
        <v>47</v>
      </c>
      <c r="J343" s="2">
        <v>56.917116929999999</v>
      </c>
      <c r="K343" s="2">
        <v>0.70343562000000004</v>
      </c>
      <c r="L343" s="2">
        <v>16.515445</v>
      </c>
      <c r="M343" s="2">
        <v>6.7692935060000003</v>
      </c>
      <c r="N343" s="2">
        <f t="shared" si="76"/>
        <v>6.0923702477702477</v>
      </c>
      <c r="O343" s="2"/>
      <c r="P343" s="2">
        <v>7.7581812619999999</v>
      </c>
      <c r="Q343" s="2">
        <v>5.9231318179999999</v>
      </c>
      <c r="R343" s="2">
        <f t="shared" si="66"/>
        <v>0.49295749653889309</v>
      </c>
      <c r="S343" s="2">
        <v>1.3355082069999999</v>
      </c>
      <c r="T343" s="2">
        <v>3.7414619230000001</v>
      </c>
      <c r="U343" s="2">
        <v>0.22428382099999999</v>
      </c>
      <c r="V343" s="2">
        <v>970</v>
      </c>
      <c r="W343" s="2">
        <v>8.8699999999999992</v>
      </c>
      <c r="X343" s="2">
        <v>109.36</v>
      </c>
      <c r="Y343" s="2">
        <v>70</v>
      </c>
      <c r="Z343" s="2">
        <v>22.21</v>
      </c>
      <c r="AA343" s="2">
        <v>18.21</v>
      </c>
      <c r="AB343" s="2">
        <v>38.770000000000003</v>
      </c>
      <c r="AC343" s="2">
        <v>4.29</v>
      </c>
      <c r="AD343" s="2">
        <v>16.03</v>
      </c>
      <c r="AE343" s="2">
        <v>2.96</v>
      </c>
      <c r="AF343" s="2">
        <v>0.97</v>
      </c>
      <c r="AG343" s="2">
        <v>2.58</v>
      </c>
      <c r="AH343" s="2">
        <v>0.35</v>
      </c>
      <c r="AI343" s="2">
        <v>1.52</v>
      </c>
      <c r="AJ343" s="2">
        <v>0.3</v>
      </c>
      <c r="AK343" s="2">
        <v>0.78</v>
      </c>
      <c r="AL343" s="2"/>
      <c r="AM343" s="2">
        <v>0.82</v>
      </c>
      <c r="AN343" s="2">
        <v>0.11</v>
      </c>
      <c r="AO343" s="1">
        <v>2.54</v>
      </c>
      <c r="AP343" s="1">
        <v>16.93</v>
      </c>
      <c r="AQ343" s="1">
        <v>24.7</v>
      </c>
      <c r="AR343" s="1">
        <v>-714</v>
      </c>
      <c r="AS343" s="1">
        <v>6091</v>
      </c>
      <c r="AT343" s="1">
        <v>12</v>
      </c>
      <c r="AU343" s="3">
        <v>2.2678927789999999</v>
      </c>
      <c r="AV343" s="6">
        <f t="shared" si="67"/>
        <v>70</v>
      </c>
      <c r="AW343" s="5">
        <f t="shared" si="68"/>
        <v>0.32395929776382892</v>
      </c>
      <c r="AX343" s="5">
        <f t="shared" si="69"/>
        <v>0.94719781877184217</v>
      </c>
      <c r="AY343" s="5">
        <f t="shared" si="70"/>
        <v>0.120731265666344</v>
      </c>
      <c r="AZ343" s="5">
        <f t="shared" si="71"/>
        <v>3.5997525795148248E-2</v>
      </c>
      <c r="BA343" s="5">
        <f t="shared" si="72"/>
        <v>0.13834132064907276</v>
      </c>
      <c r="BB343" s="5">
        <f t="shared" si="73"/>
        <v>1.4124374529266717</v>
      </c>
      <c r="BC343" s="5">
        <f t="shared" si="74"/>
        <v>7.8701149282793468</v>
      </c>
      <c r="BD343" s="5">
        <f t="shared" si="75"/>
        <v>2.0088867643598429E-3</v>
      </c>
    </row>
    <row r="344" spans="1:56" x14ac:dyDescent="0.3">
      <c r="A344" s="1">
        <v>2014</v>
      </c>
      <c r="B344" s="1" t="s">
        <v>58</v>
      </c>
      <c r="C344" s="1" t="s">
        <v>193</v>
      </c>
      <c r="D344" s="1" t="s">
        <v>135</v>
      </c>
      <c r="E344" s="1" t="s">
        <v>46</v>
      </c>
      <c r="F344" s="1">
        <v>8.83</v>
      </c>
      <c r="G344" s="1">
        <v>-82.61</v>
      </c>
      <c r="H344" s="1" t="s">
        <v>47</v>
      </c>
      <c r="I344" s="1" t="s">
        <v>47</v>
      </c>
      <c r="J344" s="2">
        <v>55.592943820000002</v>
      </c>
      <c r="K344" s="2">
        <v>0.74436626900000002</v>
      </c>
      <c r="L344" s="2">
        <v>16.284286730000002</v>
      </c>
      <c r="M344" s="2">
        <v>7.3824819010000002</v>
      </c>
      <c r="N344" s="2">
        <f t="shared" si="76"/>
        <v>6.6442403551403553</v>
      </c>
      <c r="O344" s="2"/>
      <c r="P344" s="2">
        <v>8.3613745280000007</v>
      </c>
      <c r="Q344" s="2">
        <v>6.4749668600000003</v>
      </c>
      <c r="R344" s="2">
        <f t="shared" si="66"/>
        <v>0.4935486385585478</v>
      </c>
      <c r="S344" s="2">
        <v>1.284796574</v>
      </c>
      <c r="T344" s="2">
        <v>3.5178953810000002</v>
      </c>
      <c r="U344" s="2">
        <v>0.23452635899999999</v>
      </c>
      <c r="V344" s="2">
        <v>979</v>
      </c>
      <c r="W344" s="2">
        <v>9.39</v>
      </c>
      <c r="X344" s="2">
        <v>104.26</v>
      </c>
      <c r="Y344" s="2">
        <v>65</v>
      </c>
      <c r="Z344" s="2">
        <v>19.53</v>
      </c>
      <c r="AA344" s="2">
        <v>17.190000000000001</v>
      </c>
      <c r="AB344" s="2">
        <v>39.53</v>
      </c>
      <c r="AC344" s="2">
        <v>4.4800000000000004</v>
      </c>
      <c r="AD344" s="2">
        <v>16.82</v>
      </c>
      <c r="AE344" s="2">
        <v>3.06</v>
      </c>
      <c r="AF344" s="2">
        <v>1</v>
      </c>
      <c r="AG344" s="2">
        <v>3.29</v>
      </c>
      <c r="AH344" s="2">
        <v>0.44</v>
      </c>
      <c r="AI344" s="2">
        <v>2.25</v>
      </c>
      <c r="AJ344" s="2">
        <v>0.43</v>
      </c>
      <c r="AK344" s="2">
        <v>1.04</v>
      </c>
      <c r="AL344" s="2"/>
      <c r="AM344" s="2">
        <v>0.88</v>
      </c>
      <c r="AN344" s="2">
        <v>0.1</v>
      </c>
      <c r="AO344" s="1">
        <v>2.68</v>
      </c>
      <c r="AP344" s="1">
        <v>15.81</v>
      </c>
      <c r="AQ344" s="1">
        <v>-5.4</v>
      </c>
      <c r="AR344" s="1">
        <v>-111</v>
      </c>
      <c r="AS344" s="1">
        <v>-3061</v>
      </c>
      <c r="AT344" s="1">
        <v>12</v>
      </c>
      <c r="AU344" s="3">
        <v>2.0471260930000001</v>
      </c>
      <c r="AV344" s="6">
        <f t="shared" si="67"/>
        <v>65</v>
      </c>
      <c r="AW344" s="5">
        <f t="shared" si="68"/>
        <v>0.31942500451157319</v>
      </c>
      <c r="AX344" s="5">
        <f t="shared" si="69"/>
        <v>0.92516132168414045</v>
      </c>
      <c r="AY344" s="5">
        <f t="shared" si="70"/>
        <v>0.11351711458535013</v>
      </c>
      <c r="AZ344" s="5">
        <f t="shared" si="71"/>
        <v>3.4630635417789754E-2</v>
      </c>
      <c r="BA344" s="5">
        <f t="shared" si="72"/>
        <v>0.14909726333808845</v>
      </c>
      <c r="BB344" s="5">
        <f t="shared" si="73"/>
        <v>1.5103640741082645</v>
      </c>
      <c r="BC344" s="5">
        <f t="shared" si="74"/>
        <v>7.786877300274992</v>
      </c>
      <c r="BD344" s="5">
        <f t="shared" si="75"/>
        <v>1.7164103769904903E-3</v>
      </c>
    </row>
    <row r="345" spans="1:56" x14ac:dyDescent="0.3">
      <c r="A345" s="1">
        <v>2014</v>
      </c>
      <c r="B345" s="1" t="s">
        <v>58</v>
      </c>
      <c r="C345" s="1" t="s">
        <v>209</v>
      </c>
      <c r="D345" s="1" t="s">
        <v>135</v>
      </c>
      <c r="E345" s="1" t="s">
        <v>46</v>
      </c>
      <c r="F345" s="1">
        <v>8.83</v>
      </c>
      <c r="G345" s="1">
        <v>-82.61</v>
      </c>
      <c r="H345" s="1" t="s">
        <v>47</v>
      </c>
      <c r="I345" s="1" t="s">
        <v>47</v>
      </c>
      <c r="J345" s="2">
        <v>55.757943740000002</v>
      </c>
      <c r="K345" s="2">
        <v>0.73871685899999995</v>
      </c>
      <c r="L345" s="2">
        <v>16.332726170000001</v>
      </c>
      <c r="M345" s="2">
        <v>7.2657356809999998</v>
      </c>
      <c r="N345" s="2">
        <f t="shared" si="76"/>
        <v>6.5391686520686516</v>
      </c>
      <c r="O345" s="2"/>
      <c r="P345" s="2">
        <v>8.2574377660000007</v>
      </c>
      <c r="Q345" s="2">
        <v>6.4764217769999997</v>
      </c>
      <c r="R345" s="2">
        <f t="shared" si="66"/>
        <v>0.49758954941726979</v>
      </c>
      <c r="S345" s="2">
        <v>1.2952843549999999</v>
      </c>
      <c r="T345" s="2">
        <v>3.5114349319999998</v>
      </c>
      <c r="U345" s="2">
        <v>0.24286581700000001</v>
      </c>
      <c r="V345" s="2">
        <v>990</v>
      </c>
      <c r="W345" s="2">
        <v>9.7899999999999991</v>
      </c>
      <c r="X345" s="2">
        <v>101.12</v>
      </c>
      <c r="Y345" s="2">
        <v>65</v>
      </c>
      <c r="Z345" s="2">
        <v>19.27</v>
      </c>
      <c r="AA345" s="2">
        <v>17.73</v>
      </c>
      <c r="AB345" s="2">
        <v>40.380000000000003</v>
      </c>
      <c r="AC345" s="2">
        <v>4.5599999999999996</v>
      </c>
      <c r="AD345" s="2">
        <v>17.2</v>
      </c>
      <c r="AE345" s="2">
        <v>3.13</v>
      </c>
      <c r="AF345" s="2">
        <v>1.05</v>
      </c>
      <c r="AG345" s="2">
        <v>3.35</v>
      </c>
      <c r="AH345" s="2">
        <v>0.44</v>
      </c>
      <c r="AI345" s="2">
        <v>2.29</v>
      </c>
      <c r="AJ345" s="2">
        <v>0.44</v>
      </c>
      <c r="AK345" s="2">
        <v>1.08</v>
      </c>
      <c r="AL345" s="2"/>
      <c r="AM345" s="2">
        <v>0.92</v>
      </c>
      <c r="AN345" s="2">
        <v>0.11</v>
      </c>
      <c r="AO345" s="1">
        <v>2.71</v>
      </c>
      <c r="AP345" s="1">
        <v>15.63</v>
      </c>
      <c r="AQ345" s="1">
        <v>-0.2</v>
      </c>
      <c r="AR345" s="1">
        <v>-168</v>
      </c>
      <c r="AS345" s="1">
        <v>-2259</v>
      </c>
      <c r="AT345" s="1">
        <v>12</v>
      </c>
      <c r="AU345" s="3">
        <v>1.8056120550000001</v>
      </c>
      <c r="AV345" s="6">
        <f t="shared" si="67"/>
        <v>65</v>
      </c>
      <c r="AW345" s="5">
        <f t="shared" si="68"/>
        <v>0.3203751700666928</v>
      </c>
      <c r="AX345" s="5">
        <f t="shared" si="69"/>
        <v>0.92790720153103678</v>
      </c>
      <c r="AY345" s="5">
        <f t="shared" si="70"/>
        <v>0.11330864575669571</v>
      </c>
      <c r="AZ345" s="5">
        <f t="shared" si="71"/>
        <v>3.4913324932614551E-2</v>
      </c>
      <c r="BA345" s="5">
        <f t="shared" si="72"/>
        <v>0.14724389739657634</v>
      </c>
      <c r="BB345" s="5">
        <f t="shared" si="73"/>
        <v>1.489209187530111</v>
      </c>
      <c r="BC345" s="5">
        <f t="shared" si="74"/>
        <v>7.8048589538664226</v>
      </c>
      <c r="BD345" s="5">
        <f t="shared" si="75"/>
        <v>1.7475534365195154E-3</v>
      </c>
    </row>
    <row r="346" spans="1:56" x14ac:dyDescent="0.3">
      <c r="A346" s="1">
        <v>2014</v>
      </c>
      <c r="B346" s="1" t="s">
        <v>58</v>
      </c>
      <c r="C346" s="1" t="s">
        <v>350</v>
      </c>
      <c r="D346" s="1" t="s">
        <v>135</v>
      </c>
      <c r="E346" s="1" t="s">
        <v>46</v>
      </c>
      <c r="F346" s="1">
        <v>8.83</v>
      </c>
      <c r="G346" s="1">
        <v>-82.61</v>
      </c>
      <c r="H346" s="1" t="s">
        <v>47</v>
      </c>
      <c r="I346" s="1" t="s">
        <v>47</v>
      </c>
      <c r="J346" s="2">
        <v>56.475150530000001</v>
      </c>
      <c r="K346" s="2">
        <v>0.71435860799999995</v>
      </c>
      <c r="L346" s="2">
        <v>16.256760889999999</v>
      </c>
      <c r="M346" s="2">
        <v>7.0313297280000002</v>
      </c>
      <c r="N346" s="2">
        <f t="shared" si="76"/>
        <v>6.3282030834030838</v>
      </c>
      <c r="O346" s="2"/>
      <c r="P346" s="2">
        <v>7.9089703030000003</v>
      </c>
      <c r="Q346" s="2">
        <v>6.3475864880000001</v>
      </c>
      <c r="R346" s="2">
        <f t="shared" si="66"/>
        <v>0.50076458371637245</v>
      </c>
      <c r="S346" s="2">
        <v>1.2960506169999999</v>
      </c>
      <c r="T346" s="2">
        <v>3.6330237780000001</v>
      </c>
      <c r="U346" s="2">
        <v>0.22451270500000001</v>
      </c>
      <c r="V346" s="2">
        <v>955</v>
      </c>
      <c r="W346" s="2">
        <v>9.6300000000000008</v>
      </c>
      <c r="X346" s="2">
        <v>99.17</v>
      </c>
      <c r="Y346" s="2">
        <v>68</v>
      </c>
      <c r="Z346" s="2">
        <v>21.4</v>
      </c>
      <c r="AA346" s="2">
        <v>18.399999999999999</v>
      </c>
      <c r="AB346" s="2">
        <v>37.85</v>
      </c>
      <c r="AC346" s="2">
        <v>4.3</v>
      </c>
      <c r="AD346" s="2">
        <v>16.940000000000001</v>
      </c>
      <c r="AE346" s="2">
        <v>3.18</v>
      </c>
      <c r="AF346" s="2">
        <v>1.05</v>
      </c>
      <c r="AG346" s="2">
        <v>2.74</v>
      </c>
      <c r="AH346" s="2">
        <v>0.38</v>
      </c>
      <c r="AI346" s="2">
        <v>1.79</v>
      </c>
      <c r="AJ346" s="2">
        <v>0.34</v>
      </c>
      <c r="AK346" s="2">
        <v>0.9</v>
      </c>
      <c r="AL346" s="2"/>
      <c r="AM346" s="2">
        <v>0.86</v>
      </c>
      <c r="AN346" s="2">
        <v>0.12</v>
      </c>
      <c r="AO346" s="1">
        <v>2.61</v>
      </c>
      <c r="AP346" s="1">
        <v>16.28</v>
      </c>
      <c r="AQ346" s="1">
        <v>18.600000000000001</v>
      </c>
      <c r="AR346" s="1">
        <v>-590</v>
      </c>
      <c r="AS346" s="1">
        <v>5463</v>
      </c>
      <c r="AT346" s="1">
        <v>12</v>
      </c>
      <c r="AU346" s="3">
        <v>0.81906666699999997</v>
      </c>
      <c r="AV346" s="6">
        <f t="shared" si="67"/>
        <v>68</v>
      </c>
      <c r="AW346" s="5">
        <f t="shared" si="68"/>
        <v>0.31888507041977243</v>
      </c>
      <c r="AX346" s="5">
        <f t="shared" si="69"/>
        <v>0.93984274471625895</v>
      </c>
      <c r="AY346" s="5">
        <f t="shared" si="70"/>
        <v>0.11723213223620524</v>
      </c>
      <c r="AZ346" s="5">
        <f t="shared" si="71"/>
        <v>3.4933978894878703E-2</v>
      </c>
      <c r="BA346" s="5">
        <f t="shared" si="72"/>
        <v>0.14103014092368046</v>
      </c>
      <c r="BB346" s="5">
        <f t="shared" si="73"/>
        <v>1.4488613823610987</v>
      </c>
      <c r="BC346" s="5">
        <f t="shared" si="74"/>
        <v>7.8391545882600839</v>
      </c>
      <c r="BD346" s="5">
        <f t="shared" si="75"/>
        <v>1.8919969208497235E-3</v>
      </c>
    </row>
    <row r="347" spans="1:56" x14ac:dyDescent="0.3">
      <c r="A347" s="1">
        <v>2014</v>
      </c>
      <c r="B347" s="1" t="s">
        <v>58</v>
      </c>
      <c r="C347" s="1" t="s">
        <v>448</v>
      </c>
      <c r="D347" s="1" t="s">
        <v>125</v>
      </c>
      <c r="E347" s="1" t="s">
        <v>46</v>
      </c>
      <c r="F347" s="1">
        <v>8.68</v>
      </c>
      <c r="G347" s="1">
        <v>-80.62</v>
      </c>
      <c r="H347" s="1" t="s">
        <v>47</v>
      </c>
      <c r="I347" s="1" t="s">
        <v>47</v>
      </c>
      <c r="J347" s="2">
        <v>52.84345699</v>
      </c>
      <c r="K347" s="2">
        <v>1.0803098250000001</v>
      </c>
      <c r="L347" s="2">
        <v>15.71545047</v>
      </c>
      <c r="M347" s="2">
        <v>8.0309824699999997</v>
      </c>
      <c r="N347" s="2">
        <f t="shared" si="76"/>
        <v>7.22789145089145</v>
      </c>
      <c r="O347" s="2"/>
      <c r="P347" s="2">
        <v>9.6208724009999997</v>
      </c>
      <c r="Q347" s="2">
        <v>7.5723603749999997</v>
      </c>
      <c r="R347" s="2">
        <f t="shared" si="66"/>
        <v>0.51163726564118106</v>
      </c>
      <c r="S347" s="2">
        <v>1.3554830819999999</v>
      </c>
      <c r="T347" s="2">
        <v>3.1084386469999998</v>
      </c>
      <c r="U347" s="2">
        <v>0.55034651400000001</v>
      </c>
      <c r="V347" s="2">
        <v>1281</v>
      </c>
      <c r="W347" s="2">
        <v>14.5</v>
      </c>
      <c r="X347" s="2">
        <v>88.34</v>
      </c>
      <c r="Y347" s="2">
        <v>129</v>
      </c>
      <c r="Z347" s="2">
        <v>35.46</v>
      </c>
      <c r="AA347" s="2">
        <v>40.42</v>
      </c>
      <c r="AB347" s="2">
        <v>79.05</v>
      </c>
      <c r="AC347" s="2">
        <v>9.2899999999999991</v>
      </c>
      <c r="AD347" s="2">
        <v>34.46</v>
      </c>
      <c r="AE347" s="2">
        <v>5.92</v>
      </c>
      <c r="AF347" s="2">
        <v>1.71</v>
      </c>
      <c r="AG347" s="2">
        <v>4.7699999999999996</v>
      </c>
      <c r="AH347" s="2">
        <v>0.61</v>
      </c>
      <c r="AI347" s="2">
        <v>2.89</v>
      </c>
      <c r="AJ347" s="2">
        <v>0.51</v>
      </c>
      <c r="AK347" s="2">
        <v>1.31</v>
      </c>
      <c r="AL347" s="2"/>
      <c r="AM347" s="2">
        <v>1.1399999999999999</v>
      </c>
      <c r="AN347" s="2">
        <v>0.17</v>
      </c>
      <c r="AO347" s="1">
        <v>3.14</v>
      </c>
      <c r="AP347" s="1">
        <v>19.079999999999998</v>
      </c>
      <c r="AQ347" s="1">
        <v>13.2</v>
      </c>
      <c r="AR347" s="1">
        <v>-694</v>
      </c>
      <c r="AS347" s="1">
        <v>6459</v>
      </c>
      <c r="AT347" s="1">
        <v>12</v>
      </c>
      <c r="AU347" s="3">
        <v>0.42151911800000003</v>
      </c>
      <c r="AV347" s="6">
        <f t="shared" si="67"/>
        <v>129</v>
      </c>
      <c r="AW347" s="5">
        <f t="shared" si="68"/>
        <v>0.30826697665751274</v>
      </c>
      <c r="AX347" s="5">
        <f t="shared" si="69"/>
        <v>0.87940517540356122</v>
      </c>
      <c r="AY347" s="5">
        <f t="shared" si="70"/>
        <v>0.10030457073249435</v>
      </c>
      <c r="AZ347" s="5">
        <f t="shared" si="71"/>
        <v>3.6535932129380048E-2</v>
      </c>
      <c r="BA347" s="5">
        <f t="shared" si="72"/>
        <v>0.17155621257132667</v>
      </c>
      <c r="BB347" s="5">
        <f t="shared" si="73"/>
        <v>1.7704457564699452</v>
      </c>
      <c r="BC347" s="5">
        <f t="shared" si="74"/>
        <v>7.5658078702675633</v>
      </c>
      <c r="BD347" s="5">
        <f t="shared" si="75"/>
        <v>2.7307896715920207E-3</v>
      </c>
    </row>
    <row r="348" spans="1:56" x14ac:dyDescent="0.3">
      <c r="A348" s="1">
        <v>2014</v>
      </c>
      <c r="B348" s="1" t="s">
        <v>58</v>
      </c>
      <c r="C348" s="1" t="s">
        <v>328</v>
      </c>
      <c r="D348" s="1" t="s">
        <v>125</v>
      </c>
      <c r="E348" s="1" t="s">
        <v>46</v>
      </c>
      <c r="F348" s="1">
        <v>8.68</v>
      </c>
      <c r="G348" s="1">
        <v>-80.62</v>
      </c>
      <c r="H348" s="1" t="s">
        <v>47</v>
      </c>
      <c r="I348" s="1" t="s">
        <v>47</v>
      </c>
      <c r="J348" s="2">
        <v>52.0436245</v>
      </c>
      <c r="K348" s="2">
        <v>0.81541127300000005</v>
      </c>
      <c r="L348" s="2">
        <v>15.31953929</v>
      </c>
      <c r="M348" s="2">
        <v>8.2458464990000007</v>
      </c>
      <c r="N348" s="2">
        <f t="shared" si="76"/>
        <v>7.4212692703692706</v>
      </c>
      <c r="O348" s="2"/>
      <c r="P348" s="2">
        <v>8.6841300579999992</v>
      </c>
      <c r="Q348" s="2">
        <v>10.100907149999999</v>
      </c>
      <c r="R348" s="2">
        <f t="shared" ref="R348:R379" si="77">Q348/(Q348+N348)</f>
        <v>0.57646418502314845</v>
      </c>
      <c r="S348" s="2">
        <v>1.753134237</v>
      </c>
      <c r="T348" s="2">
        <v>2.5991234329999999</v>
      </c>
      <c r="U348" s="2">
        <v>0.31597186799999999</v>
      </c>
      <c r="V348" s="2">
        <v>895</v>
      </c>
      <c r="W348" s="2">
        <v>12.87</v>
      </c>
      <c r="X348" s="2">
        <v>69.540000000000006</v>
      </c>
      <c r="Y348" s="2">
        <v>102</v>
      </c>
      <c r="Z348" s="2">
        <v>26.17</v>
      </c>
      <c r="AA348" s="2">
        <v>25.91</v>
      </c>
      <c r="AB348" s="2">
        <v>48.88</v>
      </c>
      <c r="AC348" s="2">
        <v>6.09</v>
      </c>
      <c r="AD348" s="2">
        <v>23.94</v>
      </c>
      <c r="AE348" s="2">
        <v>4.24</v>
      </c>
      <c r="AF348" s="2">
        <v>1.25</v>
      </c>
      <c r="AG348" s="2">
        <v>3.2</v>
      </c>
      <c r="AH348" s="2">
        <v>0.43</v>
      </c>
      <c r="AI348" s="2">
        <v>2.12</v>
      </c>
      <c r="AJ348" s="2">
        <v>0.43</v>
      </c>
      <c r="AK348" s="2">
        <v>1.1000000000000001</v>
      </c>
      <c r="AL348" s="2"/>
      <c r="AM348" s="2">
        <v>0.99</v>
      </c>
      <c r="AN348" s="2">
        <v>0.14000000000000001</v>
      </c>
      <c r="AO348" s="1">
        <v>2.84</v>
      </c>
      <c r="AP348" s="1">
        <v>17.350000000000001</v>
      </c>
      <c r="AQ348" s="1">
        <v>20.3</v>
      </c>
      <c r="AR348" s="1">
        <v>-703</v>
      </c>
      <c r="AS348" s="1">
        <v>3688</v>
      </c>
      <c r="AT348" s="1">
        <v>12</v>
      </c>
      <c r="AU348" s="3">
        <v>0.93757000000000001</v>
      </c>
      <c r="AV348" s="6">
        <f t="shared" si="67"/>
        <v>102</v>
      </c>
      <c r="AW348" s="5">
        <f t="shared" si="68"/>
        <v>0.30050096684974498</v>
      </c>
      <c r="AX348" s="5">
        <f t="shared" si="69"/>
        <v>0.86609459976701608</v>
      </c>
      <c r="AY348" s="5">
        <f t="shared" si="70"/>
        <v>8.3869746143917401E-2</v>
      </c>
      <c r="AZ348" s="5">
        <f t="shared" si="71"/>
        <v>4.7254292102425877E-2</v>
      </c>
      <c r="BA348" s="5">
        <f t="shared" si="72"/>
        <v>0.15485253313124106</v>
      </c>
      <c r="BB348" s="5">
        <f t="shared" si="73"/>
        <v>1.6937880148079105</v>
      </c>
      <c r="BC348" s="5">
        <f t="shared" si="74"/>
        <v>7.6309669506802935</v>
      </c>
      <c r="BD348" s="5">
        <f t="shared" si="75"/>
        <v>2.3046073473094982E-3</v>
      </c>
    </row>
    <row r="349" spans="1:56" x14ac:dyDescent="0.3">
      <c r="A349" s="1">
        <v>2014</v>
      </c>
      <c r="B349" s="1" t="s">
        <v>58</v>
      </c>
      <c r="C349" s="1" t="s">
        <v>406</v>
      </c>
      <c r="D349" s="1" t="s">
        <v>125</v>
      </c>
      <c r="E349" s="1" t="s">
        <v>46</v>
      </c>
      <c r="F349" s="1">
        <v>8.68</v>
      </c>
      <c r="G349" s="1">
        <v>-80.62</v>
      </c>
      <c r="H349" s="1" t="s">
        <v>47</v>
      </c>
      <c r="I349" s="1" t="s">
        <v>47</v>
      </c>
      <c r="J349" s="2">
        <v>48.845452700000003</v>
      </c>
      <c r="K349" s="2">
        <v>0.84059145199999996</v>
      </c>
      <c r="L349" s="2">
        <v>14.644520959999999</v>
      </c>
      <c r="M349" s="2">
        <v>9.0439538180000003</v>
      </c>
      <c r="N349" s="2">
        <f t="shared" si="76"/>
        <v>8.1395665757665761</v>
      </c>
      <c r="O349" s="2"/>
      <c r="P349" s="2">
        <v>10.19850111</v>
      </c>
      <c r="Q349" s="2">
        <v>12.3759368</v>
      </c>
      <c r="R349" s="2">
        <f t="shared" si="77"/>
        <v>0.60324802045163384</v>
      </c>
      <c r="S349" s="2">
        <v>0.81020862900000001</v>
      </c>
      <c r="T349" s="2">
        <v>2.795219769</v>
      </c>
      <c r="U349" s="2">
        <v>0.30382823599999997</v>
      </c>
      <c r="V349" s="2">
        <v>863</v>
      </c>
      <c r="W349" s="2">
        <v>12.25</v>
      </c>
      <c r="X349" s="2">
        <v>70.45</v>
      </c>
      <c r="Y349" s="2">
        <v>54</v>
      </c>
      <c r="Z349" s="2">
        <v>18.79</v>
      </c>
      <c r="AA349" s="2">
        <v>20.100000000000001</v>
      </c>
      <c r="AB349" s="2">
        <v>40.64</v>
      </c>
      <c r="AC349" s="2">
        <v>4.87</v>
      </c>
      <c r="AD349" s="2">
        <v>19.239999999999998</v>
      </c>
      <c r="AE349" s="2">
        <v>3.58</v>
      </c>
      <c r="AF349" s="2">
        <v>1.1100000000000001</v>
      </c>
      <c r="AG349" s="2">
        <v>3.56</v>
      </c>
      <c r="AH349" s="2">
        <v>0.48</v>
      </c>
      <c r="AI349" s="2">
        <v>2.65</v>
      </c>
      <c r="AJ349" s="2">
        <v>0.49</v>
      </c>
      <c r="AK349" s="2">
        <v>1.24</v>
      </c>
      <c r="AL349" s="2"/>
      <c r="AM349" s="2">
        <v>1.07</v>
      </c>
      <c r="AN349" s="2">
        <v>0.14000000000000001</v>
      </c>
      <c r="AO349" s="1">
        <v>2.83</v>
      </c>
      <c r="AP349" s="1">
        <v>15.06</v>
      </c>
      <c r="AQ349" s="1">
        <v>6.5</v>
      </c>
      <c r="AR349" s="1">
        <v>-225</v>
      </c>
      <c r="AS349" s="1">
        <v>865</v>
      </c>
      <c r="AT349" s="1">
        <v>12</v>
      </c>
      <c r="AU349" s="3">
        <v>0.57661639099999995</v>
      </c>
      <c r="AV349" s="6">
        <f t="shared" si="67"/>
        <v>54</v>
      </c>
      <c r="AW349" s="5">
        <f t="shared" si="68"/>
        <v>0.28726012083169866</v>
      </c>
      <c r="AX349" s="5">
        <f t="shared" si="69"/>
        <v>0.81287157097686802</v>
      </c>
      <c r="AY349" s="5">
        <f t="shared" si="70"/>
        <v>9.0197475605033883E-2</v>
      </c>
      <c r="AZ349" s="5">
        <f t="shared" si="71"/>
        <v>2.1838507520215635E-2</v>
      </c>
      <c r="BA349" s="5">
        <f t="shared" si="72"/>
        <v>0.18185629654065621</v>
      </c>
      <c r="BB349" s="5">
        <f t="shared" si="73"/>
        <v>2.0374183974291378</v>
      </c>
      <c r="BC349" s="5">
        <f t="shared" si="74"/>
        <v>7.338881125452251</v>
      </c>
      <c r="BD349" s="5">
        <f t="shared" si="75"/>
        <v>9.1104382331793309E-4</v>
      </c>
    </row>
    <row r="350" spans="1:56" x14ac:dyDescent="0.3">
      <c r="A350" s="1">
        <v>2014</v>
      </c>
      <c r="B350" s="1" t="s">
        <v>58</v>
      </c>
      <c r="C350" s="1" t="s">
        <v>124</v>
      </c>
      <c r="D350" s="1" t="s">
        <v>125</v>
      </c>
      <c r="E350" s="1" t="s">
        <v>46</v>
      </c>
      <c r="F350" s="1">
        <v>8.68</v>
      </c>
      <c r="G350" s="1">
        <v>-80.62</v>
      </c>
      <c r="H350" s="1" t="s">
        <v>47</v>
      </c>
      <c r="I350" s="1" t="s">
        <v>47</v>
      </c>
      <c r="J350" s="2">
        <v>48.511844500000002</v>
      </c>
      <c r="K350" s="2">
        <v>0.79975703600000003</v>
      </c>
      <c r="L350" s="2">
        <v>14.06155092</v>
      </c>
      <c r="M350" s="2">
        <v>9.3237497470000008</v>
      </c>
      <c r="N350" s="2">
        <f t="shared" si="76"/>
        <v>8.3913831636831642</v>
      </c>
      <c r="O350" s="2"/>
      <c r="P350" s="2">
        <v>10.113383280000001</v>
      </c>
      <c r="Q350" s="2">
        <v>13.140311799999999</v>
      </c>
      <c r="R350" s="2">
        <f t="shared" si="77"/>
        <v>0.61027763128557</v>
      </c>
      <c r="S350" s="2">
        <v>1.032597692</v>
      </c>
      <c r="T350" s="2">
        <v>2.6017412430000002</v>
      </c>
      <c r="U350" s="2">
        <v>0.28345819</v>
      </c>
      <c r="V350" s="2">
        <v>808</v>
      </c>
      <c r="W350" s="2">
        <v>11.53</v>
      </c>
      <c r="X350" s="2">
        <v>70.08</v>
      </c>
      <c r="Y350" s="2">
        <v>58</v>
      </c>
      <c r="Z350" s="2">
        <v>18.53</v>
      </c>
      <c r="AA350" s="2">
        <v>19.09</v>
      </c>
      <c r="AB350" s="2">
        <v>40.869999999999997</v>
      </c>
      <c r="AC350" s="2">
        <v>4.76</v>
      </c>
      <c r="AD350" s="2">
        <v>18.670000000000002</v>
      </c>
      <c r="AE350" s="2">
        <v>5.23</v>
      </c>
      <c r="AF350" s="2">
        <v>1.1200000000000001</v>
      </c>
      <c r="AG350" s="2">
        <v>3.53</v>
      </c>
      <c r="AH350" s="2">
        <v>0.48</v>
      </c>
      <c r="AI350" s="2">
        <v>2.59</v>
      </c>
      <c r="AJ350" s="2">
        <v>0.48</v>
      </c>
      <c r="AK350" s="2">
        <v>1.22</v>
      </c>
      <c r="AL350" s="2"/>
      <c r="AM350" s="2">
        <v>1.03</v>
      </c>
      <c r="AN350" s="2">
        <v>0.13</v>
      </c>
      <c r="AO350" s="1">
        <v>2.83</v>
      </c>
      <c r="AP350" s="1">
        <v>15.42</v>
      </c>
      <c r="AQ350" s="1">
        <v>-13</v>
      </c>
      <c r="AR350" s="1">
        <v>-364</v>
      </c>
      <c r="AS350" s="1">
        <v>6397</v>
      </c>
      <c r="AT350" s="1">
        <v>12</v>
      </c>
      <c r="AU350" s="3">
        <v>3.2188756199999999</v>
      </c>
      <c r="AV350" s="6">
        <f t="shared" si="67"/>
        <v>58</v>
      </c>
      <c r="AW350" s="5">
        <f t="shared" si="68"/>
        <v>0.27582485131424084</v>
      </c>
      <c r="AX350" s="5">
        <f t="shared" si="69"/>
        <v>0.8073197620236312</v>
      </c>
      <c r="AY350" s="5">
        <f t="shared" si="70"/>
        <v>8.3954218877057132E-2</v>
      </c>
      <c r="AZ350" s="5">
        <f t="shared" si="71"/>
        <v>2.7832821886792449E-2</v>
      </c>
      <c r="BA350" s="5">
        <f t="shared" si="72"/>
        <v>0.18033850356633382</v>
      </c>
      <c r="BB350" s="5">
        <f t="shared" si="73"/>
        <v>2.1217284032388108</v>
      </c>
      <c r="BC350" s="5">
        <f t="shared" si="74"/>
        <v>7.2672176205140273</v>
      </c>
      <c r="BD350" s="5">
        <f t="shared" si="75"/>
        <v>9.1085749659965414E-4</v>
      </c>
    </row>
    <row r="351" spans="1:56" x14ac:dyDescent="0.3">
      <c r="A351" s="1">
        <v>2014</v>
      </c>
      <c r="B351" s="1" t="s">
        <v>58</v>
      </c>
      <c r="C351" s="1" t="s">
        <v>407</v>
      </c>
      <c r="D351" s="1" t="s">
        <v>125</v>
      </c>
      <c r="E351" s="1" t="s">
        <v>46</v>
      </c>
      <c r="F351" s="1">
        <v>8.68</v>
      </c>
      <c r="G351" s="1">
        <v>-80.62</v>
      </c>
      <c r="H351" s="1" t="s">
        <v>47</v>
      </c>
      <c r="I351" s="1" t="s">
        <v>47</v>
      </c>
      <c r="J351" s="2">
        <v>47.895852259999998</v>
      </c>
      <c r="K351" s="2">
        <v>0.78716318500000004</v>
      </c>
      <c r="L351" s="2">
        <v>13.957008780000001</v>
      </c>
      <c r="M351" s="2">
        <v>9.5468765770000008</v>
      </c>
      <c r="N351" s="2">
        <f t="shared" si="76"/>
        <v>8.5921975114975115</v>
      </c>
      <c r="O351" s="2"/>
      <c r="P351" s="2">
        <v>9.7789887980000003</v>
      </c>
      <c r="Q351" s="2">
        <v>14.49187607</v>
      </c>
      <c r="R351" s="2">
        <f t="shared" si="77"/>
        <v>0.62778677337156019</v>
      </c>
      <c r="S351" s="2">
        <v>0.7</v>
      </c>
      <c r="T351" s="2">
        <v>2.4422242409999999</v>
      </c>
      <c r="U351" s="2">
        <v>0.26238772799999999</v>
      </c>
      <c r="V351" s="2">
        <v>812</v>
      </c>
      <c r="W351" s="2">
        <v>11.89</v>
      </c>
      <c r="X351" s="2">
        <v>68.290000000000006</v>
      </c>
      <c r="Y351" s="2">
        <v>51</v>
      </c>
      <c r="Z351" s="2">
        <v>18.07</v>
      </c>
      <c r="AA351" s="2">
        <v>19.149999999999999</v>
      </c>
      <c r="AB351" s="2">
        <v>38.770000000000003</v>
      </c>
      <c r="AC351" s="2">
        <v>4.58</v>
      </c>
      <c r="AD351" s="2">
        <v>18.12</v>
      </c>
      <c r="AE351" s="2">
        <v>3.4</v>
      </c>
      <c r="AF351" s="2">
        <v>1.06</v>
      </c>
      <c r="AG351" s="2">
        <v>3.46</v>
      </c>
      <c r="AH351" s="2">
        <v>0.48</v>
      </c>
      <c r="AI351" s="2">
        <v>2.6</v>
      </c>
      <c r="AJ351" s="2">
        <v>0.49</v>
      </c>
      <c r="AK351" s="2">
        <v>1.24</v>
      </c>
      <c r="AL351" s="2"/>
      <c r="AM351" s="2">
        <v>1.06</v>
      </c>
      <c r="AN351" s="2">
        <v>0.14000000000000001</v>
      </c>
      <c r="AO351" s="1">
        <v>2.8</v>
      </c>
      <c r="AP351" s="1">
        <v>14.71</v>
      </c>
      <c r="AQ351" s="1">
        <v>7.6</v>
      </c>
      <c r="AR351" s="1">
        <v>-165</v>
      </c>
      <c r="AS351" s="1">
        <v>679</v>
      </c>
      <c r="AT351" s="1">
        <v>12</v>
      </c>
      <c r="AU351" s="3">
        <v>0.57385714099999996</v>
      </c>
      <c r="AV351" s="6">
        <f t="shared" si="67"/>
        <v>51</v>
      </c>
      <c r="AW351" s="5">
        <f t="shared" si="68"/>
        <v>0.27377420125539426</v>
      </c>
      <c r="AX351" s="5">
        <f t="shared" si="69"/>
        <v>0.79706860143118652</v>
      </c>
      <c r="AY351" s="5">
        <f t="shared" si="70"/>
        <v>7.8806848693126819E-2</v>
      </c>
      <c r="AZ351" s="5">
        <f t="shared" si="71"/>
        <v>1.8867924528301886E-2</v>
      </c>
      <c r="BA351" s="5">
        <f t="shared" si="72"/>
        <v>0.17437569183309559</v>
      </c>
      <c r="BB351" s="5">
        <f t="shared" si="73"/>
        <v>2.0457916923914703</v>
      </c>
      <c r="BC351" s="5">
        <f t="shared" si="74"/>
        <v>7.331763824734268</v>
      </c>
      <c r="BD351" s="5">
        <f t="shared" si="75"/>
        <v>8.5432807790012343E-4</v>
      </c>
    </row>
    <row r="352" spans="1:56" x14ac:dyDescent="0.3">
      <c r="A352" s="1">
        <v>2019</v>
      </c>
      <c r="B352" s="1" t="s">
        <v>81</v>
      </c>
      <c r="C352" s="1" t="s">
        <v>129</v>
      </c>
      <c r="D352" s="1" t="s">
        <v>82</v>
      </c>
      <c r="E352" s="1" t="s">
        <v>83</v>
      </c>
      <c r="F352" s="1">
        <v>36.25</v>
      </c>
      <c r="G352" s="1">
        <v>46.27</v>
      </c>
      <c r="H352" s="1" t="s">
        <v>57</v>
      </c>
      <c r="I352" s="1" t="s">
        <v>65</v>
      </c>
      <c r="J352" s="2">
        <v>70.900000000000006</v>
      </c>
      <c r="K352" s="2">
        <v>0.05</v>
      </c>
      <c r="L352" s="2">
        <v>15.6</v>
      </c>
      <c r="M352" s="2">
        <v>0.88400000000000001</v>
      </c>
      <c r="N352" s="2">
        <f t="shared" si="76"/>
        <v>0.79560079560079555</v>
      </c>
      <c r="O352" s="2"/>
      <c r="P352" s="2">
        <v>1.93</v>
      </c>
      <c r="Q352" s="2">
        <v>9.0999999999999998E-2</v>
      </c>
      <c r="R352" s="2">
        <f t="shared" si="77"/>
        <v>0.10263920408320278</v>
      </c>
      <c r="S352" s="2">
        <v>3.68</v>
      </c>
      <c r="T352" s="2">
        <v>4.76</v>
      </c>
      <c r="U352" s="2">
        <v>0.02</v>
      </c>
      <c r="V352" s="2">
        <v>687</v>
      </c>
      <c r="W352" s="2">
        <v>1.4</v>
      </c>
      <c r="X352" s="2">
        <v>490.71</v>
      </c>
      <c r="Y352" s="2">
        <v>10.9</v>
      </c>
      <c r="Z352" s="2">
        <v>62.22</v>
      </c>
      <c r="AA352" s="2">
        <v>11.2</v>
      </c>
      <c r="AB352" s="2">
        <v>15.1</v>
      </c>
      <c r="AC352" s="2">
        <v>1.27</v>
      </c>
      <c r="AD352" s="2">
        <v>3.82</v>
      </c>
      <c r="AE352" s="2">
        <v>0.41299999999999998</v>
      </c>
      <c r="AF352" s="2">
        <v>0.249</v>
      </c>
      <c r="AG352" s="2">
        <v>0.38900000000000001</v>
      </c>
      <c r="AH352" s="2">
        <v>4.5999999999999999E-2</v>
      </c>
      <c r="AI352" s="2">
        <v>0.32500000000000001</v>
      </c>
      <c r="AJ352" s="2">
        <v>5.8999999999999997E-2</v>
      </c>
      <c r="AK352" s="2">
        <v>0.153</v>
      </c>
      <c r="AL352" s="2">
        <v>2.4E-2</v>
      </c>
      <c r="AM352" s="2">
        <v>0.18</v>
      </c>
      <c r="AN352" s="2">
        <v>2.9000000000000001E-2</v>
      </c>
      <c r="AO352" s="1">
        <v>1.07</v>
      </c>
      <c r="AP352" s="1">
        <v>20.78</v>
      </c>
      <c r="AQ352" s="1">
        <v>135.6</v>
      </c>
      <c r="AR352" s="1">
        <v>-427</v>
      </c>
      <c r="AS352" s="1">
        <v>-14</v>
      </c>
      <c r="AT352" s="1">
        <v>13</v>
      </c>
      <c r="AU352" s="3">
        <v>3.0897983529999999</v>
      </c>
      <c r="AV352" s="6">
        <f t="shared" si="67"/>
        <v>10.9</v>
      </c>
      <c r="AW352" s="5">
        <f t="shared" si="68"/>
        <v>0.30600235386426045</v>
      </c>
      <c r="AX352" s="5">
        <f t="shared" si="69"/>
        <v>1.1798968214345149</v>
      </c>
      <c r="AY352" s="5">
        <f t="shared" si="70"/>
        <v>0.15359793481768313</v>
      </c>
      <c r="AZ352" s="5">
        <f t="shared" si="71"/>
        <v>9.9191374663072776E-2</v>
      </c>
      <c r="BA352" s="5">
        <f t="shared" si="72"/>
        <v>3.4415121255349498E-2</v>
      </c>
      <c r="BB352" s="5">
        <f t="shared" si="73"/>
        <v>0.8907865361649755</v>
      </c>
      <c r="BC352" s="5">
        <f t="shared" si="74"/>
        <v>8.3135182075267871</v>
      </c>
      <c r="BD352" s="5">
        <f t="shared" si="75"/>
        <v>4.87361830416252E-4</v>
      </c>
    </row>
    <row r="353" spans="1:56" x14ac:dyDescent="0.3">
      <c r="A353" s="1">
        <v>2019</v>
      </c>
      <c r="B353" s="1" t="s">
        <v>81</v>
      </c>
      <c r="C353" s="1" t="s">
        <v>311</v>
      </c>
      <c r="D353" s="1" t="s">
        <v>82</v>
      </c>
      <c r="E353" s="1" t="s">
        <v>83</v>
      </c>
      <c r="F353" s="1">
        <v>36.25</v>
      </c>
      <c r="G353" s="1">
        <v>46.27</v>
      </c>
      <c r="H353" s="1" t="s">
        <v>57</v>
      </c>
      <c r="I353" s="1" t="s">
        <v>65</v>
      </c>
      <c r="J353" s="2">
        <v>75.7</v>
      </c>
      <c r="K353" s="2">
        <v>0.22</v>
      </c>
      <c r="L353" s="2">
        <v>14.5</v>
      </c>
      <c r="M353" s="2">
        <v>1.97</v>
      </c>
      <c r="N353" s="2">
        <f t="shared" si="76"/>
        <v>1.7730017730017729</v>
      </c>
      <c r="O353" s="2"/>
      <c r="P353" s="2">
        <v>0.98</v>
      </c>
      <c r="Q353" s="2">
        <v>0.48</v>
      </c>
      <c r="R353" s="2">
        <f t="shared" si="77"/>
        <v>0.21304909998382954</v>
      </c>
      <c r="S353" s="2">
        <v>4.1399999999999997</v>
      </c>
      <c r="T353" s="2">
        <v>4.17</v>
      </c>
      <c r="U353" s="2">
        <v>0.08</v>
      </c>
      <c r="V353" s="2">
        <v>520</v>
      </c>
      <c r="W353" s="2">
        <v>3.47</v>
      </c>
      <c r="X353" s="2">
        <v>149.86000000000001</v>
      </c>
      <c r="Y353" s="2">
        <v>22.6</v>
      </c>
      <c r="Z353" s="2">
        <v>98.33</v>
      </c>
      <c r="AA353" s="2">
        <v>29.5</v>
      </c>
      <c r="AB353" s="2">
        <v>41.4</v>
      </c>
      <c r="AC353" s="2">
        <v>3.71</v>
      </c>
      <c r="AD353" s="2">
        <v>12</v>
      </c>
      <c r="AE353" s="2">
        <v>1.57</v>
      </c>
      <c r="AF353" s="2">
        <v>0.45100000000000001</v>
      </c>
      <c r="AG353" s="2">
        <v>1.1100000000000001</v>
      </c>
      <c r="AH353" s="2">
        <v>0.121</v>
      </c>
      <c r="AI353" s="2">
        <v>0.68300000000000005</v>
      </c>
      <c r="AJ353" s="2">
        <v>0.11799999999999999</v>
      </c>
      <c r="AK353" s="2">
        <v>0.32700000000000001</v>
      </c>
      <c r="AL353" s="2">
        <v>4.8000000000000001E-2</v>
      </c>
      <c r="AM353" s="2">
        <v>0.3</v>
      </c>
      <c r="AN353" s="2">
        <v>4.9000000000000002E-2</v>
      </c>
      <c r="AO353" s="1">
        <v>1.95</v>
      </c>
      <c r="AP353" s="1">
        <v>23.75</v>
      </c>
      <c r="AQ353" s="1">
        <v>88.9</v>
      </c>
      <c r="AR353" s="1">
        <v>-682</v>
      </c>
      <c r="AS353" s="1">
        <v>6051</v>
      </c>
      <c r="AT353" s="1">
        <v>13</v>
      </c>
      <c r="AU353" s="3">
        <v>1.04400479</v>
      </c>
      <c r="AV353" s="6">
        <f t="shared" si="67"/>
        <v>22.6</v>
      </c>
      <c r="AW353" s="5">
        <f t="shared" si="68"/>
        <v>0.28442526480972929</v>
      </c>
      <c r="AX353" s="5">
        <f t="shared" si="69"/>
        <v>1.2597770011649192</v>
      </c>
      <c r="AY353" s="5">
        <f t="shared" si="70"/>
        <v>0.13455953533397871</v>
      </c>
      <c r="AZ353" s="5">
        <f t="shared" si="71"/>
        <v>0.11159029649595686</v>
      </c>
      <c r="BA353" s="5">
        <f t="shared" si="72"/>
        <v>1.7475035663338089E-2</v>
      </c>
      <c r="BB353" s="5">
        <f t="shared" si="73"/>
        <v>0.78451066036633466</v>
      </c>
      <c r="BC353" s="5">
        <f t="shared" si="74"/>
        <v>8.4038527019556319</v>
      </c>
      <c r="BD353" s="5">
        <f t="shared" si="75"/>
        <v>1.1060257201831081E-3</v>
      </c>
    </row>
    <row r="354" spans="1:56" x14ac:dyDescent="0.3">
      <c r="A354" s="1">
        <v>2019</v>
      </c>
      <c r="B354" s="1" t="s">
        <v>81</v>
      </c>
      <c r="C354" s="1" t="s">
        <v>347</v>
      </c>
      <c r="D354" s="1" t="s">
        <v>82</v>
      </c>
      <c r="E354" s="1" t="s">
        <v>83</v>
      </c>
      <c r="F354" s="1">
        <v>36.25</v>
      </c>
      <c r="G354" s="1">
        <v>46.27</v>
      </c>
      <c r="H354" s="1" t="s">
        <v>57</v>
      </c>
      <c r="I354" s="1" t="s">
        <v>65</v>
      </c>
      <c r="J354" s="2">
        <v>70.3</v>
      </c>
      <c r="K354" s="2">
        <v>0.34</v>
      </c>
      <c r="L354" s="2">
        <v>15</v>
      </c>
      <c r="M354" s="2">
        <v>2.54</v>
      </c>
      <c r="N354" s="2">
        <f t="shared" si="76"/>
        <v>2.2860022860022862</v>
      </c>
      <c r="O354" s="2"/>
      <c r="P354" s="2">
        <v>2.2599999999999998</v>
      </c>
      <c r="Q354" s="2">
        <v>1</v>
      </c>
      <c r="R354" s="2">
        <f t="shared" si="77"/>
        <v>0.30432115164977225</v>
      </c>
      <c r="S354" s="2">
        <v>2.68</v>
      </c>
      <c r="T354" s="2">
        <v>5.14</v>
      </c>
      <c r="U354" s="2">
        <v>0.15</v>
      </c>
      <c r="V354" s="2">
        <v>838</v>
      </c>
      <c r="W354" s="2">
        <v>4.21</v>
      </c>
      <c r="X354" s="2">
        <v>199.05</v>
      </c>
      <c r="Y354" s="2">
        <v>12.8</v>
      </c>
      <c r="Z354" s="2">
        <v>88.89</v>
      </c>
      <c r="AA354" s="2">
        <v>32</v>
      </c>
      <c r="AB354" s="2">
        <v>48.1</v>
      </c>
      <c r="AC354" s="2">
        <v>4.4800000000000004</v>
      </c>
      <c r="AD354" s="2">
        <v>14.8</v>
      </c>
      <c r="AE354" s="2">
        <v>1.95</v>
      </c>
      <c r="AF354" s="2">
        <v>0.628</v>
      </c>
      <c r="AG354" s="2">
        <v>1.38</v>
      </c>
      <c r="AH354" s="2">
        <v>0.16600000000000001</v>
      </c>
      <c r="AI354" s="2">
        <v>0.79800000000000004</v>
      </c>
      <c r="AJ354" s="2">
        <v>0.14299999999999999</v>
      </c>
      <c r="AK354" s="2">
        <v>0.41399999999999998</v>
      </c>
      <c r="AL354" s="2">
        <v>5.6000000000000001E-2</v>
      </c>
      <c r="AM354" s="2">
        <v>0.36</v>
      </c>
      <c r="AN354" s="2">
        <v>5.7000000000000002E-2</v>
      </c>
      <c r="AO354" s="1">
        <v>2.14</v>
      </c>
      <c r="AP354" s="1">
        <v>23.52</v>
      </c>
      <c r="AQ354" s="1">
        <v>75.3</v>
      </c>
      <c r="AR354" s="1">
        <v>-720</v>
      </c>
      <c r="AS354" s="1">
        <v>5738</v>
      </c>
      <c r="AT354" s="1">
        <v>13</v>
      </c>
      <c r="AU354" s="3">
        <v>0.83777111999999998</v>
      </c>
      <c r="AV354" s="6">
        <f t="shared" si="67"/>
        <v>12.8</v>
      </c>
      <c r="AW354" s="5">
        <f t="shared" si="68"/>
        <v>0.2942330325617889</v>
      </c>
      <c r="AX354" s="5">
        <f t="shared" si="69"/>
        <v>1.1699117989682142</v>
      </c>
      <c r="AY354" s="5">
        <f t="shared" si="70"/>
        <v>0.16585995482413682</v>
      </c>
      <c r="AZ354" s="5">
        <f t="shared" si="71"/>
        <v>7.2237196765498654E-2</v>
      </c>
      <c r="BA354" s="5">
        <f t="shared" si="72"/>
        <v>4.0299572039942937E-2</v>
      </c>
      <c r="BB354" s="5">
        <f t="shared" si="73"/>
        <v>0.92583259510452642</v>
      </c>
      <c r="BC354" s="5">
        <f t="shared" si="74"/>
        <v>8.2837290574281681</v>
      </c>
      <c r="BD354" s="5">
        <f t="shared" si="75"/>
        <v>5.5551746963341414E-4</v>
      </c>
    </row>
    <row r="355" spans="1:56" x14ac:dyDescent="0.3">
      <c r="A355" s="1">
        <v>2019</v>
      </c>
      <c r="B355" s="1" t="s">
        <v>64</v>
      </c>
      <c r="C355" s="1" t="s">
        <v>534</v>
      </c>
      <c r="D355" s="1" t="s">
        <v>481</v>
      </c>
      <c r="E355" s="1" t="s">
        <v>63</v>
      </c>
      <c r="F355" s="1">
        <v>35.369039999999998</v>
      </c>
      <c r="G355" s="1">
        <v>133.47328999999999</v>
      </c>
      <c r="H355" s="1" t="s">
        <v>65</v>
      </c>
      <c r="I355" s="1" t="s">
        <v>65</v>
      </c>
      <c r="J355" s="2">
        <v>65.52</v>
      </c>
      <c r="K355" s="2">
        <v>0.38</v>
      </c>
      <c r="L355" s="2">
        <v>17.14</v>
      </c>
      <c r="M355" s="2">
        <v>3.81</v>
      </c>
      <c r="N355" s="2">
        <f t="shared" si="76"/>
        <v>3.429003429003429</v>
      </c>
      <c r="O355" s="2"/>
      <c r="P355" s="2">
        <v>4.32</v>
      </c>
      <c r="Q355" s="2">
        <v>1.53</v>
      </c>
      <c r="R355" s="2">
        <f t="shared" si="77"/>
        <v>0.30852973221425495</v>
      </c>
      <c r="S355" s="2">
        <v>1.94</v>
      </c>
      <c r="T355" s="2">
        <v>4.3899999999999997</v>
      </c>
      <c r="U355" s="2">
        <v>0.13</v>
      </c>
      <c r="V355" s="2">
        <v>644</v>
      </c>
      <c r="W355" s="2">
        <v>8.4372509549999997</v>
      </c>
      <c r="X355" s="2">
        <v>76.33</v>
      </c>
      <c r="Y355" s="2">
        <v>83</v>
      </c>
      <c r="Z355" s="2">
        <v>24.66</v>
      </c>
      <c r="AA355" s="2">
        <v>17.37338986</v>
      </c>
      <c r="AB355" s="2">
        <v>33.13879129</v>
      </c>
      <c r="AC355" s="2">
        <v>3.467107768</v>
      </c>
      <c r="AD355" s="2">
        <v>12.78691671</v>
      </c>
      <c r="AE355" s="2">
        <v>2.1767834640000001</v>
      </c>
      <c r="AF355" s="2">
        <v>0.69778039000000003</v>
      </c>
      <c r="AG355" s="2">
        <v>1.6969009180000001</v>
      </c>
      <c r="AH355" s="2">
        <v>0.241765859</v>
      </c>
      <c r="AI355" s="2">
        <v>1.3438072969999999</v>
      </c>
      <c r="AJ355" s="2">
        <v>0.27493304499999999</v>
      </c>
      <c r="AK355" s="2">
        <v>0.72040357300000002</v>
      </c>
      <c r="AL355" s="2">
        <v>0.109954951</v>
      </c>
      <c r="AM355" s="2">
        <v>0.70454854600000005</v>
      </c>
      <c r="AN355" s="2">
        <v>0.108921356</v>
      </c>
      <c r="AO355" s="1">
        <v>2.37</v>
      </c>
      <c r="AP355" s="1">
        <v>16.46</v>
      </c>
      <c r="AQ355" s="1">
        <v>58.8</v>
      </c>
      <c r="AR355" s="1">
        <v>-603</v>
      </c>
      <c r="AS355" s="1">
        <v>692</v>
      </c>
      <c r="AT355" s="1">
        <v>13</v>
      </c>
      <c r="AU355" s="3">
        <v>0.209044653</v>
      </c>
      <c r="AV355" s="6">
        <f t="shared" si="67"/>
        <v>83</v>
      </c>
      <c r="AW355" s="5">
        <f t="shared" si="68"/>
        <v>0.33621027854060415</v>
      </c>
      <c r="AX355" s="5">
        <f t="shared" si="69"/>
        <v>1.0903644533200199</v>
      </c>
      <c r="AY355" s="5">
        <f t="shared" si="70"/>
        <v>0.14165859954824137</v>
      </c>
      <c r="AZ355" s="5">
        <f t="shared" si="71"/>
        <v>5.2291105121293799E-2</v>
      </c>
      <c r="BA355" s="5">
        <f t="shared" si="72"/>
        <v>7.7032810271041377E-2</v>
      </c>
      <c r="BB355" s="5">
        <f t="shared" si="73"/>
        <v>0.94932670462209601</v>
      </c>
      <c r="BC355" s="5">
        <f t="shared" si="74"/>
        <v>8.2637590643382346</v>
      </c>
      <c r="BD355" s="5">
        <f t="shared" si="75"/>
        <v>3.5309615296922996E-3</v>
      </c>
    </row>
    <row r="356" spans="1:56" x14ac:dyDescent="0.3">
      <c r="A356" s="1">
        <v>2019</v>
      </c>
      <c r="B356" s="1" t="s">
        <v>64</v>
      </c>
      <c r="C356" s="1" t="s">
        <v>520</v>
      </c>
      <c r="D356" s="1" t="s">
        <v>481</v>
      </c>
      <c r="E356" s="1" t="s">
        <v>63</v>
      </c>
      <c r="F356" s="1">
        <v>35.369039999999998</v>
      </c>
      <c r="G356" s="1">
        <v>133.47328999999999</v>
      </c>
      <c r="H356" s="1" t="s">
        <v>65</v>
      </c>
      <c r="I356" s="1" t="s">
        <v>65</v>
      </c>
      <c r="J356" s="2">
        <v>65.31</v>
      </c>
      <c r="K356" s="2">
        <v>0.372</v>
      </c>
      <c r="L356" s="2">
        <v>17.149999999999999</v>
      </c>
      <c r="M356" s="2">
        <v>3.73</v>
      </c>
      <c r="N356" s="2">
        <f t="shared" si="76"/>
        <v>3.3570033570033568</v>
      </c>
      <c r="O356" s="2"/>
      <c r="P356" s="2">
        <v>4.28</v>
      </c>
      <c r="Q356" s="2">
        <v>1.52</v>
      </c>
      <c r="R356" s="2">
        <f t="shared" si="77"/>
        <v>0.31166679387605634</v>
      </c>
      <c r="S356" s="2">
        <v>1.9</v>
      </c>
      <c r="T356" s="2">
        <v>4.34</v>
      </c>
      <c r="U356" s="2">
        <v>0.14000000000000001</v>
      </c>
      <c r="V356" s="2">
        <v>634</v>
      </c>
      <c r="W356" s="2">
        <v>7.6347916409999996</v>
      </c>
      <c r="X356" s="2">
        <v>83.04</v>
      </c>
      <c r="Y356" s="2">
        <v>81</v>
      </c>
      <c r="Z356" s="2">
        <v>27.32</v>
      </c>
      <c r="AA356" s="2">
        <v>18.20045824</v>
      </c>
      <c r="AB356" s="2">
        <v>36.725986239999997</v>
      </c>
      <c r="AC356" s="2">
        <v>3.6028095449999999</v>
      </c>
      <c r="AD356" s="2">
        <v>12.88502894</v>
      </c>
      <c r="AE356" s="2">
        <v>2.0735269679999999</v>
      </c>
      <c r="AF356" s="2">
        <v>0.64386666400000003</v>
      </c>
      <c r="AG356" s="2">
        <v>1.5232812200000001</v>
      </c>
      <c r="AH356" s="2">
        <v>0.222004126</v>
      </c>
      <c r="AI356" s="2">
        <v>1.2574464700000001</v>
      </c>
      <c r="AJ356" s="2">
        <v>0.247392324</v>
      </c>
      <c r="AK356" s="2">
        <v>0.66915977500000001</v>
      </c>
      <c r="AL356" s="2">
        <v>0.1021104</v>
      </c>
      <c r="AM356" s="2">
        <v>0.666272482</v>
      </c>
      <c r="AN356" s="2">
        <v>9.8905046999999996E-2</v>
      </c>
      <c r="AO356" s="1">
        <v>2.33</v>
      </c>
      <c r="AP356" s="1">
        <v>17.37</v>
      </c>
      <c r="AQ356" s="1">
        <v>66.5</v>
      </c>
      <c r="AR356" s="1">
        <v>-675</v>
      </c>
      <c r="AS356" s="1">
        <v>-1934</v>
      </c>
      <c r="AT356" s="1">
        <v>13</v>
      </c>
      <c r="AU356" s="3">
        <v>0.23148243099999999</v>
      </c>
      <c r="AV356" s="6">
        <f t="shared" si="67"/>
        <v>81</v>
      </c>
      <c r="AW356" s="5">
        <f t="shared" si="68"/>
        <v>0.33640643389564528</v>
      </c>
      <c r="AX356" s="5">
        <f t="shared" si="69"/>
        <v>1.0868696954568147</v>
      </c>
      <c r="AY356" s="5">
        <f t="shared" si="70"/>
        <v>0.14004517586318169</v>
      </c>
      <c r="AZ356" s="5">
        <f t="shared" si="71"/>
        <v>5.1212938005390833E-2</v>
      </c>
      <c r="BA356" s="5">
        <f t="shared" si="72"/>
        <v>7.6319543509272475E-2</v>
      </c>
      <c r="BB356" s="5">
        <f t="shared" si="73"/>
        <v>0.9405607856414111</v>
      </c>
      <c r="BC356" s="5">
        <f t="shared" si="74"/>
        <v>8.2712100954718188</v>
      </c>
      <c r="BD356" s="5">
        <f t="shared" si="75"/>
        <v>3.4716493564026256E-3</v>
      </c>
    </row>
    <row r="357" spans="1:56" x14ac:dyDescent="0.3">
      <c r="A357" s="1">
        <v>2019</v>
      </c>
      <c r="B357" s="1" t="s">
        <v>81</v>
      </c>
      <c r="C357" s="1" t="s">
        <v>261</v>
      </c>
      <c r="D357" s="1" t="s">
        <v>82</v>
      </c>
      <c r="E357" s="1" t="s">
        <v>83</v>
      </c>
      <c r="F357" s="1">
        <v>36.25</v>
      </c>
      <c r="G357" s="1">
        <v>46.27</v>
      </c>
      <c r="H357" s="1" t="s">
        <v>57</v>
      </c>
      <c r="I357" s="1" t="s">
        <v>65</v>
      </c>
      <c r="J357" s="2">
        <v>68.5</v>
      </c>
      <c r="K357" s="2">
        <v>0.36</v>
      </c>
      <c r="L357" s="2">
        <v>16.899999999999999</v>
      </c>
      <c r="M357" s="2">
        <v>2.82</v>
      </c>
      <c r="N357" s="2">
        <f t="shared" si="76"/>
        <v>2.5380025380025377</v>
      </c>
      <c r="O357" s="2"/>
      <c r="P357" s="2">
        <v>2.19</v>
      </c>
      <c r="Q357" s="2">
        <v>1.1499999999999999</v>
      </c>
      <c r="R357" s="2">
        <f t="shared" si="77"/>
        <v>0.31182191122429442</v>
      </c>
      <c r="S357" s="2">
        <v>4.82</v>
      </c>
      <c r="T357" s="2">
        <v>4.33</v>
      </c>
      <c r="U357" s="2">
        <v>0.18</v>
      </c>
      <c r="V357" s="2">
        <v>1020</v>
      </c>
      <c r="W357" s="2">
        <v>4.71</v>
      </c>
      <c r="X357" s="2">
        <v>216.56</v>
      </c>
      <c r="Y357" s="2">
        <v>15.2</v>
      </c>
      <c r="Z357" s="2">
        <v>87.75</v>
      </c>
      <c r="AA357" s="2">
        <v>35.1</v>
      </c>
      <c r="AB357" s="2">
        <v>55.7</v>
      </c>
      <c r="AC357" s="2">
        <v>5.38</v>
      </c>
      <c r="AD357" s="2">
        <v>17.899999999999999</v>
      </c>
      <c r="AE357" s="2">
        <v>2.16</v>
      </c>
      <c r="AF357" s="2">
        <v>0.70599999999999996</v>
      </c>
      <c r="AG357" s="2">
        <v>1.73</v>
      </c>
      <c r="AH357" s="2">
        <v>0.19600000000000001</v>
      </c>
      <c r="AI357" s="2">
        <v>1.02</v>
      </c>
      <c r="AJ357" s="2">
        <v>0.17499999999999999</v>
      </c>
      <c r="AK357" s="2">
        <v>0.46500000000000002</v>
      </c>
      <c r="AL357" s="2">
        <v>6.9000000000000006E-2</v>
      </c>
      <c r="AM357" s="2">
        <v>0.4</v>
      </c>
      <c r="AN357" s="2">
        <v>6.4000000000000001E-2</v>
      </c>
      <c r="AO357" s="1">
        <v>2.2999999999999998</v>
      </c>
      <c r="AP357" s="1">
        <v>23.43</v>
      </c>
      <c r="AQ357" s="1">
        <v>65.7</v>
      </c>
      <c r="AR357" s="1">
        <v>-675</v>
      </c>
      <c r="AS357" s="1">
        <v>3245</v>
      </c>
      <c r="AT357" s="1">
        <v>13</v>
      </c>
      <c r="AU357" s="3">
        <v>1.3115238709999999</v>
      </c>
      <c r="AV357" s="6">
        <f t="shared" si="67"/>
        <v>15.2</v>
      </c>
      <c r="AW357" s="5">
        <f t="shared" si="68"/>
        <v>0.33150255001961548</v>
      </c>
      <c r="AX357" s="5">
        <f t="shared" si="69"/>
        <v>1.1399567315693127</v>
      </c>
      <c r="AY357" s="5">
        <f t="shared" si="70"/>
        <v>0.13972249112616975</v>
      </c>
      <c r="AZ357" s="5">
        <f t="shared" si="71"/>
        <v>0.12991913746630729</v>
      </c>
      <c r="BA357" s="5">
        <f t="shared" si="72"/>
        <v>3.9051355206847362E-2</v>
      </c>
      <c r="BB357" s="5">
        <f t="shared" si="73"/>
        <v>0.92020550661107103</v>
      </c>
      <c r="BC357" s="5">
        <f t="shared" si="74"/>
        <v>8.2885120826476069</v>
      </c>
      <c r="BD357" s="5">
        <f t="shared" si="75"/>
        <v>6.6283980476361558E-4</v>
      </c>
    </row>
    <row r="358" spans="1:56" x14ac:dyDescent="0.3">
      <c r="A358" s="1">
        <v>2019</v>
      </c>
      <c r="B358" s="1" t="s">
        <v>64</v>
      </c>
      <c r="C358" s="1" t="s">
        <v>514</v>
      </c>
      <c r="D358" s="1" t="s">
        <v>481</v>
      </c>
      <c r="E358" s="1" t="s">
        <v>63</v>
      </c>
      <c r="F358" s="1">
        <v>35.328220000000002</v>
      </c>
      <c r="G358" s="1">
        <v>133.47674000000001</v>
      </c>
      <c r="H358" s="1" t="s">
        <v>65</v>
      </c>
      <c r="I358" s="1" t="s">
        <v>65</v>
      </c>
      <c r="J358" s="2">
        <v>63.6</v>
      </c>
      <c r="K358" s="2">
        <v>0.39100000000000001</v>
      </c>
      <c r="L358" s="2">
        <v>16.28</v>
      </c>
      <c r="M358" s="2">
        <v>4.29</v>
      </c>
      <c r="N358" s="2">
        <f t="shared" si="76"/>
        <v>3.8610038610038608</v>
      </c>
      <c r="O358" s="2"/>
      <c r="P358" s="2">
        <v>4.66</v>
      </c>
      <c r="Q358" s="2">
        <v>1.78</v>
      </c>
      <c r="R358" s="2">
        <f t="shared" si="77"/>
        <v>0.31554667287237687</v>
      </c>
      <c r="S358" s="2">
        <v>1.85</v>
      </c>
      <c r="T358" s="2">
        <v>4.2300000000000004</v>
      </c>
      <c r="U358" s="2">
        <v>0.14000000000000001</v>
      </c>
      <c r="V358" s="2">
        <v>691</v>
      </c>
      <c r="W358" s="2">
        <v>7.6038222720000004</v>
      </c>
      <c r="X358" s="2">
        <v>90.88</v>
      </c>
      <c r="Y358" s="2">
        <v>72</v>
      </c>
      <c r="Z358" s="2">
        <v>30.29</v>
      </c>
      <c r="AA358" s="2">
        <v>18.175088389999999</v>
      </c>
      <c r="AB358" s="2">
        <v>34.716768270000003</v>
      </c>
      <c r="AC358" s="2">
        <v>3.5439716849999998</v>
      </c>
      <c r="AD358" s="2">
        <v>12.865408589999999</v>
      </c>
      <c r="AE358" s="2">
        <v>2.168782212</v>
      </c>
      <c r="AF358" s="2">
        <v>0.67619668899999996</v>
      </c>
      <c r="AG358" s="2">
        <v>1.587300873</v>
      </c>
      <c r="AH358" s="2">
        <v>0.22737769399999999</v>
      </c>
      <c r="AI358" s="2">
        <v>1.2394001290000001</v>
      </c>
      <c r="AJ358" s="2">
        <v>0.240356869</v>
      </c>
      <c r="AK358" s="2">
        <v>0.66177662500000001</v>
      </c>
      <c r="AL358" s="2">
        <v>9.3514934999999993E-2</v>
      </c>
      <c r="AM358" s="2">
        <v>0.59994742199999995</v>
      </c>
      <c r="AN358" s="2">
        <v>9.3086631000000003E-2</v>
      </c>
      <c r="AO358" s="1">
        <v>2.31</v>
      </c>
      <c r="AP358" s="1">
        <v>17.66</v>
      </c>
      <c r="AQ358" s="1">
        <v>55.5</v>
      </c>
      <c r="AR358" s="1">
        <v>-616</v>
      </c>
      <c r="AS358" s="1">
        <v>885</v>
      </c>
      <c r="AT358" s="1">
        <v>13</v>
      </c>
      <c r="AU358" s="3">
        <v>0.24892483900000001</v>
      </c>
      <c r="AV358" s="6">
        <f t="shared" si="67"/>
        <v>72</v>
      </c>
      <c r="AW358" s="5">
        <f t="shared" si="68"/>
        <v>0.3193409180070616</v>
      </c>
      <c r="AX358" s="5">
        <f t="shared" si="69"/>
        <v>1.0584123814278581</v>
      </c>
      <c r="AY358" s="5">
        <f t="shared" si="70"/>
        <v>0.13649564375605036</v>
      </c>
      <c r="AZ358" s="5">
        <f t="shared" si="71"/>
        <v>4.9865229110512131E-2</v>
      </c>
      <c r="BA358" s="5">
        <f t="shared" si="72"/>
        <v>8.3095577746077037E-2</v>
      </c>
      <c r="BB358" s="5">
        <f t="shared" si="73"/>
        <v>1.0430706770279521</v>
      </c>
      <c r="BC358" s="5">
        <f t="shared" si="74"/>
        <v>8.184076687793258</v>
      </c>
      <c r="BD358" s="5">
        <f t="shared" si="75"/>
        <v>2.8284061540271768E-3</v>
      </c>
    </row>
    <row r="359" spans="1:56" x14ac:dyDescent="0.3">
      <c r="A359" s="1">
        <v>2019</v>
      </c>
      <c r="B359" s="1" t="s">
        <v>64</v>
      </c>
      <c r="C359" s="1" t="s">
        <v>523</v>
      </c>
      <c r="D359" s="1" t="s">
        <v>481</v>
      </c>
      <c r="E359" s="1" t="s">
        <v>63</v>
      </c>
      <c r="F359" s="1">
        <v>35.369039999999998</v>
      </c>
      <c r="G359" s="1">
        <v>133.47328999999999</v>
      </c>
      <c r="H359" s="1" t="s">
        <v>65</v>
      </c>
      <c r="I359" s="1" t="s">
        <v>65</v>
      </c>
      <c r="J359" s="2">
        <v>64.45</v>
      </c>
      <c r="K359" s="2">
        <v>0.4</v>
      </c>
      <c r="L359" s="2">
        <v>16.97</v>
      </c>
      <c r="M359" s="2">
        <v>4.07</v>
      </c>
      <c r="N359" s="2">
        <f t="shared" si="76"/>
        <v>3.6630036630036633</v>
      </c>
      <c r="O359" s="2"/>
      <c r="P359" s="2">
        <v>4.88</v>
      </c>
      <c r="Q359" s="2">
        <v>1.72</v>
      </c>
      <c r="R359" s="2">
        <f t="shared" si="77"/>
        <v>0.3195242113285609</v>
      </c>
      <c r="S359" s="2">
        <v>1.71</v>
      </c>
      <c r="T359" s="2">
        <v>4.3600000000000003</v>
      </c>
      <c r="U359" s="2">
        <v>0.14000000000000001</v>
      </c>
      <c r="V359" s="2">
        <v>689</v>
      </c>
      <c r="W359" s="2">
        <v>6.8961430589999999</v>
      </c>
      <c r="X359" s="2">
        <v>99.91</v>
      </c>
      <c r="Y359" s="2">
        <v>90</v>
      </c>
      <c r="Z359" s="2">
        <v>38.270000000000003</v>
      </c>
      <c r="AA359" s="2">
        <v>20.170225890000001</v>
      </c>
      <c r="AB359" s="2">
        <v>37.582131580000002</v>
      </c>
      <c r="AC359" s="2">
        <v>3.8354921110000002</v>
      </c>
      <c r="AD359" s="2">
        <v>13.93094133</v>
      </c>
      <c r="AE359" s="2">
        <v>2.2797977110000001</v>
      </c>
      <c r="AF359" s="2">
        <v>0.76316409500000004</v>
      </c>
      <c r="AG359" s="2">
        <v>1.672432433</v>
      </c>
      <c r="AH359" s="2">
        <v>0.233412544</v>
      </c>
      <c r="AI359" s="2">
        <v>1.211424496</v>
      </c>
      <c r="AJ359" s="2">
        <v>0.236224876</v>
      </c>
      <c r="AK359" s="2">
        <v>0.61010388400000004</v>
      </c>
      <c r="AL359" s="2">
        <v>8.5171135999999995E-2</v>
      </c>
      <c r="AM359" s="2">
        <v>0.52700593799999995</v>
      </c>
      <c r="AN359" s="2">
        <v>7.8747564000000006E-2</v>
      </c>
      <c r="AO359" s="1">
        <v>2.31</v>
      </c>
      <c r="AP359" s="1">
        <v>18.97</v>
      </c>
      <c r="AQ359" s="1">
        <v>44.5</v>
      </c>
      <c r="AR359" s="1">
        <v>-537</v>
      </c>
      <c r="AS359" s="1">
        <v>1253</v>
      </c>
      <c r="AT359" s="1">
        <v>13</v>
      </c>
      <c r="AU359" s="3">
        <v>0.226555906</v>
      </c>
      <c r="AV359" s="6">
        <f t="shared" si="67"/>
        <v>90</v>
      </c>
      <c r="AW359" s="5">
        <f t="shared" si="68"/>
        <v>0.33287563750490384</v>
      </c>
      <c r="AX359" s="5">
        <f t="shared" si="69"/>
        <v>1.0725578299217839</v>
      </c>
      <c r="AY359" s="5">
        <f t="shared" si="70"/>
        <v>0.14069054533720557</v>
      </c>
      <c r="AZ359" s="5">
        <f t="shared" si="71"/>
        <v>4.6091644204851748E-2</v>
      </c>
      <c r="BA359" s="5">
        <f t="shared" si="72"/>
        <v>8.7018544935805991E-2</v>
      </c>
      <c r="BB359" s="5">
        <f t="shared" si="73"/>
        <v>1.0106179461390019</v>
      </c>
      <c r="BC359" s="5">
        <f t="shared" si="74"/>
        <v>8.2116615090488665</v>
      </c>
      <c r="BD359" s="5">
        <f t="shared" si="75"/>
        <v>3.6343916178126203E-3</v>
      </c>
    </row>
    <row r="360" spans="1:56" x14ac:dyDescent="0.3">
      <c r="A360" s="1">
        <v>2019</v>
      </c>
      <c r="B360" s="1" t="s">
        <v>64</v>
      </c>
      <c r="C360" s="1" t="s">
        <v>540</v>
      </c>
      <c r="D360" s="1" t="s">
        <v>510</v>
      </c>
      <c r="E360" s="1" t="s">
        <v>63</v>
      </c>
      <c r="F360" s="1">
        <v>35.370919999999998</v>
      </c>
      <c r="G360" s="1">
        <v>133.53971000000001</v>
      </c>
      <c r="H360" s="1" t="s">
        <v>65</v>
      </c>
      <c r="I360" s="1" t="s">
        <v>65</v>
      </c>
      <c r="J360" s="2">
        <v>65.150000000000006</v>
      </c>
      <c r="K360" s="2">
        <v>0.40400000000000003</v>
      </c>
      <c r="L360" s="2">
        <v>17.18</v>
      </c>
      <c r="M360" s="2">
        <v>4.25</v>
      </c>
      <c r="N360" s="2">
        <f t="shared" si="76"/>
        <v>3.825003825003825</v>
      </c>
      <c r="O360" s="2"/>
      <c r="P360" s="2">
        <v>4.97</v>
      </c>
      <c r="Q360" s="2">
        <v>1.81</v>
      </c>
      <c r="R360" s="2">
        <f t="shared" si="77"/>
        <v>0.32120652553395057</v>
      </c>
      <c r="S360" s="2">
        <v>1.8</v>
      </c>
      <c r="T360" s="2">
        <v>4.33</v>
      </c>
      <c r="U360" s="2">
        <v>0.12</v>
      </c>
      <c r="V360" s="2">
        <v>697</v>
      </c>
      <c r="W360" s="2">
        <v>6.9718903259999996</v>
      </c>
      <c r="X360" s="2">
        <v>99.97</v>
      </c>
      <c r="Y360" s="2">
        <v>75</v>
      </c>
      <c r="Z360" s="2">
        <v>26.51</v>
      </c>
      <c r="AA360" s="2">
        <v>15.76414052</v>
      </c>
      <c r="AB360" s="2">
        <v>29.971252069999998</v>
      </c>
      <c r="AC360" s="2">
        <v>3.058197507</v>
      </c>
      <c r="AD360" s="2">
        <v>11.345420219999999</v>
      </c>
      <c r="AE360" s="2">
        <v>1.8792910249999999</v>
      </c>
      <c r="AF360" s="2">
        <v>0.622120283</v>
      </c>
      <c r="AG360" s="2">
        <v>1.4199395889999999</v>
      </c>
      <c r="AH360" s="2">
        <v>0.20769531699999999</v>
      </c>
      <c r="AI360" s="2">
        <v>1.168739341</v>
      </c>
      <c r="AJ360" s="2">
        <v>0.22926038700000001</v>
      </c>
      <c r="AK360" s="2">
        <v>0.61407420300000004</v>
      </c>
      <c r="AL360" s="2">
        <v>8.9618723999999997E-2</v>
      </c>
      <c r="AM360" s="2">
        <v>0.59457628299999998</v>
      </c>
      <c r="AN360" s="2">
        <v>8.8474483000000007E-2</v>
      </c>
      <c r="AO360" s="1">
        <v>2.2200000000000002</v>
      </c>
      <c r="AP360" s="1">
        <v>16.97</v>
      </c>
      <c r="AQ360" s="1">
        <v>58.9</v>
      </c>
      <c r="AR360" s="1">
        <v>-576</v>
      </c>
      <c r="AS360" s="1">
        <v>55</v>
      </c>
      <c r="AT360" s="1">
        <v>13</v>
      </c>
      <c r="AU360" s="3">
        <v>0.19485729199999999</v>
      </c>
      <c r="AV360" s="6">
        <f t="shared" si="67"/>
        <v>75</v>
      </c>
      <c r="AW360" s="5">
        <f t="shared" si="68"/>
        <v>0.33699489996076892</v>
      </c>
      <c r="AX360" s="5">
        <f t="shared" si="69"/>
        <v>1.0842070227991347</v>
      </c>
      <c r="AY360" s="5">
        <f t="shared" si="70"/>
        <v>0.13972249112616975</v>
      </c>
      <c r="AZ360" s="5">
        <f t="shared" si="71"/>
        <v>4.8517520215633422E-2</v>
      </c>
      <c r="BA360" s="5">
        <f t="shared" si="72"/>
        <v>8.8623395149786025E-2</v>
      </c>
      <c r="BB360" s="5">
        <f t="shared" si="73"/>
        <v>1.0003135554504645</v>
      </c>
      <c r="BC360" s="5">
        <f t="shared" si="74"/>
        <v>8.2204202411341214</v>
      </c>
      <c r="BD360" s="5">
        <f t="shared" si="75"/>
        <v>3.0553034125574813E-3</v>
      </c>
    </row>
    <row r="361" spans="1:56" x14ac:dyDescent="0.3">
      <c r="A361" s="1">
        <v>2019</v>
      </c>
      <c r="B361" s="1" t="s">
        <v>64</v>
      </c>
      <c r="C361" s="1" t="s">
        <v>518</v>
      </c>
      <c r="D361" s="1" t="s">
        <v>510</v>
      </c>
      <c r="E361" s="1" t="s">
        <v>63</v>
      </c>
      <c r="F361" s="1">
        <v>35.370919999999998</v>
      </c>
      <c r="G361" s="1">
        <v>133.53971000000001</v>
      </c>
      <c r="H361" s="1" t="s">
        <v>65</v>
      </c>
      <c r="I361" s="1" t="s">
        <v>65</v>
      </c>
      <c r="J361" s="2">
        <v>65</v>
      </c>
      <c r="K361" s="2">
        <v>0.40500000000000003</v>
      </c>
      <c r="L361" s="2">
        <v>17.13</v>
      </c>
      <c r="M361" s="2">
        <v>4.2</v>
      </c>
      <c r="N361" s="2">
        <f t="shared" si="76"/>
        <v>3.78000378000378</v>
      </c>
      <c r="O361" s="2"/>
      <c r="P361" s="2">
        <v>5.04</v>
      </c>
      <c r="Q361" s="2">
        <v>1.79</v>
      </c>
      <c r="R361" s="2">
        <f t="shared" si="77"/>
        <v>0.32136423433428712</v>
      </c>
      <c r="S361" s="2">
        <v>1.71</v>
      </c>
      <c r="T361" s="2">
        <v>4.3600000000000003</v>
      </c>
      <c r="U361" s="2">
        <v>0.14000000000000001</v>
      </c>
      <c r="V361" s="2">
        <v>701</v>
      </c>
      <c r="W361" s="2">
        <v>8.4594176749999992</v>
      </c>
      <c r="X361" s="2">
        <v>82.87</v>
      </c>
      <c r="Y361" s="2">
        <v>80</v>
      </c>
      <c r="Z361" s="2">
        <v>22.89</v>
      </c>
      <c r="AA361" s="2">
        <v>16.735988450000001</v>
      </c>
      <c r="AB361" s="2">
        <v>32.378884390000003</v>
      </c>
      <c r="AC361" s="2">
        <v>3.332185849</v>
      </c>
      <c r="AD361" s="2">
        <v>12.46743541</v>
      </c>
      <c r="AE361" s="2">
        <v>2.1419989570000002</v>
      </c>
      <c r="AF361" s="2">
        <v>0.70152193799999996</v>
      </c>
      <c r="AG361" s="2">
        <v>1.6994264670000001</v>
      </c>
      <c r="AH361" s="2">
        <v>0.24511459299999999</v>
      </c>
      <c r="AI361" s="2">
        <v>1.3634278550000001</v>
      </c>
      <c r="AJ361" s="2">
        <v>0.271695943</v>
      </c>
      <c r="AK361" s="2">
        <v>0.76301067499999997</v>
      </c>
      <c r="AL361" s="2">
        <v>0.109428997</v>
      </c>
      <c r="AM361" s="2">
        <v>0.73115398899999995</v>
      </c>
      <c r="AN361" s="2">
        <v>0.10935508300000001</v>
      </c>
      <c r="AO361" s="1">
        <v>2.37</v>
      </c>
      <c r="AP361" s="1">
        <v>16.11</v>
      </c>
      <c r="AQ361" s="1">
        <v>58.3</v>
      </c>
      <c r="AR361" s="1">
        <v>-567</v>
      </c>
      <c r="AS361" s="1">
        <v>364</v>
      </c>
      <c r="AT361" s="1">
        <v>13</v>
      </c>
      <c r="AU361" s="3">
        <v>0.233847007</v>
      </c>
      <c r="AV361" s="6">
        <f t="shared" si="67"/>
        <v>80</v>
      </c>
      <c r="AW361" s="5">
        <f t="shared" si="68"/>
        <v>0.3360141231855629</v>
      </c>
      <c r="AX361" s="5">
        <f t="shared" si="69"/>
        <v>1.0817107671825594</v>
      </c>
      <c r="AY361" s="5">
        <f t="shared" si="70"/>
        <v>0.14069054533720557</v>
      </c>
      <c r="AZ361" s="5">
        <f t="shared" si="71"/>
        <v>4.6091644204851748E-2</v>
      </c>
      <c r="BA361" s="5">
        <f t="shared" si="72"/>
        <v>8.98716119828816E-2</v>
      </c>
      <c r="BB361" s="5">
        <f t="shared" si="73"/>
        <v>1.0084059695001826</v>
      </c>
      <c r="BC361" s="5">
        <f t="shared" si="74"/>
        <v>8.2135416891918638</v>
      </c>
      <c r="BD361" s="5">
        <f t="shared" si="75"/>
        <v>3.236650094862248E-3</v>
      </c>
    </row>
    <row r="362" spans="1:56" x14ac:dyDescent="0.3">
      <c r="A362" s="1">
        <v>2019</v>
      </c>
      <c r="B362" s="1" t="s">
        <v>64</v>
      </c>
      <c r="C362" s="1" t="s">
        <v>509</v>
      </c>
      <c r="D362" s="1" t="s">
        <v>510</v>
      </c>
      <c r="E362" s="1" t="s">
        <v>63</v>
      </c>
      <c r="F362" s="1">
        <v>35.370919999999998</v>
      </c>
      <c r="G362" s="1">
        <v>133.53971000000001</v>
      </c>
      <c r="H362" s="1" t="s">
        <v>65</v>
      </c>
      <c r="I362" s="1" t="s">
        <v>65</v>
      </c>
      <c r="J362" s="2">
        <v>65.150000000000006</v>
      </c>
      <c r="K362" s="2">
        <v>0.39400000000000002</v>
      </c>
      <c r="L362" s="2">
        <v>17.16</v>
      </c>
      <c r="M362" s="2">
        <v>4.0999999999999996</v>
      </c>
      <c r="N362" s="2">
        <f t="shared" si="76"/>
        <v>3.6900036900036897</v>
      </c>
      <c r="O362" s="2"/>
      <c r="P362" s="2">
        <v>5.0199999999999996</v>
      </c>
      <c r="Q362" s="2">
        <v>1.76</v>
      </c>
      <c r="R362" s="2">
        <f t="shared" si="77"/>
        <v>0.32293556116818123</v>
      </c>
      <c r="S362" s="2">
        <v>1.72</v>
      </c>
      <c r="T362" s="2">
        <v>4.38</v>
      </c>
      <c r="U362" s="2">
        <v>0.15</v>
      </c>
      <c r="V362" s="2">
        <v>688</v>
      </c>
      <c r="W362" s="2">
        <v>7.9417701730000001</v>
      </c>
      <c r="X362" s="2">
        <v>86.63</v>
      </c>
      <c r="Y362" s="2">
        <v>82</v>
      </c>
      <c r="Z362" s="2">
        <v>24.06</v>
      </c>
      <c r="AA362" s="2">
        <v>16.80908045</v>
      </c>
      <c r="AB362" s="2">
        <v>32.391497289999997</v>
      </c>
      <c r="AC362" s="2">
        <v>3.3268927490000002</v>
      </c>
      <c r="AD362" s="2">
        <v>12.339324700000001</v>
      </c>
      <c r="AE362" s="2">
        <v>2.1127640730000001</v>
      </c>
      <c r="AF362" s="2">
        <v>0.67785416600000004</v>
      </c>
      <c r="AG362" s="2">
        <v>1.653920914</v>
      </c>
      <c r="AH362" s="2">
        <v>0.23606591399999999</v>
      </c>
      <c r="AI362" s="2">
        <v>1.286670252</v>
      </c>
      <c r="AJ362" s="2">
        <v>0.25836537199999998</v>
      </c>
      <c r="AK362" s="2">
        <v>0.71262530199999996</v>
      </c>
      <c r="AL362" s="2">
        <v>0.108255252</v>
      </c>
      <c r="AM362" s="2">
        <v>0.69858585399999995</v>
      </c>
      <c r="AN362" s="2">
        <v>0.104175069</v>
      </c>
      <c r="AO362" s="1">
        <v>2.34</v>
      </c>
      <c r="AP362" s="1">
        <v>16.43</v>
      </c>
      <c r="AQ362" s="1">
        <v>59.5</v>
      </c>
      <c r="AR362" s="1">
        <v>-603</v>
      </c>
      <c r="AS362" s="1">
        <v>545</v>
      </c>
      <c r="AT362" s="1">
        <v>13</v>
      </c>
      <c r="AU362" s="3">
        <v>0.261251344</v>
      </c>
      <c r="AV362" s="6">
        <f t="shared" si="67"/>
        <v>82</v>
      </c>
      <c r="AW362" s="5">
        <f t="shared" si="68"/>
        <v>0.33660258925068653</v>
      </c>
      <c r="AX362" s="5">
        <f t="shared" si="69"/>
        <v>1.0842070227991347</v>
      </c>
      <c r="AY362" s="5">
        <f t="shared" si="70"/>
        <v>0.14133591481122942</v>
      </c>
      <c r="AZ362" s="5">
        <f t="shared" si="71"/>
        <v>4.6361185983827491E-2</v>
      </c>
      <c r="BA362" s="5">
        <f t="shared" si="72"/>
        <v>8.9514978601997142E-2</v>
      </c>
      <c r="BB362" s="5">
        <f t="shared" si="73"/>
        <v>1.0048778791769837</v>
      </c>
      <c r="BC362" s="5">
        <f t="shared" si="74"/>
        <v>8.2165405659665822</v>
      </c>
      <c r="BD362" s="5">
        <f t="shared" si="75"/>
        <v>3.3275302526961162E-3</v>
      </c>
    </row>
    <row r="363" spans="1:56" x14ac:dyDescent="0.3">
      <c r="A363" s="1">
        <v>2019</v>
      </c>
      <c r="B363" s="1" t="s">
        <v>64</v>
      </c>
      <c r="C363" s="1" t="s">
        <v>512</v>
      </c>
      <c r="D363" s="1" t="s">
        <v>510</v>
      </c>
      <c r="E363" s="1" t="s">
        <v>63</v>
      </c>
      <c r="F363" s="1">
        <v>35.370919999999998</v>
      </c>
      <c r="G363" s="1">
        <v>133.53971000000001</v>
      </c>
      <c r="H363" s="1" t="s">
        <v>65</v>
      </c>
      <c r="I363" s="1" t="s">
        <v>65</v>
      </c>
      <c r="J363" s="2">
        <v>65.05</v>
      </c>
      <c r="K363" s="2">
        <v>0.41799999999999998</v>
      </c>
      <c r="L363" s="2">
        <v>17.62</v>
      </c>
      <c r="M363" s="2">
        <v>4.16</v>
      </c>
      <c r="N363" s="2">
        <f t="shared" si="76"/>
        <v>3.7440037440037441</v>
      </c>
      <c r="O363" s="2"/>
      <c r="P363" s="2">
        <v>4.99</v>
      </c>
      <c r="Q363" s="2">
        <v>1.79</v>
      </c>
      <c r="R363" s="2">
        <f t="shared" si="77"/>
        <v>0.32345478658909793</v>
      </c>
      <c r="S363" s="2">
        <v>1.73</v>
      </c>
      <c r="T363" s="2">
        <v>4.3600000000000003</v>
      </c>
      <c r="U363" s="2">
        <v>0.16</v>
      </c>
      <c r="V363" s="2">
        <v>700</v>
      </c>
      <c r="W363" s="2">
        <v>8.0177154490000007</v>
      </c>
      <c r="X363" s="2">
        <v>87.31</v>
      </c>
      <c r="Y363" s="2">
        <v>88</v>
      </c>
      <c r="Z363" s="2">
        <v>24.41</v>
      </c>
      <c r="AA363" s="2">
        <v>16.668838470000001</v>
      </c>
      <c r="AB363" s="2">
        <v>31.873883840000001</v>
      </c>
      <c r="AC363" s="2">
        <v>3.2704936249999998</v>
      </c>
      <c r="AD363" s="2">
        <v>12.15900336</v>
      </c>
      <c r="AE363" s="2">
        <v>2.0854362609999999</v>
      </c>
      <c r="AF363" s="2">
        <v>0.70417786900000001</v>
      </c>
      <c r="AG363" s="2">
        <v>1.600553611</v>
      </c>
      <c r="AH363" s="2">
        <v>0.22828649400000001</v>
      </c>
      <c r="AI363" s="2">
        <v>1.293142692</v>
      </c>
      <c r="AJ363" s="2">
        <v>0.24789278000000001</v>
      </c>
      <c r="AK363" s="2">
        <v>0.71143195400000003</v>
      </c>
      <c r="AL363" s="2">
        <v>0.108313728</v>
      </c>
      <c r="AM363" s="2">
        <v>0.68297279300000002</v>
      </c>
      <c r="AN363" s="2">
        <v>0.10847446600000001</v>
      </c>
      <c r="AO363" s="1">
        <v>2.33</v>
      </c>
      <c r="AP363" s="1">
        <v>16.34</v>
      </c>
      <c r="AQ363" s="1">
        <v>63.1</v>
      </c>
      <c r="AR363" s="1">
        <v>-645</v>
      </c>
      <c r="AS363" s="1">
        <v>1152</v>
      </c>
      <c r="AT363" s="1">
        <v>13</v>
      </c>
      <c r="AU363" s="3">
        <v>0.25634461800000002</v>
      </c>
      <c r="AV363" s="6">
        <f t="shared" si="67"/>
        <v>88</v>
      </c>
      <c r="AW363" s="5">
        <f t="shared" si="68"/>
        <v>0.34562573558258142</v>
      </c>
      <c r="AX363" s="5">
        <f t="shared" si="69"/>
        <v>1.0825428523880845</v>
      </c>
      <c r="AY363" s="5">
        <f t="shared" si="70"/>
        <v>0.14069054533720557</v>
      </c>
      <c r="AZ363" s="5">
        <f t="shared" si="71"/>
        <v>4.6630727762803234E-2</v>
      </c>
      <c r="BA363" s="5">
        <f t="shared" si="72"/>
        <v>8.8980028530670482E-2</v>
      </c>
      <c r="BB363" s="5">
        <f t="shared" si="73"/>
        <v>0.97628430108035558</v>
      </c>
      <c r="BC363" s="5">
        <f t="shared" si="74"/>
        <v>8.240845107348715</v>
      </c>
      <c r="BD363" s="5">
        <f t="shared" si="75"/>
        <v>3.6588631029938834E-3</v>
      </c>
    </row>
    <row r="364" spans="1:56" x14ac:dyDescent="0.3">
      <c r="A364" s="1">
        <v>2019</v>
      </c>
      <c r="B364" s="1" t="s">
        <v>81</v>
      </c>
      <c r="C364" s="1" t="s">
        <v>166</v>
      </c>
      <c r="D364" s="1" t="s">
        <v>82</v>
      </c>
      <c r="E364" s="1" t="s">
        <v>83</v>
      </c>
      <c r="F364" s="1">
        <v>36.25</v>
      </c>
      <c r="G364" s="1">
        <v>46.27</v>
      </c>
      <c r="H364" s="1" t="s">
        <v>57</v>
      </c>
      <c r="I364" s="1" t="s">
        <v>65</v>
      </c>
      <c r="J364" s="2">
        <v>69.400000000000006</v>
      </c>
      <c r="K364" s="2">
        <v>0.31</v>
      </c>
      <c r="L364" s="2">
        <v>15</v>
      </c>
      <c r="M364" s="2">
        <v>2.48</v>
      </c>
      <c r="N364" s="2">
        <f t="shared" si="76"/>
        <v>2.2320022320022317</v>
      </c>
      <c r="O364" s="2"/>
      <c r="P364" s="2">
        <v>1.99</v>
      </c>
      <c r="Q364" s="2">
        <v>1.07</v>
      </c>
      <c r="R364" s="2">
        <f t="shared" si="77"/>
        <v>0.32404581366717772</v>
      </c>
      <c r="S364" s="2">
        <v>3.29</v>
      </c>
      <c r="T364" s="2">
        <v>4.7</v>
      </c>
      <c r="U364" s="2">
        <v>0.16</v>
      </c>
      <c r="V364" s="2">
        <v>842</v>
      </c>
      <c r="W364" s="2">
        <v>3.43</v>
      </c>
      <c r="X364" s="2">
        <v>245.48</v>
      </c>
      <c r="Y364" s="2">
        <v>9.93</v>
      </c>
      <c r="Z364" s="2">
        <v>97.89</v>
      </c>
      <c r="AA364" s="2">
        <v>27.9</v>
      </c>
      <c r="AB364" s="2">
        <v>43.5</v>
      </c>
      <c r="AC364" s="2">
        <v>4.03</v>
      </c>
      <c r="AD364" s="2">
        <v>13.3</v>
      </c>
      <c r="AE364" s="2">
        <v>1.7</v>
      </c>
      <c r="AF364" s="2">
        <v>0.58599999999999997</v>
      </c>
      <c r="AG364" s="2">
        <v>1.27</v>
      </c>
      <c r="AH364" s="2">
        <v>0.13200000000000001</v>
      </c>
      <c r="AI364" s="2">
        <v>0.72699999999999998</v>
      </c>
      <c r="AJ364" s="2">
        <v>0.115</v>
      </c>
      <c r="AK364" s="2">
        <v>0.35199999999999998</v>
      </c>
      <c r="AL364" s="2">
        <v>4.9000000000000002E-2</v>
      </c>
      <c r="AM364" s="2">
        <v>0.28499999999999998</v>
      </c>
      <c r="AN364" s="2">
        <v>4.2999999999999997E-2</v>
      </c>
      <c r="AO364" s="1">
        <v>1.98</v>
      </c>
      <c r="AP364" s="1">
        <v>24.14</v>
      </c>
      <c r="AQ364" s="1">
        <v>67.400000000000006</v>
      </c>
      <c r="AR364" s="1">
        <v>-684</v>
      </c>
      <c r="AS364" s="1">
        <v>3462</v>
      </c>
      <c r="AT364" s="1">
        <v>13</v>
      </c>
      <c r="AU364" s="3">
        <v>2.291492393</v>
      </c>
      <c r="AV364" s="6">
        <f t="shared" si="67"/>
        <v>9.93</v>
      </c>
      <c r="AW364" s="5">
        <f t="shared" si="68"/>
        <v>0.2942330325617889</v>
      </c>
      <c r="AX364" s="5">
        <f t="shared" si="69"/>
        <v>1.1549342652687635</v>
      </c>
      <c r="AY364" s="5">
        <f t="shared" si="70"/>
        <v>0.15166182639561149</v>
      </c>
      <c r="AZ364" s="5">
        <f t="shared" si="71"/>
        <v>8.8679245283018862E-2</v>
      </c>
      <c r="BA364" s="5">
        <f t="shared" si="72"/>
        <v>3.5485021398002851E-2</v>
      </c>
      <c r="BB364" s="5">
        <f t="shared" si="73"/>
        <v>0.91610643094183419</v>
      </c>
      <c r="BC364" s="5">
        <f t="shared" si="74"/>
        <v>8.2919962969664596</v>
      </c>
      <c r="BD364" s="5">
        <f t="shared" si="75"/>
        <v>4.3453765498205609E-4</v>
      </c>
    </row>
    <row r="365" spans="1:56" x14ac:dyDescent="0.3">
      <c r="A365" s="1">
        <v>2019</v>
      </c>
      <c r="B365" s="1" t="s">
        <v>64</v>
      </c>
      <c r="C365" s="1" t="s">
        <v>544</v>
      </c>
      <c r="D365" s="1" t="s">
        <v>481</v>
      </c>
      <c r="E365" s="1" t="s">
        <v>63</v>
      </c>
      <c r="F365" s="1">
        <v>35.328220000000002</v>
      </c>
      <c r="G365" s="1">
        <v>133.47674000000001</v>
      </c>
      <c r="H365" s="1" t="s">
        <v>65</v>
      </c>
      <c r="I365" s="1" t="s">
        <v>65</v>
      </c>
      <c r="J365" s="2">
        <v>63.55</v>
      </c>
      <c r="K365" s="2">
        <v>0.38100000000000001</v>
      </c>
      <c r="L365" s="2">
        <v>16.309999999999999</v>
      </c>
      <c r="M365" s="2">
        <v>3.99</v>
      </c>
      <c r="N365" s="2">
        <f t="shared" si="76"/>
        <v>3.5910035910035911</v>
      </c>
      <c r="O365" s="2"/>
      <c r="P365" s="2">
        <v>4.5599999999999996</v>
      </c>
      <c r="Q365" s="2">
        <v>1.74</v>
      </c>
      <c r="R365" s="2">
        <f t="shared" si="77"/>
        <v>0.3263925769880105</v>
      </c>
      <c r="S365" s="2">
        <v>1.88</v>
      </c>
      <c r="T365" s="2">
        <v>4.3</v>
      </c>
      <c r="U365" s="2">
        <v>0.12</v>
      </c>
      <c r="V365" s="2">
        <v>664</v>
      </c>
      <c r="W365" s="2">
        <v>7.2869698029999999</v>
      </c>
      <c r="X365" s="2">
        <v>91.12</v>
      </c>
      <c r="Y365" s="2">
        <v>69</v>
      </c>
      <c r="Z365" s="2">
        <v>29.27</v>
      </c>
      <c r="AA365" s="2">
        <v>17.61329898</v>
      </c>
      <c r="AB365" s="2">
        <v>33.480537140000003</v>
      </c>
      <c r="AC365" s="2">
        <v>3.4242317849999999</v>
      </c>
      <c r="AD365" s="2">
        <v>12.35300558</v>
      </c>
      <c r="AE365" s="2">
        <v>2.087700237</v>
      </c>
      <c r="AF365" s="2">
        <v>0.66736388599999996</v>
      </c>
      <c r="AG365" s="2">
        <v>1.534658707</v>
      </c>
      <c r="AH365" s="2">
        <v>0.215264026</v>
      </c>
      <c r="AI365" s="2">
        <v>1.195193019</v>
      </c>
      <c r="AJ365" s="2">
        <v>0.22783488199999999</v>
      </c>
      <c r="AK365" s="2">
        <v>0.61225469700000001</v>
      </c>
      <c r="AL365" s="2">
        <v>9.4220544000000003E-2</v>
      </c>
      <c r="AM365" s="2">
        <v>0.60174912300000005</v>
      </c>
      <c r="AN365" s="2">
        <v>9.1190456000000003E-2</v>
      </c>
      <c r="AO365" s="1">
        <v>2.27</v>
      </c>
      <c r="AP365" s="1">
        <v>17.59</v>
      </c>
      <c r="AQ365" s="1">
        <v>58.9</v>
      </c>
      <c r="AR365" s="1">
        <v>-661</v>
      </c>
      <c r="AS365" s="1">
        <v>1365</v>
      </c>
      <c r="AT365" s="1">
        <v>13</v>
      </c>
      <c r="AU365" s="3">
        <v>0.17768963300000001</v>
      </c>
      <c r="AV365" s="6">
        <f t="shared" si="67"/>
        <v>69</v>
      </c>
      <c r="AW365" s="5">
        <f t="shared" si="68"/>
        <v>0.31992938407218513</v>
      </c>
      <c r="AX365" s="5">
        <f t="shared" si="69"/>
        <v>1.0575802962223331</v>
      </c>
      <c r="AY365" s="5">
        <f t="shared" si="70"/>
        <v>0.13875443691513392</v>
      </c>
      <c r="AZ365" s="5">
        <f t="shared" si="71"/>
        <v>5.0673854447439347E-2</v>
      </c>
      <c r="BA365" s="5">
        <f t="shared" si="72"/>
        <v>8.1312410841654775E-2</v>
      </c>
      <c r="BB365" s="5">
        <f t="shared" si="73"/>
        <v>1.0404967023923517</v>
      </c>
      <c r="BC365" s="5">
        <f t="shared" si="74"/>
        <v>8.1862645662335183</v>
      </c>
      <c r="BD365" s="5">
        <f t="shared" si="75"/>
        <v>2.7164927566135678E-3</v>
      </c>
    </row>
    <row r="366" spans="1:56" x14ac:dyDescent="0.3">
      <c r="A366" s="1">
        <v>2019</v>
      </c>
      <c r="B366" s="1" t="s">
        <v>81</v>
      </c>
      <c r="C366" s="1" t="s">
        <v>173</v>
      </c>
      <c r="D366" s="1" t="s">
        <v>82</v>
      </c>
      <c r="E366" s="1" t="s">
        <v>83</v>
      </c>
      <c r="F366" s="1">
        <v>36.25</v>
      </c>
      <c r="G366" s="1">
        <v>46.27</v>
      </c>
      <c r="H366" s="1" t="s">
        <v>57</v>
      </c>
      <c r="I366" s="1" t="s">
        <v>65</v>
      </c>
      <c r="J366" s="2">
        <v>66.400000000000006</v>
      </c>
      <c r="K366" s="2">
        <v>0.34</v>
      </c>
      <c r="L366" s="2">
        <v>15.7</v>
      </c>
      <c r="M366" s="2">
        <v>2.38</v>
      </c>
      <c r="N366" s="2">
        <f t="shared" ref="N366:N397" si="78">O366+M366/1.11111</f>
        <v>2.1420021420021418</v>
      </c>
      <c r="O366" s="2"/>
      <c r="P366" s="2">
        <v>1.81</v>
      </c>
      <c r="Q366" s="2">
        <v>1.05</v>
      </c>
      <c r="R366" s="2">
        <f t="shared" si="77"/>
        <v>0.32894714767998279</v>
      </c>
      <c r="S366" s="2">
        <v>4.93</v>
      </c>
      <c r="T366" s="2">
        <v>4.47</v>
      </c>
      <c r="U366" s="2">
        <v>0.14000000000000001</v>
      </c>
      <c r="V366" s="2">
        <v>956</v>
      </c>
      <c r="W366" s="2">
        <v>5.24</v>
      </c>
      <c r="X366" s="2">
        <v>182.44</v>
      </c>
      <c r="Y366" s="2">
        <v>14.4</v>
      </c>
      <c r="Z366" s="2">
        <v>80.38</v>
      </c>
      <c r="AA366" s="2">
        <v>34</v>
      </c>
      <c r="AB366" s="2">
        <v>55.8</v>
      </c>
      <c r="AC366" s="2">
        <v>5.42</v>
      </c>
      <c r="AD366" s="2">
        <v>18.3</v>
      </c>
      <c r="AE366" s="2">
        <v>2.29</v>
      </c>
      <c r="AF366" s="2">
        <v>0.72199999999999998</v>
      </c>
      <c r="AG366" s="2">
        <v>1.79</v>
      </c>
      <c r="AH366" s="2">
        <v>0.19700000000000001</v>
      </c>
      <c r="AI366" s="2">
        <v>1.07</v>
      </c>
      <c r="AJ366" s="2">
        <v>0.17699999999999999</v>
      </c>
      <c r="AK366" s="2">
        <v>0.498</v>
      </c>
      <c r="AL366" s="2">
        <v>6.5000000000000002E-2</v>
      </c>
      <c r="AM366" s="2">
        <v>0.42299999999999999</v>
      </c>
      <c r="AN366" s="2">
        <v>4.9000000000000002E-2</v>
      </c>
      <c r="AO366" s="1">
        <v>2.29</v>
      </c>
      <c r="AP366" s="1">
        <v>23.75</v>
      </c>
      <c r="AQ366" s="1">
        <v>49</v>
      </c>
      <c r="AR366" s="1">
        <v>-496</v>
      </c>
      <c r="AS366" s="1">
        <v>-1090</v>
      </c>
      <c r="AT366" s="1">
        <v>13</v>
      </c>
      <c r="AU366" s="3">
        <v>2.246140537</v>
      </c>
      <c r="AV366" s="6">
        <f t="shared" si="67"/>
        <v>14.4</v>
      </c>
      <c r="AW366" s="5">
        <f t="shared" si="68"/>
        <v>0.30796390741467239</v>
      </c>
      <c r="AX366" s="5">
        <f t="shared" si="69"/>
        <v>1.1050091529372608</v>
      </c>
      <c r="AY366" s="5">
        <f t="shared" si="70"/>
        <v>0.14424007744433689</v>
      </c>
      <c r="AZ366" s="5">
        <f t="shared" si="71"/>
        <v>0.13288409703504042</v>
      </c>
      <c r="BA366" s="5">
        <f t="shared" si="72"/>
        <v>3.2275320970042799E-2</v>
      </c>
      <c r="BB366" s="5">
        <f t="shared" si="73"/>
        <v>1.0040313491448747</v>
      </c>
      <c r="BC366" s="5">
        <f t="shared" si="74"/>
        <v>8.2172601164938754</v>
      </c>
      <c r="BD366" s="5">
        <f t="shared" si="75"/>
        <v>5.8476739442399957E-4</v>
      </c>
    </row>
    <row r="367" spans="1:56" x14ac:dyDescent="0.3">
      <c r="A367" s="1">
        <v>2019</v>
      </c>
      <c r="B367" s="1" t="s">
        <v>81</v>
      </c>
      <c r="C367" s="1" t="s">
        <v>247</v>
      </c>
      <c r="D367" s="1" t="s">
        <v>82</v>
      </c>
      <c r="E367" s="1" t="s">
        <v>83</v>
      </c>
      <c r="F367" s="1">
        <v>36.25</v>
      </c>
      <c r="G367" s="1">
        <v>46.27</v>
      </c>
      <c r="H367" s="1" t="s">
        <v>57</v>
      </c>
      <c r="I367" s="1" t="s">
        <v>65</v>
      </c>
      <c r="J367" s="2">
        <v>67.3</v>
      </c>
      <c r="K367" s="2">
        <v>0.4</v>
      </c>
      <c r="L367" s="2">
        <v>15.2</v>
      </c>
      <c r="M367" s="2">
        <v>2.56</v>
      </c>
      <c r="N367" s="2">
        <f t="shared" si="78"/>
        <v>2.3040023040023039</v>
      </c>
      <c r="O367" s="2"/>
      <c r="P367" s="2">
        <v>2.21</v>
      </c>
      <c r="Q367" s="2">
        <v>1.1499999999999999</v>
      </c>
      <c r="R367" s="2">
        <f t="shared" si="77"/>
        <v>0.3329470853761286</v>
      </c>
      <c r="S367" s="2">
        <v>3.14</v>
      </c>
      <c r="T367" s="2">
        <v>4.74</v>
      </c>
      <c r="U367" s="2">
        <v>0.18</v>
      </c>
      <c r="V367" s="2">
        <v>939</v>
      </c>
      <c r="W367" s="2">
        <v>5.0599999999999996</v>
      </c>
      <c r="X367" s="2">
        <v>185.57</v>
      </c>
      <c r="Y367" s="2">
        <v>8.7799999999999994</v>
      </c>
      <c r="Z367" s="2">
        <v>100.48</v>
      </c>
      <c r="AA367" s="2">
        <v>42.2</v>
      </c>
      <c r="AB367" s="2">
        <v>61.7</v>
      </c>
      <c r="AC367" s="2">
        <v>5.76</v>
      </c>
      <c r="AD367" s="2">
        <v>19.100000000000001</v>
      </c>
      <c r="AE367" s="2">
        <v>2.6</v>
      </c>
      <c r="AF367" s="2">
        <v>0.78</v>
      </c>
      <c r="AG367" s="2">
        <v>1.82</v>
      </c>
      <c r="AH367" s="2">
        <v>0.20599999999999999</v>
      </c>
      <c r="AI367" s="2">
        <v>1.04</v>
      </c>
      <c r="AJ367" s="2">
        <v>0.185</v>
      </c>
      <c r="AK367" s="2">
        <v>0.48099999999999998</v>
      </c>
      <c r="AL367" s="2">
        <v>6.7000000000000004E-2</v>
      </c>
      <c r="AM367" s="2">
        <v>0.42</v>
      </c>
      <c r="AN367" s="2">
        <v>5.1999999999999998E-2</v>
      </c>
      <c r="AO367" s="1">
        <v>2.35</v>
      </c>
      <c r="AP367" s="1">
        <v>24.5</v>
      </c>
      <c r="AQ367" s="1">
        <v>56.7</v>
      </c>
      <c r="AR367" s="1">
        <v>-458</v>
      </c>
      <c r="AS367" s="1">
        <v>3097</v>
      </c>
      <c r="AT367" s="1">
        <v>13</v>
      </c>
      <c r="AU367" s="3">
        <v>1.473621013</v>
      </c>
      <c r="AV367" s="6">
        <f t="shared" si="67"/>
        <v>8.7799999999999994</v>
      </c>
      <c r="AW367" s="5">
        <f t="shared" si="68"/>
        <v>0.29815613966261273</v>
      </c>
      <c r="AX367" s="5">
        <f t="shared" si="69"/>
        <v>1.1199866866367114</v>
      </c>
      <c r="AY367" s="5">
        <f t="shared" si="70"/>
        <v>0.15295256534365925</v>
      </c>
      <c r="AZ367" s="5">
        <f t="shared" si="71"/>
        <v>8.4636118598382756E-2</v>
      </c>
      <c r="BA367" s="5">
        <f t="shared" si="72"/>
        <v>3.9407988587731813E-2</v>
      </c>
      <c r="BB367" s="5">
        <f t="shared" si="73"/>
        <v>0.94751535279225574</v>
      </c>
      <c r="BC367" s="5">
        <f t="shared" si="74"/>
        <v>8.2652987133936016</v>
      </c>
      <c r="BD367" s="5">
        <f t="shared" si="75"/>
        <v>3.7409169821566709E-4</v>
      </c>
    </row>
    <row r="368" spans="1:56" x14ac:dyDescent="0.3">
      <c r="A368" s="1">
        <v>2019</v>
      </c>
      <c r="B368" s="1" t="s">
        <v>81</v>
      </c>
      <c r="C368" s="1" t="s">
        <v>243</v>
      </c>
      <c r="D368" s="1" t="s">
        <v>82</v>
      </c>
      <c r="E368" s="1" t="s">
        <v>83</v>
      </c>
      <c r="F368" s="1">
        <v>36.25</v>
      </c>
      <c r="G368" s="1">
        <v>46.27</v>
      </c>
      <c r="H368" s="1" t="s">
        <v>57</v>
      </c>
      <c r="I368" s="1" t="s">
        <v>65</v>
      </c>
      <c r="J368" s="2">
        <v>69.599999999999994</v>
      </c>
      <c r="K368" s="2">
        <v>0.35</v>
      </c>
      <c r="L368" s="2">
        <v>16.2</v>
      </c>
      <c r="M368" s="2">
        <v>2.42</v>
      </c>
      <c r="N368" s="2">
        <f t="shared" si="78"/>
        <v>2.1780021780021777</v>
      </c>
      <c r="O368" s="2"/>
      <c r="P368" s="2">
        <v>2.13</v>
      </c>
      <c r="Q368" s="2">
        <v>1.1000000000000001</v>
      </c>
      <c r="R368" s="2">
        <f t="shared" si="77"/>
        <v>0.33557024683565334</v>
      </c>
      <c r="S368" s="2">
        <v>3.06</v>
      </c>
      <c r="T368" s="2">
        <v>5.24</v>
      </c>
      <c r="U368" s="2">
        <v>0.16</v>
      </c>
      <c r="V368" s="2">
        <v>783</v>
      </c>
      <c r="W368" s="2">
        <v>3.94</v>
      </c>
      <c r="X368" s="2">
        <v>198.73</v>
      </c>
      <c r="Y368" s="2">
        <v>13.4</v>
      </c>
      <c r="Z368" s="2">
        <v>94.44</v>
      </c>
      <c r="AA368" s="2">
        <v>32.299999999999997</v>
      </c>
      <c r="AB368" s="2">
        <v>48.4</v>
      </c>
      <c r="AC368" s="2">
        <v>4.4800000000000004</v>
      </c>
      <c r="AD368" s="2">
        <v>14.5</v>
      </c>
      <c r="AE368" s="2">
        <v>1.84</v>
      </c>
      <c r="AF368" s="2">
        <v>0.623</v>
      </c>
      <c r="AG368" s="2">
        <v>1.43</v>
      </c>
      <c r="AH368" s="2">
        <v>0.17100000000000001</v>
      </c>
      <c r="AI368" s="2">
        <v>0.84299999999999997</v>
      </c>
      <c r="AJ368" s="2">
        <v>0.13200000000000001</v>
      </c>
      <c r="AK368" s="2">
        <v>0.38300000000000001</v>
      </c>
      <c r="AL368" s="2">
        <v>5.1999999999999998E-2</v>
      </c>
      <c r="AM368" s="2">
        <v>0.34200000000000003</v>
      </c>
      <c r="AN368" s="2">
        <v>4.5999999999999999E-2</v>
      </c>
      <c r="AO368" s="1">
        <v>2.1</v>
      </c>
      <c r="AP368" s="1">
        <v>24.13</v>
      </c>
      <c r="AQ368" s="1">
        <v>64.3</v>
      </c>
      <c r="AR368" s="1">
        <v>-518</v>
      </c>
      <c r="AS368" s="1">
        <v>4614</v>
      </c>
      <c r="AT368" s="1">
        <v>13</v>
      </c>
      <c r="AU368" s="3">
        <v>1.5012474609999999</v>
      </c>
      <c r="AV368" s="6">
        <f t="shared" si="67"/>
        <v>13.4</v>
      </c>
      <c r="AW368" s="5">
        <f t="shared" si="68"/>
        <v>0.31777167516673199</v>
      </c>
      <c r="AX368" s="5">
        <f t="shared" si="69"/>
        <v>1.1582626060908636</v>
      </c>
      <c r="AY368" s="5">
        <f t="shared" si="70"/>
        <v>0.16908680219425623</v>
      </c>
      <c r="AZ368" s="5">
        <f t="shared" si="71"/>
        <v>8.2479784366576811E-2</v>
      </c>
      <c r="BA368" s="5">
        <f t="shared" si="72"/>
        <v>3.7981455064194009E-2</v>
      </c>
      <c r="BB368" s="5">
        <f t="shared" si="73"/>
        <v>0.88987334620201775</v>
      </c>
      <c r="BC368" s="5">
        <f t="shared" si="74"/>
        <v>8.3142944189953027</v>
      </c>
      <c r="BD368" s="5">
        <f t="shared" si="75"/>
        <v>5.996073082332647E-4</v>
      </c>
    </row>
    <row r="369" spans="1:56" x14ac:dyDescent="0.3">
      <c r="A369" s="1">
        <v>2019</v>
      </c>
      <c r="B369" s="1" t="s">
        <v>64</v>
      </c>
      <c r="C369" s="1" t="s">
        <v>549</v>
      </c>
      <c r="D369" s="1" t="s">
        <v>387</v>
      </c>
      <c r="E369" s="1" t="s">
        <v>63</v>
      </c>
      <c r="F369" s="1">
        <v>35.328809999999997</v>
      </c>
      <c r="G369" s="1">
        <v>133.57398000000001</v>
      </c>
      <c r="H369" s="1" t="s">
        <v>65</v>
      </c>
      <c r="I369" s="1" t="s">
        <v>65</v>
      </c>
      <c r="J369" s="2">
        <v>63.73</v>
      </c>
      <c r="K369" s="2">
        <v>0.4</v>
      </c>
      <c r="L369" s="2">
        <v>17.23</v>
      </c>
      <c r="M369" s="2">
        <v>3.82</v>
      </c>
      <c r="N369" s="2">
        <f t="shared" si="78"/>
        <v>3.4380034380034377</v>
      </c>
      <c r="O369" s="2"/>
      <c r="P369" s="2">
        <v>4.6900000000000004</v>
      </c>
      <c r="Q369" s="2">
        <v>1.75</v>
      </c>
      <c r="R369" s="2">
        <f t="shared" si="77"/>
        <v>0.337316661585227</v>
      </c>
      <c r="S369" s="2">
        <v>1.84</v>
      </c>
      <c r="T369" s="2">
        <v>4.28</v>
      </c>
      <c r="U369" s="2">
        <v>0.15</v>
      </c>
      <c r="V369" s="2">
        <v>755</v>
      </c>
      <c r="W369" s="2">
        <v>7.9837769720000002</v>
      </c>
      <c r="X369" s="2">
        <v>94.57</v>
      </c>
      <c r="Y369" s="2">
        <v>89</v>
      </c>
      <c r="Z369" s="2">
        <v>31.07</v>
      </c>
      <c r="AA369" s="2">
        <v>20.560313090000001</v>
      </c>
      <c r="AB369" s="2">
        <v>38.517069769999999</v>
      </c>
      <c r="AC369" s="2">
        <v>3.9644039599999998</v>
      </c>
      <c r="AD369" s="2">
        <v>14.391416189999999</v>
      </c>
      <c r="AE369" s="2">
        <v>2.3589503610000002</v>
      </c>
      <c r="AF369" s="2">
        <v>0.71595844399999997</v>
      </c>
      <c r="AG369" s="2">
        <v>1.7317390850000001</v>
      </c>
      <c r="AH369" s="2">
        <v>0.24482789399999999</v>
      </c>
      <c r="AI369" s="2">
        <v>1.360727287</v>
      </c>
      <c r="AJ369" s="2">
        <v>0.25923397300000001</v>
      </c>
      <c r="AK369" s="2">
        <v>0.71005339300000003</v>
      </c>
      <c r="AL369" s="2">
        <v>0.10335368</v>
      </c>
      <c r="AM369" s="2">
        <v>0.66181952899999996</v>
      </c>
      <c r="AN369" s="2">
        <v>0.102777808</v>
      </c>
      <c r="AO369" s="1">
        <v>2.4</v>
      </c>
      <c r="AP369" s="1">
        <v>17.809999999999999</v>
      </c>
      <c r="AQ369" s="1">
        <v>58.5</v>
      </c>
      <c r="AR369" s="1">
        <v>-646</v>
      </c>
      <c r="AS369" s="1">
        <v>1017</v>
      </c>
      <c r="AT369" s="1">
        <v>13</v>
      </c>
      <c r="AU369" s="3">
        <v>0.15349165300000001</v>
      </c>
      <c r="AV369" s="6">
        <f t="shared" si="67"/>
        <v>89</v>
      </c>
      <c r="AW369" s="5">
        <f t="shared" si="68"/>
        <v>0.33797567673597489</v>
      </c>
      <c r="AX369" s="5">
        <f t="shared" si="69"/>
        <v>1.0605758029622232</v>
      </c>
      <c r="AY369" s="5">
        <f t="shared" si="70"/>
        <v>0.13810906744111004</v>
      </c>
      <c r="AZ369" s="5">
        <f t="shared" si="71"/>
        <v>4.9595687331536388E-2</v>
      </c>
      <c r="BA369" s="5">
        <f t="shared" si="72"/>
        <v>8.3630527817403724E-2</v>
      </c>
      <c r="BB369" s="5">
        <f t="shared" si="73"/>
        <v>0.99028309178843277</v>
      </c>
      <c r="BC369" s="5">
        <f t="shared" si="74"/>
        <v>8.2289461352468507</v>
      </c>
      <c r="BD369" s="5">
        <f t="shared" si="75"/>
        <v>3.6566705759901365E-3</v>
      </c>
    </row>
    <row r="370" spans="1:56" x14ac:dyDescent="0.3">
      <c r="A370" s="1">
        <v>2019</v>
      </c>
      <c r="B370" s="1" t="s">
        <v>64</v>
      </c>
      <c r="C370" s="1" t="s">
        <v>442</v>
      </c>
      <c r="D370" s="1" t="s">
        <v>443</v>
      </c>
      <c r="E370" s="1" t="s">
        <v>63</v>
      </c>
      <c r="F370" s="1">
        <v>35.387180000000001</v>
      </c>
      <c r="G370" s="1">
        <v>133.56315000000001</v>
      </c>
      <c r="H370" s="1" t="s">
        <v>65</v>
      </c>
      <c r="I370" s="1" t="s">
        <v>65</v>
      </c>
      <c r="J370" s="2">
        <v>64.06</v>
      </c>
      <c r="K370" s="2">
        <v>0.47399999999999998</v>
      </c>
      <c r="L370" s="2">
        <v>17.079999999999998</v>
      </c>
      <c r="M370" s="2">
        <v>4.45</v>
      </c>
      <c r="N370" s="2">
        <f t="shared" si="78"/>
        <v>4.0050040050040048</v>
      </c>
      <c r="O370" s="2"/>
      <c r="P370" s="2">
        <v>4.93</v>
      </c>
      <c r="Q370" s="2">
        <v>2.0499999999999998</v>
      </c>
      <c r="R370" s="2">
        <f t="shared" si="77"/>
        <v>0.33856294699488709</v>
      </c>
      <c r="S370" s="2">
        <v>2</v>
      </c>
      <c r="T370" s="2">
        <v>4.38</v>
      </c>
      <c r="U370" s="2">
        <v>0.18</v>
      </c>
      <c r="V370" s="2">
        <v>947</v>
      </c>
      <c r="W370" s="2">
        <v>6.6677113080000003</v>
      </c>
      <c r="X370" s="2">
        <v>142.03</v>
      </c>
      <c r="Y370" s="2">
        <v>83</v>
      </c>
      <c r="Z370" s="2">
        <v>37.99</v>
      </c>
      <c r="AA370" s="2">
        <v>22.344778850000001</v>
      </c>
      <c r="AB370" s="2">
        <v>44.405733159999997</v>
      </c>
      <c r="AC370" s="2">
        <v>4.3711508849999996</v>
      </c>
      <c r="AD370" s="2">
        <v>15.89268165</v>
      </c>
      <c r="AE370" s="2">
        <v>2.5483297629999999</v>
      </c>
      <c r="AF370" s="2">
        <v>0.816135257</v>
      </c>
      <c r="AG370" s="2">
        <v>1.640416785</v>
      </c>
      <c r="AH370" s="2">
        <v>0.23218741100000001</v>
      </c>
      <c r="AI370" s="2">
        <v>1.229015599</v>
      </c>
      <c r="AJ370" s="2">
        <v>0.22690666100000001</v>
      </c>
      <c r="AK370" s="2">
        <v>0.62287155900000002</v>
      </c>
      <c r="AL370" s="2">
        <v>8.9067544999999998E-2</v>
      </c>
      <c r="AM370" s="2">
        <v>0.58812051200000004</v>
      </c>
      <c r="AN370" s="2">
        <v>9.0392319999999998E-2</v>
      </c>
      <c r="AO370" s="1">
        <v>2.38</v>
      </c>
      <c r="AP370" s="1">
        <v>19.48</v>
      </c>
      <c r="AQ370" s="1">
        <v>56.3</v>
      </c>
      <c r="AR370" s="1">
        <v>-853</v>
      </c>
      <c r="AS370" s="1">
        <v>1626</v>
      </c>
      <c r="AT370" s="1">
        <v>13</v>
      </c>
      <c r="AU370" s="3">
        <v>0.44383831800000001</v>
      </c>
      <c r="AV370" s="6">
        <f t="shared" si="67"/>
        <v>83</v>
      </c>
      <c r="AW370" s="5">
        <f t="shared" si="68"/>
        <v>0.33503334641035692</v>
      </c>
      <c r="AX370" s="5">
        <f t="shared" si="69"/>
        <v>1.0660675653186886</v>
      </c>
      <c r="AY370" s="5">
        <f t="shared" si="70"/>
        <v>0.14133591481122942</v>
      </c>
      <c r="AZ370" s="5">
        <f t="shared" si="71"/>
        <v>5.3908355795148244E-2</v>
      </c>
      <c r="BA370" s="5">
        <f t="shared" si="72"/>
        <v>8.7910128388017122E-2</v>
      </c>
      <c r="BB370" s="5">
        <f t="shared" si="73"/>
        <v>1.03890700263974</v>
      </c>
      <c r="BC370" s="5">
        <f t="shared" si="74"/>
        <v>8.1876158110232389</v>
      </c>
      <c r="BD370" s="5">
        <f t="shared" si="75"/>
        <v>3.2720836000582239E-3</v>
      </c>
    </row>
    <row r="371" spans="1:56" x14ac:dyDescent="0.3">
      <c r="A371" s="1">
        <v>2019</v>
      </c>
      <c r="B371" s="1" t="s">
        <v>64</v>
      </c>
      <c r="C371" s="1" t="s">
        <v>426</v>
      </c>
      <c r="D371" s="1" t="s">
        <v>387</v>
      </c>
      <c r="E371" s="1" t="s">
        <v>63</v>
      </c>
      <c r="F371" s="1">
        <v>35.304000000000002</v>
      </c>
      <c r="G371" s="1">
        <v>133.56951000000001</v>
      </c>
      <c r="H371" s="1" t="s">
        <v>65</v>
      </c>
      <c r="I371" s="1" t="s">
        <v>65</v>
      </c>
      <c r="J371" s="2">
        <v>63.72</v>
      </c>
      <c r="K371" s="2">
        <v>0.41599999999999998</v>
      </c>
      <c r="L371" s="2">
        <v>17.149999999999999</v>
      </c>
      <c r="M371" s="2">
        <v>4.08</v>
      </c>
      <c r="N371" s="2">
        <f t="shared" si="78"/>
        <v>3.6720036720036719</v>
      </c>
      <c r="O371" s="2"/>
      <c r="P371" s="2">
        <v>4.82</v>
      </c>
      <c r="Q371" s="2">
        <v>1.9</v>
      </c>
      <c r="R371" s="2">
        <f t="shared" si="77"/>
        <v>0.34099044290772462</v>
      </c>
      <c r="S371" s="2">
        <v>1.93</v>
      </c>
      <c r="T371" s="2">
        <v>4.4800000000000004</v>
      </c>
      <c r="U371" s="2">
        <v>0.21</v>
      </c>
      <c r="V371" s="2">
        <v>861</v>
      </c>
      <c r="W371" s="2">
        <v>8.6028953940000008</v>
      </c>
      <c r="X371" s="2">
        <v>100.08</v>
      </c>
      <c r="Y371" s="2">
        <v>111</v>
      </c>
      <c r="Z371" s="2">
        <v>26.87</v>
      </c>
      <c r="AA371" s="2">
        <v>21.092905040000002</v>
      </c>
      <c r="AB371" s="2">
        <v>41.468172260000003</v>
      </c>
      <c r="AC371" s="2">
        <v>4.4749038900000002</v>
      </c>
      <c r="AD371" s="2">
        <v>16.40622303</v>
      </c>
      <c r="AE371" s="2">
        <v>2.9145748899999999</v>
      </c>
      <c r="AF371" s="2">
        <v>0.88242433300000001</v>
      </c>
      <c r="AG371" s="2">
        <v>2.0018773419999998</v>
      </c>
      <c r="AH371" s="2">
        <v>0.28727801800000002</v>
      </c>
      <c r="AI371" s="2">
        <v>1.579133269</v>
      </c>
      <c r="AJ371" s="2">
        <v>0.30273791900000002</v>
      </c>
      <c r="AK371" s="2">
        <v>0.84094932</v>
      </c>
      <c r="AL371" s="2">
        <v>0.11684285899999999</v>
      </c>
      <c r="AM371" s="2">
        <v>0.78499664800000002</v>
      </c>
      <c r="AN371" s="2">
        <v>0.115329022</v>
      </c>
      <c r="AO371" s="1">
        <v>2.54</v>
      </c>
      <c r="AP371" s="1">
        <v>17.399999999999999</v>
      </c>
      <c r="AQ371" s="1">
        <v>47.9</v>
      </c>
      <c r="AR371" s="1">
        <v>-714</v>
      </c>
      <c r="AS371" s="1">
        <v>958</v>
      </c>
      <c r="AT371" s="1">
        <v>13</v>
      </c>
      <c r="AU371" s="3">
        <v>0.51561780700000004</v>
      </c>
      <c r="AV371" s="6">
        <f t="shared" si="67"/>
        <v>111</v>
      </c>
      <c r="AW371" s="5">
        <f t="shared" si="68"/>
        <v>0.33640643389564528</v>
      </c>
      <c r="AX371" s="5">
        <f t="shared" si="69"/>
        <v>1.0604093859211183</v>
      </c>
      <c r="AY371" s="5">
        <f t="shared" si="70"/>
        <v>0.14456276218134884</v>
      </c>
      <c r="AZ371" s="5">
        <f t="shared" si="71"/>
        <v>5.2021563342318056E-2</v>
      </c>
      <c r="BA371" s="5">
        <f t="shared" si="72"/>
        <v>8.5948644793152645E-2</v>
      </c>
      <c r="BB371" s="5">
        <f t="shared" si="73"/>
        <v>1.0329468315688999</v>
      </c>
      <c r="BC371" s="5">
        <f t="shared" si="74"/>
        <v>8.1926819564334536</v>
      </c>
      <c r="BD371" s="5">
        <f t="shared" si="75"/>
        <v>4.3981443242664354E-3</v>
      </c>
    </row>
    <row r="372" spans="1:56" x14ac:dyDescent="0.3">
      <c r="A372" s="1">
        <v>2019</v>
      </c>
      <c r="B372" s="1" t="s">
        <v>64</v>
      </c>
      <c r="C372" s="1" t="s">
        <v>490</v>
      </c>
      <c r="D372" s="1" t="s">
        <v>362</v>
      </c>
      <c r="E372" s="1" t="s">
        <v>63</v>
      </c>
      <c r="F372" s="1">
        <v>35.459690000000002</v>
      </c>
      <c r="G372" s="1">
        <v>133.55195000000001</v>
      </c>
      <c r="H372" s="1" t="s">
        <v>65</v>
      </c>
      <c r="I372" s="1" t="s">
        <v>65</v>
      </c>
      <c r="J372" s="2">
        <v>65.099999999999994</v>
      </c>
      <c r="K372" s="2">
        <v>0.38800000000000001</v>
      </c>
      <c r="L372" s="2">
        <v>17.920000000000002</v>
      </c>
      <c r="M372" s="2">
        <v>3.61</v>
      </c>
      <c r="N372" s="2">
        <f t="shared" si="78"/>
        <v>3.2490032490032488</v>
      </c>
      <c r="O372" s="2"/>
      <c r="P372" s="2">
        <v>4.47</v>
      </c>
      <c r="Q372" s="2">
        <v>1.71</v>
      </c>
      <c r="R372" s="2">
        <f t="shared" si="77"/>
        <v>0.34482736028529665</v>
      </c>
      <c r="S372" s="2">
        <v>1.76</v>
      </c>
      <c r="T372" s="2">
        <v>4.5599999999999996</v>
      </c>
      <c r="U372" s="2">
        <v>0.14000000000000001</v>
      </c>
      <c r="V372" s="2">
        <v>710</v>
      </c>
      <c r="W372" s="2">
        <v>5.8018707709999999</v>
      </c>
      <c r="X372" s="2">
        <v>122.37</v>
      </c>
      <c r="Y372" s="2">
        <v>85</v>
      </c>
      <c r="Z372" s="2">
        <v>31.07</v>
      </c>
      <c r="AA372" s="2">
        <v>13.812195689999999</v>
      </c>
      <c r="AB372" s="2">
        <v>28.468525280000001</v>
      </c>
      <c r="AC372" s="2">
        <v>2.9498312009999998</v>
      </c>
      <c r="AD372" s="2">
        <v>11.312802209999999</v>
      </c>
      <c r="AE372" s="2">
        <v>1.912126427</v>
      </c>
      <c r="AF372" s="2">
        <v>0.63709310900000005</v>
      </c>
      <c r="AG372" s="2">
        <v>1.399233972</v>
      </c>
      <c r="AH372" s="2">
        <v>0.18544255100000001</v>
      </c>
      <c r="AI372" s="2">
        <v>1.0013227709999999</v>
      </c>
      <c r="AJ372" s="2">
        <v>0.19005318600000001</v>
      </c>
      <c r="AK372" s="2">
        <v>0.48631571200000001</v>
      </c>
      <c r="AL372" s="2">
        <v>7.0681333999999998E-2</v>
      </c>
      <c r="AM372" s="2">
        <v>0.444520054</v>
      </c>
      <c r="AN372" s="2">
        <v>6.5877537999999999E-2</v>
      </c>
      <c r="AO372" s="1">
        <v>2.08</v>
      </c>
      <c r="AP372" s="1">
        <v>18.29</v>
      </c>
      <c r="AQ372" s="1">
        <v>35.9</v>
      </c>
      <c r="AR372" s="1">
        <v>-708</v>
      </c>
      <c r="AS372" s="1">
        <v>1730</v>
      </c>
      <c r="AT372" s="1">
        <v>13</v>
      </c>
      <c r="AU372" s="3">
        <v>0.323401471</v>
      </c>
      <c r="AV372" s="6">
        <f t="shared" si="67"/>
        <v>85</v>
      </c>
      <c r="AW372" s="5">
        <f t="shared" si="68"/>
        <v>0.35151039623381719</v>
      </c>
      <c r="AX372" s="5">
        <f t="shared" si="69"/>
        <v>1.0833749375936095</v>
      </c>
      <c r="AY372" s="5">
        <f t="shared" si="70"/>
        <v>0.14714424007744434</v>
      </c>
      <c r="AZ372" s="5">
        <f t="shared" si="71"/>
        <v>4.7439353099730457E-2</v>
      </c>
      <c r="BA372" s="5">
        <f t="shared" si="72"/>
        <v>7.9707560627674742E-2</v>
      </c>
      <c r="BB372" s="5">
        <f t="shared" si="73"/>
        <v>0.92957562250363845</v>
      </c>
      <c r="BC372" s="5">
        <f t="shared" si="74"/>
        <v>8.2805474841389248</v>
      </c>
      <c r="BD372" s="5">
        <f t="shared" si="75"/>
        <v>3.677265077293651E-3</v>
      </c>
    </row>
    <row r="373" spans="1:56" x14ac:dyDescent="0.3">
      <c r="A373" s="1">
        <v>2019</v>
      </c>
      <c r="B373" s="1" t="s">
        <v>64</v>
      </c>
      <c r="C373" s="1" t="s">
        <v>531</v>
      </c>
      <c r="D373" s="1" t="s">
        <v>481</v>
      </c>
      <c r="E373" s="1" t="s">
        <v>63</v>
      </c>
      <c r="F373" s="1">
        <v>35.369039999999998</v>
      </c>
      <c r="G373" s="1">
        <v>133.47328999999999</v>
      </c>
      <c r="H373" s="1" t="s">
        <v>65</v>
      </c>
      <c r="I373" s="1" t="s">
        <v>65</v>
      </c>
      <c r="J373" s="2">
        <v>64.56</v>
      </c>
      <c r="K373" s="2">
        <v>0.40699999999999997</v>
      </c>
      <c r="L373" s="2">
        <v>17.23</v>
      </c>
      <c r="M373" s="2">
        <v>3.69</v>
      </c>
      <c r="N373" s="2">
        <f t="shared" si="78"/>
        <v>3.321003321003321</v>
      </c>
      <c r="O373" s="2"/>
      <c r="P373" s="2">
        <v>4.7</v>
      </c>
      <c r="Q373" s="2">
        <v>1.75</v>
      </c>
      <c r="R373" s="2">
        <f t="shared" si="77"/>
        <v>0.34509935987455725</v>
      </c>
      <c r="S373" s="2">
        <v>1.84</v>
      </c>
      <c r="T373" s="2">
        <v>4.37</v>
      </c>
      <c r="U373" s="2">
        <v>0.14000000000000001</v>
      </c>
      <c r="V373" s="2">
        <v>733</v>
      </c>
      <c r="W373" s="2">
        <v>7.3121219120000003</v>
      </c>
      <c r="X373" s="2">
        <v>100.24</v>
      </c>
      <c r="Y373" s="2">
        <v>71</v>
      </c>
      <c r="Z373" s="2">
        <v>30.19</v>
      </c>
      <c r="AA373" s="2">
        <v>18.582516500000001</v>
      </c>
      <c r="AB373" s="2">
        <v>35.025358130000001</v>
      </c>
      <c r="AC373" s="2">
        <v>3.514288955</v>
      </c>
      <c r="AD373" s="2">
        <v>13.08096634</v>
      </c>
      <c r="AE373" s="2">
        <v>2.122665134</v>
      </c>
      <c r="AF373" s="2">
        <v>0.683363893</v>
      </c>
      <c r="AG373" s="2">
        <v>1.5847196699999999</v>
      </c>
      <c r="AH373" s="2">
        <v>0.21969453999999999</v>
      </c>
      <c r="AI373" s="2">
        <v>1.235894491</v>
      </c>
      <c r="AJ373" s="2">
        <v>0.238125578</v>
      </c>
      <c r="AK373" s="2">
        <v>0.63360239799999996</v>
      </c>
      <c r="AL373" s="2">
        <v>9.6081240999999998E-2</v>
      </c>
      <c r="AM373" s="2">
        <v>0.61547488100000003</v>
      </c>
      <c r="AN373" s="2">
        <v>9.6275602000000002E-2</v>
      </c>
      <c r="AO373" s="1">
        <v>2.31</v>
      </c>
      <c r="AP373" s="1">
        <v>17.66</v>
      </c>
      <c r="AQ373" s="1">
        <v>60.9</v>
      </c>
      <c r="AR373" s="1">
        <v>-665</v>
      </c>
      <c r="AS373" s="1">
        <v>1546</v>
      </c>
      <c r="AT373" s="1">
        <v>13</v>
      </c>
      <c r="AU373" s="3">
        <v>0.21190995400000001</v>
      </c>
      <c r="AV373" s="6">
        <f t="shared" si="67"/>
        <v>71</v>
      </c>
      <c r="AW373" s="5">
        <f t="shared" si="68"/>
        <v>0.33797567673597489</v>
      </c>
      <c r="AX373" s="5">
        <f t="shared" si="69"/>
        <v>1.0743884173739391</v>
      </c>
      <c r="AY373" s="5">
        <f t="shared" si="70"/>
        <v>0.14101323007421751</v>
      </c>
      <c r="AZ373" s="5">
        <f t="shared" si="71"/>
        <v>4.9595687331536388E-2</v>
      </c>
      <c r="BA373" s="5">
        <f t="shared" si="72"/>
        <v>8.3808844507845939E-2</v>
      </c>
      <c r="BB373" s="5">
        <f t="shared" si="73"/>
        <v>0.98653176809480914</v>
      </c>
      <c r="BC373" s="5">
        <f t="shared" si="74"/>
        <v>8.2321347603864297</v>
      </c>
      <c r="BD373" s="5">
        <f t="shared" si="75"/>
        <v>2.9264356686659835E-3</v>
      </c>
    </row>
    <row r="374" spans="1:56" x14ac:dyDescent="0.3">
      <c r="A374" s="1">
        <v>2019</v>
      </c>
      <c r="B374" s="1" t="s">
        <v>64</v>
      </c>
      <c r="C374" s="1" t="s">
        <v>450</v>
      </c>
      <c r="D374" s="1" t="s">
        <v>418</v>
      </c>
      <c r="E374" s="1" t="s">
        <v>63</v>
      </c>
      <c r="F374" s="1">
        <v>35.412309999999998</v>
      </c>
      <c r="G374" s="1">
        <v>133.47833</v>
      </c>
      <c r="H374" s="1" t="s">
        <v>65</v>
      </c>
      <c r="I374" s="1" t="s">
        <v>65</v>
      </c>
      <c r="J374" s="2">
        <v>63.29</v>
      </c>
      <c r="K374" s="2">
        <v>0.41</v>
      </c>
      <c r="L374" s="2">
        <v>18.190000000000001</v>
      </c>
      <c r="M374" s="2">
        <v>4.1100000000000003</v>
      </c>
      <c r="N374" s="2">
        <f t="shared" si="78"/>
        <v>3.6990036990036992</v>
      </c>
      <c r="O374" s="2"/>
      <c r="P374" s="2">
        <v>4.8499999999999996</v>
      </c>
      <c r="Q374" s="2">
        <v>1.96</v>
      </c>
      <c r="R374" s="2">
        <f t="shared" si="77"/>
        <v>0.34635071900466674</v>
      </c>
      <c r="S374" s="2">
        <v>1.54</v>
      </c>
      <c r="T374" s="2">
        <v>4.28</v>
      </c>
      <c r="U374" s="2">
        <v>0.14000000000000001</v>
      </c>
      <c r="V374" s="2">
        <v>708</v>
      </c>
      <c r="W374" s="2">
        <v>8.2176021240000008</v>
      </c>
      <c r="X374" s="2">
        <v>86.16</v>
      </c>
      <c r="Y374" s="2">
        <v>88</v>
      </c>
      <c r="Z374" s="2">
        <v>27.58</v>
      </c>
      <c r="AA374" s="2">
        <v>18.947243319999998</v>
      </c>
      <c r="AB374" s="2">
        <v>33.913628029999998</v>
      </c>
      <c r="AC374" s="2">
        <v>3.9636378849999998</v>
      </c>
      <c r="AD374" s="2">
        <v>14.55791338</v>
      </c>
      <c r="AE374" s="2">
        <v>2.4103324279999998</v>
      </c>
      <c r="AF374" s="2">
        <v>0.73009691300000001</v>
      </c>
      <c r="AG374" s="2">
        <v>1.7861160149999999</v>
      </c>
      <c r="AH374" s="2">
        <v>0.25029749200000001</v>
      </c>
      <c r="AI374" s="2">
        <v>1.360077312</v>
      </c>
      <c r="AJ374" s="2">
        <v>0.272019069</v>
      </c>
      <c r="AK374" s="2">
        <v>0.72519993400000005</v>
      </c>
      <c r="AL374" s="2">
        <v>0.107719179</v>
      </c>
      <c r="AM374" s="2">
        <v>0.68690938400000001</v>
      </c>
      <c r="AN374" s="2">
        <v>0.10896229</v>
      </c>
      <c r="AO374" s="1">
        <v>2.41</v>
      </c>
      <c r="AP374" s="1">
        <v>17.14</v>
      </c>
      <c r="AQ374" s="1">
        <v>53</v>
      </c>
      <c r="AR374" s="1">
        <v>-731</v>
      </c>
      <c r="AS374" s="1">
        <v>2073</v>
      </c>
      <c r="AT374" s="1">
        <v>13</v>
      </c>
      <c r="AU374" s="3">
        <v>0.41667927999999999</v>
      </c>
      <c r="AV374" s="6">
        <f t="shared" si="67"/>
        <v>88</v>
      </c>
      <c r="AW374" s="5">
        <f t="shared" si="68"/>
        <v>0.35680659081992938</v>
      </c>
      <c r="AX374" s="5">
        <f t="shared" si="69"/>
        <v>1.0532534531536029</v>
      </c>
      <c r="AY374" s="5">
        <f t="shared" si="70"/>
        <v>0.13810906744111004</v>
      </c>
      <c r="AZ374" s="5">
        <f t="shared" si="71"/>
        <v>4.1509433962264149E-2</v>
      </c>
      <c r="BA374" s="5">
        <f t="shared" si="72"/>
        <v>8.6483594864479318E-2</v>
      </c>
      <c r="BB374" s="5">
        <f t="shared" si="73"/>
        <v>0.93820755085396945</v>
      </c>
      <c r="BC374" s="5">
        <f t="shared" si="74"/>
        <v>8.2732103450411429</v>
      </c>
      <c r="BD374" s="5">
        <f t="shared" si="75"/>
        <v>3.7792202650043486E-3</v>
      </c>
    </row>
    <row r="375" spans="1:56" x14ac:dyDescent="0.3">
      <c r="A375" s="1">
        <v>2019</v>
      </c>
      <c r="B375" s="1" t="s">
        <v>64</v>
      </c>
      <c r="C375" s="1" t="s">
        <v>495</v>
      </c>
      <c r="D375" s="1" t="s">
        <v>496</v>
      </c>
      <c r="E375" s="1" t="s">
        <v>63</v>
      </c>
      <c r="F375" s="1">
        <v>35.412309999999998</v>
      </c>
      <c r="G375" s="1">
        <v>133.47833</v>
      </c>
      <c r="H375" s="1" t="s">
        <v>65</v>
      </c>
      <c r="I375" s="1" t="s">
        <v>65</v>
      </c>
      <c r="J375" s="2">
        <v>63.83</v>
      </c>
      <c r="K375" s="2">
        <v>0.45300000000000001</v>
      </c>
      <c r="L375" s="2">
        <v>17.23</v>
      </c>
      <c r="M375" s="2">
        <v>4.1100000000000003</v>
      </c>
      <c r="N375" s="2">
        <f t="shared" si="78"/>
        <v>3.6990036990036992</v>
      </c>
      <c r="O375" s="2"/>
      <c r="P375" s="2">
        <v>4.84</v>
      </c>
      <c r="Q375" s="2">
        <v>1.97</v>
      </c>
      <c r="R375" s="2">
        <f t="shared" si="77"/>
        <v>0.34750374220892077</v>
      </c>
      <c r="S375" s="2">
        <v>1.93</v>
      </c>
      <c r="T375" s="2">
        <v>4.32</v>
      </c>
      <c r="U375" s="2">
        <v>0.18</v>
      </c>
      <c r="V375" s="2">
        <v>822</v>
      </c>
      <c r="W375" s="2">
        <v>6.4805501190000001</v>
      </c>
      <c r="X375" s="2">
        <v>126.84</v>
      </c>
      <c r="Y375" s="2">
        <v>81</v>
      </c>
      <c r="Z375" s="2">
        <v>36.299999999999997</v>
      </c>
      <c r="AA375" s="2">
        <v>19.772969029999999</v>
      </c>
      <c r="AB375" s="2">
        <v>37.22523923</v>
      </c>
      <c r="AC375" s="2">
        <v>3.765510957</v>
      </c>
      <c r="AD375" s="2">
        <v>13.943870970000001</v>
      </c>
      <c r="AE375" s="2">
        <v>2.2640789840000002</v>
      </c>
      <c r="AF375" s="2">
        <v>0.79351648600000002</v>
      </c>
      <c r="AG375" s="2">
        <v>1.5477394520000001</v>
      </c>
      <c r="AH375" s="2">
        <v>0.217351618</v>
      </c>
      <c r="AI375" s="2">
        <v>1.151095073</v>
      </c>
      <c r="AJ375" s="2">
        <v>0.214773615</v>
      </c>
      <c r="AK375" s="2">
        <v>0.59189457300000003</v>
      </c>
      <c r="AL375" s="2">
        <v>8.4750710000000007E-2</v>
      </c>
      <c r="AM375" s="2">
        <v>0.54476882999999998</v>
      </c>
      <c r="AN375" s="2">
        <v>8.7144733000000002E-2</v>
      </c>
      <c r="AO375" s="1">
        <v>2.29</v>
      </c>
      <c r="AP375" s="1">
        <v>18.84</v>
      </c>
      <c r="AQ375" s="1">
        <v>55.6</v>
      </c>
      <c r="AR375" s="1">
        <v>-767</v>
      </c>
      <c r="AS375" s="1">
        <v>2936</v>
      </c>
      <c r="AT375" s="1">
        <v>13</v>
      </c>
      <c r="AU375" s="3">
        <v>0.30843537999999998</v>
      </c>
      <c r="AV375" s="6">
        <f t="shared" si="67"/>
        <v>81</v>
      </c>
      <c r="AW375" s="5">
        <f t="shared" si="68"/>
        <v>0.33797567673597489</v>
      </c>
      <c r="AX375" s="5">
        <f t="shared" si="69"/>
        <v>1.0622399733732732</v>
      </c>
      <c r="AY375" s="5">
        <f t="shared" si="70"/>
        <v>0.1393998063891578</v>
      </c>
      <c r="AZ375" s="5">
        <f t="shared" si="71"/>
        <v>5.2021563342318056E-2</v>
      </c>
      <c r="BA375" s="5">
        <f t="shared" si="72"/>
        <v>8.6305278174037089E-2</v>
      </c>
      <c r="BB375" s="5">
        <f t="shared" si="73"/>
        <v>1.0139846645170152</v>
      </c>
      <c r="BC375" s="5">
        <f t="shared" si="74"/>
        <v>8.208799798427556</v>
      </c>
      <c r="BD375" s="5">
        <f t="shared" si="75"/>
        <v>3.2616053174279861E-3</v>
      </c>
    </row>
    <row r="376" spans="1:56" x14ac:dyDescent="0.3">
      <c r="A376" s="1">
        <v>2019</v>
      </c>
      <c r="B376" s="1" t="s">
        <v>64</v>
      </c>
      <c r="C376" s="1" t="s">
        <v>421</v>
      </c>
      <c r="D376" s="1" t="s">
        <v>422</v>
      </c>
      <c r="E376" s="1" t="s">
        <v>63</v>
      </c>
      <c r="F376" s="1">
        <v>35.417940000000002</v>
      </c>
      <c r="G376" s="1">
        <v>133.54395</v>
      </c>
      <c r="H376" s="1" t="s">
        <v>65</v>
      </c>
      <c r="I376" s="1" t="s">
        <v>65</v>
      </c>
      <c r="J376" s="2">
        <v>62.74</v>
      </c>
      <c r="K376" s="2">
        <v>0.51700000000000002</v>
      </c>
      <c r="L376" s="2">
        <v>17.71</v>
      </c>
      <c r="M376" s="2">
        <v>4.5</v>
      </c>
      <c r="N376" s="2">
        <f t="shared" si="78"/>
        <v>4.0500040500040502</v>
      </c>
      <c r="O376" s="2"/>
      <c r="P376" s="2">
        <v>4.99</v>
      </c>
      <c r="Q376" s="2">
        <v>2.16</v>
      </c>
      <c r="R376" s="2">
        <f t="shared" si="77"/>
        <v>0.34782586011334266</v>
      </c>
      <c r="S376" s="2">
        <v>2.0499999999999998</v>
      </c>
      <c r="T376" s="2">
        <v>4.43</v>
      </c>
      <c r="U376" s="2">
        <v>0.2</v>
      </c>
      <c r="V376" s="2">
        <v>1078</v>
      </c>
      <c r="W376" s="2">
        <v>7.4157371540000003</v>
      </c>
      <c r="X376" s="2">
        <v>145.37</v>
      </c>
      <c r="Y376" s="2">
        <v>88</v>
      </c>
      <c r="Z376" s="2">
        <v>38.19</v>
      </c>
      <c r="AA376" s="2">
        <v>23.80019325</v>
      </c>
      <c r="AB376" s="2">
        <v>46.673112490000001</v>
      </c>
      <c r="AC376" s="2">
        <v>4.9384033839999999</v>
      </c>
      <c r="AD376" s="2">
        <v>18.34454435</v>
      </c>
      <c r="AE376" s="2">
        <v>2.8709916930000001</v>
      </c>
      <c r="AF376" s="2">
        <v>0.89522533500000001</v>
      </c>
      <c r="AG376" s="2">
        <v>1.958941745</v>
      </c>
      <c r="AH376" s="2">
        <v>0.267925515</v>
      </c>
      <c r="AI376" s="2">
        <v>1.3491819169999999</v>
      </c>
      <c r="AJ376" s="2">
        <v>0.25179998999999997</v>
      </c>
      <c r="AK376" s="2">
        <v>0.69316638600000002</v>
      </c>
      <c r="AL376" s="2">
        <v>9.9563197000000006E-2</v>
      </c>
      <c r="AM376" s="2">
        <v>0.62323800600000001</v>
      </c>
      <c r="AN376" s="2">
        <v>8.7765695000000005E-2</v>
      </c>
      <c r="AO376" s="1">
        <v>2.4700000000000002</v>
      </c>
      <c r="AP376" s="1">
        <v>19.63</v>
      </c>
      <c r="AQ376" s="1">
        <v>41.7</v>
      </c>
      <c r="AR376" s="1">
        <v>-791</v>
      </c>
      <c r="AS376" s="1">
        <v>531</v>
      </c>
      <c r="AT376" s="1">
        <v>13</v>
      </c>
      <c r="AU376" s="3">
        <v>0.52148681799999996</v>
      </c>
      <c r="AV376" s="6">
        <f t="shared" si="67"/>
        <v>88</v>
      </c>
      <c r="AW376" s="5">
        <f t="shared" si="68"/>
        <v>0.34739113377795211</v>
      </c>
      <c r="AX376" s="5">
        <f t="shared" si="69"/>
        <v>1.0441005158928274</v>
      </c>
      <c r="AY376" s="5">
        <f t="shared" si="70"/>
        <v>0.14294933849628913</v>
      </c>
      <c r="AZ376" s="5">
        <f t="shared" si="71"/>
        <v>5.5256064690026946E-2</v>
      </c>
      <c r="BA376" s="5">
        <f t="shared" si="72"/>
        <v>8.8980028530670482E-2</v>
      </c>
      <c r="BB376" s="5">
        <f t="shared" si="73"/>
        <v>1.0370934119319404</v>
      </c>
      <c r="BC376" s="5">
        <f t="shared" si="74"/>
        <v>8.1891573631248669</v>
      </c>
      <c r="BD376" s="5">
        <f t="shared" si="75"/>
        <v>3.4745491421645904E-3</v>
      </c>
    </row>
    <row r="377" spans="1:56" x14ac:dyDescent="0.3">
      <c r="A377" s="1">
        <v>2019</v>
      </c>
      <c r="B377" s="1" t="s">
        <v>64</v>
      </c>
      <c r="C377" s="1" t="s">
        <v>536</v>
      </c>
      <c r="D377" s="1" t="s">
        <v>387</v>
      </c>
      <c r="E377" s="1" t="s">
        <v>63</v>
      </c>
      <c r="F377" s="1">
        <v>35.328809999999997</v>
      </c>
      <c r="G377" s="1">
        <v>133.57398000000001</v>
      </c>
      <c r="H377" s="1" t="s">
        <v>65</v>
      </c>
      <c r="I377" s="1" t="s">
        <v>65</v>
      </c>
      <c r="J377" s="2">
        <v>64.39</v>
      </c>
      <c r="K377" s="2">
        <v>0.42</v>
      </c>
      <c r="L377" s="2">
        <v>17.52</v>
      </c>
      <c r="M377" s="2">
        <v>4.08</v>
      </c>
      <c r="N377" s="2">
        <f t="shared" si="78"/>
        <v>3.6720036720036719</v>
      </c>
      <c r="O377" s="2"/>
      <c r="P377" s="2">
        <v>4.84</v>
      </c>
      <c r="Q377" s="2">
        <v>1.96</v>
      </c>
      <c r="R377" s="2">
        <f t="shared" si="77"/>
        <v>0.34801113673683026</v>
      </c>
      <c r="S377" s="2">
        <v>1.88</v>
      </c>
      <c r="T377" s="2">
        <v>4.53</v>
      </c>
      <c r="U377" s="2">
        <v>0.21</v>
      </c>
      <c r="V377" s="2">
        <v>767</v>
      </c>
      <c r="W377" s="2">
        <v>8.2168263049999997</v>
      </c>
      <c r="X377" s="2">
        <v>93.35</v>
      </c>
      <c r="Y377" s="2">
        <v>99</v>
      </c>
      <c r="Z377" s="2">
        <v>24.6</v>
      </c>
      <c r="AA377" s="2">
        <v>16.929257410000002</v>
      </c>
      <c r="AB377" s="2">
        <v>32.501024020000003</v>
      </c>
      <c r="AC377" s="2">
        <v>3.332747554</v>
      </c>
      <c r="AD377" s="2">
        <v>12.27132185</v>
      </c>
      <c r="AE377" s="2">
        <v>2.130064511</v>
      </c>
      <c r="AF377" s="2">
        <v>0.70563460600000005</v>
      </c>
      <c r="AG377" s="2">
        <v>1.6098825139999999</v>
      </c>
      <c r="AH377" s="2">
        <v>0.23046965</v>
      </c>
      <c r="AI377" s="2">
        <v>1.3208984690000001</v>
      </c>
      <c r="AJ377" s="2">
        <v>0.25325837899999998</v>
      </c>
      <c r="AK377" s="2">
        <v>0.70580172600000002</v>
      </c>
      <c r="AL377" s="2">
        <v>0.10457284</v>
      </c>
      <c r="AM377" s="2">
        <v>0.68831355500000002</v>
      </c>
      <c r="AN377" s="2">
        <v>0.103491074</v>
      </c>
      <c r="AO377" s="1">
        <v>2.33</v>
      </c>
      <c r="AP377" s="1">
        <v>16.55</v>
      </c>
      <c r="AQ377" s="1">
        <v>59.8</v>
      </c>
      <c r="AR377" s="1">
        <v>-605</v>
      </c>
      <c r="AS377" s="1">
        <v>711</v>
      </c>
      <c r="AT377" s="1">
        <v>13</v>
      </c>
      <c r="AU377" s="3">
        <v>0.207753831</v>
      </c>
      <c r="AV377" s="6">
        <f t="shared" si="67"/>
        <v>99</v>
      </c>
      <c r="AW377" s="5">
        <f t="shared" si="68"/>
        <v>0.34366418203216942</v>
      </c>
      <c r="AX377" s="5">
        <f t="shared" si="69"/>
        <v>1.0715593276751538</v>
      </c>
      <c r="AY377" s="5">
        <f t="shared" si="70"/>
        <v>0.14617618586640854</v>
      </c>
      <c r="AZ377" s="5">
        <f t="shared" si="71"/>
        <v>5.0673854447439347E-2</v>
      </c>
      <c r="BA377" s="5">
        <f t="shared" si="72"/>
        <v>8.6305278174037089E-2</v>
      </c>
      <c r="BB377" s="5">
        <f t="shared" si="73"/>
        <v>1.0032695597276193</v>
      </c>
      <c r="BC377" s="5">
        <f t="shared" si="74"/>
        <v>8.2179076374985414</v>
      </c>
      <c r="BD377" s="5">
        <f t="shared" si="75"/>
        <v>4.0228798927132966E-3</v>
      </c>
    </row>
    <row r="378" spans="1:56" x14ac:dyDescent="0.3">
      <c r="A378" s="1">
        <v>2019</v>
      </c>
      <c r="B378" s="1" t="s">
        <v>64</v>
      </c>
      <c r="C378" s="1" t="s">
        <v>511</v>
      </c>
      <c r="D378" s="1" t="s">
        <v>443</v>
      </c>
      <c r="E378" s="1" t="s">
        <v>63</v>
      </c>
      <c r="F378" s="1">
        <v>35.387180000000001</v>
      </c>
      <c r="G378" s="1">
        <v>133.56315000000001</v>
      </c>
      <c r="H378" s="1" t="s">
        <v>65</v>
      </c>
      <c r="I378" s="1" t="s">
        <v>65</v>
      </c>
      <c r="J378" s="2">
        <v>65.13</v>
      </c>
      <c r="K378" s="2">
        <v>0.47099999999999997</v>
      </c>
      <c r="L378" s="2">
        <v>16.46</v>
      </c>
      <c r="M378" s="2">
        <v>4.25</v>
      </c>
      <c r="N378" s="2">
        <f t="shared" si="78"/>
        <v>3.825003825003825</v>
      </c>
      <c r="O378" s="2"/>
      <c r="P378" s="2">
        <v>5.01</v>
      </c>
      <c r="Q378" s="2">
        <v>2.0499999999999998</v>
      </c>
      <c r="R378" s="2">
        <f t="shared" si="77"/>
        <v>0.34893594303296732</v>
      </c>
      <c r="S378" s="2">
        <v>2.06</v>
      </c>
      <c r="T378" s="2">
        <v>4.4000000000000004</v>
      </c>
      <c r="U378" s="2">
        <v>0.19</v>
      </c>
      <c r="V378" s="2">
        <v>950</v>
      </c>
      <c r="W378" s="2">
        <v>8.9505855709999995</v>
      </c>
      <c r="X378" s="2">
        <v>106.14</v>
      </c>
      <c r="Y378" s="2">
        <v>86</v>
      </c>
      <c r="Z378" s="2">
        <v>42.43</v>
      </c>
      <c r="AA378" s="2">
        <v>30.061723140000002</v>
      </c>
      <c r="AB378" s="2">
        <v>58.118989919999997</v>
      </c>
      <c r="AC378" s="2">
        <v>5.9445600330000001</v>
      </c>
      <c r="AD378" s="2">
        <v>21.441337260000001</v>
      </c>
      <c r="AE378" s="2">
        <v>3.2446434759999998</v>
      </c>
      <c r="AF378" s="2">
        <v>0.88667207100000001</v>
      </c>
      <c r="AG378" s="2">
        <v>2.2007580670000002</v>
      </c>
      <c r="AH378" s="2">
        <v>0.29513740700000002</v>
      </c>
      <c r="AI378" s="2">
        <v>1.599389175</v>
      </c>
      <c r="AJ378" s="2">
        <v>0.292599634</v>
      </c>
      <c r="AK378" s="2">
        <v>0.79776844400000002</v>
      </c>
      <c r="AL378" s="2">
        <v>0.11269754999999999</v>
      </c>
      <c r="AM378" s="2">
        <v>0.70843649500000005</v>
      </c>
      <c r="AN378" s="2">
        <v>0.10692001</v>
      </c>
      <c r="AO378" s="1">
        <v>2.63</v>
      </c>
      <c r="AP378" s="1">
        <v>20</v>
      </c>
      <c r="AQ378" s="1">
        <v>51.1</v>
      </c>
      <c r="AR378" s="1">
        <v>-791</v>
      </c>
      <c r="AS378" s="1">
        <v>241</v>
      </c>
      <c r="AT378" s="1">
        <v>13</v>
      </c>
      <c r="AU378" s="3">
        <v>0.25829530099999998</v>
      </c>
      <c r="AV378" s="6">
        <f t="shared" si="67"/>
        <v>86</v>
      </c>
      <c r="AW378" s="5">
        <f t="shared" si="68"/>
        <v>0.32287171439780304</v>
      </c>
      <c r="AX378" s="5">
        <f t="shared" si="69"/>
        <v>1.0838741887169245</v>
      </c>
      <c r="AY378" s="5">
        <f t="shared" si="70"/>
        <v>0.14198128428525333</v>
      </c>
      <c r="AZ378" s="5">
        <f t="shared" si="71"/>
        <v>5.5525606469002696E-2</v>
      </c>
      <c r="BA378" s="5">
        <f t="shared" si="72"/>
        <v>8.9336661911554927E-2</v>
      </c>
      <c r="BB378" s="5">
        <f t="shared" si="73"/>
        <v>1.074947059250758</v>
      </c>
      <c r="BC378" s="5">
        <f t="shared" si="74"/>
        <v>8.1569817629038717</v>
      </c>
      <c r="BD378" s="5">
        <f t="shared" si="75"/>
        <v>3.2880661936885102E-3</v>
      </c>
    </row>
    <row r="379" spans="1:56" x14ac:dyDescent="0.3">
      <c r="A379" s="1">
        <v>2019</v>
      </c>
      <c r="B379" s="1" t="s">
        <v>64</v>
      </c>
      <c r="C379" s="1" t="s">
        <v>477</v>
      </c>
      <c r="D379" s="1" t="s">
        <v>422</v>
      </c>
      <c r="E379" s="1" t="s">
        <v>63</v>
      </c>
      <c r="F379" s="1">
        <v>35.417940000000002</v>
      </c>
      <c r="G379" s="1">
        <v>133.54395</v>
      </c>
      <c r="H379" s="1" t="s">
        <v>65</v>
      </c>
      <c r="I379" s="1" t="s">
        <v>65</v>
      </c>
      <c r="J379" s="2">
        <v>63.75</v>
      </c>
      <c r="K379" s="2">
        <v>0.43099999999999999</v>
      </c>
      <c r="L379" s="2">
        <v>16.86</v>
      </c>
      <c r="M379" s="2">
        <v>3.97</v>
      </c>
      <c r="N379" s="2">
        <f t="shared" si="78"/>
        <v>3.573003573003573</v>
      </c>
      <c r="O379" s="2"/>
      <c r="P379" s="2">
        <v>4.6399999999999997</v>
      </c>
      <c r="Q379" s="2">
        <v>1.92</v>
      </c>
      <c r="R379" s="2">
        <f t="shared" si="77"/>
        <v>0.34953554544115184</v>
      </c>
      <c r="S379" s="2">
        <v>1.99</v>
      </c>
      <c r="T379" s="2">
        <v>4.37</v>
      </c>
      <c r="U379" s="2">
        <v>0.14000000000000001</v>
      </c>
      <c r="V379" s="2">
        <v>817</v>
      </c>
      <c r="W379" s="2">
        <v>7.3886300250000003</v>
      </c>
      <c r="X379" s="2">
        <v>110.58</v>
      </c>
      <c r="Y379" s="2">
        <v>83</v>
      </c>
      <c r="Z379" s="2">
        <v>30.43</v>
      </c>
      <c r="AA379" s="2">
        <v>19.574297189999999</v>
      </c>
      <c r="AB379" s="2">
        <v>37.385435790000002</v>
      </c>
      <c r="AC379" s="2">
        <v>3.8591606650000001</v>
      </c>
      <c r="AD379" s="2">
        <v>14.30406801</v>
      </c>
      <c r="AE379" s="2">
        <v>2.3579786540000001</v>
      </c>
      <c r="AF379" s="2">
        <v>0.79621350199999996</v>
      </c>
      <c r="AG379" s="2">
        <v>1.6573106</v>
      </c>
      <c r="AH379" s="2">
        <v>0.23466332400000001</v>
      </c>
      <c r="AI379" s="2">
        <v>1.310064221</v>
      </c>
      <c r="AJ379" s="2">
        <v>0.25319033200000002</v>
      </c>
      <c r="AK379" s="2">
        <v>0.68958477200000001</v>
      </c>
      <c r="AL379" s="2">
        <v>9.8956076000000004E-2</v>
      </c>
      <c r="AM379" s="2">
        <v>0.64326225299999995</v>
      </c>
      <c r="AN379" s="2">
        <v>9.7603661999999994E-2</v>
      </c>
      <c r="AO379" s="1">
        <v>2.37</v>
      </c>
      <c r="AP379" s="1">
        <v>17.87</v>
      </c>
      <c r="AQ379" s="1">
        <v>56</v>
      </c>
      <c r="AR379" s="1">
        <v>-691</v>
      </c>
      <c r="AS379" s="1">
        <v>496</v>
      </c>
      <c r="AT379" s="1">
        <v>13</v>
      </c>
      <c r="AU379" s="3">
        <v>0.35659490900000002</v>
      </c>
      <c r="AV379" s="6">
        <f t="shared" si="67"/>
        <v>83</v>
      </c>
      <c r="AW379" s="5">
        <f t="shared" si="68"/>
        <v>0.33071792859945071</v>
      </c>
      <c r="AX379" s="5">
        <f t="shared" si="69"/>
        <v>1.0609086370444334</v>
      </c>
      <c r="AY379" s="5">
        <f t="shared" si="70"/>
        <v>0.14101323007421751</v>
      </c>
      <c r="AZ379" s="5">
        <f t="shared" si="71"/>
        <v>5.3638814016172508E-2</v>
      </c>
      <c r="BA379" s="5">
        <f t="shared" si="72"/>
        <v>8.2738944365192579E-2</v>
      </c>
      <c r="BB379" s="5">
        <f t="shared" si="73"/>
        <v>1.0264161948874986</v>
      </c>
      <c r="BC379" s="5">
        <f t="shared" si="74"/>
        <v>8.1982329976126422</v>
      </c>
      <c r="BD379" s="5">
        <f t="shared" si="75"/>
        <v>3.3070089988350977E-3</v>
      </c>
    </row>
    <row r="380" spans="1:56" x14ac:dyDescent="0.3">
      <c r="A380" s="1">
        <v>2019</v>
      </c>
      <c r="B380" s="1" t="s">
        <v>81</v>
      </c>
      <c r="C380" s="1" t="s">
        <v>410</v>
      </c>
      <c r="D380" s="1" t="s">
        <v>82</v>
      </c>
      <c r="E380" s="1" t="s">
        <v>83</v>
      </c>
      <c r="F380" s="1">
        <v>36.25</v>
      </c>
      <c r="G380" s="1">
        <v>46.27</v>
      </c>
      <c r="H380" s="1" t="s">
        <v>57</v>
      </c>
      <c r="I380" s="1" t="s">
        <v>65</v>
      </c>
      <c r="J380" s="2">
        <v>62</v>
      </c>
      <c r="K380" s="2">
        <v>0.93</v>
      </c>
      <c r="L380" s="2">
        <v>15.6</v>
      </c>
      <c r="M380" s="2">
        <v>4.42</v>
      </c>
      <c r="N380" s="2">
        <f t="shared" si="78"/>
        <v>3.978003978003978</v>
      </c>
      <c r="O380" s="2"/>
      <c r="P380" s="2">
        <v>3.24</v>
      </c>
      <c r="Q380" s="2">
        <v>2.14</v>
      </c>
      <c r="R380" s="2">
        <f t="shared" ref="R380:R405" si="79">Q380/(Q380+N380)</f>
        <v>0.34978728482262006</v>
      </c>
      <c r="S380" s="2">
        <v>4.32</v>
      </c>
      <c r="T380" s="2">
        <v>4.78</v>
      </c>
      <c r="U380" s="2">
        <v>0.4</v>
      </c>
      <c r="V380" s="2">
        <v>928</v>
      </c>
      <c r="W380" s="2">
        <v>10.9</v>
      </c>
      <c r="X380" s="2">
        <v>85.14</v>
      </c>
      <c r="Y380" s="2">
        <v>19.7</v>
      </c>
      <c r="Z380" s="2">
        <v>76.36</v>
      </c>
      <c r="AA380" s="2">
        <v>70.400000000000006</v>
      </c>
      <c r="AB380" s="2">
        <v>122</v>
      </c>
      <c r="AC380" s="2">
        <v>12.1</v>
      </c>
      <c r="AD380" s="2">
        <v>40.700000000000003</v>
      </c>
      <c r="AE380" s="2">
        <v>5.34</v>
      </c>
      <c r="AF380" s="2">
        <v>1.33</v>
      </c>
      <c r="AG380" s="2">
        <v>3.89</v>
      </c>
      <c r="AH380" s="2">
        <v>0.45500000000000002</v>
      </c>
      <c r="AI380" s="2">
        <v>2.2999999999999998</v>
      </c>
      <c r="AJ380" s="2">
        <v>0.42099999999999999</v>
      </c>
      <c r="AK380" s="2">
        <v>1.02</v>
      </c>
      <c r="AL380" s="2">
        <v>0.154</v>
      </c>
      <c r="AM380" s="2">
        <v>0.92200000000000004</v>
      </c>
      <c r="AN380" s="2">
        <v>0.14299999999999999</v>
      </c>
      <c r="AO380" s="1">
        <v>3.11</v>
      </c>
      <c r="AP380" s="1">
        <v>23.13</v>
      </c>
      <c r="AQ380" s="1">
        <v>54.8</v>
      </c>
      <c r="AR380" s="1">
        <v>-791</v>
      </c>
      <c r="AS380" s="1">
        <v>3122</v>
      </c>
      <c r="AT380" s="1">
        <v>13</v>
      </c>
      <c r="AU380" s="3">
        <v>0.559414156</v>
      </c>
      <c r="AV380" s="6">
        <f t="shared" si="67"/>
        <v>19.7</v>
      </c>
      <c r="AW380" s="5">
        <f t="shared" si="68"/>
        <v>0.30600235386426045</v>
      </c>
      <c r="AX380" s="5">
        <f t="shared" si="69"/>
        <v>1.0317856548510567</v>
      </c>
      <c r="AY380" s="5">
        <f t="shared" si="70"/>
        <v>0.15424330429170702</v>
      </c>
      <c r="AZ380" s="5">
        <f t="shared" si="71"/>
        <v>0.11644204851752021</v>
      </c>
      <c r="BA380" s="5">
        <f t="shared" si="72"/>
        <v>5.7774607703281029E-2</v>
      </c>
      <c r="BB380" s="5">
        <f t="shared" si="73"/>
        <v>1.2233110201657817</v>
      </c>
      <c r="BC380" s="5">
        <f t="shared" si="74"/>
        <v>8.030872396126103</v>
      </c>
      <c r="BD380" s="5">
        <f t="shared" si="75"/>
        <v>6.6395664959224365E-4</v>
      </c>
    </row>
    <row r="381" spans="1:56" x14ac:dyDescent="0.3">
      <c r="A381" s="1">
        <v>2019</v>
      </c>
      <c r="B381" s="1" t="s">
        <v>64</v>
      </c>
      <c r="C381" s="1" t="s">
        <v>478</v>
      </c>
      <c r="D381" s="1" t="s">
        <v>443</v>
      </c>
      <c r="E381" s="1" t="s">
        <v>63</v>
      </c>
      <c r="F381" s="1">
        <v>35.387180000000001</v>
      </c>
      <c r="G381" s="1">
        <v>133.56315000000001</v>
      </c>
      <c r="H381" s="1" t="s">
        <v>65</v>
      </c>
      <c r="I381" s="1" t="s">
        <v>65</v>
      </c>
      <c r="J381" s="2">
        <v>64.09</v>
      </c>
      <c r="K381" s="2">
        <v>0.46800000000000003</v>
      </c>
      <c r="L381" s="2">
        <v>17.21</v>
      </c>
      <c r="M381" s="2">
        <v>4.0999999999999996</v>
      </c>
      <c r="N381" s="2">
        <f t="shared" si="78"/>
        <v>3.6900036900036897</v>
      </c>
      <c r="O381" s="2"/>
      <c r="P381" s="2">
        <v>4.95</v>
      </c>
      <c r="Q381" s="2">
        <v>1.99</v>
      </c>
      <c r="R381" s="2">
        <f t="shared" si="79"/>
        <v>0.35035188507046677</v>
      </c>
      <c r="S381" s="2">
        <v>2</v>
      </c>
      <c r="T381" s="2">
        <v>4.45</v>
      </c>
      <c r="U381" s="2">
        <v>0.18</v>
      </c>
      <c r="V381" s="2">
        <v>961</v>
      </c>
      <c r="W381" s="2">
        <v>8.0108544770000005</v>
      </c>
      <c r="X381" s="2">
        <v>119.96</v>
      </c>
      <c r="Y381" s="2">
        <v>85</v>
      </c>
      <c r="Z381" s="2">
        <v>32.17</v>
      </c>
      <c r="AA381" s="2">
        <v>21.978066370000001</v>
      </c>
      <c r="AB381" s="2">
        <v>44.523045199999999</v>
      </c>
      <c r="AC381" s="2">
        <v>4.5270225640000001</v>
      </c>
      <c r="AD381" s="2">
        <v>16.790883820000001</v>
      </c>
      <c r="AE381" s="2">
        <v>2.7651917400000001</v>
      </c>
      <c r="AF381" s="2">
        <v>0.84099159499999998</v>
      </c>
      <c r="AG381" s="2">
        <v>1.933564882</v>
      </c>
      <c r="AH381" s="2">
        <v>0.26878628399999999</v>
      </c>
      <c r="AI381" s="2">
        <v>1.4218830039999999</v>
      </c>
      <c r="AJ381" s="2">
        <v>0.27038015999999998</v>
      </c>
      <c r="AK381" s="2">
        <v>0.72698670300000001</v>
      </c>
      <c r="AL381" s="2">
        <v>0.105325563</v>
      </c>
      <c r="AM381" s="2">
        <v>0.68315767299999997</v>
      </c>
      <c r="AN381" s="2">
        <v>9.8603547999999999E-2</v>
      </c>
      <c r="AO381" s="1">
        <v>2.48</v>
      </c>
      <c r="AP381" s="1">
        <v>18.57</v>
      </c>
      <c r="AQ381" s="1">
        <v>47.1</v>
      </c>
      <c r="AR381" s="1">
        <v>-743</v>
      </c>
      <c r="AS381" s="1">
        <v>581</v>
      </c>
      <c r="AT381" s="1">
        <v>13</v>
      </c>
      <c r="AU381" s="3">
        <v>0.35057487500000001</v>
      </c>
      <c r="AV381" s="6">
        <f t="shared" si="67"/>
        <v>85</v>
      </c>
      <c r="AW381" s="5">
        <f t="shared" si="68"/>
        <v>0.33758336602589251</v>
      </c>
      <c r="AX381" s="5">
        <f t="shared" si="69"/>
        <v>1.0665668164420037</v>
      </c>
      <c r="AY381" s="5">
        <f t="shared" si="70"/>
        <v>0.14359470797031301</v>
      </c>
      <c r="AZ381" s="5">
        <f t="shared" si="71"/>
        <v>5.3908355795148244E-2</v>
      </c>
      <c r="BA381" s="5">
        <f t="shared" si="72"/>
        <v>8.826676176890158E-2</v>
      </c>
      <c r="BB381" s="5">
        <f t="shared" si="73"/>
        <v>1.0388311867083069</v>
      </c>
      <c r="BC381" s="5">
        <f t="shared" si="74"/>
        <v>8.1876802545649561</v>
      </c>
      <c r="BD381" s="5">
        <f t="shared" si="75"/>
        <v>3.3511449407017677E-3</v>
      </c>
    </row>
    <row r="382" spans="1:56" x14ac:dyDescent="0.3">
      <c r="A382" s="1">
        <v>2019</v>
      </c>
      <c r="B382" s="1" t="s">
        <v>64</v>
      </c>
      <c r="C382" s="1" t="s">
        <v>456</v>
      </c>
      <c r="D382" s="1" t="s">
        <v>362</v>
      </c>
      <c r="E382" s="1" t="s">
        <v>63</v>
      </c>
      <c r="F382" s="1">
        <v>35.459690000000002</v>
      </c>
      <c r="G382" s="1">
        <v>133.55195000000001</v>
      </c>
      <c r="H382" s="1" t="s">
        <v>65</v>
      </c>
      <c r="I382" s="1" t="s">
        <v>65</v>
      </c>
      <c r="J382" s="2">
        <v>63.85</v>
      </c>
      <c r="K382" s="2">
        <v>0.38600000000000001</v>
      </c>
      <c r="L382" s="2">
        <v>17.68</v>
      </c>
      <c r="M382" s="2">
        <v>3.56</v>
      </c>
      <c r="N382" s="2">
        <f t="shared" si="78"/>
        <v>3.2040032040032038</v>
      </c>
      <c r="O382" s="2"/>
      <c r="P382" s="2">
        <v>4.2699999999999996</v>
      </c>
      <c r="Q382" s="2">
        <v>1.74</v>
      </c>
      <c r="R382" s="2">
        <f t="shared" si="79"/>
        <v>0.35194151949398139</v>
      </c>
      <c r="S382" s="2">
        <v>1.74</v>
      </c>
      <c r="T382" s="2">
        <v>4.43</v>
      </c>
      <c r="U382" s="2">
        <v>0.12</v>
      </c>
      <c r="V382" s="2">
        <v>676</v>
      </c>
      <c r="W382" s="2">
        <v>5.7085179110000004</v>
      </c>
      <c r="X382" s="2">
        <v>118.42</v>
      </c>
      <c r="Y382" s="2">
        <v>81</v>
      </c>
      <c r="Z382" s="2">
        <v>28.53</v>
      </c>
      <c r="AA382" s="2">
        <v>14.299962580000001</v>
      </c>
      <c r="AB382" s="2">
        <v>25.829997339999998</v>
      </c>
      <c r="AC382" s="2">
        <v>2.7661864230000002</v>
      </c>
      <c r="AD382" s="2">
        <v>10.08463347</v>
      </c>
      <c r="AE382" s="2">
        <v>1.805428101</v>
      </c>
      <c r="AF382" s="2">
        <v>0.67693487500000005</v>
      </c>
      <c r="AG382" s="2">
        <v>1.3360566199999999</v>
      </c>
      <c r="AH382" s="2">
        <v>0.186131191</v>
      </c>
      <c r="AI382" s="2">
        <v>1.0195547359999999</v>
      </c>
      <c r="AJ382" s="2">
        <v>0.194292469</v>
      </c>
      <c r="AK382" s="2">
        <v>0.53867107800000003</v>
      </c>
      <c r="AL382" s="2">
        <v>7.4574373999999999E-2</v>
      </c>
      <c r="AM382" s="2">
        <v>0.50121086599999998</v>
      </c>
      <c r="AN382" s="2">
        <v>7.1401566999999999E-2</v>
      </c>
      <c r="AO382" s="1">
        <v>2.09</v>
      </c>
      <c r="AP382" s="1">
        <v>17.41</v>
      </c>
      <c r="AQ382" s="1">
        <v>48.6</v>
      </c>
      <c r="AR382" s="1">
        <v>-540</v>
      </c>
      <c r="AS382" s="1">
        <v>2385</v>
      </c>
      <c r="AT382" s="1">
        <v>13</v>
      </c>
      <c r="AU382" s="3">
        <v>0.40685817400000002</v>
      </c>
      <c r="AV382" s="6">
        <f t="shared" si="67"/>
        <v>81</v>
      </c>
      <c r="AW382" s="5">
        <f t="shared" si="68"/>
        <v>0.34680266771282853</v>
      </c>
      <c r="AX382" s="5">
        <f t="shared" si="69"/>
        <v>1.0625728074554834</v>
      </c>
      <c r="AY382" s="5">
        <f t="shared" si="70"/>
        <v>0.14294933849628913</v>
      </c>
      <c r="AZ382" s="5">
        <f t="shared" si="71"/>
        <v>4.690026954177897E-2</v>
      </c>
      <c r="BA382" s="5">
        <f t="shared" si="72"/>
        <v>7.6141226818830232E-2</v>
      </c>
      <c r="BB382" s="5">
        <f t="shared" si="73"/>
        <v>0.92843744404048933</v>
      </c>
      <c r="BC382" s="5">
        <f t="shared" si="74"/>
        <v>8.2815149358326003</v>
      </c>
      <c r="BD382" s="5">
        <f t="shared" si="75"/>
        <v>3.5076091103584295E-3</v>
      </c>
    </row>
    <row r="383" spans="1:56" x14ac:dyDescent="0.3">
      <c r="A383" s="1">
        <v>2019</v>
      </c>
      <c r="B383" s="1" t="s">
        <v>64</v>
      </c>
      <c r="C383" s="1" t="s">
        <v>458</v>
      </c>
      <c r="D383" s="1" t="s">
        <v>387</v>
      </c>
      <c r="E383" s="1" t="s">
        <v>63</v>
      </c>
      <c r="F383" s="1">
        <v>35.304000000000002</v>
      </c>
      <c r="G383" s="1">
        <v>133.56951000000001</v>
      </c>
      <c r="H383" s="1" t="s">
        <v>65</v>
      </c>
      <c r="I383" s="1" t="s">
        <v>65</v>
      </c>
      <c r="J383" s="2">
        <v>63.57</v>
      </c>
      <c r="K383" s="2">
        <v>0.41899999999999998</v>
      </c>
      <c r="L383" s="2">
        <v>17.75</v>
      </c>
      <c r="M383" s="2">
        <v>3.85</v>
      </c>
      <c r="N383" s="2">
        <f t="shared" si="78"/>
        <v>3.4650034650034649</v>
      </c>
      <c r="O383" s="2"/>
      <c r="P383" s="2">
        <v>4.66</v>
      </c>
      <c r="Q383" s="2">
        <v>1.89</v>
      </c>
      <c r="R383" s="2">
        <f t="shared" si="79"/>
        <v>0.35294094809680521</v>
      </c>
      <c r="S383" s="2">
        <v>1.71</v>
      </c>
      <c r="T383" s="2">
        <v>4.0999999999999996</v>
      </c>
      <c r="U383" s="2">
        <v>0.16</v>
      </c>
      <c r="V383" s="2">
        <v>724</v>
      </c>
      <c r="W383" s="2">
        <v>7.606982028</v>
      </c>
      <c r="X383" s="2">
        <v>95.18</v>
      </c>
      <c r="Y383" s="2">
        <v>96</v>
      </c>
      <c r="Z383" s="2">
        <v>25.13</v>
      </c>
      <c r="AA383" s="2">
        <v>18.13452367</v>
      </c>
      <c r="AB383" s="2">
        <v>34.84806476</v>
      </c>
      <c r="AC383" s="2">
        <v>3.733678893</v>
      </c>
      <c r="AD383" s="2">
        <v>13.62797713</v>
      </c>
      <c r="AE383" s="2">
        <v>2.394036582</v>
      </c>
      <c r="AF383" s="2">
        <v>0.75401452499999999</v>
      </c>
      <c r="AG383" s="2">
        <v>1.731435737</v>
      </c>
      <c r="AH383" s="2">
        <v>0.248560058</v>
      </c>
      <c r="AI383" s="2">
        <v>1.350137701</v>
      </c>
      <c r="AJ383" s="2">
        <v>0.26280053399999997</v>
      </c>
      <c r="AK383" s="2">
        <v>0.73614828099999996</v>
      </c>
      <c r="AL383" s="2">
        <v>0.11090000999999999</v>
      </c>
      <c r="AM383" s="2">
        <v>0.72154497500000003</v>
      </c>
      <c r="AN383" s="2">
        <v>0.10510022199999999</v>
      </c>
      <c r="AO383" s="1">
        <v>2.4</v>
      </c>
      <c r="AP383" s="1">
        <v>16.899999999999999</v>
      </c>
      <c r="AQ383" s="1">
        <v>55.3</v>
      </c>
      <c r="AR383" s="1">
        <v>-688</v>
      </c>
      <c r="AS383" s="1">
        <v>807</v>
      </c>
      <c r="AT383" s="1">
        <v>13</v>
      </c>
      <c r="AU383" s="3">
        <v>0.40091249200000001</v>
      </c>
      <c r="AV383" s="6">
        <f t="shared" si="67"/>
        <v>96</v>
      </c>
      <c r="AW383" s="5">
        <f t="shared" si="68"/>
        <v>0.34817575519811689</v>
      </c>
      <c r="AX383" s="5">
        <f t="shared" si="69"/>
        <v>1.057913130304543</v>
      </c>
      <c r="AY383" s="5">
        <f t="shared" si="70"/>
        <v>0.13230074217489513</v>
      </c>
      <c r="AZ383" s="5">
        <f t="shared" si="71"/>
        <v>4.6091644204851748E-2</v>
      </c>
      <c r="BA383" s="5">
        <f t="shared" si="72"/>
        <v>8.3095577746077037E-2</v>
      </c>
      <c r="BB383" s="5">
        <f t="shared" si="73"/>
        <v>0.93550475007884171</v>
      </c>
      <c r="BC383" s="5">
        <f t="shared" si="74"/>
        <v>8.2755077257000025</v>
      </c>
      <c r="BD383" s="5">
        <f t="shared" si="75"/>
        <v>4.1322682401505259E-3</v>
      </c>
    </row>
    <row r="384" spans="1:56" x14ac:dyDescent="0.3">
      <c r="A384" s="1">
        <v>2019</v>
      </c>
      <c r="B384" s="1" t="s">
        <v>64</v>
      </c>
      <c r="C384" s="1" t="s">
        <v>480</v>
      </c>
      <c r="D384" s="1" t="s">
        <v>481</v>
      </c>
      <c r="E384" s="1" t="s">
        <v>63</v>
      </c>
      <c r="F384" s="1">
        <v>35.328220000000002</v>
      </c>
      <c r="G384" s="1">
        <v>133.47674000000001</v>
      </c>
      <c r="H384" s="1" t="s">
        <v>65</v>
      </c>
      <c r="I384" s="1" t="s">
        <v>65</v>
      </c>
      <c r="J384" s="2">
        <v>64.28</v>
      </c>
      <c r="K384" s="2">
        <v>0.42099999999999999</v>
      </c>
      <c r="L384" s="2">
        <v>17.39</v>
      </c>
      <c r="M384" s="2">
        <v>3.64</v>
      </c>
      <c r="N384" s="2">
        <f t="shared" si="78"/>
        <v>3.276003276003276</v>
      </c>
      <c r="O384" s="2"/>
      <c r="P384" s="2">
        <v>4.72</v>
      </c>
      <c r="Q384" s="2">
        <v>1.79</v>
      </c>
      <c r="R384" s="2">
        <f t="shared" si="79"/>
        <v>0.35333573676884505</v>
      </c>
      <c r="S384" s="2">
        <v>1.84</v>
      </c>
      <c r="T384" s="2">
        <v>4.43</v>
      </c>
      <c r="U384" s="2">
        <v>0.15</v>
      </c>
      <c r="V384" s="2">
        <v>732</v>
      </c>
      <c r="W384" s="2">
        <v>7.4887530299999998</v>
      </c>
      <c r="X384" s="2">
        <v>97.75</v>
      </c>
      <c r="Y384" s="2">
        <v>70</v>
      </c>
      <c r="Z384" s="2">
        <v>29.83</v>
      </c>
      <c r="AA384" s="2">
        <v>18.420515210000001</v>
      </c>
      <c r="AB384" s="2">
        <v>35.013316410000002</v>
      </c>
      <c r="AC384" s="2">
        <v>3.529365919</v>
      </c>
      <c r="AD384" s="2">
        <v>13.1835282</v>
      </c>
      <c r="AE384" s="2">
        <v>2.1459770310000001</v>
      </c>
      <c r="AF384" s="2">
        <v>0.66383280899999997</v>
      </c>
      <c r="AG384" s="2">
        <v>1.587677523</v>
      </c>
      <c r="AH384" s="2">
        <v>0.227991477</v>
      </c>
      <c r="AI384" s="2">
        <v>1.2095429959999999</v>
      </c>
      <c r="AJ384" s="2">
        <v>0.23987496799999999</v>
      </c>
      <c r="AK384" s="2">
        <v>0.66618131300000005</v>
      </c>
      <c r="AL384" s="2">
        <v>9.4971975E-2</v>
      </c>
      <c r="AM384" s="2">
        <v>0.61753330100000003</v>
      </c>
      <c r="AN384" s="2">
        <v>9.3267850999999999E-2</v>
      </c>
      <c r="AO384" s="1">
        <v>2.31</v>
      </c>
      <c r="AP384" s="1">
        <v>17.670000000000002</v>
      </c>
      <c r="AQ384" s="1">
        <v>57.8</v>
      </c>
      <c r="AR384" s="1">
        <v>-636</v>
      </c>
      <c r="AS384" s="1">
        <v>659</v>
      </c>
      <c r="AT384" s="1">
        <v>13</v>
      </c>
      <c r="AU384" s="3">
        <v>0.34515891700000001</v>
      </c>
      <c r="AV384" s="6">
        <f t="shared" si="67"/>
        <v>70</v>
      </c>
      <c r="AW384" s="5">
        <f t="shared" si="68"/>
        <v>0.34111416241663395</v>
      </c>
      <c r="AX384" s="5">
        <f t="shared" si="69"/>
        <v>1.0697287402229987</v>
      </c>
      <c r="AY384" s="5">
        <f t="shared" si="70"/>
        <v>0.14294933849628913</v>
      </c>
      <c r="AZ384" s="5">
        <f t="shared" si="71"/>
        <v>4.9595687331536388E-2</v>
      </c>
      <c r="BA384" s="5">
        <f t="shared" si="72"/>
        <v>8.4165477888730383E-2</v>
      </c>
      <c r="BB384" s="5">
        <f t="shared" si="73"/>
        <v>0.98897329190635863</v>
      </c>
      <c r="BC384" s="5">
        <f t="shared" si="74"/>
        <v>8.2300594651466135</v>
      </c>
      <c r="BD384" s="5">
        <f t="shared" si="75"/>
        <v>2.8792367939568593E-3</v>
      </c>
    </row>
    <row r="385" spans="1:56" x14ac:dyDescent="0.3">
      <c r="A385" s="1">
        <v>2019</v>
      </c>
      <c r="B385" s="1" t="s">
        <v>64</v>
      </c>
      <c r="C385" s="1" t="s">
        <v>472</v>
      </c>
      <c r="D385" s="1" t="s">
        <v>470</v>
      </c>
      <c r="E385" s="1" t="s">
        <v>63</v>
      </c>
      <c r="F385" s="1">
        <v>35.45635</v>
      </c>
      <c r="G385" s="1">
        <v>133.50144</v>
      </c>
      <c r="H385" s="1" t="s">
        <v>65</v>
      </c>
      <c r="I385" s="1" t="s">
        <v>65</v>
      </c>
      <c r="J385" s="2">
        <v>64.31</v>
      </c>
      <c r="K385" s="2">
        <v>0.439</v>
      </c>
      <c r="L385" s="2">
        <v>17.72</v>
      </c>
      <c r="M385" s="2">
        <v>3.72</v>
      </c>
      <c r="N385" s="2">
        <f t="shared" si="78"/>
        <v>3.3480033480033482</v>
      </c>
      <c r="O385" s="2"/>
      <c r="P385" s="2">
        <v>4.8899999999999997</v>
      </c>
      <c r="Q385" s="2">
        <v>1.83</v>
      </c>
      <c r="R385" s="2">
        <f t="shared" si="79"/>
        <v>0.35341807971322631</v>
      </c>
      <c r="S385" s="2">
        <v>1.93</v>
      </c>
      <c r="T385" s="2">
        <v>4.42</v>
      </c>
      <c r="U385" s="2">
        <v>0.17</v>
      </c>
      <c r="V385" s="2">
        <v>884</v>
      </c>
      <c r="W385" s="2">
        <v>7.3733067270000001</v>
      </c>
      <c r="X385" s="2">
        <v>119.89</v>
      </c>
      <c r="Y385" s="2">
        <v>81</v>
      </c>
      <c r="Z385" s="2">
        <v>35.51</v>
      </c>
      <c r="AA385" s="2">
        <v>21.65920873</v>
      </c>
      <c r="AB385" s="2">
        <v>43.11859596</v>
      </c>
      <c r="AC385" s="2">
        <v>4.26328598</v>
      </c>
      <c r="AD385" s="2">
        <v>15.42947386</v>
      </c>
      <c r="AE385" s="2">
        <v>2.4270844870000001</v>
      </c>
      <c r="AF385" s="2">
        <v>0.79410784099999998</v>
      </c>
      <c r="AG385" s="2">
        <v>1.664789756</v>
      </c>
      <c r="AH385" s="2">
        <v>0.22535581800000001</v>
      </c>
      <c r="AI385" s="2">
        <v>1.233134261</v>
      </c>
      <c r="AJ385" s="2">
        <v>0.23501793800000001</v>
      </c>
      <c r="AK385" s="2">
        <v>0.64773731400000001</v>
      </c>
      <c r="AL385" s="2">
        <v>9.1827797000000003E-2</v>
      </c>
      <c r="AM385" s="2">
        <v>0.60997333399999998</v>
      </c>
      <c r="AN385" s="2">
        <v>9.6026401999999997E-2</v>
      </c>
      <c r="AO385" s="1">
        <v>2.38</v>
      </c>
      <c r="AP385" s="1">
        <v>19</v>
      </c>
      <c r="AQ385" s="1">
        <v>60.6</v>
      </c>
      <c r="AR385" s="1">
        <v>-847</v>
      </c>
      <c r="AS385" s="1">
        <v>1029</v>
      </c>
      <c r="AT385" s="1">
        <v>13</v>
      </c>
      <c r="AU385" s="3">
        <v>0.36970376300000002</v>
      </c>
      <c r="AV385" s="6">
        <f t="shared" si="67"/>
        <v>81</v>
      </c>
      <c r="AW385" s="5">
        <f t="shared" si="68"/>
        <v>0.3475872891329933</v>
      </c>
      <c r="AX385" s="5">
        <f t="shared" si="69"/>
        <v>1.0702279913463137</v>
      </c>
      <c r="AY385" s="5">
        <f t="shared" si="70"/>
        <v>0.14262665375927719</v>
      </c>
      <c r="AZ385" s="5">
        <f t="shared" si="71"/>
        <v>5.2021563342318056E-2</v>
      </c>
      <c r="BA385" s="5">
        <f t="shared" si="72"/>
        <v>8.719686162624822E-2</v>
      </c>
      <c r="BB385" s="5">
        <f t="shared" si="73"/>
        <v>0.9920545037263323</v>
      </c>
      <c r="BC385" s="5">
        <f t="shared" si="74"/>
        <v>8.2274404350996342</v>
      </c>
      <c r="BD385" s="5">
        <f t="shared" si="75"/>
        <v>3.3229739149974124E-3</v>
      </c>
    </row>
    <row r="386" spans="1:56" x14ac:dyDescent="0.3">
      <c r="A386" s="1">
        <v>2019</v>
      </c>
      <c r="B386" s="1" t="s">
        <v>64</v>
      </c>
      <c r="C386" s="1" t="s">
        <v>449</v>
      </c>
      <c r="D386" s="1" t="s">
        <v>387</v>
      </c>
      <c r="E386" s="1" t="s">
        <v>63</v>
      </c>
      <c r="F386" s="1">
        <v>35.328809999999997</v>
      </c>
      <c r="G386" s="1">
        <v>133.57398000000001</v>
      </c>
      <c r="H386" s="1" t="s">
        <v>65</v>
      </c>
      <c r="I386" s="1" t="s">
        <v>65</v>
      </c>
      <c r="J386" s="2">
        <v>63.34</v>
      </c>
      <c r="K386" s="2">
        <v>0.44800000000000001</v>
      </c>
      <c r="L386" s="2">
        <v>17.93</v>
      </c>
      <c r="M386" s="2">
        <v>4.0999999999999996</v>
      </c>
      <c r="N386" s="2">
        <f t="shared" si="78"/>
        <v>3.6900036900036897</v>
      </c>
      <c r="O386" s="2"/>
      <c r="P386" s="2">
        <v>4.71</v>
      </c>
      <c r="Q386" s="2">
        <v>2.02</v>
      </c>
      <c r="R386" s="2">
        <f t="shared" si="79"/>
        <v>0.35376509537749434</v>
      </c>
      <c r="S386" s="2">
        <v>1.92</v>
      </c>
      <c r="T386" s="2">
        <v>4.5</v>
      </c>
      <c r="U386" s="2">
        <v>0.22</v>
      </c>
      <c r="V386" s="2">
        <v>798</v>
      </c>
      <c r="W386" s="2">
        <v>7.8922480100000003</v>
      </c>
      <c r="X386" s="2">
        <v>101.11</v>
      </c>
      <c r="Y386" s="2">
        <v>106</v>
      </c>
      <c r="Z386" s="2">
        <v>29.46</v>
      </c>
      <c r="AA386" s="2">
        <v>21.046156280000002</v>
      </c>
      <c r="AB386" s="2">
        <v>40.001084910000003</v>
      </c>
      <c r="AC386" s="2">
        <v>4.1720264460000003</v>
      </c>
      <c r="AD386" s="2">
        <v>14.94740329</v>
      </c>
      <c r="AE386" s="2">
        <v>2.549597699</v>
      </c>
      <c r="AF386" s="2">
        <v>0.80776962600000002</v>
      </c>
      <c r="AG386" s="2">
        <v>1.843901993</v>
      </c>
      <c r="AH386" s="2">
        <v>0.25410092099999998</v>
      </c>
      <c r="AI386" s="2">
        <v>1.423792809</v>
      </c>
      <c r="AJ386" s="2">
        <v>0.27543161500000002</v>
      </c>
      <c r="AK386" s="2">
        <v>0.77432979700000004</v>
      </c>
      <c r="AL386" s="2">
        <v>0.105749141</v>
      </c>
      <c r="AM386" s="2">
        <v>0.71436754899999999</v>
      </c>
      <c r="AN386" s="2">
        <v>0.11000409999999999</v>
      </c>
      <c r="AO386" s="1">
        <v>2.46</v>
      </c>
      <c r="AP386" s="1">
        <v>17.66</v>
      </c>
      <c r="AQ386" s="1">
        <v>57.3</v>
      </c>
      <c r="AR386" s="1">
        <v>-683</v>
      </c>
      <c r="AS386" s="1">
        <v>1310</v>
      </c>
      <c r="AT386" s="1">
        <v>13</v>
      </c>
      <c r="AU386" s="3">
        <v>0.41823183899999999</v>
      </c>
      <c r="AV386" s="6">
        <f t="shared" si="67"/>
        <v>106</v>
      </c>
      <c r="AW386" s="5">
        <f t="shared" si="68"/>
        <v>0.35170655158885833</v>
      </c>
      <c r="AX386" s="5">
        <f t="shared" si="69"/>
        <v>1.0540855383591279</v>
      </c>
      <c r="AY386" s="5">
        <f t="shared" si="70"/>
        <v>0.14520813165537272</v>
      </c>
      <c r="AZ386" s="5">
        <f t="shared" si="71"/>
        <v>5.1752021563342313E-2</v>
      </c>
      <c r="BA386" s="5">
        <f t="shared" si="72"/>
        <v>8.3987161198288168E-2</v>
      </c>
      <c r="BB386" s="5">
        <f t="shared" si="73"/>
        <v>0.98437047696192093</v>
      </c>
      <c r="BC386" s="5">
        <f t="shared" si="74"/>
        <v>8.233971857849383</v>
      </c>
      <c r="BD386" s="5">
        <f t="shared" si="75"/>
        <v>4.3770785393472339E-3</v>
      </c>
    </row>
    <row r="387" spans="1:56" x14ac:dyDescent="0.3">
      <c r="A387" s="1">
        <v>2019</v>
      </c>
      <c r="B387" s="1" t="s">
        <v>81</v>
      </c>
      <c r="C387" s="1" t="s">
        <v>335</v>
      </c>
      <c r="D387" s="1" t="s">
        <v>82</v>
      </c>
      <c r="E387" s="1" t="s">
        <v>83</v>
      </c>
      <c r="F387" s="1">
        <v>36.25</v>
      </c>
      <c r="G387" s="1">
        <v>46.27</v>
      </c>
      <c r="H387" s="1" t="s">
        <v>57</v>
      </c>
      <c r="I387" s="1" t="s">
        <v>65</v>
      </c>
      <c r="J387" s="2">
        <v>70.2</v>
      </c>
      <c r="K387" s="2">
        <v>0.36</v>
      </c>
      <c r="L387" s="2">
        <v>15.3</v>
      </c>
      <c r="M387" s="2">
        <v>2.4300000000000002</v>
      </c>
      <c r="N387" s="2">
        <f t="shared" si="78"/>
        <v>2.1870021870021872</v>
      </c>
      <c r="O387" s="2"/>
      <c r="P387" s="2">
        <v>2.2400000000000002</v>
      </c>
      <c r="Q387" s="2">
        <v>1.2</v>
      </c>
      <c r="R387" s="2">
        <f t="shared" si="79"/>
        <v>0.35429560825353701</v>
      </c>
      <c r="S387" s="2">
        <v>3.37</v>
      </c>
      <c r="T387" s="2">
        <v>5.04</v>
      </c>
      <c r="U387" s="2">
        <v>0.18</v>
      </c>
      <c r="V387" s="2">
        <v>644</v>
      </c>
      <c r="W387" s="2">
        <v>4.17</v>
      </c>
      <c r="X387" s="2">
        <v>154.44</v>
      </c>
      <c r="Y387" s="2">
        <v>10.4</v>
      </c>
      <c r="Z387" s="2">
        <v>98.85</v>
      </c>
      <c r="AA387" s="2">
        <v>34.4</v>
      </c>
      <c r="AB387" s="2">
        <v>51.5</v>
      </c>
      <c r="AC387" s="2">
        <v>4.76</v>
      </c>
      <c r="AD387" s="2">
        <v>16</v>
      </c>
      <c r="AE387" s="2">
        <v>2.0699999999999998</v>
      </c>
      <c r="AF387" s="2">
        <v>0.65800000000000003</v>
      </c>
      <c r="AG387" s="2">
        <v>1.47</v>
      </c>
      <c r="AH387" s="2">
        <v>0.16700000000000001</v>
      </c>
      <c r="AI387" s="2">
        <v>0.82899999999999996</v>
      </c>
      <c r="AJ387" s="2">
        <v>0.14799999999999999</v>
      </c>
      <c r="AK387" s="2">
        <v>0.40500000000000003</v>
      </c>
      <c r="AL387" s="2">
        <v>5.3999999999999999E-2</v>
      </c>
      <c r="AM387" s="2">
        <v>0.34799999999999998</v>
      </c>
      <c r="AN387" s="2">
        <v>5.1999999999999998E-2</v>
      </c>
      <c r="AO387" s="1">
        <v>2.16</v>
      </c>
      <c r="AP387" s="1">
        <v>24.24</v>
      </c>
      <c r="AQ387" s="1">
        <v>67.400000000000006</v>
      </c>
      <c r="AR387" s="1">
        <v>-665</v>
      </c>
      <c r="AS387" s="1">
        <v>5343</v>
      </c>
      <c r="AT387" s="1">
        <v>13</v>
      </c>
      <c r="AU387" s="3">
        <v>0.89726262700000003</v>
      </c>
      <c r="AV387" s="6">
        <f t="shared" ref="AV387:AV405" si="80">Y387</f>
        <v>10.4</v>
      </c>
      <c r="AW387" s="5">
        <f t="shared" ref="AW387:AW405" si="81">2*L387/(26.98*2+16*3)</f>
        <v>0.30011769321302473</v>
      </c>
      <c r="AX387" s="5">
        <f t="shared" ref="AX387:AX405" si="82">J387/(28.09+16*2)</f>
        <v>1.1682476285571641</v>
      </c>
      <c r="AY387" s="5">
        <f t="shared" ref="AY387:AY405" si="83">2*T387/(22.99*2+16)</f>
        <v>0.16263310745401743</v>
      </c>
      <c r="AZ387" s="5">
        <f t="shared" ref="AZ387:AZ405" si="84">2*S387/(29.1*2+16)</f>
        <v>9.0835579514824794E-2</v>
      </c>
      <c r="BA387" s="5">
        <f t="shared" ref="BA387:BA405" si="85">P387/(40.08+16)</f>
        <v>3.9942938659058493E-2</v>
      </c>
      <c r="BB387" s="5">
        <f t="shared" ref="BB387:BB405" si="86">(AY387+AZ387+2*BA387)/(AW387*AX387)</f>
        <v>0.95077969447964938</v>
      </c>
      <c r="BC387" s="5">
        <f t="shared" ref="BC387:BC405" si="87">12900/(800+273.15)-0.85*(BB387-1)-3.8</f>
        <v>8.2625240229593153</v>
      </c>
      <c r="BD387" s="5">
        <f t="shared" ref="BD387:BD405" si="88">(EXP(BC387)*AV387/(91.22*10^6))</f>
        <v>4.4188764716147574E-4</v>
      </c>
    </row>
    <row r="388" spans="1:56" x14ac:dyDescent="0.3">
      <c r="A388" s="1">
        <v>2019</v>
      </c>
      <c r="B388" s="1" t="s">
        <v>64</v>
      </c>
      <c r="C388" s="1" t="s">
        <v>528</v>
      </c>
      <c r="D388" s="1" t="s">
        <v>418</v>
      </c>
      <c r="E388" s="1" t="s">
        <v>63</v>
      </c>
      <c r="F388" s="1">
        <v>35.412309999999998</v>
      </c>
      <c r="G388" s="1">
        <v>133.47833</v>
      </c>
      <c r="H388" s="1" t="s">
        <v>65</v>
      </c>
      <c r="I388" s="1" t="s">
        <v>65</v>
      </c>
      <c r="J388" s="2">
        <v>63.77</v>
      </c>
      <c r="K388" s="2">
        <v>0.41199999999999998</v>
      </c>
      <c r="L388" s="2">
        <v>17.89</v>
      </c>
      <c r="M388" s="2">
        <v>4.07</v>
      </c>
      <c r="N388" s="2">
        <f t="shared" si="78"/>
        <v>3.6630036630036633</v>
      </c>
      <c r="O388" s="2"/>
      <c r="P388" s="2">
        <v>4.8099999999999996</v>
      </c>
      <c r="Q388" s="2">
        <v>2.0099999999999998</v>
      </c>
      <c r="R388" s="2">
        <f t="shared" si="79"/>
        <v>0.35430966017317411</v>
      </c>
      <c r="S388" s="2">
        <v>1.65</v>
      </c>
      <c r="T388" s="2">
        <v>4.3099999999999996</v>
      </c>
      <c r="U388" s="2">
        <v>0.17</v>
      </c>
      <c r="V388" s="2">
        <v>657</v>
      </c>
      <c r="W388" s="2">
        <v>7.1041448599999999</v>
      </c>
      <c r="X388" s="2">
        <v>92.48</v>
      </c>
      <c r="Y388" s="2">
        <v>72</v>
      </c>
      <c r="Z388" s="2">
        <v>25.62</v>
      </c>
      <c r="AA388" s="2">
        <v>15.863242809999999</v>
      </c>
      <c r="AB388" s="2">
        <v>30.587920230000002</v>
      </c>
      <c r="AC388" s="2">
        <v>3.277538437</v>
      </c>
      <c r="AD388" s="2">
        <v>12.158799739999999</v>
      </c>
      <c r="AE388" s="2">
        <v>2.1079512249999999</v>
      </c>
      <c r="AF388" s="2">
        <v>0.70968996100000004</v>
      </c>
      <c r="AG388" s="2">
        <v>1.54758756</v>
      </c>
      <c r="AH388" s="2">
        <v>0.21695861399999999</v>
      </c>
      <c r="AI388" s="2">
        <v>1.2279950980000001</v>
      </c>
      <c r="AJ388" s="2">
        <v>0.23815459</v>
      </c>
      <c r="AK388" s="2">
        <v>0.64000400099999999</v>
      </c>
      <c r="AL388" s="2">
        <v>9.4074306999999996E-2</v>
      </c>
      <c r="AM388" s="2">
        <v>0.61917123200000002</v>
      </c>
      <c r="AN388" s="2">
        <v>9.8295585000000005E-2</v>
      </c>
      <c r="AO388" s="1">
        <v>2.27</v>
      </c>
      <c r="AP388" s="1">
        <v>16.850000000000001</v>
      </c>
      <c r="AQ388" s="1">
        <v>54.6</v>
      </c>
      <c r="AR388" s="1">
        <v>-718</v>
      </c>
      <c r="AS388" s="1">
        <v>2112</v>
      </c>
      <c r="AT388" s="1">
        <v>13</v>
      </c>
      <c r="AU388" s="3">
        <v>0.21644623299999999</v>
      </c>
      <c r="AV388" s="6">
        <f t="shared" si="80"/>
        <v>72</v>
      </c>
      <c r="AW388" s="5">
        <f t="shared" si="81"/>
        <v>0.35092193016869361</v>
      </c>
      <c r="AX388" s="5">
        <f t="shared" si="82"/>
        <v>1.0612414711266434</v>
      </c>
      <c r="AY388" s="5">
        <f t="shared" si="83"/>
        <v>0.13907712165214584</v>
      </c>
      <c r="AZ388" s="5">
        <f t="shared" si="84"/>
        <v>4.4474393530997303E-2</v>
      </c>
      <c r="BA388" s="5">
        <f t="shared" si="85"/>
        <v>8.5770328102710403E-2</v>
      </c>
      <c r="BB388" s="5">
        <f t="shared" si="86"/>
        <v>0.95349051071526036</v>
      </c>
      <c r="BC388" s="5">
        <f t="shared" si="87"/>
        <v>8.2602198291590447</v>
      </c>
      <c r="BD388" s="5">
        <f t="shared" si="88"/>
        <v>3.0521812468365011E-3</v>
      </c>
    </row>
    <row r="389" spans="1:56" x14ac:dyDescent="0.3">
      <c r="A389" s="1">
        <v>2019</v>
      </c>
      <c r="B389" s="1" t="s">
        <v>64</v>
      </c>
      <c r="C389" s="1" t="s">
        <v>492</v>
      </c>
      <c r="D389" s="1" t="s">
        <v>470</v>
      </c>
      <c r="E389" s="1" t="s">
        <v>63</v>
      </c>
      <c r="F389" s="1">
        <v>35.45635</v>
      </c>
      <c r="G389" s="1">
        <v>133.50144</v>
      </c>
      <c r="H389" s="1" t="s">
        <v>65</v>
      </c>
      <c r="I389" s="1" t="s">
        <v>65</v>
      </c>
      <c r="J389" s="2">
        <v>63.93</v>
      </c>
      <c r="K389" s="2">
        <v>0.502</v>
      </c>
      <c r="L389" s="2">
        <v>17.329999999999998</v>
      </c>
      <c r="M389" s="2">
        <v>4.0599999999999996</v>
      </c>
      <c r="N389" s="2">
        <f t="shared" si="78"/>
        <v>3.6540036540036533</v>
      </c>
      <c r="O389" s="2"/>
      <c r="P389" s="2">
        <v>4.8600000000000003</v>
      </c>
      <c r="Q389" s="2">
        <v>2.0299999999999998</v>
      </c>
      <c r="R389" s="2">
        <f t="shared" si="79"/>
        <v>0.3571426275509384</v>
      </c>
      <c r="S389" s="2">
        <v>2.02</v>
      </c>
      <c r="T389" s="2">
        <v>4.4000000000000004</v>
      </c>
      <c r="U389" s="2">
        <v>0.17</v>
      </c>
      <c r="V389" s="2">
        <v>954</v>
      </c>
      <c r="W389" s="2">
        <v>8.2503581320000006</v>
      </c>
      <c r="X389" s="2">
        <v>115.63</v>
      </c>
      <c r="Y389" s="2">
        <v>79</v>
      </c>
      <c r="Z389" s="2">
        <v>37.42</v>
      </c>
      <c r="AA389" s="2">
        <v>25.907879619999999</v>
      </c>
      <c r="AB389" s="2">
        <v>48.071452280000003</v>
      </c>
      <c r="AC389" s="2">
        <v>5.0261006359999998</v>
      </c>
      <c r="AD389" s="2">
        <v>18.106926770000001</v>
      </c>
      <c r="AE389" s="2">
        <v>2.7826814600000001</v>
      </c>
      <c r="AF389" s="2">
        <v>0.84190595700000004</v>
      </c>
      <c r="AG389" s="2">
        <v>1.9040079190000001</v>
      </c>
      <c r="AH389" s="2">
        <v>0.26156797900000001</v>
      </c>
      <c r="AI389" s="2">
        <v>1.4451021470000001</v>
      </c>
      <c r="AJ389" s="2">
        <v>0.269006209</v>
      </c>
      <c r="AK389" s="2">
        <v>0.75018041999999996</v>
      </c>
      <c r="AL389" s="2">
        <v>0.105894397</v>
      </c>
      <c r="AM389" s="2">
        <v>0.692388805</v>
      </c>
      <c r="AN389" s="2">
        <v>0.10459033199999999</v>
      </c>
      <c r="AO389" s="1">
        <v>2.52</v>
      </c>
      <c r="AP389" s="1">
        <v>19.170000000000002</v>
      </c>
      <c r="AQ389" s="1">
        <v>58.5</v>
      </c>
      <c r="AR389" s="1">
        <v>-777</v>
      </c>
      <c r="AS389" s="1">
        <v>483</v>
      </c>
      <c r="AT389" s="1">
        <v>13</v>
      </c>
      <c r="AU389" s="3">
        <v>0.322472331</v>
      </c>
      <c r="AV389" s="6">
        <f t="shared" si="80"/>
        <v>79</v>
      </c>
      <c r="AW389" s="5">
        <f t="shared" si="81"/>
        <v>0.33993723028638678</v>
      </c>
      <c r="AX389" s="5">
        <f t="shared" si="82"/>
        <v>1.0639041437843235</v>
      </c>
      <c r="AY389" s="5">
        <f t="shared" si="83"/>
        <v>0.14198128428525333</v>
      </c>
      <c r="AZ389" s="5">
        <f t="shared" si="84"/>
        <v>5.444743935309973E-2</v>
      </c>
      <c r="BA389" s="5">
        <f t="shared" si="85"/>
        <v>8.6661911554921547E-2</v>
      </c>
      <c r="BB389" s="5">
        <f t="shared" si="86"/>
        <v>1.0223743426711869</v>
      </c>
      <c r="BC389" s="5">
        <f t="shared" si="87"/>
        <v>8.2016685719965068</v>
      </c>
      <c r="BD389" s="5">
        <f t="shared" si="88"/>
        <v>3.158467602930141E-3</v>
      </c>
    </row>
    <row r="390" spans="1:56" x14ac:dyDescent="0.3">
      <c r="A390" s="1">
        <v>2019</v>
      </c>
      <c r="B390" s="1" t="s">
        <v>64</v>
      </c>
      <c r="C390" s="1" t="s">
        <v>504</v>
      </c>
      <c r="D390" s="1" t="s">
        <v>470</v>
      </c>
      <c r="E390" s="1" t="s">
        <v>63</v>
      </c>
      <c r="F390" s="1">
        <v>35.45635</v>
      </c>
      <c r="G390" s="1">
        <v>133.50144</v>
      </c>
      <c r="H390" s="1" t="s">
        <v>65</v>
      </c>
      <c r="I390" s="1" t="s">
        <v>65</v>
      </c>
      <c r="J390" s="2">
        <v>64.88</v>
      </c>
      <c r="K390" s="2">
        <v>0.47</v>
      </c>
      <c r="L390" s="2">
        <v>17.239999999999998</v>
      </c>
      <c r="M390" s="2">
        <v>4.01</v>
      </c>
      <c r="N390" s="2">
        <f t="shared" si="78"/>
        <v>3.6090036090036088</v>
      </c>
      <c r="O390" s="2"/>
      <c r="P390" s="2">
        <v>4.72</v>
      </c>
      <c r="Q390" s="2">
        <v>2.0099999999999998</v>
      </c>
      <c r="R390" s="2">
        <f t="shared" si="79"/>
        <v>0.35771466613391684</v>
      </c>
      <c r="S390" s="2">
        <v>2</v>
      </c>
      <c r="T390" s="2">
        <v>4.3899999999999997</v>
      </c>
      <c r="U390" s="2">
        <v>0.16</v>
      </c>
      <c r="V390" s="2">
        <v>836</v>
      </c>
      <c r="W390" s="2">
        <v>7.9840493520000004</v>
      </c>
      <c r="X390" s="2">
        <v>104.71</v>
      </c>
      <c r="Y390" s="2">
        <v>78</v>
      </c>
      <c r="Z390" s="2">
        <v>33.299999999999997</v>
      </c>
      <c r="AA390" s="2">
        <v>22.166557300000001</v>
      </c>
      <c r="AB390" s="2">
        <v>44.845768749999998</v>
      </c>
      <c r="AC390" s="2">
        <v>4.5786927400000001</v>
      </c>
      <c r="AD390" s="2">
        <v>16.742195679999998</v>
      </c>
      <c r="AE390" s="2">
        <v>2.6702722169999999</v>
      </c>
      <c r="AF390" s="2">
        <v>0.80982676799999997</v>
      </c>
      <c r="AG390" s="2">
        <v>1.842431594</v>
      </c>
      <c r="AH390" s="2">
        <v>0.26079903799999998</v>
      </c>
      <c r="AI390" s="2">
        <v>1.372025687</v>
      </c>
      <c r="AJ390" s="2">
        <v>0.27041622599999998</v>
      </c>
      <c r="AK390" s="2">
        <v>0.70685569699999995</v>
      </c>
      <c r="AL390" s="2">
        <v>0.10286851800000001</v>
      </c>
      <c r="AM390" s="2">
        <v>0.66565150699999998</v>
      </c>
      <c r="AN390" s="2">
        <v>0.101559178</v>
      </c>
      <c r="AO390" s="1">
        <v>2.4700000000000002</v>
      </c>
      <c r="AP390" s="1">
        <v>18.68</v>
      </c>
      <c r="AQ390" s="1">
        <v>52.3</v>
      </c>
      <c r="AR390" s="1">
        <v>-796</v>
      </c>
      <c r="AS390" s="1">
        <v>261</v>
      </c>
      <c r="AT390" s="1">
        <v>13</v>
      </c>
      <c r="AU390" s="3">
        <v>0.28883072700000001</v>
      </c>
      <c r="AV390" s="6">
        <f t="shared" si="80"/>
        <v>78</v>
      </c>
      <c r="AW390" s="5">
        <f t="shared" si="81"/>
        <v>0.33817183209101603</v>
      </c>
      <c r="AX390" s="5">
        <f t="shared" si="82"/>
        <v>1.0797137626892992</v>
      </c>
      <c r="AY390" s="5">
        <f t="shared" si="83"/>
        <v>0.14165859954824137</v>
      </c>
      <c r="AZ390" s="5">
        <f t="shared" si="84"/>
        <v>5.3908355795148244E-2</v>
      </c>
      <c r="BA390" s="5">
        <f t="shared" si="85"/>
        <v>8.4165477888730383E-2</v>
      </c>
      <c r="BB390" s="5">
        <f t="shared" si="86"/>
        <v>0.99662894243116529</v>
      </c>
      <c r="BC390" s="5">
        <f t="shared" si="87"/>
        <v>8.2235521622005265</v>
      </c>
      <c r="BD390" s="5">
        <f t="shared" si="88"/>
        <v>3.1874828772418652E-3</v>
      </c>
    </row>
    <row r="391" spans="1:56" x14ac:dyDescent="0.3">
      <c r="A391" s="1">
        <v>2019</v>
      </c>
      <c r="B391" s="1" t="s">
        <v>64</v>
      </c>
      <c r="C391" s="1" t="s">
        <v>515</v>
      </c>
      <c r="D391" s="1" t="s">
        <v>481</v>
      </c>
      <c r="E391" s="1" t="s">
        <v>63</v>
      </c>
      <c r="F391" s="1">
        <v>35.328220000000002</v>
      </c>
      <c r="G391" s="1">
        <v>133.47674000000001</v>
      </c>
      <c r="H391" s="1" t="s">
        <v>65</v>
      </c>
      <c r="I391" s="1" t="s">
        <v>65</v>
      </c>
      <c r="J391" s="2">
        <v>63.24</v>
      </c>
      <c r="K391" s="2">
        <v>0.41099999999999998</v>
      </c>
      <c r="L391" s="2">
        <v>17.48</v>
      </c>
      <c r="M391" s="2">
        <v>3.69</v>
      </c>
      <c r="N391" s="2">
        <f t="shared" si="78"/>
        <v>3.321003321003321</v>
      </c>
      <c r="O391" s="2"/>
      <c r="P391" s="2">
        <v>4.84</v>
      </c>
      <c r="Q391" s="2">
        <v>1.86</v>
      </c>
      <c r="R391" s="2">
        <f t="shared" si="79"/>
        <v>0.35900382315134355</v>
      </c>
      <c r="S391" s="2">
        <v>1.61</v>
      </c>
      <c r="T391" s="2">
        <v>4.37</v>
      </c>
      <c r="U391" s="2">
        <v>0.17</v>
      </c>
      <c r="V391" s="2">
        <v>740</v>
      </c>
      <c r="W391" s="2">
        <v>7.8446082669999999</v>
      </c>
      <c r="X391" s="2">
        <v>94.33</v>
      </c>
      <c r="Y391" s="2">
        <v>78</v>
      </c>
      <c r="Z391" s="2">
        <v>27.99</v>
      </c>
      <c r="AA391" s="2">
        <v>18.408157800000001</v>
      </c>
      <c r="AB391" s="2">
        <v>35.190922260000001</v>
      </c>
      <c r="AC391" s="2">
        <v>3.7466897289999999</v>
      </c>
      <c r="AD391" s="2">
        <v>13.65578474</v>
      </c>
      <c r="AE391" s="2">
        <v>2.267734827</v>
      </c>
      <c r="AF391" s="2">
        <v>0.73150292299999997</v>
      </c>
      <c r="AG391" s="2">
        <v>1.738500983</v>
      </c>
      <c r="AH391" s="2">
        <v>0.24147547599999999</v>
      </c>
      <c r="AI391" s="2">
        <v>1.330457752</v>
      </c>
      <c r="AJ391" s="2">
        <v>0.26313156900000001</v>
      </c>
      <c r="AK391" s="2">
        <v>0.70294576399999997</v>
      </c>
      <c r="AL391" s="2">
        <v>9.7405514999999998E-2</v>
      </c>
      <c r="AM391" s="2">
        <v>0.65765198400000002</v>
      </c>
      <c r="AN391" s="2">
        <v>9.8207328999999996E-2</v>
      </c>
      <c r="AO391" s="1">
        <v>2.37</v>
      </c>
      <c r="AP391" s="1">
        <v>17.41</v>
      </c>
      <c r="AQ391" s="1">
        <v>51.6</v>
      </c>
      <c r="AR391" s="1">
        <v>-624</v>
      </c>
      <c r="AS391" s="1">
        <v>780</v>
      </c>
      <c r="AT391" s="1">
        <v>13</v>
      </c>
      <c r="AU391" s="3">
        <v>0.247137098</v>
      </c>
      <c r="AV391" s="6">
        <f t="shared" si="80"/>
        <v>78</v>
      </c>
      <c r="AW391" s="5">
        <f t="shared" si="81"/>
        <v>0.3428795606120047</v>
      </c>
      <c r="AX391" s="5">
        <f t="shared" si="82"/>
        <v>1.0524213679480778</v>
      </c>
      <c r="AY391" s="5">
        <f t="shared" si="83"/>
        <v>0.14101323007421751</v>
      </c>
      <c r="AZ391" s="5">
        <f t="shared" si="84"/>
        <v>4.3396226415094344E-2</v>
      </c>
      <c r="BA391" s="5">
        <f t="shared" si="85"/>
        <v>8.6305278174037089E-2</v>
      </c>
      <c r="BB391" s="5">
        <f t="shared" si="86"/>
        <v>0.98937585350086288</v>
      </c>
      <c r="BC391" s="5">
        <f t="shared" si="87"/>
        <v>8.229717287791285</v>
      </c>
      <c r="BD391" s="5">
        <f t="shared" si="88"/>
        <v>3.207194810334536E-3</v>
      </c>
    </row>
    <row r="392" spans="1:56" x14ac:dyDescent="0.3">
      <c r="A392" s="1">
        <v>2019</v>
      </c>
      <c r="B392" s="1" t="s">
        <v>64</v>
      </c>
      <c r="C392" s="1" t="s">
        <v>438</v>
      </c>
      <c r="D392" s="1" t="s">
        <v>362</v>
      </c>
      <c r="E392" s="1" t="s">
        <v>63</v>
      </c>
      <c r="F392" s="1">
        <v>35.459690000000002</v>
      </c>
      <c r="G392" s="1">
        <v>133.55195000000001</v>
      </c>
      <c r="H392" s="1" t="s">
        <v>65</v>
      </c>
      <c r="I392" s="1" t="s">
        <v>65</v>
      </c>
      <c r="J392" s="2">
        <v>64.73</v>
      </c>
      <c r="K392" s="2">
        <v>0.40100000000000002</v>
      </c>
      <c r="L392" s="2">
        <v>17.850000000000001</v>
      </c>
      <c r="M392" s="2">
        <v>3.65</v>
      </c>
      <c r="N392" s="2">
        <f t="shared" si="78"/>
        <v>3.2850032850032846</v>
      </c>
      <c r="O392" s="2"/>
      <c r="P392" s="2">
        <v>4.32</v>
      </c>
      <c r="Q392" s="2">
        <v>1.85</v>
      </c>
      <c r="R392" s="2">
        <f t="shared" si="79"/>
        <v>0.36027240827730395</v>
      </c>
      <c r="S392" s="2">
        <v>1.72</v>
      </c>
      <c r="T392" s="2">
        <v>4.5199999999999996</v>
      </c>
      <c r="U392" s="2">
        <v>0.11</v>
      </c>
      <c r="V392" s="2">
        <v>701</v>
      </c>
      <c r="W392" s="2">
        <v>6.1779135260000002</v>
      </c>
      <c r="X392" s="2">
        <v>113.47</v>
      </c>
      <c r="Y392" s="2">
        <v>87</v>
      </c>
      <c r="Z392" s="2">
        <v>21.21</v>
      </c>
      <c r="AA392" s="2">
        <v>11.402666099999999</v>
      </c>
      <c r="AB392" s="2">
        <v>23.01645517</v>
      </c>
      <c r="AC392" s="2">
        <v>2.3084478160000002</v>
      </c>
      <c r="AD392" s="2">
        <v>9.1428732060000009</v>
      </c>
      <c r="AE392" s="2">
        <v>1.7767227510000001</v>
      </c>
      <c r="AF392" s="2">
        <v>0.67293929299999999</v>
      </c>
      <c r="AG392" s="2">
        <v>1.396121503</v>
      </c>
      <c r="AH392" s="2">
        <v>0.200481519</v>
      </c>
      <c r="AI392" s="2">
        <v>1.122686415</v>
      </c>
      <c r="AJ392" s="2">
        <v>0.219660675</v>
      </c>
      <c r="AK392" s="2">
        <v>0.58277246400000005</v>
      </c>
      <c r="AL392" s="2">
        <v>8.5212811999999999E-2</v>
      </c>
      <c r="AM392" s="2">
        <v>0.53772638100000003</v>
      </c>
      <c r="AN392" s="2">
        <v>8.1377853E-2</v>
      </c>
      <c r="AO392" s="1">
        <v>2.1</v>
      </c>
      <c r="AP392" s="1">
        <v>15.53</v>
      </c>
      <c r="AQ392" s="1">
        <v>40.9</v>
      </c>
      <c r="AR392" s="1">
        <v>-455</v>
      </c>
      <c r="AS392" s="1">
        <v>2495</v>
      </c>
      <c r="AT392" s="1">
        <v>13</v>
      </c>
      <c r="AU392" s="3">
        <v>0.47621912799999999</v>
      </c>
      <c r="AV392" s="6">
        <f t="shared" si="80"/>
        <v>87</v>
      </c>
      <c r="AW392" s="5">
        <f t="shared" si="81"/>
        <v>0.35013730874852883</v>
      </c>
      <c r="AX392" s="5">
        <f t="shared" si="82"/>
        <v>1.0772175070727243</v>
      </c>
      <c r="AY392" s="5">
        <f t="shared" si="83"/>
        <v>0.14585350112939657</v>
      </c>
      <c r="AZ392" s="5">
        <f t="shared" si="84"/>
        <v>4.6361185983827491E-2</v>
      </c>
      <c r="BA392" s="5">
        <f t="shared" si="85"/>
        <v>7.7032810271041377E-2</v>
      </c>
      <c r="BB392" s="5">
        <f t="shared" si="86"/>
        <v>0.91809157570588318</v>
      </c>
      <c r="BC392" s="5">
        <f t="shared" si="87"/>
        <v>8.2903089239170171</v>
      </c>
      <c r="BD392" s="5">
        <f t="shared" si="88"/>
        <v>3.8007088632880741E-3</v>
      </c>
    </row>
    <row r="393" spans="1:56" x14ac:dyDescent="0.3">
      <c r="A393" s="1">
        <v>2019</v>
      </c>
      <c r="B393" s="1" t="s">
        <v>64</v>
      </c>
      <c r="C393" s="1" t="s">
        <v>527</v>
      </c>
      <c r="D393" s="1" t="s">
        <v>422</v>
      </c>
      <c r="E393" s="1" t="s">
        <v>63</v>
      </c>
      <c r="F393" s="1">
        <v>35.417940000000002</v>
      </c>
      <c r="G393" s="1">
        <v>133.54395</v>
      </c>
      <c r="H393" s="1" t="s">
        <v>65</v>
      </c>
      <c r="I393" s="1" t="s">
        <v>65</v>
      </c>
      <c r="J393" s="2">
        <v>64.17</v>
      </c>
      <c r="K393" s="2">
        <v>0.47399999999999998</v>
      </c>
      <c r="L393" s="2">
        <v>17.100000000000001</v>
      </c>
      <c r="M393" s="2">
        <v>4.08</v>
      </c>
      <c r="N393" s="2">
        <f t="shared" si="78"/>
        <v>3.6720036720036719</v>
      </c>
      <c r="O393" s="2"/>
      <c r="P393" s="2">
        <v>4.8</v>
      </c>
      <c r="Q393" s="2">
        <v>2.08</v>
      </c>
      <c r="R393" s="2">
        <f t="shared" si="79"/>
        <v>0.36161312102838866</v>
      </c>
      <c r="S393" s="2">
        <v>2.0099999999999998</v>
      </c>
      <c r="T393" s="2">
        <v>4.51</v>
      </c>
      <c r="U393" s="2">
        <v>0.17</v>
      </c>
      <c r="V393" s="2">
        <v>930</v>
      </c>
      <c r="W393" s="2">
        <v>7.2209738469999998</v>
      </c>
      <c r="X393" s="2">
        <v>128.79</v>
      </c>
      <c r="Y393" s="2">
        <v>85</v>
      </c>
      <c r="Z393" s="2">
        <v>33.950000000000003</v>
      </c>
      <c r="AA393" s="2">
        <v>20.620150339999999</v>
      </c>
      <c r="AB393" s="2">
        <v>40.139449120000002</v>
      </c>
      <c r="AC393" s="2">
        <v>4.0463025689999998</v>
      </c>
      <c r="AD393" s="2">
        <v>14.879098600000001</v>
      </c>
      <c r="AE393" s="2">
        <v>2.3566706989999999</v>
      </c>
      <c r="AF393" s="2">
        <v>0.80583931200000003</v>
      </c>
      <c r="AG393" s="2">
        <v>1.6872518809999999</v>
      </c>
      <c r="AH393" s="2">
        <v>0.23715283200000001</v>
      </c>
      <c r="AI393" s="2">
        <v>1.233695521</v>
      </c>
      <c r="AJ393" s="2">
        <v>0.23988136600000001</v>
      </c>
      <c r="AK393" s="2">
        <v>0.63423080899999995</v>
      </c>
      <c r="AL393" s="2">
        <v>9.1498266999999994E-2</v>
      </c>
      <c r="AM393" s="2">
        <v>0.60743577100000001</v>
      </c>
      <c r="AN393" s="2">
        <v>9.2467006000000004E-2</v>
      </c>
      <c r="AO393" s="1">
        <v>2.36</v>
      </c>
      <c r="AP393" s="1">
        <v>18.68</v>
      </c>
      <c r="AQ393" s="1">
        <v>54.7</v>
      </c>
      <c r="AR393" s="1">
        <v>-750</v>
      </c>
      <c r="AS393" s="1">
        <v>1655</v>
      </c>
      <c r="AT393" s="1">
        <v>13</v>
      </c>
      <c r="AU393" s="3">
        <v>0.21972386999999999</v>
      </c>
      <c r="AV393" s="6">
        <f t="shared" si="80"/>
        <v>85</v>
      </c>
      <c r="AW393" s="5">
        <f t="shared" si="81"/>
        <v>0.33542565712043937</v>
      </c>
      <c r="AX393" s="5">
        <f t="shared" si="82"/>
        <v>1.0678981527708438</v>
      </c>
      <c r="AY393" s="5">
        <f t="shared" si="83"/>
        <v>0.14553081639238463</v>
      </c>
      <c r="AZ393" s="5">
        <f t="shared" si="84"/>
        <v>5.417789757412398E-2</v>
      </c>
      <c r="BA393" s="5">
        <f t="shared" si="85"/>
        <v>8.5592011412268187E-2</v>
      </c>
      <c r="BB393" s="5">
        <f t="shared" si="86"/>
        <v>1.0354335052554964</v>
      </c>
      <c r="BC393" s="5">
        <f t="shared" si="87"/>
        <v>8.1905682837998448</v>
      </c>
      <c r="BD393" s="5">
        <f t="shared" si="88"/>
        <v>3.3608371341932917E-3</v>
      </c>
    </row>
    <row r="394" spans="1:56" x14ac:dyDescent="0.3">
      <c r="A394" s="1">
        <v>2019</v>
      </c>
      <c r="B394" s="1" t="s">
        <v>64</v>
      </c>
      <c r="C394" s="1" t="s">
        <v>457</v>
      </c>
      <c r="D394" s="1" t="s">
        <v>418</v>
      </c>
      <c r="E394" s="1" t="s">
        <v>63</v>
      </c>
      <c r="F394" s="1">
        <v>35.412309999999998</v>
      </c>
      <c r="G394" s="1">
        <v>133.47833</v>
      </c>
      <c r="H394" s="1" t="s">
        <v>65</v>
      </c>
      <c r="I394" s="1" t="s">
        <v>65</v>
      </c>
      <c r="J394" s="2">
        <v>64.92</v>
      </c>
      <c r="K394" s="2">
        <v>0.40600000000000003</v>
      </c>
      <c r="L394" s="2">
        <v>17.95</v>
      </c>
      <c r="M394" s="2">
        <v>3.74</v>
      </c>
      <c r="N394" s="2">
        <f t="shared" si="78"/>
        <v>3.3660033660033659</v>
      </c>
      <c r="O394" s="2"/>
      <c r="P394" s="2">
        <v>4.3</v>
      </c>
      <c r="Q394" s="2">
        <v>1.93</v>
      </c>
      <c r="R394" s="2">
        <f t="shared" si="79"/>
        <v>0.36442575025334173</v>
      </c>
      <c r="S394" s="2">
        <v>1.69</v>
      </c>
      <c r="T394" s="2">
        <v>4.05</v>
      </c>
      <c r="U394" s="2">
        <v>0.13</v>
      </c>
      <c r="V394" s="2">
        <v>643</v>
      </c>
      <c r="W394" s="2">
        <v>4.774917758</v>
      </c>
      <c r="X394" s="2">
        <v>134.66</v>
      </c>
      <c r="Y394" s="2">
        <v>79</v>
      </c>
      <c r="Z394" s="2">
        <v>24.33</v>
      </c>
      <c r="AA394" s="2">
        <v>12.06539596</v>
      </c>
      <c r="AB394" s="2">
        <v>19.764812599999999</v>
      </c>
      <c r="AC394" s="2">
        <v>1.9842934270000001</v>
      </c>
      <c r="AD394" s="2">
        <v>7.0010125580000002</v>
      </c>
      <c r="AE394" s="2">
        <v>1.2792083190000001</v>
      </c>
      <c r="AF394" s="2">
        <v>0.66241039800000001</v>
      </c>
      <c r="AG394" s="2">
        <v>0.96651227900000003</v>
      </c>
      <c r="AH394" s="2">
        <v>0.14099604199999999</v>
      </c>
      <c r="AI394" s="2">
        <v>0.83164716299999997</v>
      </c>
      <c r="AJ394" s="2">
        <v>0.17110909699999999</v>
      </c>
      <c r="AK394" s="2">
        <v>0.46888571099999998</v>
      </c>
      <c r="AL394" s="2">
        <v>7.2720848000000005E-2</v>
      </c>
      <c r="AM394" s="2">
        <v>0.496000946</v>
      </c>
      <c r="AN394" s="2">
        <v>7.7734828000000006E-2</v>
      </c>
      <c r="AO394" s="1">
        <v>1.9</v>
      </c>
      <c r="AP394" s="1">
        <v>15.81</v>
      </c>
      <c r="AQ394" s="1">
        <v>83.2</v>
      </c>
      <c r="AR394" s="1">
        <v>-476</v>
      </c>
      <c r="AS394" s="1">
        <v>2967</v>
      </c>
      <c r="AT394" s="1">
        <v>13</v>
      </c>
      <c r="AU394" s="3">
        <v>0.40408305799999999</v>
      </c>
      <c r="AV394" s="6">
        <f t="shared" si="80"/>
        <v>79</v>
      </c>
      <c r="AW394" s="5">
        <f t="shared" si="81"/>
        <v>0.35209886229894072</v>
      </c>
      <c r="AX394" s="5">
        <f t="shared" si="82"/>
        <v>1.0803794308537193</v>
      </c>
      <c r="AY394" s="5">
        <f t="shared" si="83"/>
        <v>0.13068731848983542</v>
      </c>
      <c r="AZ394" s="5">
        <f t="shared" si="84"/>
        <v>4.5552560646900268E-2</v>
      </c>
      <c r="BA394" s="5">
        <f t="shared" si="85"/>
        <v>7.6676176890156919E-2</v>
      </c>
      <c r="BB394" s="5">
        <f t="shared" si="86"/>
        <v>0.86643510429784709</v>
      </c>
      <c r="BC394" s="5">
        <f t="shared" si="87"/>
        <v>8.3342169246138482</v>
      </c>
      <c r="BD394" s="5">
        <f t="shared" si="88"/>
        <v>3.6061305468978117E-3</v>
      </c>
    </row>
    <row r="395" spans="1:56" x14ac:dyDescent="0.3">
      <c r="A395" s="1">
        <v>2019</v>
      </c>
      <c r="B395" s="1" t="s">
        <v>64</v>
      </c>
      <c r="C395" s="1" t="s">
        <v>417</v>
      </c>
      <c r="D395" s="1" t="s">
        <v>418</v>
      </c>
      <c r="E395" s="1" t="s">
        <v>63</v>
      </c>
      <c r="F395" s="1">
        <v>35.412309999999998</v>
      </c>
      <c r="G395" s="1">
        <v>133.47833</v>
      </c>
      <c r="H395" s="1" t="s">
        <v>65</v>
      </c>
      <c r="I395" s="1" t="s">
        <v>65</v>
      </c>
      <c r="J395" s="2">
        <v>62.06</v>
      </c>
      <c r="K395" s="2">
        <v>0.42699999999999999</v>
      </c>
      <c r="L395" s="2">
        <v>18.66</v>
      </c>
      <c r="M395" s="2">
        <v>4.08</v>
      </c>
      <c r="N395" s="2">
        <f t="shared" si="78"/>
        <v>3.6720036720036719</v>
      </c>
      <c r="O395" s="2"/>
      <c r="P395" s="2">
        <v>5.23</v>
      </c>
      <c r="Q395" s="2">
        <v>2.11</v>
      </c>
      <c r="R395" s="2">
        <f t="shared" si="79"/>
        <v>0.36492539951445746</v>
      </c>
      <c r="S395" s="2">
        <v>1.25</v>
      </c>
      <c r="T395" s="2">
        <v>4.3600000000000003</v>
      </c>
      <c r="U395" s="2">
        <v>0.16</v>
      </c>
      <c r="V395" s="2">
        <v>764</v>
      </c>
      <c r="W395" s="2">
        <v>6.9217689800000004</v>
      </c>
      <c r="X395" s="2">
        <v>110.38</v>
      </c>
      <c r="Y395" s="2">
        <v>86</v>
      </c>
      <c r="Z395" s="2">
        <v>28.1</v>
      </c>
      <c r="AA395" s="2">
        <v>17.207976479999999</v>
      </c>
      <c r="AB395" s="2">
        <v>28.983185460000001</v>
      </c>
      <c r="AC395" s="2">
        <v>3.2857146780000002</v>
      </c>
      <c r="AD395" s="2">
        <v>12.02700799</v>
      </c>
      <c r="AE395" s="2">
        <v>1.9923567090000001</v>
      </c>
      <c r="AF395" s="2">
        <v>0.71891839099999999</v>
      </c>
      <c r="AG395" s="2">
        <v>1.4667641950000001</v>
      </c>
      <c r="AH395" s="2">
        <v>0.20562501699999999</v>
      </c>
      <c r="AI395" s="2">
        <v>1.161896719</v>
      </c>
      <c r="AJ395" s="2">
        <v>0.22178247500000001</v>
      </c>
      <c r="AK395" s="2">
        <v>0.61807218399999997</v>
      </c>
      <c r="AL395" s="2">
        <v>9.4803746999999994E-2</v>
      </c>
      <c r="AM395" s="2">
        <v>0.612411598</v>
      </c>
      <c r="AN395" s="2">
        <v>9.2433022000000004E-2</v>
      </c>
      <c r="AO395" s="1">
        <v>2.25</v>
      </c>
      <c r="AP395" s="1">
        <v>17.149999999999999</v>
      </c>
      <c r="AQ395" s="1">
        <v>62.2</v>
      </c>
      <c r="AR395" s="1">
        <v>-665</v>
      </c>
      <c r="AS395" s="1">
        <v>2260</v>
      </c>
      <c r="AT395" s="1">
        <v>13</v>
      </c>
      <c r="AU395" s="3">
        <v>0.53398812900000003</v>
      </c>
      <c r="AV395" s="6">
        <f t="shared" si="80"/>
        <v>86</v>
      </c>
      <c r="AW395" s="5">
        <f t="shared" si="81"/>
        <v>0.3660258925068654</v>
      </c>
      <c r="AX395" s="5">
        <f t="shared" si="82"/>
        <v>1.0327841570976868</v>
      </c>
      <c r="AY395" s="5">
        <f t="shared" si="83"/>
        <v>0.14069054533720557</v>
      </c>
      <c r="AZ395" s="5">
        <f t="shared" si="84"/>
        <v>3.3692722371967652E-2</v>
      </c>
      <c r="BA395" s="5">
        <f t="shared" si="85"/>
        <v>9.3259629101283895E-2</v>
      </c>
      <c r="BB395" s="5">
        <f t="shared" si="86"/>
        <v>0.95470356905603371</v>
      </c>
      <c r="BC395" s="5">
        <f t="shared" si="87"/>
        <v>8.259188729569388</v>
      </c>
      <c r="BD395" s="5">
        <f t="shared" si="88"/>
        <v>3.641903831534718E-3</v>
      </c>
    </row>
    <row r="396" spans="1:56" x14ac:dyDescent="0.3">
      <c r="A396" s="1">
        <v>2019</v>
      </c>
      <c r="B396" s="1" t="s">
        <v>64</v>
      </c>
      <c r="C396" s="1" t="s">
        <v>469</v>
      </c>
      <c r="D396" s="1" t="s">
        <v>470</v>
      </c>
      <c r="E396" s="1" t="s">
        <v>63</v>
      </c>
      <c r="F396" s="1">
        <v>35.45635</v>
      </c>
      <c r="G396" s="1">
        <v>133.50144</v>
      </c>
      <c r="H396" s="1" t="s">
        <v>65</v>
      </c>
      <c r="I396" s="1" t="s">
        <v>65</v>
      </c>
      <c r="J396" s="2">
        <v>64.180000000000007</v>
      </c>
      <c r="K396" s="2">
        <v>0.45</v>
      </c>
      <c r="L396" s="2">
        <v>16.690000000000001</v>
      </c>
      <c r="M396" s="2">
        <v>3.92</v>
      </c>
      <c r="N396" s="2">
        <f t="shared" si="78"/>
        <v>3.528003528003528</v>
      </c>
      <c r="O396" s="2"/>
      <c r="P396" s="2">
        <v>4.92</v>
      </c>
      <c r="Q396" s="2">
        <v>2.0299999999999998</v>
      </c>
      <c r="R396" s="2">
        <f t="shared" si="79"/>
        <v>0.36523906287069041</v>
      </c>
      <c r="S396" s="2">
        <v>1.94</v>
      </c>
      <c r="T396" s="2">
        <v>4.4000000000000004</v>
      </c>
      <c r="U396" s="2">
        <v>0.18</v>
      </c>
      <c r="V396" s="2">
        <v>882</v>
      </c>
      <c r="W396" s="2">
        <v>9.163622857</v>
      </c>
      <c r="X396" s="2">
        <v>96.25</v>
      </c>
      <c r="Y396" s="2">
        <v>78</v>
      </c>
      <c r="Z396" s="2">
        <v>32.229999999999997</v>
      </c>
      <c r="AA396" s="2">
        <v>23.570594239999998</v>
      </c>
      <c r="AB396" s="2">
        <v>48.524254589999998</v>
      </c>
      <c r="AC396" s="2">
        <v>5.0368711700000004</v>
      </c>
      <c r="AD396" s="2">
        <v>18.827261310000001</v>
      </c>
      <c r="AE396" s="2">
        <v>3.01068712</v>
      </c>
      <c r="AF396" s="2">
        <v>0.85932239099999996</v>
      </c>
      <c r="AG396" s="2">
        <v>2.0923037940000002</v>
      </c>
      <c r="AH396" s="2">
        <v>0.28599861300000001</v>
      </c>
      <c r="AI396" s="2">
        <v>1.5075715240000001</v>
      </c>
      <c r="AJ396" s="2">
        <v>0.28830244900000002</v>
      </c>
      <c r="AK396" s="2">
        <v>0.77978000800000002</v>
      </c>
      <c r="AL396" s="2">
        <v>0.11336207500000001</v>
      </c>
      <c r="AM396" s="2">
        <v>0.73133476100000006</v>
      </c>
      <c r="AN396" s="2">
        <v>0.105535095</v>
      </c>
      <c r="AO396" s="1">
        <v>2.56</v>
      </c>
      <c r="AP396" s="1">
        <v>18.73</v>
      </c>
      <c r="AQ396" s="1">
        <v>46</v>
      </c>
      <c r="AR396" s="1">
        <v>-821</v>
      </c>
      <c r="AS396" s="1">
        <v>12</v>
      </c>
      <c r="AT396" s="1">
        <v>13</v>
      </c>
      <c r="AU396" s="3">
        <v>0.37966268600000003</v>
      </c>
      <c r="AV396" s="6">
        <f t="shared" si="80"/>
        <v>78</v>
      </c>
      <c r="AW396" s="5">
        <f t="shared" si="81"/>
        <v>0.32738328756375051</v>
      </c>
      <c r="AX396" s="5">
        <f t="shared" si="82"/>
        <v>1.0680645698119489</v>
      </c>
      <c r="AY396" s="5">
        <f t="shared" si="83"/>
        <v>0.14198128428525333</v>
      </c>
      <c r="AZ396" s="5">
        <f t="shared" si="84"/>
        <v>5.2291105121293799E-2</v>
      </c>
      <c r="BA396" s="5">
        <f t="shared" si="85"/>
        <v>8.7731811697574894E-2</v>
      </c>
      <c r="BB396" s="5">
        <f t="shared" si="86"/>
        <v>1.0573961851336768</v>
      </c>
      <c r="BC396" s="5">
        <f t="shared" si="87"/>
        <v>8.1719000059033924</v>
      </c>
      <c r="BD396" s="5">
        <f t="shared" si="88"/>
        <v>3.0270222554567155E-3</v>
      </c>
    </row>
    <row r="397" spans="1:56" x14ac:dyDescent="0.3">
      <c r="A397" s="1">
        <v>2019</v>
      </c>
      <c r="B397" s="1" t="s">
        <v>64</v>
      </c>
      <c r="C397" s="1" t="s">
        <v>386</v>
      </c>
      <c r="D397" s="1" t="s">
        <v>387</v>
      </c>
      <c r="E397" s="1" t="s">
        <v>63</v>
      </c>
      <c r="F397" s="1">
        <v>35.304000000000002</v>
      </c>
      <c r="G397" s="1">
        <v>133.56951000000001</v>
      </c>
      <c r="H397" s="1" t="s">
        <v>65</v>
      </c>
      <c r="I397" s="1" t="s">
        <v>65</v>
      </c>
      <c r="J397" s="2">
        <v>61.38</v>
      </c>
      <c r="K397" s="2">
        <v>0.48799999999999999</v>
      </c>
      <c r="L397" s="2">
        <v>17.489999999999998</v>
      </c>
      <c r="M397" s="2">
        <v>4.38</v>
      </c>
      <c r="N397" s="2">
        <f t="shared" si="78"/>
        <v>3.9420039420039417</v>
      </c>
      <c r="O397" s="2"/>
      <c r="P397" s="2">
        <v>4.72</v>
      </c>
      <c r="Q397" s="2">
        <v>2.2799999999999998</v>
      </c>
      <c r="R397" s="2">
        <f t="shared" si="79"/>
        <v>0.36644142646841088</v>
      </c>
      <c r="S397" s="2">
        <v>1.72</v>
      </c>
      <c r="T397" s="2">
        <v>4.01</v>
      </c>
      <c r="U397" s="2">
        <v>0.22</v>
      </c>
      <c r="V397" s="2">
        <v>785</v>
      </c>
      <c r="W397" s="2">
        <v>9.518158734</v>
      </c>
      <c r="X397" s="2">
        <v>82.47</v>
      </c>
      <c r="Y397" s="2">
        <v>118</v>
      </c>
      <c r="Z397" s="2">
        <v>26.74</v>
      </c>
      <c r="AA397" s="2">
        <v>23.018498749999999</v>
      </c>
      <c r="AB397" s="2">
        <v>50.627452349999999</v>
      </c>
      <c r="AC397" s="2">
        <v>4.842169771</v>
      </c>
      <c r="AD397" s="2">
        <v>17.882306329999999</v>
      </c>
      <c r="AE397" s="2">
        <v>3.0690416790000001</v>
      </c>
      <c r="AF397" s="2">
        <v>0.88783562000000005</v>
      </c>
      <c r="AG397" s="2">
        <v>2.1969378260000001</v>
      </c>
      <c r="AH397" s="2">
        <v>0.30883486100000002</v>
      </c>
      <c r="AI397" s="2">
        <v>1.692344729</v>
      </c>
      <c r="AJ397" s="2">
        <v>0.33424805600000002</v>
      </c>
      <c r="AK397" s="2">
        <v>0.88606492999999997</v>
      </c>
      <c r="AL397" s="2">
        <v>0.13117453000000001</v>
      </c>
      <c r="AM397" s="2">
        <v>0.86074828699999995</v>
      </c>
      <c r="AN397" s="2">
        <v>0.12831104900000001</v>
      </c>
      <c r="AO397" s="1">
        <v>2.63</v>
      </c>
      <c r="AP397" s="1">
        <v>17.54</v>
      </c>
      <c r="AQ397" s="1">
        <v>53.3</v>
      </c>
      <c r="AR397" s="1">
        <v>-743</v>
      </c>
      <c r="AS397" s="1">
        <v>-505</v>
      </c>
      <c r="AT397" s="1">
        <v>13</v>
      </c>
      <c r="AU397" s="3">
        <v>0.65733951899999998</v>
      </c>
      <c r="AV397" s="6">
        <f t="shared" si="80"/>
        <v>118</v>
      </c>
      <c r="AW397" s="5">
        <f t="shared" si="81"/>
        <v>0.34307571596704584</v>
      </c>
      <c r="AX397" s="5">
        <f t="shared" si="82"/>
        <v>1.0214677983025462</v>
      </c>
      <c r="AY397" s="5">
        <f t="shared" si="83"/>
        <v>0.12939657954178768</v>
      </c>
      <c r="AZ397" s="5">
        <f t="shared" si="84"/>
        <v>4.6361185983827491E-2</v>
      </c>
      <c r="BA397" s="5">
        <f t="shared" si="85"/>
        <v>8.4165477888730383E-2</v>
      </c>
      <c r="BB397" s="5">
        <f t="shared" si="86"/>
        <v>0.98187404262001743</v>
      </c>
      <c r="BC397" s="5">
        <f t="shared" si="87"/>
        <v>8.2360938270400013</v>
      </c>
      <c r="BD397" s="5">
        <f t="shared" si="88"/>
        <v>4.8829473427954078E-3</v>
      </c>
    </row>
    <row r="398" spans="1:56" x14ac:dyDescent="0.3">
      <c r="A398" s="1">
        <v>2019</v>
      </c>
      <c r="B398" s="1" t="s">
        <v>64</v>
      </c>
      <c r="C398" s="1" t="s">
        <v>517</v>
      </c>
      <c r="D398" s="1" t="s">
        <v>387</v>
      </c>
      <c r="E398" s="1" t="s">
        <v>63</v>
      </c>
      <c r="F398" s="1">
        <v>35.304000000000002</v>
      </c>
      <c r="G398" s="1">
        <v>133.56951000000001</v>
      </c>
      <c r="H398" s="1" t="s">
        <v>65</v>
      </c>
      <c r="I398" s="1" t="s">
        <v>65</v>
      </c>
      <c r="J398" s="2">
        <v>62.84</v>
      </c>
      <c r="K398" s="2">
        <v>0.434</v>
      </c>
      <c r="L398" s="2">
        <v>17.670000000000002</v>
      </c>
      <c r="M398" s="2">
        <v>3.84</v>
      </c>
      <c r="N398" s="2">
        <f t="shared" ref="N398:N405" si="89">O398+M398/1.11111</f>
        <v>3.4560034560034558</v>
      </c>
      <c r="O398" s="2"/>
      <c r="P398" s="2">
        <v>4.8600000000000003</v>
      </c>
      <c r="Q398" s="2">
        <v>2</v>
      </c>
      <c r="R398" s="2">
        <f t="shared" si="79"/>
        <v>0.36656868275978105</v>
      </c>
      <c r="S398" s="2">
        <v>1.79</v>
      </c>
      <c r="T398" s="2">
        <v>4.2300000000000004</v>
      </c>
      <c r="U398" s="2">
        <v>0.2</v>
      </c>
      <c r="V398" s="2">
        <v>799</v>
      </c>
      <c r="W398" s="2">
        <v>8.2896755560000006</v>
      </c>
      <c r="X398" s="2">
        <v>96.38</v>
      </c>
      <c r="Y398" s="2">
        <v>101</v>
      </c>
      <c r="Z398" s="2">
        <v>29.92</v>
      </c>
      <c r="AA398" s="2">
        <v>21.16248367</v>
      </c>
      <c r="AB398" s="2">
        <v>40.259376539999998</v>
      </c>
      <c r="AC398" s="2">
        <v>4.2950011249999998</v>
      </c>
      <c r="AD398" s="2">
        <v>15.591794950000001</v>
      </c>
      <c r="AE398" s="2">
        <v>2.6838688149999999</v>
      </c>
      <c r="AF398" s="2">
        <v>0.81414152100000003</v>
      </c>
      <c r="AG398" s="2">
        <v>1.925031621</v>
      </c>
      <c r="AH398" s="2">
        <v>0.271388558</v>
      </c>
      <c r="AI398" s="2">
        <v>1.4672784860000001</v>
      </c>
      <c r="AJ398" s="2">
        <v>0.28290800399999999</v>
      </c>
      <c r="AK398" s="2">
        <v>0.771059308</v>
      </c>
      <c r="AL398" s="2">
        <v>0.11065472899999999</v>
      </c>
      <c r="AM398" s="2">
        <v>0.70726869000000003</v>
      </c>
      <c r="AN398" s="2">
        <v>0.109818921</v>
      </c>
      <c r="AO398" s="1">
        <v>2.48</v>
      </c>
      <c r="AP398" s="1">
        <v>17.7</v>
      </c>
      <c r="AQ398" s="1">
        <v>50.9</v>
      </c>
      <c r="AR398" s="1">
        <v>-681</v>
      </c>
      <c r="AS398" s="1">
        <v>1797</v>
      </c>
      <c r="AT398" s="1">
        <v>13</v>
      </c>
      <c r="AU398" s="3">
        <v>0.233892346</v>
      </c>
      <c r="AV398" s="6">
        <f t="shared" si="80"/>
        <v>101</v>
      </c>
      <c r="AW398" s="5">
        <f t="shared" si="81"/>
        <v>0.34660651235778739</v>
      </c>
      <c r="AX398" s="5">
        <f t="shared" si="82"/>
        <v>1.0457646863038774</v>
      </c>
      <c r="AY398" s="5">
        <f t="shared" si="83"/>
        <v>0.13649564375605036</v>
      </c>
      <c r="AZ398" s="5">
        <f t="shared" si="84"/>
        <v>4.8247978436657679E-2</v>
      </c>
      <c r="BA398" s="5">
        <f t="shared" si="85"/>
        <v>8.6661911554921547E-2</v>
      </c>
      <c r="BB398" s="5">
        <f t="shared" si="86"/>
        <v>0.98785714867339502</v>
      </c>
      <c r="BC398" s="5">
        <f t="shared" si="87"/>
        <v>8.2310081868946305</v>
      </c>
      <c r="BD398" s="5">
        <f t="shared" si="88"/>
        <v>4.1582705450562219E-3</v>
      </c>
    </row>
    <row r="399" spans="1:56" x14ac:dyDescent="0.3">
      <c r="A399" s="1">
        <v>2019</v>
      </c>
      <c r="B399" s="1" t="s">
        <v>64</v>
      </c>
      <c r="C399" s="1" t="s">
        <v>542</v>
      </c>
      <c r="D399" s="1" t="s">
        <v>470</v>
      </c>
      <c r="E399" s="1" t="s">
        <v>63</v>
      </c>
      <c r="F399" s="1">
        <v>35.45635</v>
      </c>
      <c r="G399" s="1">
        <v>133.50144</v>
      </c>
      <c r="H399" s="1" t="s">
        <v>65</v>
      </c>
      <c r="I399" s="1" t="s">
        <v>65</v>
      </c>
      <c r="J399" s="2">
        <v>63.93</v>
      </c>
      <c r="K399" s="2">
        <v>0.502</v>
      </c>
      <c r="L399" s="2">
        <v>16.91</v>
      </c>
      <c r="M399" s="2">
        <v>3.98</v>
      </c>
      <c r="N399" s="2">
        <f t="shared" si="89"/>
        <v>3.582003582003582</v>
      </c>
      <c r="O399" s="2"/>
      <c r="P399" s="2">
        <v>5.18</v>
      </c>
      <c r="Q399" s="2">
        <v>2.08</v>
      </c>
      <c r="R399" s="2">
        <f t="shared" si="79"/>
        <v>0.36736112400408655</v>
      </c>
      <c r="S399" s="2">
        <v>1.95</v>
      </c>
      <c r="T399" s="2">
        <v>4.41</v>
      </c>
      <c r="U399" s="2">
        <v>0.18</v>
      </c>
      <c r="V399" s="2">
        <v>1027</v>
      </c>
      <c r="W399" s="2">
        <v>8.3091397219999994</v>
      </c>
      <c r="X399" s="2">
        <v>123.6</v>
      </c>
      <c r="Y399" s="2">
        <v>84</v>
      </c>
      <c r="Z399" s="2">
        <v>41.79</v>
      </c>
      <c r="AA399" s="2">
        <v>25.311977779999999</v>
      </c>
      <c r="AB399" s="2">
        <v>50.738954870000001</v>
      </c>
      <c r="AC399" s="2">
        <v>5.5791779330000004</v>
      </c>
      <c r="AD399" s="2">
        <v>20.658511919999999</v>
      </c>
      <c r="AE399" s="2">
        <v>3.1127144019999999</v>
      </c>
      <c r="AF399" s="2">
        <v>0.92887076599999996</v>
      </c>
      <c r="AG399" s="2">
        <v>2.1449578520000001</v>
      </c>
      <c r="AH399" s="2">
        <v>0.28288853000000003</v>
      </c>
      <c r="AI399" s="2">
        <v>1.459341126</v>
      </c>
      <c r="AJ399" s="2">
        <v>0.27048070499999999</v>
      </c>
      <c r="AK399" s="2">
        <v>0.698509783</v>
      </c>
      <c r="AL399" s="2">
        <v>9.6505800000000003E-2</v>
      </c>
      <c r="AM399" s="2">
        <v>0.60564292799999997</v>
      </c>
      <c r="AN399" s="2">
        <v>9.1895622999999996E-2</v>
      </c>
      <c r="AO399" s="1">
        <v>2.5299999999999998</v>
      </c>
      <c r="AP399" s="1">
        <v>20.16</v>
      </c>
      <c r="AQ399" s="1">
        <v>34.299999999999997</v>
      </c>
      <c r="AR399" s="1">
        <v>-864</v>
      </c>
      <c r="AS399" s="1">
        <v>1179</v>
      </c>
      <c r="AT399" s="1">
        <v>13</v>
      </c>
      <c r="AU399" s="3">
        <v>0.18882723400000001</v>
      </c>
      <c r="AV399" s="6">
        <f t="shared" si="80"/>
        <v>84</v>
      </c>
      <c r="AW399" s="5">
        <f t="shared" si="81"/>
        <v>0.33169870537465673</v>
      </c>
      <c r="AX399" s="5">
        <f t="shared" si="82"/>
        <v>1.0639041437843235</v>
      </c>
      <c r="AY399" s="5">
        <f t="shared" si="83"/>
        <v>0.14230396902226525</v>
      </c>
      <c r="AZ399" s="5">
        <f t="shared" si="84"/>
        <v>5.2560646900269542E-2</v>
      </c>
      <c r="BA399" s="5">
        <f t="shared" si="85"/>
        <v>9.236804564907275E-2</v>
      </c>
      <c r="BB399" s="5">
        <f t="shared" si="86"/>
        <v>1.0756741598115536</v>
      </c>
      <c r="BC399" s="5">
        <f t="shared" si="87"/>
        <v>8.1563637274271983</v>
      </c>
      <c r="BD399" s="5">
        <f t="shared" si="88"/>
        <v>3.209615268807516E-3</v>
      </c>
    </row>
    <row r="400" spans="1:56" x14ac:dyDescent="0.3">
      <c r="A400" s="1">
        <v>2019</v>
      </c>
      <c r="B400" s="1" t="s">
        <v>64</v>
      </c>
      <c r="C400" s="1" t="s">
        <v>516</v>
      </c>
      <c r="D400" s="1" t="s">
        <v>418</v>
      </c>
      <c r="E400" s="1" t="s">
        <v>63</v>
      </c>
      <c r="F400" s="1">
        <v>35.412309999999998</v>
      </c>
      <c r="G400" s="1">
        <v>133.47833</v>
      </c>
      <c r="H400" s="1" t="s">
        <v>65</v>
      </c>
      <c r="I400" s="1" t="s">
        <v>65</v>
      </c>
      <c r="J400" s="2">
        <v>64.64</v>
      </c>
      <c r="K400" s="2">
        <v>0.42699999999999999</v>
      </c>
      <c r="L400" s="2">
        <v>17.350000000000001</v>
      </c>
      <c r="M400" s="2">
        <v>3.74</v>
      </c>
      <c r="N400" s="2">
        <f t="shared" si="89"/>
        <v>3.3660033660033659</v>
      </c>
      <c r="O400" s="2"/>
      <c r="P400" s="2">
        <v>4.53</v>
      </c>
      <c r="Q400" s="2">
        <v>1.96</v>
      </c>
      <c r="R400" s="2">
        <f t="shared" si="79"/>
        <v>0.36800577568368759</v>
      </c>
      <c r="S400" s="2">
        <v>1.56</v>
      </c>
      <c r="T400" s="2">
        <v>4.0599999999999996</v>
      </c>
      <c r="U400" s="2">
        <v>0.14000000000000001</v>
      </c>
      <c r="V400" s="2">
        <v>618</v>
      </c>
      <c r="W400" s="2">
        <v>6.8049858329999999</v>
      </c>
      <c r="X400" s="2">
        <v>90.82</v>
      </c>
      <c r="Y400" s="2">
        <v>74</v>
      </c>
      <c r="Z400" s="2">
        <v>25.72</v>
      </c>
      <c r="AA400" s="2">
        <v>16.61201492</v>
      </c>
      <c r="AB400" s="2">
        <v>31.938354</v>
      </c>
      <c r="AC400" s="2">
        <v>3.3246008489999999</v>
      </c>
      <c r="AD400" s="2">
        <v>12.25633202</v>
      </c>
      <c r="AE400" s="2">
        <v>2.0941451419999999</v>
      </c>
      <c r="AF400" s="2">
        <v>0.67525357200000002</v>
      </c>
      <c r="AG400" s="2">
        <v>1.514740304</v>
      </c>
      <c r="AH400" s="2">
        <v>0.21813867200000001</v>
      </c>
      <c r="AI400" s="2">
        <v>1.204528957</v>
      </c>
      <c r="AJ400" s="2">
        <v>0.231820531</v>
      </c>
      <c r="AK400" s="2">
        <v>0.64401623299999999</v>
      </c>
      <c r="AL400" s="2">
        <v>9.3080333000000001E-2</v>
      </c>
      <c r="AM400" s="2">
        <v>0.64578432100000005</v>
      </c>
      <c r="AN400" s="2">
        <v>9.8588850000000006E-2</v>
      </c>
      <c r="AO400" s="1">
        <v>2.2799999999999998</v>
      </c>
      <c r="AP400" s="1">
        <v>17.03</v>
      </c>
      <c r="AQ400" s="1">
        <v>60.1</v>
      </c>
      <c r="AR400" s="1">
        <v>-734</v>
      </c>
      <c r="AS400" s="1">
        <v>2037</v>
      </c>
      <c r="AT400" s="1">
        <v>13</v>
      </c>
      <c r="AU400" s="3">
        <v>0.24534581799999999</v>
      </c>
      <c r="AV400" s="6">
        <f t="shared" si="80"/>
        <v>74</v>
      </c>
      <c r="AW400" s="5">
        <f t="shared" si="81"/>
        <v>0.34032954099646923</v>
      </c>
      <c r="AX400" s="5">
        <f t="shared" si="82"/>
        <v>1.0757197537027792</v>
      </c>
      <c r="AY400" s="5">
        <f t="shared" si="83"/>
        <v>0.13101000322684736</v>
      </c>
      <c r="AZ400" s="5">
        <f t="shared" si="84"/>
        <v>4.2048517520215635E-2</v>
      </c>
      <c r="BA400" s="5">
        <f t="shared" si="85"/>
        <v>8.0777460770328116E-2</v>
      </c>
      <c r="BB400" s="5">
        <f t="shared" si="86"/>
        <v>0.91399662476957722</v>
      </c>
      <c r="BC400" s="5">
        <f t="shared" si="87"/>
        <v>8.2937896322128779</v>
      </c>
      <c r="BD400" s="5">
        <f t="shared" si="88"/>
        <v>3.2440588431194009E-3</v>
      </c>
    </row>
    <row r="401" spans="1:56" x14ac:dyDescent="0.3">
      <c r="A401" s="1">
        <v>2019</v>
      </c>
      <c r="B401" s="1" t="s">
        <v>64</v>
      </c>
      <c r="C401" s="1" t="s">
        <v>454</v>
      </c>
      <c r="D401" s="1" t="s">
        <v>455</v>
      </c>
      <c r="E401" s="1" t="s">
        <v>63</v>
      </c>
      <c r="F401" s="1">
        <v>35.38993</v>
      </c>
      <c r="G401" s="1">
        <v>133.53595999999999</v>
      </c>
      <c r="H401" s="1" t="s">
        <v>65</v>
      </c>
      <c r="I401" s="1" t="s">
        <v>65</v>
      </c>
      <c r="J401" s="2">
        <v>64.31</v>
      </c>
      <c r="K401" s="2">
        <v>0.45600000000000002</v>
      </c>
      <c r="L401" s="2">
        <v>16.73</v>
      </c>
      <c r="M401" s="2">
        <v>3.93</v>
      </c>
      <c r="N401" s="2">
        <f t="shared" si="89"/>
        <v>3.5370035370035371</v>
      </c>
      <c r="O401" s="2"/>
      <c r="P401" s="2">
        <v>4.9400000000000004</v>
      </c>
      <c r="Q401" s="2">
        <v>2.0699999999999998</v>
      </c>
      <c r="R401" s="2">
        <f t="shared" si="79"/>
        <v>0.3691811475307607</v>
      </c>
      <c r="S401" s="2">
        <v>1.92</v>
      </c>
      <c r="T401" s="2">
        <v>4.25</v>
      </c>
      <c r="U401" s="2">
        <v>0.17</v>
      </c>
      <c r="V401" s="2">
        <v>904</v>
      </c>
      <c r="W401" s="2">
        <v>8.0060798420000001</v>
      </c>
      <c r="X401" s="2">
        <v>112.91</v>
      </c>
      <c r="Y401" s="2">
        <v>92</v>
      </c>
      <c r="Z401" s="2">
        <v>42.28</v>
      </c>
      <c r="AA401" s="2">
        <v>27.192884840000001</v>
      </c>
      <c r="AB401" s="2">
        <v>48.624539239999997</v>
      </c>
      <c r="AC401" s="2">
        <v>5.3196089100000004</v>
      </c>
      <c r="AD401" s="2">
        <v>18.956073320000002</v>
      </c>
      <c r="AE401" s="2">
        <v>2.7999855880000002</v>
      </c>
      <c r="AF401" s="2">
        <v>0.85906116399999999</v>
      </c>
      <c r="AG401" s="2">
        <v>1.9766590340000001</v>
      </c>
      <c r="AH401" s="2">
        <v>0.263540987</v>
      </c>
      <c r="AI401" s="2">
        <v>1.3767544679999999</v>
      </c>
      <c r="AJ401" s="2">
        <v>0.26208358199999998</v>
      </c>
      <c r="AK401" s="2">
        <v>0.70131589900000002</v>
      </c>
      <c r="AL401" s="2">
        <v>0.100017392</v>
      </c>
      <c r="AM401" s="2">
        <v>0.64316984099999996</v>
      </c>
      <c r="AN401" s="2">
        <v>9.1555792999999996E-2</v>
      </c>
      <c r="AO401" s="1">
        <v>2.5</v>
      </c>
      <c r="AP401" s="1">
        <v>19.97</v>
      </c>
      <c r="AQ401" s="1">
        <v>51</v>
      </c>
      <c r="AR401" s="1">
        <v>-746</v>
      </c>
      <c r="AS401" s="1">
        <v>458</v>
      </c>
      <c r="AT401" s="1">
        <v>13</v>
      </c>
      <c r="AU401" s="3">
        <v>0.40744178199999997</v>
      </c>
      <c r="AV401" s="6">
        <f t="shared" si="80"/>
        <v>92</v>
      </c>
      <c r="AW401" s="5">
        <f t="shared" si="81"/>
        <v>0.32816790898391524</v>
      </c>
      <c r="AX401" s="5">
        <f t="shared" si="82"/>
        <v>1.0702279913463137</v>
      </c>
      <c r="AY401" s="5">
        <f t="shared" si="83"/>
        <v>0.13714101323007422</v>
      </c>
      <c r="AZ401" s="5">
        <f t="shared" si="84"/>
        <v>5.1752021563342313E-2</v>
      </c>
      <c r="BA401" s="5">
        <f t="shared" si="85"/>
        <v>8.8088445078459351E-2</v>
      </c>
      <c r="BB401" s="5">
        <f t="shared" si="86"/>
        <v>1.0394500899081478</v>
      </c>
      <c r="BC401" s="5">
        <f t="shared" si="87"/>
        <v>8.1871541868450919</v>
      </c>
      <c r="BD401" s="5">
        <f t="shared" si="88"/>
        <v>3.625213973106388E-3</v>
      </c>
    </row>
    <row r="402" spans="1:56" x14ac:dyDescent="0.3">
      <c r="A402" s="1">
        <v>2019</v>
      </c>
      <c r="B402" s="1" t="s">
        <v>64</v>
      </c>
      <c r="C402" s="1" t="s">
        <v>361</v>
      </c>
      <c r="D402" s="1" t="s">
        <v>362</v>
      </c>
      <c r="E402" s="1" t="s">
        <v>63</v>
      </c>
      <c r="F402" s="1">
        <v>35.459690000000002</v>
      </c>
      <c r="G402" s="1">
        <v>133.55195000000001</v>
      </c>
      <c r="H402" s="1" t="s">
        <v>65</v>
      </c>
      <c r="I402" s="1" t="s">
        <v>65</v>
      </c>
      <c r="J402" s="2">
        <v>64.64</v>
      </c>
      <c r="K402" s="2">
        <v>0.38500000000000001</v>
      </c>
      <c r="L402" s="2">
        <v>17.010000000000002</v>
      </c>
      <c r="M402" s="2">
        <v>3.26</v>
      </c>
      <c r="N402" s="2">
        <f t="shared" si="89"/>
        <v>2.9340029340029337</v>
      </c>
      <c r="O402" s="2"/>
      <c r="P402" s="2">
        <v>4.13</v>
      </c>
      <c r="Q402" s="2">
        <v>1.72</v>
      </c>
      <c r="R402" s="2">
        <f t="shared" si="79"/>
        <v>0.36957432652940303</v>
      </c>
      <c r="S402" s="2">
        <v>1.7</v>
      </c>
      <c r="T402" s="2">
        <v>4.24</v>
      </c>
      <c r="U402" s="2">
        <v>0.08</v>
      </c>
      <c r="V402" s="2">
        <v>622</v>
      </c>
      <c r="W402" s="2">
        <v>5.3905488559999997</v>
      </c>
      <c r="X402" s="2">
        <v>115.39</v>
      </c>
      <c r="Y402" s="2">
        <v>78</v>
      </c>
      <c r="Z402" s="2">
        <v>30.98</v>
      </c>
      <c r="AA402" s="2">
        <v>14.6103463</v>
      </c>
      <c r="AB402" s="2">
        <v>30.56754376</v>
      </c>
      <c r="AC402" s="2">
        <v>2.8962202659999998</v>
      </c>
      <c r="AD402" s="2">
        <v>10.613054030000001</v>
      </c>
      <c r="AE402" s="2">
        <v>1.9149879780000001</v>
      </c>
      <c r="AF402" s="2">
        <v>0.65152098400000003</v>
      </c>
      <c r="AG402" s="2">
        <v>1.3314530099999999</v>
      </c>
      <c r="AH402" s="2">
        <v>0.18844830400000001</v>
      </c>
      <c r="AI402" s="2">
        <v>1.0122498090000001</v>
      </c>
      <c r="AJ402" s="2">
        <v>0.192758611</v>
      </c>
      <c r="AK402" s="2">
        <v>0.51630584599999996</v>
      </c>
      <c r="AL402" s="2">
        <v>7.6366660000000003E-2</v>
      </c>
      <c r="AM402" s="2">
        <v>0.47153553500000001</v>
      </c>
      <c r="AN402" s="2">
        <v>7.0799397999999999E-2</v>
      </c>
      <c r="AO402" s="1">
        <v>2.11</v>
      </c>
      <c r="AP402" s="1">
        <v>18.05</v>
      </c>
      <c r="AQ402" s="1">
        <v>48</v>
      </c>
      <c r="AR402" s="1">
        <v>-631</v>
      </c>
      <c r="AS402" s="1">
        <v>954</v>
      </c>
      <c r="AT402" s="1">
        <v>13</v>
      </c>
      <c r="AU402" s="3">
        <v>0.77196697599999997</v>
      </c>
      <c r="AV402" s="6">
        <f t="shared" si="80"/>
        <v>78</v>
      </c>
      <c r="AW402" s="5">
        <f t="shared" si="81"/>
        <v>0.33366025892506868</v>
      </c>
      <c r="AX402" s="5">
        <f t="shared" si="82"/>
        <v>1.0757197537027792</v>
      </c>
      <c r="AY402" s="5">
        <f t="shared" si="83"/>
        <v>0.1368183284930623</v>
      </c>
      <c r="AZ402" s="5">
        <f t="shared" si="84"/>
        <v>4.5822102425876005E-2</v>
      </c>
      <c r="BA402" s="5">
        <f t="shared" si="85"/>
        <v>7.3644793152639082E-2</v>
      </c>
      <c r="BB402" s="5">
        <f t="shared" si="86"/>
        <v>0.9192173299253763</v>
      </c>
      <c r="BC402" s="5">
        <f t="shared" si="87"/>
        <v>8.2893520328304469</v>
      </c>
      <c r="BD402" s="5">
        <f t="shared" si="88"/>
        <v>3.4042730067883461E-3</v>
      </c>
    </row>
    <row r="403" spans="1:56" x14ac:dyDescent="0.3">
      <c r="A403" s="1">
        <v>2019</v>
      </c>
      <c r="B403" s="1" t="s">
        <v>64</v>
      </c>
      <c r="C403" s="1" t="s">
        <v>427</v>
      </c>
      <c r="D403" s="1" t="s">
        <v>362</v>
      </c>
      <c r="E403" s="1" t="s">
        <v>63</v>
      </c>
      <c r="F403" s="1">
        <v>35.459690000000002</v>
      </c>
      <c r="G403" s="1">
        <v>133.55195000000001</v>
      </c>
      <c r="H403" s="1" t="s">
        <v>65</v>
      </c>
      <c r="I403" s="1" t="s">
        <v>65</v>
      </c>
      <c r="J403" s="2">
        <v>66.3</v>
      </c>
      <c r="K403" s="2">
        <v>0.38400000000000001</v>
      </c>
      <c r="L403" s="2">
        <v>17.440000000000001</v>
      </c>
      <c r="M403" s="2">
        <v>3.27</v>
      </c>
      <c r="N403" s="2">
        <f t="shared" si="89"/>
        <v>2.9430029430029427</v>
      </c>
      <c r="O403" s="2"/>
      <c r="P403" s="2">
        <v>4.34</v>
      </c>
      <c r="Q403" s="2">
        <v>1.74</v>
      </c>
      <c r="R403" s="2">
        <f t="shared" si="79"/>
        <v>0.3715564609242456</v>
      </c>
      <c r="S403" s="2">
        <v>1.75</v>
      </c>
      <c r="T403" s="2">
        <v>4.3499999999999996</v>
      </c>
      <c r="U403" s="2">
        <v>0.08</v>
      </c>
      <c r="V403" s="2">
        <v>655</v>
      </c>
      <c r="W403" s="2">
        <v>6.6257032650000003</v>
      </c>
      <c r="X403" s="2">
        <v>98.86</v>
      </c>
      <c r="Y403" s="2">
        <v>72</v>
      </c>
      <c r="Z403" s="2">
        <v>26.5</v>
      </c>
      <c r="AA403" s="2">
        <v>15.191940369999999</v>
      </c>
      <c r="AB403" s="2">
        <v>30.232281759999999</v>
      </c>
      <c r="AC403" s="2">
        <v>3.1899002030000001</v>
      </c>
      <c r="AD403" s="2">
        <v>11.869314060000001</v>
      </c>
      <c r="AE403" s="2">
        <v>2.154396765</v>
      </c>
      <c r="AF403" s="2">
        <v>0.697437207</v>
      </c>
      <c r="AG403" s="2">
        <v>1.5388302739999999</v>
      </c>
      <c r="AH403" s="2">
        <v>0.208530726</v>
      </c>
      <c r="AI403" s="2">
        <v>1.1486420079999999</v>
      </c>
      <c r="AJ403" s="2">
        <v>0.22014379100000001</v>
      </c>
      <c r="AK403" s="2">
        <v>0.60633928699999995</v>
      </c>
      <c r="AL403" s="2">
        <v>8.4311495E-2</v>
      </c>
      <c r="AM403" s="2">
        <v>0.57321481399999996</v>
      </c>
      <c r="AN403" s="2">
        <v>8.5855784000000004E-2</v>
      </c>
      <c r="AO403" s="1">
        <v>2.2200000000000002</v>
      </c>
      <c r="AP403" s="1">
        <v>17.32</v>
      </c>
      <c r="AQ403" s="1">
        <v>46.2</v>
      </c>
      <c r="AR403" s="1">
        <v>-728</v>
      </c>
      <c r="AS403" s="1">
        <v>2710</v>
      </c>
      <c r="AT403" s="1">
        <v>13</v>
      </c>
      <c r="AU403" s="3">
        <v>0.50715414700000006</v>
      </c>
      <c r="AV403" s="6">
        <f t="shared" si="80"/>
        <v>72</v>
      </c>
      <c r="AW403" s="5">
        <f t="shared" si="81"/>
        <v>0.34209493919183992</v>
      </c>
      <c r="AX403" s="5">
        <f t="shared" si="82"/>
        <v>1.1033449825262105</v>
      </c>
      <c r="AY403" s="5">
        <f t="shared" si="83"/>
        <v>0.1403678606001936</v>
      </c>
      <c r="AZ403" s="5">
        <f t="shared" si="84"/>
        <v>4.7169811320754713E-2</v>
      </c>
      <c r="BA403" s="5">
        <f t="shared" si="85"/>
        <v>7.7389443651925821E-2</v>
      </c>
      <c r="BB403" s="5">
        <f t="shared" si="86"/>
        <v>0.90692199430052234</v>
      </c>
      <c r="BC403" s="5">
        <f t="shared" si="87"/>
        <v>8.2998030681115722</v>
      </c>
      <c r="BD403" s="5">
        <f t="shared" si="88"/>
        <v>3.1754194595480082E-3</v>
      </c>
    </row>
    <row r="404" spans="1:56" x14ac:dyDescent="0.3">
      <c r="A404" s="1">
        <v>2019</v>
      </c>
      <c r="B404" s="1" t="s">
        <v>64</v>
      </c>
      <c r="C404" s="1" t="s">
        <v>444</v>
      </c>
      <c r="D404" s="1" t="s">
        <v>362</v>
      </c>
      <c r="E404" s="1" t="s">
        <v>63</v>
      </c>
      <c r="F404" s="1">
        <v>35.459690000000002</v>
      </c>
      <c r="G404" s="1">
        <v>133.55195000000001</v>
      </c>
      <c r="H404" s="1" t="s">
        <v>65</v>
      </c>
      <c r="I404" s="1" t="s">
        <v>65</v>
      </c>
      <c r="J404" s="2">
        <v>64.400000000000006</v>
      </c>
      <c r="K404" s="2">
        <v>0.42</v>
      </c>
      <c r="L404" s="2">
        <v>16.95</v>
      </c>
      <c r="M404" s="2">
        <v>3.36</v>
      </c>
      <c r="N404" s="2">
        <f t="shared" si="89"/>
        <v>3.0240030240030236</v>
      </c>
      <c r="O404" s="2"/>
      <c r="P404" s="2">
        <v>4.09</v>
      </c>
      <c r="Q404" s="2">
        <v>1.82</v>
      </c>
      <c r="R404" s="2">
        <f t="shared" si="79"/>
        <v>0.37572230879739932</v>
      </c>
      <c r="S404" s="2">
        <v>1.76</v>
      </c>
      <c r="T404" s="2">
        <v>4.16</v>
      </c>
      <c r="U404" s="2">
        <v>0.06</v>
      </c>
      <c r="V404" s="2">
        <v>622</v>
      </c>
      <c r="W404" s="2">
        <v>4.7991120020000002</v>
      </c>
      <c r="X404" s="2">
        <v>129.61000000000001</v>
      </c>
      <c r="Y404" s="2">
        <v>83</v>
      </c>
      <c r="Z404" s="2">
        <v>26.41</v>
      </c>
      <c r="AA404" s="2">
        <v>11.82008649</v>
      </c>
      <c r="AB404" s="2">
        <v>21.338653610000001</v>
      </c>
      <c r="AC404" s="2">
        <v>2.0583420800000001</v>
      </c>
      <c r="AD404" s="2">
        <v>7.4535787390000001</v>
      </c>
      <c r="AE404" s="2">
        <v>1.401605416</v>
      </c>
      <c r="AF404" s="2">
        <v>0.66659342200000005</v>
      </c>
      <c r="AG404" s="2">
        <v>1.0170944790000001</v>
      </c>
      <c r="AH404" s="2">
        <v>0.15372041</v>
      </c>
      <c r="AI404" s="2">
        <v>0.84687206999999998</v>
      </c>
      <c r="AJ404" s="2">
        <v>0.164681472</v>
      </c>
      <c r="AK404" s="2">
        <v>0.45328633499999998</v>
      </c>
      <c r="AL404" s="2">
        <v>6.8106771999999996E-2</v>
      </c>
      <c r="AM404" s="2">
        <v>0.44760944400000002</v>
      </c>
      <c r="AN404" s="2">
        <v>7.0954788000000005E-2</v>
      </c>
      <c r="AO404" s="1">
        <v>1.9</v>
      </c>
      <c r="AP404" s="1">
        <v>16.5</v>
      </c>
      <c r="AQ404" s="1">
        <v>67.2</v>
      </c>
      <c r="AR404" s="1">
        <v>-502</v>
      </c>
      <c r="AS404" s="1">
        <v>3662</v>
      </c>
      <c r="AT404" s="1">
        <v>13</v>
      </c>
      <c r="AU404" s="3">
        <v>0.43820811700000001</v>
      </c>
      <c r="AV404" s="6">
        <f t="shared" si="80"/>
        <v>83</v>
      </c>
      <c r="AW404" s="5">
        <f t="shared" si="81"/>
        <v>0.33248332679482145</v>
      </c>
      <c r="AX404" s="5">
        <f t="shared" si="82"/>
        <v>1.0717257447162589</v>
      </c>
      <c r="AY404" s="5">
        <f t="shared" si="83"/>
        <v>0.13423685059696677</v>
      </c>
      <c r="AZ404" s="5">
        <f t="shared" si="84"/>
        <v>4.7439353099730457E-2</v>
      </c>
      <c r="BA404" s="5">
        <f t="shared" si="85"/>
        <v>7.293152639087018E-2</v>
      </c>
      <c r="BB404" s="5">
        <f t="shared" si="86"/>
        <v>0.91919959447115152</v>
      </c>
      <c r="BC404" s="5">
        <f t="shared" si="87"/>
        <v>8.2893671079665374</v>
      </c>
      <c r="BD404" s="5">
        <f t="shared" si="88"/>
        <v>3.6225502454549424E-3</v>
      </c>
    </row>
    <row r="405" spans="1:56" x14ac:dyDescent="0.3">
      <c r="A405" s="1">
        <v>2019</v>
      </c>
      <c r="B405" s="1" t="s">
        <v>81</v>
      </c>
      <c r="C405" s="1" t="s">
        <v>440</v>
      </c>
      <c r="D405" s="1" t="s">
        <v>82</v>
      </c>
      <c r="E405" s="1" t="s">
        <v>83</v>
      </c>
      <c r="F405" s="1">
        <v>36.25</v>
      </c>
      <c r="G405" s="1">
        <v>46.27</v>
      </c>
      <c r="H405" s="1" t="s">
        <v>57</v>
      </c>
      <c r="I405" s="1" t="s">
        <v>65</v>
      </c>
      <c r="J405" s="2">
        <v>59.1</v>
      </c>
      <c r="K405" s="2">
        <v>0.86</v>
      </c>
      <c r="L405" s="2">
        <v>15.4</v>
      </c>
      <c r="M405" s="2">
        <v>5.22</v>
      </c>
      <c r="N405" s="2">
        <f t="shared" si="89"/>
        <v>4.6980046980046977</v>
      </c>
      <c r="O405" s="2"/>
      <c r="P405" s="2">
        <v>4.54</v>
      </c>
      <c r="Q405" s="2">
        <v>4.1500000000000004</v>
      </c>
      <c r="R405" s="2">
        <f t="shared" si="79"/>
        <v>0.46903230068761853</v>
      </c>
      <c r="S405" s="2">
        <v>2.25</v>
      </c>
      <c r="T405" s="2">
        <v>4.42</v>
      </c>
      <c r="U405" s="2">
        <v>0.34</v>
      </c>
      <c r="V405" s="2">
        <v>760</v>
      </c>
      <c r="W405" s="2">
        <v>10.5</v>
      </c>
      <c r="X405" s="2">
        <v>72.38</v>
      </c>
      <c r="Y405" s="2">
        <v>198</v>
      </c>
      <c r="Z405" s="2">
        <v>40.78</v>
      </c>
      <c r="AA405" s="2">
        <v>42</v>
      </c>
      <c r="AB405" s="2">
        <v>74.7</v>
      </c>
      <c r="AC405" s="2">
        <v>7.88</v>
      </c>
      <c r="AD405" s="2">
        <v>28.6</v>
      </c>
      <c r="AE405" s="2">
        <v>4.32</v>
      </c>
      <c r="AF405" s="2">
        <v>1.3</v>
      </c>
      <c r="AG405" s="2">
        <v>3.23</v>
      </c>
      <c r="AH405" s="2">
        <v>0.41099999999999998</v>
      </c>
      <c r="AI405" s="2">
        <v>2.25</v>
      </c>
      <c r="AJ405" s="2">
        <v>0.39100000000000001</v>
      </c>
      <c r="AK405" s="2">
        <v>1.07</v>
      </c>
      <c r="AL405" s="2">
        <v>0.153</v>
      </c>
      <c r="AM405" s="2">
        <v>1.03</v>
      </c>
      <c r="AN405" s="2">
        <v>0.14299999999999999</v>
      </c>
      <c r="AO405" s="1">
        <v>2.94</v>
      </c>
      <c r="AP405" s="1">
        <v>19.809999999999999</v>
      </c>
      <c r="AQ405" s="1">
        <v>49.7</v>
      </c>
      <c r="AR405" s="1">
        <v>-698</v>
      </c>
      <c r="AS405" s="1">
        <v>2723</v>
      </c>
      <c r="AT405" s="1">
        <v>13</v>
      </c>
      <c r="AU405" s="3">
        <v>0.46614881800000002</v>
      </c>
      <c r="AV405" s="6">
        <f t="shared" si="80"/>
        <v>198</v>
      </c>
      <c r="AW405" s="5">
        <f t="shared" si="81"/>
        <v>0.30207924676343662</v>
      </c>
      <c r="AX405" s="5">
        <f t="shared" si="82"/>
        <v>0.98352471293060406</v>
      </c>
      <c r="AY405" s="5">
        <f t="shared" si="83"/>
        <v>0.14262665375927719</v>
      </c>
      <c r="AZ405" s="5">
        <f t="shared" si="84"/>
        <v>6.0646900269541774E-2</v>
      </c>
      <c r="BA405" s="5">
        <f t="shared" si="85"/>
        <v>8.0955777460770331E-2</v>
      </c>
      <c r="BB405" s="5">
        <f t="shared" si="86"/>
        <v>1.2291556832731734</v>
      </c>
      <c r="BC405" s="5">
        <f t="shared" si="87"/>
        <v>8.0259044324848183</v>
      </c>
      <c r="BD405" s="5">
        <f t="shared" si="88"/>
        <v>6.6401995311820058E-3</v>
      </c>
    </row>
    <row r="407" spans="1:56" x14ac:dyDescent="0.3">
      <c r="A407" t="s">
        <v>557</v>
      </c>
    </row>
    <row r="408" spans="1:56" x14ac:dyDescent="0.3">
      <c r="A408" t="s">
        <v>558</v>
      </c>
    </row>
    <row r="409" spans="1:56" x14ac:dyDescent="0.3">
      <c r="A409" t="s">
        <v>559</v>
      </c>
    </row>
    <row r="410" spans="1:56" x14ac:dyDescent="0.3">
      <c r="A410"/>
    </row>
    <row r="411" spans="1:56" x14ac:dyDescent="0.3">
      <c r="A411"/>
    </row>
    <row r="412" spans="1:56" x14ac:dyDescent="0.3">
      <c r="A412" t="s">
        <v>560</v>
      </c>
    </row>
    <row r="413" spans="1:56" x14ac:dyDescent="0.3">
      <c r="A413" t="s">
        <v>561</v>
      </c>
    </row>
    <row r="414" spans="1:56" x14ac:dyDescent="0.3">
      <c r="A414" t="s">
        <v>562</v>
      </c>
    </row>
    <row r="415" spans="1:56" x14ac:dyDescent="0.3">
      <c r="A415" t="s">
        <v>563</v>
      </c>
    </row>
    <row r="416" spans="1:56" x14ac:dyDescent="0.3">
      <c r="A416" t="s">
        <v>564</v>
      </c>
    </row>
    <row r="417" spans="1:1" x14ac:dyDescent="0.3">
      <c r="A417" t="s">
        <v>565</v>
      </c>
    </row>
    <row r="418" spans="1:1" x14ac:dyDescent="0.3">
      <c r="A418" t="s">
        <v>566</v>
      </c>
    </row>
    <row r="419" spans="1:1" x14ac:dyDescent="0.3">
      <c r="A419" t="s">
        <v>567</v>
      </c>
    </row>
    <row r="420" spans="1:1" x14ac:dyDescent="0.3">
      <c r="A420" t="s">
        <v>568</v>
      </c>
    </row>
    <row r="421" spans="1:1" x14ac:dyDescent="0.3">
      <c r="A421" t="s">
        <v>569</v>
      </c>
    </row>
    <row r="422" spans="1:1" x14ac:dyDescent="0.3">
      <c r="A422" t="s">
        <v>570</v>
      </c>
    </row>
    <row r="423" spans="1:1" x14ac:dyDescent="0.3">
      <c r="A423" t="s">
        <v>571</v>
      </c>
    </row>
    <row r="424" spans="1:1" x14ac:dyDescent="0.3">
      <c r="A424" t="s">
        <v>572</v>
      </c>
    </row>
    <row r="425" spans="1:1" x14ac:dyDescent="0.3">
      <c r="A425" t="s">
        <v>573</v>
      </c>
    </row>
    <row r="426" spans="1:1" x14ac:dyDescent="0.3">
      <c r="A426" t="s">
        <v>574</v>
      </c>
    </row>
    <row r="427" spans="1:1" x14ac:dyDescent="0.3">
      <c r="A427" t="s">
        <v>575</v>
      </c>
    </row>
    <row r="428" spans="1:1" x14ac:dyDescent="0.3">
      <c r="A428" t="s">
        <v>576</v>
      </c>
    </row>
    <row r="429" spans="1:1" x14ac:dyDescent="0.3">
      <c r="A429" t="s">
        <v>577</v>
      </c>
    </row>
    <row r="430" spans="1:1" x14ac:dyDescent="0.3">
      <c r="A430" t="s">
        <v>578</v>
      </c>
    </row>
    <row r="431" spans="1:1" x14ac:dyDescent="0.3">
      <c r="A431" t="s">
        <v>579</v>
      </c>
    </row>
    <row r="432" spans="1:1" x14ac:dyDescent="0.3">
      <c r="A432" t="s">
        <v>580</v>
      </c>
    </row>
    <row r="433" spans="1:1" x14ac:dyDescent="0.3">
      <c r="A433" t="s">
        <v>581</v>
      </c>
    </row>
    <row r="434" spans="1:1" x14ac:dyDescent="0.3">
      <c r="A434" t="s">
        <v>582</v>
      </c>
    </row>
    <row r="435" spans="1:1" x14ac:dyDescent="0.3">
      <c r="A435" t="s">
        <v>583</v>
      </c>
    </row>
    <row r="436" spans="1:1" x14ac:dyDescent="0.3">
      <c r="A436" t="s">
        <v>584</v>
      </c>
    </row>
    <row r="437" spans="1:1" x14ac:dyDescent="0.3">
      <c r="A437" t="s">
        <v>585</v>
      </c>
    </row>
    <row r="438" spans="1:1" x14ac:dyDescent="0.3">
      <c r="A438" t="s">
        <v>586</v>
      </c>
    </row>
    <row r="439" spans="1:1" x14ac:dyDescent="0.3">
      <c r="A439" t="s">
        <v>587</v>
      </c>
    </row>
    <row r="440" spans="1:1" x14ac:dyDescent="0.3">
      <c r="A440" t="s">
        <v>588</v>
      </c>
    </row>
    <row r="441" spans="1:1" x14ac:dyDescent="0.3">
      <c r="A441" t="s">
        <v>589</v>
      </c>
    </row>
    <row r="442" spans="1:1" x14ac:dyDescent="0.3">
      <c r="A442" t="s">
        <v>590</v>
      </c>
    </row>
    <row r="443" spans="1:1" x14ac:dyDescent="0.3">
      <c r="A443" t="s">
        <v>591</v>
      </c>
    </row>
    <row r="444" spans="1:1" x14ac:dyDescent="0.3">
      <c r="A444" t="s">
        <v>592</v>
      </c>
    </row>
    <row r="445" spans="1:1" x14ac:dyDescent="0.3">
      <c r="A445" t="s">
        <v>593</v>
      </c>
    </row>
    <row r="446" spans="1:1" x14ac:dyDescent="0.3">
      <c r="A446" t="s">
        <v>594</v>
      </c>
    </row>
    <row r="447" spans="1:1" x14ac:dyDescent="0.3">
      <c r="A447" t="s">
        <v>595</v>
      </c>
    </row>
    <row r="448" spans="1:1" x14ac:dyDescent="0.3">
      <c r="A448" t="s">
        <v>596</v>
      </c>
    </row>
    <row r="449" spans="1:1" x14ac:dyDescent="0.3">
      <c r="A449" t="s">
        <v>597</v>
      </c>
    </row>
    <row r="450" spans="1:1" x14ac:dyDescent="0.3">
      <c r="A450" t="s">
        <v>598</v>
      </c>
    </row>
    <row r="451" spans="1:1" x14ac:dyDescent="0.3">
      <c r="A451" t="s">
        <v>599</v>
      </c>
    </row>
    <row r="452" spans="1:1" x14ac:dyDescent="0.3">
      <c r="A452" t="s">
        <v>600</v>
      </c>
    </row>
    <row r="453" spans="1:1" x14ac:dyDescent="0.3">
      <c r="A453" t="s">
        <v>601</v>
      </c>
    </row>
    <row r="454" spans="1:1" x14ac:dyDescent="0.3">
      <c r="A454" t="s">
        <v>602</v>
      </c>
    </row>
    <row r="455" spans="1:1" x14ac:dyDescent="0.3">
      <c r="A455" t="s">
        <v>603</v>
      </c>
    </row>
    <row r="456" spans="1:1" x14ac:dyDescent="0.3">
      <c r="A456" t="s">
        <v>604</v>
      </c>
    </row>
    <row r="457" spans="1:1" x14ac:dyDescent="0.3">
      <c r="A457" t="s">
        <v>605</v>
      </c>
    </row>
    <row r="458" spans="1:1" x14ac:dyDescent="0.3">
      <c r="A458" t="s">
        <v>606</v>
      </c>
    </row>
    <row r="459" spans="1:1" x14ac:dyDescent="0.3">
      <c r="A459" t="s">
        <v>607</v>
      </c>
    </row>
    <row r="460" spans="1:1" x14ac:dyDescent="0.3">
      <c r="A460" t="s">
        <v>608</v>
      </c>
    </row>
    <row r="461" spans="1:1" x14ac:dyDescent="0.3">
      <c r="A461" t="s">
        <v>609</v>
      </c>
    </row>
    <row r="462" spans="1:1" x14ac:dyDescent="0.3">
      <c r="A462" t="s">
        <v>610</v>
      </c>
    </row>
    <row r="463" spans="1:1" x14ac:dyDescent="0.3">
      <c r="A463" t="s">
        <v>611</v>
      </c>
    </row>
    <row r="464" spans="1:1" x14ac:dyDescent="0.3">
      <c r="A464" t="s">
        <v>612</v>
      </c>
    </row>
    <row r="465" spans="1:1" x14ac:dyDescent="0.3">
      <c r="A465" t="s">
        <v>613</v>
      </c>
    </row>
    <row r="466" spans="1:1" x14ac:dyDescent="0.3">
      <c r="A466" t="s">
        <v>614</v>
      </c>
    </row>
    <row r="467" spans="1:1" x14ac:dyDescent="0.3">
      <c r="A467" t="s">
        <v>615</v>
      </c>
    </row>
    <row r="468" spans="1:1" x14ac:dyDescent="0.3">
      <c r="A468" t="s">
        <v>616</v>
      </c>
    </row>
    <row r="469" spans="1:1" x14ac:dyDescent="0.3">
      <c r="A469" t="s">
        <v>617</v>
      </c>
    </row>
    <row r="470" spans="1:1" x14ac:dyDescent="0.3">
      <c r="A470" t="s">
        <v>618</v>
      </c>
    </row>
    <row r="471" spans="1:1" x14ac:dyDescent="0.3">
      <c r="A471" t="s">
        <v>619</v>
      </c>
    </row>
    <row r="472" spans="1:1" x14ac:dyDescent="0.3">
      <c r="A472" t="s">
        <v>620</v>
      </c>
    </row>
    <row r="473" spans="1:1" x14ac:dyDescent="0.3">
      <c r="A473" t="s">
        <v>621</v>
      </c>
    </row>
    <row r="474" spans="1:1" x14ac:dyDescent="0.3">
      <c r="A474" t="s">
        <v>622</v>
      </c>
    </row>
    <row r="475" spans="1:1" x14ac:dyDescent="0.3">
      <c r="A475" t="s">
        <v>623</v>
      </c>
    </row>
    <row r="476" spans="1:1" x14ac:dyDescent="0.3">
      <c r="A476" t="s">
        <v>624</v>
      </c>
    </row>
    <row r="477" spans="1:1" x14ac:dyDescent="0.3">
      <c r="A477" t="s">
        <v>625</v>
      </c>
    </row>
    <row r="478" spans="1:1" x14ac:dyDescent="0.3">
      <c r="A478" t="s">
        <v>626</v>
      </c>
    </row>
    <row r="479" spans="1:1" x14ac:dyDescent="0.3">
      <c r="A479" t="s">
        <v>627</v>
      </c>
    </row>
    <row r="480" spans="1:1" x14ac:dyDescent="0.3">
      <c r="A480" t="s">
        <v>628</v>
      </c>
    </row>
    <row r="481" spans="1:1" x14ac:dyDescent="0.3">
      <c r="A481" t="s">
        <v>629</v>
      </c>
    </row>
    <row r="482" spans="1:1" x14ac:dyDescent="0.3">
      <c r="A482" t="s">
        <v>630</v>
      </c>
    </row>
    <row r="483" spans="1:1" x14ac:dyDescent="0.3">
      <c r="A483" t="s">
        <v>631</v>
      </c>
    </row>
    <row r="484" spans="1:1" x14ac:dyDescent="0.3">
      <c r="A484" t="s">
        <v>632</v>
      </c>
    </row>
    <row r="485" spans="1:1" x14ac:dyDescent="0.3">
      <c r="A485" t="s">
        <v>633</v>
      </c>
    </row>
    <row r="486" spans="1:1" x14ac:dyDescent="0.3">
      <c r="A486" t="s">
        <v>634</v>
      </c>
    </row>
    <row r="487" spans="1:1" x14ac:dyDescent="0.3">
      <c r="A487" t="s">
        <v>635</v>
      </c>
    </row>
    <row r="488" spans="1:1" x14ac:dyDescent="0.3">
      <c r="A488" t="s">
        <v>636</v>
      </c>
    </row>
    <row r="489" spans="1:1" x14ac:dyDescent="0.3">
      <c r="A489" t="s">
        <v>637</v>
      </c>
    </row>
    <row r="490" spans="1:1" x14ac:dyDescent="0.3">
      <c r="A490" t="s">
        <v>638</v>
      </c>
    </row>
    <row r="491" spans="1:1" x14ac:dyDescent="0.3">
      <c r="A491" t="s">
        <v>639</v>
      </c>
    </row>
    <row r="492" spans="1:1" x14ac:dyDescent="0.3">
      <c r="A492" t="s">
        <v>640</v>
      </c>
    </row>
    <row r="493" spans="1:1" x14ac:dyDescent="0.3">
      <c r="A493" t="s">
        <v>641</v>
      </c>
    </row>
    <row r="494" spans="1:1" x14ac:dyDescent="0.3">
      <c r="A494" t="s">
        <v>642</v>
      </c>
    </row>
    <row r="495" spans="1:1" x14ac:dyDescent="0.3">
      <c r="A495" t="s">
        <v>643</v>
      </c>
    </row>
    <row r="496" spans="1:1" x14ac:dyDescent="0.3">
      <c r="A496" t="s">
        <v>644</v>
      </c>
    </row>
    <row r="497" spans="1:1" x14ac:dyDescent="0.3">
      <c r="A497" t="s">
        <v>645</v>
      </c>
    </row>
    <row r="498" spans="1:1" x14ac:dyDescent="0.3">
      <c r="A498"/>
    </row>
    <row r="499" spans="1:1" x14ac:dyDescent="0.3">
      <c r="A499" t="s">
        <v>646</v>
      </c>
    </row>
    <row r="500" spans="1:1" x14ac:dyDescent="0.3">
      <c r="A500" t="s">
        <v>647</v>
      </c>
    </row>
  </sheetData>
  <conditionalFormatting sqref="BD1:BD1048576">
    <cfRule type="top10" dxfId="0" priority="1" rank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8D030-A1AC-4AB2-ABBE-B76E0B04077D}">
  <dimension ref="A1"/>
  <sheetViews>
    <sheetView workbookViewId="0">
      <selection activeCell="A2" sqref="A2"/>
    </sheetView>
  </sheetViews>
  <sheetFormatPr defaultRowHeight="14.4" x14ac:dyDescent="0.3"/>
  <sheetData>
    <row r="1" spans="1:1" x14ac:dyDescent="0.3">
      <c r="A1" t="s">
        <v>662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adakite_230803</vt:lpstr>
      <vt:lpstr>G51637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Yajie Gao</dc:creator>
  <cp:lastModifiedBy>Jennifer Olivarez</cp:lastModifiedBy>
  <dcterms:created xsi:type="dcterms:W3CDTF">2023-08-03T08:07:44Z</dcterms:created>
  <dcterms:modified xsi:type="dcterms:W3CDTF">2023-11-16T22:02:41Z</dcterms:modified>
</cp:coreProperties>
</file>