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1 蒋少涌\JIANG SY paper writing\张浩翔 2022-10\2022-2 monazite and allanite in carbonatite CG rejected AM\2022-5 revised AM\Zhang HX ms revised for AM\"/>
    </mc:Choice>
  </mc:AlternateContent>
  <bookViews>
    <workbookView xWindow="28680" yWindow="-120" windowWidth="24240" windowHeight="13740"/>
  </bookViews>
  <sheets>
    <sheet name="sheet1" sheetId="1" r:id="rId1"/>
    <sheet name="Standard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6" i="1" l="1"/>
  <c r="L46" i="1"/>
  <c r="M46" i="1" s="1"/>
  <c r="N45" i="1"/>
  <c r="L45" i="1"/>
  <c r="M45" i="1" s="1"/>
  <c r="N44" i="1"/>
  <c r="L44" i="1"/>
  <c r="M44" i="1" s="1"/>
  <c r="N43" i="1"/>
  <c r="L43" i="1"/>
  <c r="M43" i="1" s="1"/>
  <c r="N42" i="1"/>
  <c r="L42" i="1"/>
  <c r="M42" i="1" s="1"/>
  <c r="N41" i="1"/>
  <c r="L41" i="1"/>
  <c r="M41" i="1" s="1"/>
  <c r="N40" i="1"/>
  <c r="L40" i="1"/>
  <c r="M40" i="1" s="1"/>
  <c r="N39" i="1"/>
  <c r="L39" i="1"/>
  <c r="M39" i="1" s="1"/>
  <c r="N37" i="1"/>
  <c r="L37" i="1"/>
  <c r="M37" i="1" s="1"/>
  <c r="N36" i="1"/>
  <c r="M36" i="1"/>
  <c r="L36" i="1"/>
  <c r="N35" i="1"/>
  <c r="M35" i="1"/>
  <c r="L35" i="1"/>
  <c r="N34" i="1"/>
  <c r="L34" i="1"/>
  <c r="M34" i="1" s="1"/>
  <c r="N33" i="1"/>
  <c r="L33" i="1"/>
  <c r="M33" i="1" s="1"/>
  <c r="N32" i="1"/>
  <c r="M32" i="1"/>
  <c r="L32" i="1"/>
  <c r="N31" i="1"/>
  <c r="M31" i="1"/>
  <c r="L31" i="1"/>
  <c r="N30" i="1"/>
  <c r="L30" i="1"/>
  <c r="M30" i="1" s="1"/>
  <c r="N29" i="1"/>
  <c r="L29" i="1"/>
  <c r="M29" i="1" s="1"/>
  <c r="N28" i="1"/>
  <c r="M28" i="1"/>
  <c r="L28" i="1"/>
  <c r="N27" i="1"/>
  <c r="M27" i="1"/>
  <c r="L27" i="1"/>
  <c r="N25" i="1"/>
  <c r="L25" i="1"/>
  <c r="M25" i="1" s="1"/>
  <c r="N24" i="1"/>
  <c r="M24" i="1"/>
  <c r="L24" i="1"/>
  <c r="N23" i="1"/>
  <c r="M23" i="1"/>
  <c r="L23" i="1"/>
  <c r="N22" i="1"/>
  <c r="L22" i="1"/>
  <c r="M22" i="1" s="1"/>
  <c r="N21" i="1"/>
  <c r="L21" i="1"/>
  <c r="M21" i="1" s="1"/>
  <c r="N20" i="1"/>
  <c r="M20" i="1"/>
  <c r="L20" i="1"/>
  <c r="N19" i="1"/>
  <c r="M19" i="1"/>
  <c r="L19" i="1"/>
  <c r="N18" i="1"/>
  <c r="L18" i="1"/>
  <c r="M18" i="1" s="1"/>
  <c r="N17" i="1"/>
  <c r="L17" i="1"/>
  <c r="M17" i="1" s="1"/>
  <c r="N16" i="1"/>
  <c r="M16" i="1"/>
  <c r="L16" i="1"/>
  <c r="N15" i="1"/>
  <c r="M15" i="1"/>
  <c r="L15" i="1"/>
  <c r="N14" i="1"/>
  <c r="L14" i="1"/>
  <c r="M14" i="1" s="1"/>
  <c r="N12" i="1"/>
  <c r="L12" i="1"/>
  <c r="M12" i="1" s="1"/>
  <c r="N11" i="1"/>
  <c r="M11" i="1"/>
  <c r="L11" i="1"/>
  <c r="N10" i="1"/>
  <c r="M10" i="1"/>
  <c r="L10" i="1"/>
  <c r="N9" i="1"/>
  <c r="L9" i="1"/>
  <c r="M9" i="1" s="1"/>
  <c r="N8" i="1"/>
  <c r="L8" i="1"/>
  <c r="M8" i="1" s="1"/>
  <c r="N7" i="1"/>
  <c r="M7" i="1"/>
  <c r="L7" i="1"/>
  <c r="N6" i="1"/>
  <c r="M6" i="1"/>
  <c r="L6" i="1"/>
  <c r="N5" i="1"/>
  <c r="L5" i="1"/>
  <c r="M5" i="1" s="1"/>
  <c r="N4" i="1"/>
  <c r="L4" i="1"/>
  <c r="M4" i="1" s="1"/>
  <c r="N3" i="1"/>
  <c r="M3" i="1"/>
  <c r="L3" i="1"/>
</calcChain>
</file>

<file path=xl/sharedStrings.xml><?xml version="1.0" encoding="utf-8"?>
<sst xmlns="http://schemas.openxmlformats.org/spreadsheetml/2006/main" count="219" uniqueCount="74">
  <si>
    <t>Sample Name</t>
  </si>
  <si>
    <t>2SE</t>
  </si>
  <si>
    <t>87Sr/86Sr</t>
  </si>
  <si>
    <t>84Sr/86Sr</t>
  </si>
  <si>
    <t>T（Ma）</t>
  </si>
  <si>
    <t>147Sm/144Nd</t>
  </si>
  <si>
    <t>±2σ</t>
  </si>
  <si>
    <t>143Nd/144Nd</t>
  </si>
  <si>
    <t>（143Nd/144Nd）i</t>
  </si>
  <si>
    <t>εNd（t）</t>
  </si>
  <si>
    <t>TDM（Ma）</t>
  </si>
  <si>
    <t>Type</t>
    <phoneticPr fontId="2" type="noConversion"/>
  </si>
  <si>
    <t>HJG-67-01</t>
  </si>
  <si>
    <t>HJG-67-02</t>
  </si>
  <si>
    <t>HJG-67-03</t>
  </si>
  <si>
    <t>HJG-67-04</t>
  </si>
  <si>
    <t>HJG-67-05</t>
  </si>
  <si>
    <t>HJG-67-06</t>
  </si>
  <si>
    <t>HJG-67-07</t>
  </si>
  <si>
    <t>HJG-67-08</t>
  </si>
  <si>
    <t>HJG-67-09</t>
  </si>
  <si>
    <t>HJG-67-10</t>
  </si>
  <si>
    <t>HJG-65-002</t>
  </si>
  <si>
    <t>HJG-65-003</t>
  </si>
  <si>
    <t>HJG-65-01</t>
  </si>
  <si>
    <t>HJG-65-02</t>
  </si>
  <si>
    <t>HJG-65-03</t>
  </si>
  <si>
    <t>HJG-65-04</t>
  </si>
  <si>
    <t>HJG-65-05</t>
  </si>
  <si>
    <t>HJG-65-06</t>
  </si>
  <si>
    <t>HJG-65-07</t>
  </si>
  <si>
    <t>HJG-65-08</t>
  </si>
  <si>
    <t>HJG-65-09</t>
  </si>
  <si>
    <t>HJG-65-10</t>
  </si>
  <si>
    <t>HJG-67-A1-1</t>
  </si>
  <si>
    <t>HJG-67-A1-2</t>
  </si>
  <si>
    <t>HJG-67-A1-3</t>
  </si>
  <si>
    <t>HJG-65-A-2</t>
  </si>
  <si>
    <t>HJG-65-A-3</t>
  </si>
  <si>
    <t>HJG-65-A-4</t>
  </si>
  <si>
    <t>HJG-65-B1-1</t>
  </si>
  <si>
    <t>HJG-65-B1-2</t>
  </si>
  <si>
    <t>HJG-65-C-1</t>
  </si>
  <si>
    <t>HJG-65-C-2</t>
  </si>
  <si>
    <t>HJG-65-C-3</t>
  </si>
  <si>
    <t>HJG-65-B2-1</t>
  </si>
  <si>
    <t>HJG-65-B2-2</t>
  </si>
  <si>
    <t>HJG-65-A-1</t>
  </si>
  <si>
    <t>HJG-67-A2-1</t>
  </si>
  <si>
    <t>HJG-67-A2-2</t>
  </si>
  <si>
    <t>HJG-67-A3-1</t>
  </si>
  <si>
    <t>HJG-67-A3-2</t>
  </si>
  <si>
    <t>HJG-67-A3-3</t>
  </si>
  <si>
    <t>-</t>
    <phoneticPr fontId="2" type="noConversion"/>
  </si>
  <si>
    <t>Monazite
type v-2</t>
    <phoneticPr fontId="2" type="noConversion"/>
  </si>
  <si>
    <t>Monazite
type v-1</t>
    <phoneticPr fontId="2" type="noConversion"/>
  </si>
  <si>
    <t>Allanite
Core</t>
    <phoneticPr fontId="2" type="noConversion"/>
  </si>
  <si>
    <t>Allanite
Rim</t>
    <phoneticPr fontId="2" type="noConversion"/>
  </si>
  <si>
    <t>Supplementary Table 3. The Sr-Nd isotope date of monazite and allanite for Huangjiagou carbonatite.</t>
    <phoneticPr fontId="2" type="noConversion"/>
  </si>
  <si>
    <t>143Nd/144Nd-2SE</t>
  </si>
  <si>
    <t>145Nd/144Nd</t>
  </si>
  <si>
    <t>145Nd/144Nd-2SE</t>
  </si>
  <si>
    <t>147Sm/144Nd-2SE</t>
  </si>
  <si>
    <t>I-147Sm(V)</t>
  </si>
  <si>
    <t>I-146Nd(V)</t>
  </si>
  <si>
    <t>MKED1</t>
  </si>
  <si>
    <t>SP-Ttn-01</t>
  </si>
  <si>
    <t>Ref. Val.</t>
  </si>
  <si>
    <t>88Sr(V)</t>
  </si>
  <si>
    <t>85Rb(V)</t>
  </si>
  <si>
    <t>Rb/Sr</t>
  </si>
  <si>
    <t>Durango</t>
  </si>
  <si>
    <t>MAD</t>
  </si>
  <si>
    <r>
      <t>T2DM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Ma</t>
    </r>
    <r>
      <rPr>
        <sz val="11"/>
        <color theme="1"/>
        <rFont val="宋体"/>
        <family val="3"/>
        <charset val="134"/>
      </rPr>
      <t>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</si>
</sst>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00000_);[Red]\(0.000000\)"/>
    <numFmt numFmtId="177" formatCode="0.0000_);[Red]\(0.0000\)"/>
    <numFmt numFmtId="178" formatCode="0.000000_ "/>
    <numFmt numFmtId="179" formatCode="0.0_ "/>
    <numFmt numFmtId="180" formatCode="0.00_ "/>
    <numFmt numFmtId="181" formatCode="0.000000"/>
    <numFmt numFmtId="182" formatCode="0.0000"/>
    <numFmt numFmtId="183" formatCode="0_ "/>
  </numFmts>
  <fonts count="11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Times New Roman"/>
      <family val="1"/>
    </font>
    <font>
      <sz val="9"/>
      <color rgb="FF00000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35">
    <xf numFmtId="0" fontId="0" fillId="0" borderId="0" xfId="0"/>
    <xf numFmtId="0" fontId="5" fillId="0" borderId="0" xfId="1" applyFont="1" applyFill="1" applyBorder="1" applyAlignment="1">
      <alignment horizontal="center" vertical="center" wrapText="1"/>
    </xf>
    <xf numFmtId="176" fontId="5" fillId="0" borderId="0" xfId="1" applyNumberFormat="1" applyFont="1" applyFill="1" applyBorder="1" applyAlignment="1">
      <alignment horizontal="center" vertical="center" wrapText="1"/>
    </xf>
    <xf numFmtId="177" fontId="5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8" fontId="6" fillId="0" borderId="0" xfId="0" applyNumberFormat="1" applyFont="1" applyBorder="1" applyAlignment="1">
      <alignment horizontal="center" vertical="center"/>
    </xf>
    <xf numFmtId="179" fontId="6" fillId="0" borderId="0" xfId="0" applyNumberFormat="1" applyFont="1" applyBorder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80" fontId="8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181" fontId="4" fillId="0" borderId="0" xfId="0" applyNumberFormat="1" applyFont="1" applyBorder="1" applyAlignment="1">
      <alignment horizontal="center" vertical="center"/>
    </xf>
    <xf numFmtId="181" fontId="1" fillId="0" borderId="0" xfId="0" applyNumberFormat="1" applyFont="1" applyBorder="1" applyAlignment="1">
      <alignment horizontal="center" vertical="center"/>
    </xf>
    <xf numFmtId="181" fontId="6" fillId="0" borderId="0" xfId="0" applyNumberFormat="1" applyFont="1" applyBorder="1" applyAlignment="1">
      <alignment horizontal="center" vertical="center"/>
    </xf>
    <xf numFmtId="182" fontId="4" fillId="0" borderId="0" xfId="0" applyNumberFormat="1" applyFont="1" applyBorder="1" applyAlignment="1">
      <alignment horizontal="center" vertical="center"/>
    </xf>
    <xf numFmtId="182" fontId="7" fillId="0" borderId="0" xfId="0" applyNumberFormat="1" applyFont="1" applyBorder="1" applyAlignment="1">
      <alignment horizontal="center" vertical="center"/>
    </xf>
    <xf numFmtId="182" fontId="1" fillId="0" borderId="0" xfId="0" applyNumberFormat="1" applyFont="1" applyBorder="1" applyAlignment="1">
      <alignment horizontal="center" vertical="center"/>
    </xf>
    <xf numFmtId="182" fontId="6" fillId="0" borderId="0" xfId="0" applyNumberFormat="1" applyFont="1" applyBorder="1" applyAlignment="1">
      <alignment horizontal="center" vertical="center"/>
    </xf>
    <xf numFmtId="183" fontId="6" fillId="0" borderId="0" xfId="0" applyNumberFormat="1" applyFont="1" applyBorder="1" applyAlignment="1">
      <alignment horizontal="center" vertical="center"/>
    </xf>
    <xf numFmtId="183" fontId="1" fillId="0" borderId="0" xfId="0" applyNumberFormat="1" applyFont="1" applyBorder="1" applyAlignment="1">
      <alignment horizontal="center" vertical="center"/>
    </xf>
    <xf numFmtId="179" fontId="1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abSelected="1" workbookViewId="0">
      <selection activeCell="O8" sqref="O8"/>
    </sheetView>
  </sheetViews>
  <sheetFormatPr defaultRowHeight="15" x14ac:dyDescent="0.2"/>
  <cols>
    <col min="1" max="1" width="8.25" style="4" bestFit="1" customWidth="1"/>
    <col min="2" max="2" width="10.5" style="4" bestFit="1" customWidth="1"/>
    <col min="3" max="3" width="7.75" style="4" bestFit="1" customWidth="1"/>
    <col min="4" max="4" width="11.875" style="4" bestFit="1" customWidth="1"/>
    <col min="5" max="5" width="7.625" style="4" bestFit="1" customWidth="1"/>
    <col min="6" max="6" width="7.5" style="4" bestFit="1" customWidth="1"/>
    <col min="7" max="7" width="8.875" style="4" bestFit="1" customWidth="1"/>
    <col min="8" max="8" width="12.125" style="4" bestFit="1" customWidth="1"/>
    <col min="9" max="9" width="12.75" style="4" bestFit="1" customWidth="1"/>
    <col min="10" max="10" width="11.875" style="4" bestFit="1" customWidth="1"/>
    <col min="11" max="11" width="11.625" style="4" bestFit="1" customWidth="1"/>
    <col min="12" max="12" width="13.875" style="4" bestFit="1" customWidth="1"/>
    <col min="13" max="13" width="8.75" style="4" bestFit="1" customWidth="1"/>
    <col min="14" max="14" width="12.125" style="4" bestFit="1" customWidth="1"/>
    <col min="15" max="15" width="13" style="4" bestFit="1" customWidth="1"/>
    <col min="16" max="16384" width="9" style="4"/>
  </cols>
  <sheetData>
    <row r="1" spans="1:23" x14ac:dyDescent="0.2">
      <c r="A1" s="32" t="s">
        <v>58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</row>
    <row r="2" spans="1:23" x14ac:dyDescent="0.2">
      <c r="A2" s="1" t="s">
        <v>11</v>
      </c>
      <c r="B2" s="1" t="s">
        <v>0</v>
      </c>
      <c r="C2" s="2" t="s">
        <v>2</v>
      </c>
      <c r="D2" s="2" t="s">
        <v>1</v>
      </c>
      <c r="E2" s="3" t="s">
        <v>3</v>
      </c>
      <c r="F2" s="3" t="s">
        <v>1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6</v>
      </c>
      <c r="L2" s="5" t="s">
        <v>8</v>
      </c>
      <c r="M2" s="4" t="s">
        <v>9</v>
      </c>
      <c r="N2" s="4" t="s">
        <v>10</v>
      </c>
      <c r="O2" s="4" t="s">
        <v>73</v>
      </c>
    </row>
    <row r="3" spans="1:23" ht="15" customHeight="1" x14ac:dyDescent="0.2">
      <c r="A3" s="33" t="s">
        <v>55</v>
      </c>
      <c r="B3" s="6" t="s">
        <v>12</v>
      </c>
      <c r="C3" s="4" t="s">
        <v>53</v>
      </c>
      <c r="D3" s="4" t="s">
        <v>53</v>
      </c>
      <c r="E3" s="4" t="s">
        <v>53</v>
      </c>
      <c r="F3" s="4" t="s">
        <v>53</v>
      </c>
      <c r="G3" s="6">
        <v>220</v>
      </c>
      <c r="H3" s="24">
        <v>5.3623329999999997E-2</v>
      </c>
      <c r="I3" s="25">
        <v>1.237923E-4</v>
      </c>
      <c r="J3" s="21">
        <v>0.51218390000000003</v>
      </c>
      <c r="K3" s="21">
        <v>2.8052449999999999E-5</v>
      </c>
      <c r="L3" s="7">
        <f>J3-H3*(EXP(0.00000000000654*G3*1000000)-1)</f>
        <v>0.51210669122212071</v>
      </c>
      <c r="M3" s="8">
        <f>(L3/(0.512638-0.1967*(EXP(0.00000000000654*G3*1000000)-1))-1)*10000</f>
        <v>-4.8422134227177338</v>
      </c>
      <c r="N3" s="28">
        <f>1/0.00000654*LN(1+(J3-0.51315)/(H3-0.21357))</f>
        <v>920.79048043243233</v>
      </c>
      <c r="O3" s="29">
        <v>1394.1922955678153</v>
      </c>
    </row>
    <row r="4" spans="1:23" ht="15.75" x14ac:dyDescent="0.2">
      <c r="A4" s="33"/>
      <c r="B4" s="6" t="s">
        <v>13</v>
      </c>
      <c r="C4" s="4" t="s">
        <v>53</v>
      </c>
      <c r="D4" s="4" t="s">
        <v>53</v>
      </c>
      <c r="E4" s="4" t="s">
        <v>53</v>
      </c>
      <c r="F4" s="4" t="s">
        <v>53</v>
      </c>
      <c r="G4" s="6">
        <v>220</v>
      </c>
      <c r="H4" s="24">
        <v>5.5897950000000002E-2</v>
      </c>
      <c r="I4" s="25">
        <v>1.9734670000000001E-4</v>
      </c>
      <c r="J4" s="21">
        <v>0.51222239999999997</v>
      </c>
      <c r="K4" s="21">
        <v>2.2655619999999998E-5</v>
      </c>
      <c r="L4" s="7">
        <f t="shared" ref="L4:L12" si="0">J4-H4*(EXP(0.00000000000654*G4*1000000)-1)</f>
        <v>0.51214191614333793</v>
      </c>
      <c r="M4" s="8">
        <f t="shared" ref="M4:M12" si="1">(L4/(0.512638-0.1967*(EXP(0.00000000000654*G4*1000000)-1))-1)*10000</f>
        <v>-4.1547030823518849</v>
      </c>
      <c r="N4" s="28">
        <f t="shared" ref="N4:N12" si="2">1/0.00000654*LN(1+(J4-0.51315)/(H4-0.21357))</f>
        <v>896.92039519529249</v>
      </c>
      <c r="O4" s="29">
        <v>1338.2249896190692</v>
      </c>
      <c r="P4" s="10"/>
    </row>
    <row r="5" spans="1:23" ht="15.75" x14ac:dyDescent="0.2">
      <c r="A5" s="33"/>
      <c r="B5" s="6" t="s">
        <v>14</v>
      </c>
      <c r="C5" s="4" t="s">
        <v>53</v>
      </c>
      <c r="D5" s="4" t="s">
        <v>53</v>
      </c>
      <c r="E5" s="4" t="s">
        <v>53</v>
      </c>
      <c r="F5" s="4" t="s">
        <v>53</v>
      </c>
      <c r="G5" s="6">
        <v>220</v>
      </c>
      <c r="H5" s="24">
        <v>5.3665860000000003E-2</v>
      </c>
      <c r="I5" s="25">
        <v>1.436144E-4</v>
      </c>
      <c r="J5" s="21">
        <v>0.51218759999999997</v>
      </c>
      <c r="K5" s="21">
        <v>2.1165549999999999E-5</v>
      </c>
      <c r="L5" s="7">
        <f t="shared" si="0"/>
        <v>0.51211032998591388</v>
      </c>
      <c r="M5" s="8">
        <f t="shared" si="1"/>
        <v>-4.7711930301230776</v>
      </c>
      <c r="N5" s="28">
        <f t="shared" si="2"/>
        <v>917.51780339612969</v>
      </c>
      <c r="O5" s="29">
        <v>1388.421185488563</v>
      </c>
      <c r="P5" s="10"/>
    </row>
    <row r="6" spans="1:23" ht="15.75" x14ac:dyDescent="0.2">
      <c r="A6" s="33"/>
      <c r="B6" s="6" t="s">
        <v>15</v>
      </c>
      <c r="C6" s="4" t="s">
        <v>53</v>
      </c>
      <c r="D6" s="4" t="s">
        <v>53</v>
      </c>
      <c r="E6" s="4" t="s">
        <v>53</v>
      </c>
      <c r="F6" s="4" t="s">
        <v>53</v>
      </c>
      <c r="G6" s="6">
        <v>220</v>
      </c>
      <c r="H6" s="24">
        <v>5.4264149999999997E-2</v>
      </c>
      <c r="I6" s="25">
        <v>1.84761E-4</v>
      </c>
      <c r="J6" s="21">
        <v>0.5121869</v>
      </c>
      <c r="K6" s="21">
        <v>2.167328E-5</v>
      </c>
      <c r="L6" s="7">
        <f t="shared" si="0"/>
        <v>0.51210876854669107</v>
      </c>
      <c r="M6" s="8">
        <f t="shared" si="1"/>
        <v>-4.801668772138612</v>
      </c>
      <c r="N6" s="28">
        <f t="shared" si="2"/>
        <v>921.62112140975273</v>
      </c>
      <c r="O6" s="29">
        <v>1390.867518429867</v>
      </c>
      <c r="P6" s="10"/>
    </row>
    <row r="7" spans="1:23" ht="15.75" x14ac:dyDescent="0.2">
      <c r="A7" s="33"/>
      <c r="B7" s="6" t="s">
        <v>16</v>
      </c>
      <c r="C7" s="4" t="s">
        <v>53</v>
      </c>
      <c r="D7" s="4" t="s">
        <v>53</v>
      </c>
      <c r="E7" s="4" t="s">
        <v>53</v>
      </c>
      <c r="F7" s="4" t="s">
        <v>53</v>
      </c>
      <c r="G7" s="6">
        <v>220</v>
      </c>
      <c r="H7" s="24">
        <v>5.7375040000000002E-2</v>
      </c>
      <c r="I7" s="25">
        <v>3.7743660000000002E-4</v>
      </c>
      <c r="J7" s="21">
        <v>0.51220779999999999</v>
      </c>
      <c r="K7" s="21">
        <v>2.3155770000000001E-5</v>
      </c>
      <c r="L7" s="7">
        <f t="shared" si="0"/>
        <v>0.51212518937661689</v>
      </c>
      <c r="M7" s="8">
        <f t="shared" si="1"/>
        <v>-4.4811715224279958</v>
      </c>
      <c r="N7" s="28">
        <f t="shared" si="2"/>
        <v>919.58470469260351</v>
      </c>
      <c r="O7" s="29">
        <v>1364.6788855725799</v>
      </c>
      <c r="P7" s="10"/>
    </row>
    <row r="8" spans="1:23" ht="15.75" x14ac:dyDescent="0.2">
      <c r="A8" s="33"/>
      <c r="B8" s="6" t="s">
        <v>17</v>
      </c>
      <c r="C8" s="4" t="s">
        <v>53</v>
      </c>
      <c r="D8" s="4" t="s">
        <v>53</v>
      </c>
      <c r="E8" s="4" t="s">
        <v>53</v>
      </c>
      <c r="F8" s="4" t="s">
        <v>53</v>
      </c>
      <c r="G8" s="6">
        <v>220</v>
      </c>
      <c r="H8" s="24">
        <v>5.3076470000000001E-2</v>
      </c>
      <c r="I8" s="25">
        <v>1.3710870000000001E-4</v>
      </c>
      <c r="J8" s="21">
        <v>0.51217429999999997</v>
      </c>
      <c r="K8" s="21">
        <v>2.327476E-5</v>
      </c>
      <c r="L8" s="7">
        <f t="shared" si="0"/>
        <v>0.51209787861060008</v>
      </c>
      <c r="M8" s="8">
        <f t="shared" si="1"/>
        <v>-5.0142155546373246</v>
      </c>
      <c r="N8" s="28">
        <f t="shared" si="2"/>
        <v>926.75351122603456</v>
      </c>
      <c r="O8" s="29">
        <v>1408.1899720004724</v>
      </c>
      <c r="P8" s="10"/>
    </row>
    <row r="9" spans="1:23" ht="15.75" x14ac:dyDescent="0.2">
      <c r="A9" s="33"/>
      <c r="B9" s="6" t="s">
        <v>18</v>
      </c>
      <c r="C9" s="4" t="s">
        <v>53</v>
      </c>
      <c r="D9" s="4" t="s">
        <v>53</v>
      </c>
      <c r="E9" s="4" t="s">
        <v>53</v>
      </c>
      <c r="F9" s="4" t="s">
        <v>53</v>
      </c>
      <c r="G9" s="6">
        <v>220</v>
      </c>
      <c r="H9" s="24">
        <v>5.3762030000000002E-2</v>
      </c>
      <c r="I9" s="25">
        <v>1.8521799999999999E-4</v>
      </c>
      <c r="J9" s="21">
        <v>0.51219650000000005</v>
      </c>
      <c r="K9" s="21">
        <v>2.6467909999999998E-5</v>
      </c>
      <c r="L9" s="7">
        <f t="shared" si="0"/>
        <v>0.51211909151692725</v>
      </c>
      <c r="M9" s="8">
        <f t="shared" si="1"/>
        <v>-4.6001878735191237</v>
      </c>
      <c r="N9" s="28">
        <f t="shared" si="2"/>
        <v>909.60346679835823</v>
      </c>
      <c r="O9" s="29">
        <v>1374.5247345862849</v>
      </c>
      <c r="P9" s="10"/>
    </row>
    <row r="10" spans="1:23" ht="15.75" x14ac:dyDescent="0.2">
      <c r="A10" s="33"/>
      <c r="B10" s="6" t="s">
        <v>19</v>
      </c>
      <c r="C10" s="4" t="s">
        <v>53</v>
      </c>
      <c r="D10" s="4" t="s">
        <v>53</v>
      </c>
      <c r="E10" s="4" t="s">
        <v>53</v>
      </c>
      <c r="F10" s="4" t="s">
        <v>53</v>
      </c>
      <c r="G10" s="6">
        <v>220</v>
      </c>
      <c r="H10" s="24">
        <v>5.4916270000000003E-2</v>
      </c>
      <c r="I10" s="25">
        <v>1.748094E-4</v>
      </c>
      <c r="J10" s="21">
        <v>0.51218609999999998</v>
      </c>
      <c r="K10" s="21">
        <v>2.2779880000000001E-5</v>
      </c>
      <c r="L10" s="7">
        <f t="shared" si="0"/>
        <v>0.51210702960111965</v>
      </c>
      <c r="M10" s="8">
        <f t="shared" si="1"/>
        <v>-4.8356090343271152</v>
      </c>
      <c r="N10" s="28">
        <f t="shared" si="2"/>
        <v>926.1642122899799</v>
      </c>
      <c r="O10" s="29">
        <v>1393.5926010896708</v>
      </c>
      <c r="P10" s="10"/>
    </row>
    <row r="11" spans="1:23" ht="15.75" x14ac:dyDescent="0.2">
      <c r="A11" s="33"/>
      <c r="B11" s="6" t="s">
        <v>20</v>
      </c>
      <c r="C11" s="4" t="s">
        <v>53</v>
      </c>
      <c r="D11" s="4" t="s">
        <v>53</v>
      </c>
      <c r="E11" s="4" t="s">
        <v>53</v>
      </c>
      <c r="F11" s="4" t="s">
        <v>53</v>
      </c>
      <c r="G11" s="6">
        <v>220</v>
      </c>
      <c r="H11" s="24">
        <v>5.4471190000000003E-2</v>
      </c>
      <c r="I11" s="25">
        <v>3.2087069999999998E-4</v>
      </c>
      <c r="J11" s="21">
        <v>0.51217330000000005</v>
      </c>
      <c r="K11" s="21">
        <v>2.1090129999999999E-5</v>
      </c>
      <c r="L11" s="7">
        <f t="shared" si="0"/>
        <v>0.51209487044313484</v>
      </c>
      <c r="M11" s="8">
        <f t="shared" si="1"/>
        <v>-5.0729281412509319</v>
      </c>
      <c r="N11" s="28">
        <f t="shared" si="2"/>
        <v>935.80820537867714</v>
      </c>
      <c r="O11" s="29">
        <v>1412.8904371307328</v>
      </c>
      <c r="P11" s="10"/>
    </row>
    <row r="12" spans="1:23" ht="15.75" x14ac:dyDescent="0.2">
      <c r="A12" s="33"/>
      <c r="B12" s="6" t="s">
        <v>21</v>
      </c>
      <c r="C12" s="4" t="s">
        <v>53</v>
      </c>
      <c r="D12" s="4" t="s">
        <v>53</v>
      </c>
      <c r="E12" s="4" t="s">
        <v>53</v>
      </c>
      <c r="F12" s="4" t="s">
        <v>53</v>
      </c>
      <c r="G12" s="6">
        <v>220</v>
      </c>
      <c r="H12" s="24">
        <v>5.2114069999999998E-2</v>
      </c>
      <c r="I12" s="25">
        <v>3.7091169999999999E-4</v>
      </c>
      <c r="J12" s="21">
        <v>0.51216899999999999</v>
      </c>
      <c r="K12" s="21">
        <v>2.3249210000000002E-5</v>
      </c>
      <c r="L12" s="7">
        <f t="shared" si="0"/>
        <v>0.51209396430835197</v>
      </c>
      <c r="M12" s="8">
        <f t="shared" si="1"/>
        <v>-5.0906138311390681</v>
      </c>
      <c r="N12" s="28">
        <f t="shared" si="2"/>
        <v>926.23504375944356</v>
      </c>
      <c r="O12" s="29">
        <v>1414.4420952709797</v>
      </c>
      <c r="P12" s="10"/>
    </row>
    <row r="13" spans="1:23" x14ac:dyDescent="0.2">
      <c r="B13" s="6"/>
      <c r="H13" s="26"/>
      <c r="I13" s="26"/>
      <c r="J13" s="22"/>
      <c r="K13" s="22"/>
      <c r="L13" s="20"/>
      <c r="N13" s="29"/>
      <c r="O13" s="29"/>
    </row>
    <row r="14" spans="1:23" x14ac:dyDescent="0.2">
      <c r="A14" s="33" t="s">
        <v>54</v>
      </c>
      <c r="B14" s="4" t="s">
        <v>22</v>
      </c>
      <c r="C14" s="4" t="s">
        <v>53</v>
      </c>
      <c r="D14" s="4" t="s">
        <v>53</v>
      </c>
      <c r="E14" s="4" t="s">
        <v>53</v>
      </c>
      <c r="F14" s="4" t="s">
        <v>53</v>
      </c>
      <c r="G14" s="6">
        <v>220</v>
      </c>
      <c r="H14" s="26">
        <v>5.241469E-2</v>
      </c>
      <c r="I14" s="26">
        <v>1.6627499999999999E-4</v>
      </c>
      <c r="J14" s="22">
        <v>0.51221150000000004</v>
      </c>
      <c r="K14" s="22">
        <v>3.5132219999999997E-5</v>
      </c>
      <c r="L14" s="7">
        <f>J14-H14*(EXP(0.00000000000654*G14*1000000)-1)</f>
        <v>0.51213603146498321</v>
      </c>
      <c r="M14" s="8">
        <f>(L14/(0.512638-0.1967*(EXP(0.00000000000654*G14*1000000)-1))-1)*10000</f>
        <v>-4.2695586186825008</v>
      </c>
      <c r="N14" s="28">
        <f>1/0.00000654*LN(1+(J14-0.51315)/(H14-0.21357))</f>
        <v>887.87206759916285</v>
      </c>
      <c r="O14" s="29">
        <v>1347.7281139219226</v>
      </c>
      <c r="P14" s="30"/>
    </row>
    <row r="15" spans="1:23" x14ac:dyDescent="0.2">
      <c r="A15" s="34"/>
      <c r="B15" s="4" t="s">
        <v>23</v>
      </c>
      <c r="C15" s="4" t="s">
        <v>53</v>
      </c>
      <c r="D15" s="4" t="s">
        <v>53</v>
      </c>
      <c r="E15" s="4" t="s">
        <v>53</v>
      </c>
      <c r="F15" s="4" t="s">
        <v>53</v>
      </c>
      <c r="G15" s="6">
        <v>220</v>
      </c>
      <c r="H15" s="26">
        <v>4.983692E-2</v>
      </c>
      <c r="I15" s="26">
        <v>4.4419430000000002E-4</v>
      </c>
      <c r="J15" s="22">
        <v>0.51220909999999997</v>
      </c>
      <c r="K15" s="22">
        <v>3.649391E-5</v>
      </c>
      <c r="L15" s="7">
        <f t="shared" ref="L15:L25" si="3">J15-H15*(EXP(0.00000000000654*G15*1000000)-1)</f>
        <v>0.51213734302991865</v>
      </c>
      <c r="M15" s="8">
        <f t="shared" ref="M15:M25" si="4">(L15/(0.512638-0.1967*(EXP(0.00000000000654*G15*1000000)-1))-1)*10000</f>
        <v>-4.2439598543975166</v>
      </c>
      <c r="N15" s="28">
        <f t="shared" ref="N15:N25" si="5">1/0.00000654*LN(1+(J15-0.51315)/(H15-0.21357))</f>
        <v>876.16201172732576</v>
      </c>
      <c r="O15" s="29">
        <v>1345.7741967874017</v>
      </c>
      <c r="P15" s="10"/>
    </row>
    <row r="16" spans="1:23" x14ac:dyDescent="0.2">
      <c r="A16" s="34"/>
      <c r="B16" s="11" t="s">
        <v>24</v>
      </c>
      <c r="C16" s="4" t="s">
        <v>53</v>
      </c>
      <c r="D16" s="4" t="s">
        <v>53</v>
      </c>
      <c r="E16" s="4" t="s">
        <v>53</v>
      </c>
      <c r="F16" s="4" t="s">
        <v>53</v>
      </c>
      <c r="G16" s="6">
        <v>220</v>
      </c>
      <c r="H16" s="27">
        <v>4.8834839999999997E-2</v>
      </c>
      <c r="I16" s="26">
        <v>2.4376819999999999E-4</v>
      </c>
      <c r="J16" s="23">
        <v>0.51223669999999999</v>
      </c>
      <c r="K16" s="23">
        <v>2.895306E-5</v>
      </c>
      <c r="L16" s="7">
        <f t="shared" si="3"/>
        <v>0.51216638586034602</v>
      </c>
      <c r="M16" s="8">
        <f t="shared" si="4"/>
        <v>-3.6771098646082301</v>
      </c>
      <c r="N16" s="28">
        <f t="shared" si="5"/>
        <v>845.37286540553407</v>
      </c>
      <c r="O16" s="29">
        <v>1299.7570021924485</v>
      </c>
      <c r="P16" s="10"/>
    </row>
    <row r="17" spans="1:16" x14ac:dyDescent="0.2">
      <c r="A17" s="34"/>
      <c r="B17" s="6" t="s">
        <v>25</v>
      </c>
      <c r="C17" s="4" t="s">
        <v>53</v>
      </c>
      <c r="D17" s="4" t="s">
        <v>53</v>
      </c>
      <c r="E17" s="4" t="s">
        <v>53</v>
      </c>
      <c r="F17" s="4" t="s">
        <v>53</v>
      </c>
      <c r="G17" s="6">
        <v>220</v>
      </c>
      <c r="H17" s="24">
        <v>5.039242E-2</v>
      </c>
      <c r="I17" s="26">
        <v>2.7439780000000001E-4</v>
      </c>
      <c r="J17" s="21">
        <v>0.51218589999999997</v>
      </c>
      <c r="K17" s="21">
        <v>2.950322E-5</v>
      </c>
      <c r="L17" s="7">
        <f t="shared" si="3"/>
        <v>0.5121133432012599</v>
      </c>
      <c r="M17" s="8">
        <f t="shared" si="4"/>
        <v>-4.7123819203587214</v>
      </c>
      <c r="N17" s="28">
        <f t="shared" si="5"/>
        <v>900.74949119416203</v>
      </c>
      <c r="O17" s="29">
        <v>1383.8038404276965</v>
      </c>
      <c r="P17" s="10"/>
    </row>
    <row r="18" spans="1:16" x14ac:dyDescent="0.2">
      <c r="A18" s="34"/>
      <c r="B18" s="6" t="s">
        <v>26</v>
      </c>
      <c r="C18" s="4" t="s">
        <v>53</v>
      </c>
      <c r="D18" s="4" t="s">
        <v>53</v>
      </c>
      <c r="E18" s="4" t="s">
        <v>53</v>
      </c>
      <c r="F18" s="4" t="s">
        <v>53</v>
      </c>
      <c r="G18" s="6">
        <v>220</v>
      </c>
      <c r="H18" s="24">
        <v>5.0823239999999999E-2</v>
      </c>
      <c r="I18" s="26">
        <v>3.6354829999999999E-4</v>
      </c>
      <c r="J18" s="21">
        <v>0.51218900000000001</v>
      </c>
      <c r="K18" s="21">
        <v>3.4498200000000001E-5</v>
      </c>
      <c r="L18" s="7">
        <f t="shared" si="3"/>
        <v>0.51211582289129998</v>
      </c>
      <c r="M18" s="8">
        <f t="shared" si="4"/>
        <v>-4.6639840110229702</v>
      </c>
      <c r="N18" s="28">
        <f t="shared" si="5"/>
        <v>900.23149611122801</v>
      </c>
      <c r="O18" s="29">
        <v>1379.8511358128019</v>
      </c>
      <c r="P18" s="10"/>
    </row>
    <row r="19" spans="1:16" x14ac:dyDescent="0.2">
      <c r="A19" s="34"/>
      <c r="B19" s="6" t="s">
        <v>27</v>
      </c>
      <c r="C19" s="4" t="s">
        <v>53</v>
      </c>
      <c r="D19" s="4" t="s">
        <v>53</v>
      </c>
      <c r="E19" s="4" t="s">
        <v>53</v>
      </c>
      <c r="F19" s="4" t="s">
        <v>53</v>
      </c>
      <c r="G19" s="6">
        <v>220</v>
      </c>
      <c r="H19" s="24">
        <v>5.47546E-2</v>
      </c>
      <c r="I19" s="26">
        <v>3.1793389999999999E-4</v>
      </c>
      <c r="J19" s="21">
        <v>0.51226130000000003</v>
      </c>
      <c r="K19" s="21">
        <v>2.6737489999999999E-5</v>
      </c>
      <c r="L19" s="7">
        <f t="shared" si="3"/>
        <v>0.51218246237933618</v>
      </c>
      <c r="M19" s="8">
        <f t="shared" si="4"/>
        <v>-3.3633327811999347</v>
      </c>
      <c r="N19" s="28">
        <f t="shared" si="5"/>
        <v>853.2425974826333</v>
      </c>
      <c r="O19" s="29">
        <v>1273.9615993713437</v>
      </c>
      <c r="P19" s="10"/>
    </row>
    <row r="20" spans="1:16" x14ac:dyDescent="0.2">
      <c r="A20" s="34"/>
      <c r="B20" s="6" t="s">
        <v>28</v>
      </c>
      <c r="C20" s="4" t="s">
        <v>53</v>
      </c>
      <c r="D20" s="4" t="s">
        <v>53</v>
      </c>
      <c r="E20" s="4" t="s">
        <v>53</v>
      </c>
      <c r="F20" s="4" t="s">
        <v>53</v>
      </c>
      <c r="G20" s="6">
        <v>220</v>
      </c>
      <c r="H20" s="24">
        <v>5.0353969999999998E-2</v>
      </c>
      <c r="I20" s="26">
        <v>2.6771059999999998E-4</v>
      </c>
      <c r="J20" s="21">
        <v>0.51222769999999995</v>
      </c>
      <c r="K20" s="21">
        <v>3.1269519999999997E-5</v>
      </c>
      <c r="L20" s="7">
        <f t="shared" si="3"/>
        <v>0.51215519856293745</v>
      </c>
      <c r="M20" s="8">
        <f t="shared" si="4"/>
        <v>-3.8954604636542989</v>
      </c>
      <c r="N20" s="28">
        <f t="shared" si="5"/>
        <v>861.60354168979177</v>
      </c>
      <c r="O20" s="29">
        <v>1317.4290261567567</v>
      </c>
      <c r="P20" s="10"/>
    </row>
    <row r="21" spans="1:16" x14ac:dyDescent="0.2">
      <c r="A21" s="34"/>
      <c r="B21" s="6" t="s">
        <v>29</v>
      </c>
      <c r="C21" s="4" t="s">
        <v>53</v>
      </c>
      <c r="D21" s="4" t="s">
        <v>53</v>
      </c>
      <c r="E21" s="4" t="s">
        <v>53</v>
      </c>
      <c r="F21" s="4" t="s">
        <v>53</v>
      </c>
      <c r="G21" s="6">
        <v>220</v>
      </c>
      <c r="H21" s="24">
        <v>6.0882909999999998E-2</v>
      </c>
      <c r="I21" s="26">
        <v>3.159161E-4</v>
      </c>
      <c r="J21" s="21">
        <v>0.51221749999999999</v>
      </c>
      <c r="K21" s="21">
        <v>3.3858910000000003E-5</v>
      </c>
      <c r="L21" s="7">
        <f t="shared" si="3"/>
        <v>0.51212983862061834</v>
      </c>
      <c r="M21" s="8">
        <f t="shared" si="4"/>
        <v>-4.3904288545837389</v>
      </c>
      <c r="N21" s="28">
        <f t="shared" si="5"/>
        <v>930.99202635922904</v>
      </c>
      <c r="O21" s="29">
        <v>1357.1347645318026</v>
      </c>
      <c r="P21" s="10"/>
    </row>
    <row r="22" spans="1:16" x14ac:dyDescent="0.2">
      <c r="A22" s="34"/>
      <c r="B22" s="6" t="s">
        <v>30</v>
      </c>
      <c r="C22" s="4" t="s">
        <v>53</v>
      </c>
      <c r="D22" s="4" t="s">
        <v>53</v>
      </c>
      <c r="E22" s="4" t="s">
        <v>53</v>
      </c>
      <c r="F22" s="4" t="s">
        <v>53</v>
      </c>
      <c r="G22" s="6">
        <v>220</v>
      </c>
      <c r="H22" s="24">
        <v>6.0021949999999998E-2</v>
      </c>
      <c r="I22" s="26">
        <v>1.9719529999999999E-4</v>
      </c>
      <c r="J22" s="21">
        <v>0.5122295</v>
      </c>
      <c r="K22" s="21">
        <v>3.1320579999999998E-5</v>
      </c>
      <c r="L22" s="7">
        <f t="shared" si="3"/>
        <v>0.51214307826145011</v>
      </c>
      <c r="M22" s="8">
        <f t="shared" si="4"/>
        <v>-4.1320211801287865</v>
      </c>
      <c r="N22" s="28">
        <f t="shared" si="5"/>
        <v>913.90953920017034</v>
      </c>
      <c r="O22" s="29">
        <v>1336.1801335031832</v>
      </c>
      <c r="P22" s="10"/>
    </row>
    <row r="23" spans="1:16" x14ac:dyDescent="0.2">
      <c r="A23" s="34"/>
      <c r="B23" s="6" t="s">
        <v>31</v>
      </c>
      <c r="C23" s="4" t="s">
        <v>53</v>
      </c>
      <c r="D23" s="4" t="s">
        <v>53</v>
      </c>
      <c r="E23" s="4" t="s">
        <v>53</v>
      </c>
      <c r="F23" s="4" t="s">
        <v>53</v>
      </c>
      <c r="G23" s="6">
        <v>220</v>
      </c>
      <c r="H23" s="24">
        <v>5.4651730000000003E-2</v>
      </c>
      <c r="I23" s="26">
        <v>2.6999869999999999E-4</v>
      </c>
      <c r="J23" s="21">
        <v>0.5122352</v>
      </c>
      <c r="K23" s="21">
        <v>3.250101E-5</v>
      </c>
      <c r="L23" s="7">
        <f t="shared" si="3"/>
        <v>0.51215651049522115</v>
      </c>
      <c r="M23" s="8">
        <f t="shared" si="4"/>
        <v>-3.8698545295678954</v>
      </c>
      <c r="N23" s="28">
        <f t="shared" si="5"/>
        <v>877.66256845828502</v>
      </c>
      <c r="O23" s="29">
        <v>1315.1377515704651</v>
      </c>
      <c r="P23" s="10"/>
    </row>
    <row r="24" spans="1:16" x14ac:dyDescent="0.2">
      <c r="A24" s="34"/>
      <c r="B24" s="6" t="s">
        <v>32</v>
      </c>
      <c r="C24" s="4" t="s">
        <v>53</v>
      </c>
      <c r="D24" s="4" t="s">
        <v>53</v>
      </c>
      <c r="E24" s="4" t="s">
        <v>53</v>
      </c>
      <c r="F24" s="4" t="s">
        <v>53</v>
      </c>
      <c r="G24" s="6">
        <v>220</v>
      </c>
      <c r="H24" s="24">
        <v>5.3058439999999998E-2</v>
      </c>
      <c r="I24" s="26">
        <v>2.1950640000000001E-4</v>
      </c>
      <c r="J24" s="21">
        <v>0.51224219999999998</v>
      </c>
      <c r="K24" s="21">
        <v>3.3884870000000003E-5</v>
      </c>
      <c r="L24" s="7">
        <f t="shared" si="3"/>
        <v>0.51216580457083538</v>
      </c>
      <c r="M24" s="8">
        <f t="shared" si="4"/>
        <v>-3.6884553136684595</v>
      </c>
      <c r="N24" s="28">
        <f t="shared" si="5"/>
        <v>862.34467546740586</v>
      </c>
      <c r="O24" s="29">
        <v>1300.4724882919322</v>
      </c>
      <c r="P24" s="10"/>
    </row>
    <row r="25" spans="1:16" x14ac:dyDescent="0.2">
      <c r="A25" s="34"/>
      <c r="B25" s="6" t="s">
        <v>33</v>
      </c>
      <c r="C25" s="4" t="s">
        <v>53</v>
      </c>
      <c r="D25" s="4" t="s">
        <v>53</v>
      </c>
      <c r="E25" s="4" t="s">
        <v>53</v>
      </c>
      <c r="F25" s="4" t="s">
        <v>53</v>
      </c>
      <c r="G25" s="6">
        <v>220</v>
      </c>
      <c r="H25" s="24">
        <v>5.412368E-2</v>
      </c>
      <c r="I25" s="26">
        <v>2.0014189999999999E-4</v>
      </c>
      <c r="J25" s="21">
        <v>0.51220250000000001</v>
      </c>
      <c r="K25" s="21">
        <v>2.8965970000000001E-5</v>
      </c>
      <c r="L25" s="7">
        <f t="shared" si="3"/>
        <v>0.51212457080039353</v>
      </c>
      <c r="M25" s="8">
        <f t="shared" si="4"/>
        <v>-4.4932447233092532</v>
      </c>
      <c r="N25" s="28">
        <f t="shared" si="5"/>
        <v>905.94069684118165</v>
      </c>
      <c r="O25" s="29">
        <v>1365.8187881697954</v>
      </c>
      <c r="P25" s="10"/>
    </row>
    <row r="26" spans="1:16" x14ac:dyDescent="0.2">
      <c r="B26" s="6"/>
      <c r="H26" s="26"/>
      <c r="I26" s="26"/>
      <c r="J26" s="22"/>
      <c r="K26" s="22"/>
      <c r="L26" s="20"/>
      <c r="N26" s="29"/>
      <c r="O26" s="29"/>
    </row>
    <row r="27" spans="1:16" x14ac:dyDescent="0.2">
      <c r="A27" s="33" t="s">
        <v>56</v>
      </c>
      <c r="B27" s="6" t="s">
        <v>34</v>
      </c>
      <c r="C27" s="9">
        <v>0.70586159999999998</v>
      </c>
      <c r="D27" s="9">
        <v>3.7610259999999999E-5</v>
      </c>
      <c r="E27" s="9">
        <v>5.5445319999999999E-2</v>
      </c>
      <c r="F27" s="9">
        <v>2.7019590000000001E-5</v>
      </c>
      <c r="G27" s="6">
        <v>130</v>
      </c>
      <c r="H27" s="24">
        <v>4.8453509999999998E-2</v>
      </c>
      <c r="I27" s="24">
        <v>7.3005009999999997E-5</v>
      </c>
      <c r="J27" s="21">
        <v>0.51214409999999999</v>
      </c>
      <c r="K27" s="21">
        <v>1.078356E-5</v>
      </c>
      <c r="L27" s="7">
        <f>J27-H27*(EXP(0.00000000000654*G27*1000000)-1)</f>
        <v>0.51210288730876541</v>
      </c>
      <c r="M27" s="8">
        <f>(L27/(0.512638-0.1967*(EXP(0.00000000000654*G27*1000000)-1))-1)*10000</f>
        <v>-7.1771370280826474</v>
      </c>
      <c r="N27" s="28">
        <f>1/0.00000654*LN(1+(J27-0.51315)/(H27-0.21357))</f>
        <v>928.68211761837904</v>
      </c>
      <c r="O27" s="29">
        <v>1509.2803325903214</v>
      </c>
      <c r="P27" s="10"/>
    </row>
    <row r="28" spans="1:16" x14ac:dyDescent="0.2">
      <c r="A28" s="34"/>
      <c r="B28" s="6" t="s">
        <v>35</v>
      </c>
      <c r="C28" s="9">
        <v>0.70602480000000001</v>
      </c>
      <c r="D28" s="9">
        <v>4.007444E-5</v>
      </c>
      <c r="E28" s="9">
        <v>5.5454490000000002E-2</v>
      </c>
      <c r="F28" s="9">
        <v>2.5220779999999999E-5</v>
      </c>
      <c r="G28" s="6">
        <v>130</v>
      </c>
      <c r="H28" s="24">
        <v>4.839765E-2</v>
      </c>
      <c r="I28" s="24">
        <v>1.619828E-4</v>
      </c>
      <c r="J28" s="21">
        <v>0.51214939999999998</v>
      </c>
      <c r="K28" s="21">
        <v>1.230663E-5</v>
      </c>
      <c r="L28" s="7">
        <f t="shared" ref="L28:L37" si="6">J28-H28*(EXP(0.00000000000654*G28*1000000)-1)</f>
        <v>0.5121082348211321</v>
      </c>
      <c r="M28" s="8">
        <f t="shared" ref="M28:M37" si="7">(L28/(0.512638-0.1967*(EXP(0.00000000000654*G28*1000000)-1))-1)*10000</f>
        <v>-7.0727893566235878</v>
      </c>
      <c r="N28" s="28">
        <f t="shared" ref="N28:N37" si="8">1/0.00000654*LN(1+(J28-0.51315)/(H28-0.21357))</f>
        <v>923.49224190768541</v>
      </c>
      <c r="O28" s="29">
        <v>1500.810105376182</v>
      </c>
      <c r="P28" s="10"/>
    </row>
    <row r="29" spans="1:16" x14ac:dyDescent="0.2">
      <c r="A29" s="34"/>
      <c r="B29" s="6" t="s">
        <v>36</v>
      </c>
      <c r="C29" s="20" t="s">
        <v>53</v>
      </c>
      <c r="D29" s="20" t="s">
        <v>53</v>
      </c>
      <c r="E29" s="20" t="s">
        <v>53</v>
      </c>
      <c r="F29" s="20" t="s">
        <v>53</v>
      </c>
      <c r="G29" s="6">
        <v>130</v>
      </c>
      <c r="H29" s="24">
        <v>4.9005859999999998E-2</v>
      </c>
      <c r="I29" s="24">
        <v>3.303181E-4</v>
      </c>
      <c r="J29" s="21">
        <v>0.51216349999999999</v>
      </c>
      <c r="K29" s="21">
        <v>9.6153829999999996E-6</v>
      </c>
      <c r="L29" s="7">
        <f t="shared" si="6"/>
        <v>0.51212181750110852</v>
      </c>
      <c r="M29" s="8">
        <f t="shared" si="7"/>
        <v>-6.8077462991200655</v>
      </c>
      <c r="N29" s="28">
        <f t="shared" si="8"/>
        <v>913.87260886778142</v>
      </c>
      <c r="O29" s="29">
        <v>1479.2719711219718</v>
      </c>
      <c r="P29" s="10"/>
    </row>
    <row r="30" spans="1:16" x14ac:dyDescent="0.2">
      <c r="A30" s="34"/>
      <c r="B30" s="6" t="s">
        <v>37</v>
      </c>
      <c r="C30" s="7">
        <v>0.7063391</v>
      </c>
      <c r="D30" s="20">
        <v>3.4358289999999999E-5</v>
      </c>
      <c r="E30" s="9">
        <v>5.5491070000000003E-2</v>
      </c>
      <c r="F30" s="9">
        <v>1.809206E-5</v>
      </c>
      <c r="G30" s="6">
        <v>130</v>
      </c>
      <c r="H30" s="24">
        <v>5.3193240000000003E-2</v>
      </c>
      <c r="I30" s="24">
        <v>8.2133779999999995E-5</v>
      </c>
      <c r="J30" s="21">
        <v>0.51217179999999995</v>
      </c>
      <c r="K30" s="21">
        <v>1.4432329999999999E-5</v>
      </c>
      <c r="L30" s="7">
        <f t="shared" si="6"/>
        <v>0.51212655587680056</v>
      </c>
      <c r="M30" s="8">
        <f t="shared" si="7"/>
        <v>-6.7152849009866067</v>
      </c>
      <c r="N30" s="28">
        <f t="shared" si="8"/>
        <v>929.79533590809774</v>
      </c>
      <c r="O30" s="29">
        <v>1471.6428470367937</v>
      </c>
      <c r="P30" s="10"/>
    </row>
    <row r="31" spans="1:16" x14ac:dyDescent="0.2">
      <c r="A31" s="34"/>
      <c r="B31" s="6" t="s">
        <v>38</v>
      </c>
      <c r="C31" s="20" t="s">
        <v>53</v>
      </c>
      <c r="D31" s="20" t="s">
        <v>53</v>
      </c>
      <c r="E31" s="20" t="s">
        <v>53</v>
      </c>
      <c r="F31" s="20" t="s">
        <v>53</v>
      </c>
      <c r="G31" s="6">
        <v>130</v>
      </c>
      <c r="H31" s="24">
        <v>5.3831560000000001E-2</v>
      </c>
      <c r="I31" s="24">
        <v>9.8625129999999994E-5</v>
      </c>
      <c r="J31" s="21">
        <v>0.51218459999999999</v>
      </c>
      <c r="K31" s="21">
        <v>1.170715E-5</v>
      </c>
      <c r="L31" s="7">
        <f t="shared" si="6"/>
        <v>0.51213881294636954</v>
      </c>
      <c r="M31" s="8">
        <f t="shared" si="7"/>
        <v>-6.4761088915221698</v>
      </c>
      <c r="N31" s="28">
        <f t="shared" si="8"/>
        <v>921.32115341446865</v>
      </c>
      <c r="O31" s="29">
        <v>1452.200583646601</v>
      </c>
      <c r="P31" s="10"/>
    </row>
    <row r="32" spans="1:16" x14ac:dyDescent="0.2">
      <c r="A32" s="34"/>
      <c r="B32" s="6" t="s">
        <v>39</v>
      </c>
      <c r="C32" s="20" t="s">
        <v>53</v>
      </c>
      <c r="D32" s="20" t="s">
        <v>53</v>
      </c>
      <c r="E32" s="20" t="s">
        <v>53</v>
      </c>
      <c r="F32" s="20" t="s">
        <v>53</v>
      </c>
      <c r="G32" s="6">
        <v>130</v>
      </c>
      <c r="H32" s="24">
        <v>5.0184079999999999E-2</v>
      </c>
      <c r="I32" s="24">
        <v>2.3751020000000001E-4</v>
      </c>
      <c r="J32" s="21">
        <v>0.51214139999999997</v>
      </c>
      <c r="K32" s="21">
        <v>1.428293E-5</v>
      </c>
      <c r="L32" s="7">
        <f t="shared" si="6"/>
        <v>0.5120987153525115</v>
      </c>
      <c r="M32" s="8">
        <f t="shared" si="7"/>
        <v>-7.2585457076090876</v>
      </c>
      <c r="N32" s="28">
        <f t="shared" si="8"/>
        <v>940.99983649519697</v>
      </c>
      <c r="O32" s="29">
        <v>1515.8395248948573</v>
      </c>
      <c r="P32" s="10"/>
    </row>
    <row r="33" spans="1:16" x14ac:dyDescent="0.2">
      <c r="A33" s="34"/>
      <c r="B33" s="6" t="s">
        <v>40</v>
      </c>
      <c r="C33" s="9">
        <v>0.70574009999999998</v>
      </c>
      <c r="D33" s="9">
        <v>2.988486E-5</v>
      </c>
      <c r="E33" s="9">
        <v>5.5404160000000001E-2</v>
      </c>
      <c r="F33" s="9">
        <v>1.8248850000000001E-5</v>
      </c>
      <c r="G33" s="6">
        <v>130</v>
      </c>
      <c r="H33" s="24">
        <v>5.3222060000000002E-2</v>
      </c>
      <c r="I33" s="24">
        <v>5.6932789999999997E-5</v>
      </c>
      <c r="J33" s="21">
        <v>0.51220730000000003</v>
      </c>
      <c r="K33" s="21">
        <v>1.193139E-5</v>
      </c>
      <c r="L33" s="7">
        <f t="shared" si="6"/>
        <v>0.51216203136361749</v>
      </c>
      <c r="M33" s="8">
        <f t="shared" si="7"/>
        <v>-6.0230406966976791</v>
      </c>
      <c r="N33" s="28">
        <f t="shared" si="8"/>
        <v>896.31127980498252</v>
      </c>
      <c r="O33" s="29">
        <v>1415.4170764992787</v>
      </c>
      <c r="P33" s="10"/>
    </row>
    <row r="34" spans="1:16" x14ac:dyDescent="0.2">
      <c r="A34" s="34"/>
      <c r="B34" s="6" t="s">
        <v>41</v>
      </c>
      <c r="C34" s="20" t="s">
        <v>53</v>
      </c>
      <c r="D34" s="20" t="s">
        <v>53</v>
      </c>
      <c r="E34" s="20" t="s">
        <v>53</v>
      </c>
      <c r="F34" s="20" t="s">
        <v>53</v>
      </c>
      <c r="G34" s="6">
        <v>130</v>
      </c>
      <c r="H34" s="24">
        <v>5.213806E-2</v>
      </c>
      <c r="I34" s="24">
        <v>4.8098310000000001E-5</v>
      </c>
      <c r="J34" s="21">
        <v>0.51219979999999998</v>
      </c>
      <c r="K34" s="21">
        <v>1.3656940000000001E-5</v>
      </c>
      <c r="L34" s="7">
        <f t="shared" si="6"/>
        <v>0.51215545337230783</v>
      </c>
      <c r="M34" s="8">
        <f t="shared" si="7"/>
        <v>-6.1513990863504286</v>
      </c>
      <c r="N34" s="28">
        <f t="shared" si="8"/>
        <v>897.37257192557206</v>
      </c>
      <c r="O34" s="29">
        <v>1425.8753646794125</v>
      </c>
      <c r="P34" s="10"/>
    </row>
    <row r="35" spans="1:16" x14ac:dyDescent="0.2">
      <c r="A35" s="34"/>
      <c r="B35" s="6" t="s">
        <v>42</v>
      </c>
      <c r="C35" s="9">
        <v>0.70583320000000005</v>
      </c>
      <c r="D35" s="9">
        <v>4.1746979999999997E-5</v>
      </c>
      <c r="E35" s="9">
        <v>5.5057700000000001E-2</v>
      </c>
      <c r="F35" s="9">
        <v>3.1215150000000002E-5</v>
      </c>
      <c r="G35" s="6">
        <v>130</v>
      </c>
      <c r="H35" s="24">
        <v>5.4922659999999998E-2</v>
      </c>
      <c r="I35" s="24">
        <v>5.3983159999999999E-5</v>
      </c>
      <c r="J35" s="21">
        <v>0.5121812</v>
      </c>
      <c r="K35" s="21">
        <v>1.236348E-5</v>
      </c>
      <c r="L35" s="7">
        <f t="shared" si="6"/>
        <v>0.5121344848986924</v>
      </c>
      <c r="M35" s="8">
        <f t="shared" si="7"/>
        <v>-6.5605634315213379</v>
      </c>
      <c r="N35" s="28">
        <f t="shared" si="8"/>
        <v>930.89545880796265</v>
      </c>
      <c r="O35" s="29">
        <v>1459.0280478864527</v>
      </c>
      <c r="P35" s="10"/>
    </row>
    <row r="36" spans="1:16" x14ac:dyDescent="0.2">
      <c r="A36" s="34"/>
      <c r="B36" s="6" t="s">
        <v>43</v>
      </c>
      <c r="C36" s="9">
        <v>0.70602500000000001</v>
      </c>
      <c r="D36" s="9">
        <v>2.7990770000000001E-5</v>
      </c>
      <c r="E36" s="9">
        <v>5.5357469999999999E-2</v>
      </c>
      <c r="F36" s="9">
        <v>1.6730029999999999E-5</v>
      </c>
      <c r="G36" s="6">
        <v>130</v>
      </c>
      <c r="H36" s="24">
        <v>4.1911419999999998E-2</v>
      </c>
      <c r="I36" s="24">
        <v>6.2793780000000002E-4</v>
      </c>
      <c r="J36" s="21">
        <v>0.51210370000000005</v>
      </c>
      <c r="K36" s="21">
        <v>1.366475E-5</v>
      </c>
      <c r="L36" s="7">
        <f t="shared" si="6"/>
        <v>0.51206805175879599</v>
      </c>
      <c r="M36" s="8">
        <f t="shared" si="7"/>
        <v>-7.8568939456968856</v>
      </c>
      <c r="N36" s="28">
        <f t="shared" si="8"/>
        <v>929.16479459996003</v>
      </c>
      <c r="O36" s="29">
        <v>1564.6460623676326</v>
      </c>
      <c r="P36" s="10"/>
    </row>
    <row r="37" spans="1:16" x14ac:dyDescent="0.2">
      <c r="A37" s="34"/>
      <c r="B37" s="6" t="s">
        <v>44</v>
      </c>
      <c r="C37" s="20" t="s">
        <v>53</v>
      </c>
      <c r="D37" s="20" t="s">
        <v>53</v>
      </c>
      <c r="E37" s="20" t="s">
        <v>53</v>
      </c>
      <c r="F37" s="20" t="s">
        <v>53</v>
      </c>
      <c r="G37" s="6">
        <v>130</v>
      </c>
      <c r="H37" s="24">
        <v>4.6357170000000003E-2</v>
      </c>
      <c r="I37" s="24">
        <v>6.6636439999999994E-5</v>
      </c>
      <c r="J37" s="21">
        <v>0.51211430000000002</v>
      </c>
      <c r="K37" s="21">
        <v>1.4875510000000001E-5</v>
      </c>
      <c r="L37" s="7">
        <f t="shared" si="6"/>
        <v>0.51207487037490751</v>
      </c>
      <c r="M37" s="8">
        <f t="shared" si="7"/>
        <v>-7.7238401694712522</v>
      </c>
      <c r="N37" s="28">
        <f t="shared" si="8"/>
        <v>944.15891922484673</v>
      </c>
      <c r="O37" s="29">
        <v>1553.7191903570604</v>
      </c>
      <c r="P37" s="10"/>
    </row>
    <row r="38" spans="1:16" x14ac:dyDescent="0.2">
      <c r="B38" s="6"/>
      <c r="C38" s="20"/>
      <c r="D38" s="20"/>
      <c r="E38" s="20"/>
      <c r="F38" s="20"/>
      <c r="H38" s="26"/>
      <c r="I38" s="26"/>
      <c r="J38" s="22"/>
      <c r="K38" s="22"/>
      <c r="L38" s="20"/>
      <c r="N38" s="29"/>
      <c r="O38" s="29"/>
      <c r="P38" s="10"/>
    </row>
    <row r="39" spans="1:16" x14ac:dyDescent="0.2">
      <c r="A39" s="33" t="s">
        <v>57</v>
      </c>
      <c r="B39" s="6" t="s">
        <v>45</v>
      </c>
      <c r="C39" s="9">
        <v>0.70649969999999995</v>
      </c>
      <c r="D39" s="9">
        <v>2.8716019999999999E-5</v>
      </c>
      <c r="E39" s="9">
        <v>5.547995E-2</v>
      </c>
      <c r="F39" s="9">
        <v>1.368577E-5</v>
      </c>
      <c r="G39" s="6">
        <v>130</v>
      </c>
      <c r="H39" s="24">
        <v>5.3767229999999999E-2</v>
      </c>
      <c r="I39" s="24">
        <v>8.9627679999999994E-5</v>
      </c>
      <c r="J39" s="21">
        <v>0.5121156</v>
      </c>
      <c r="K39" s="21">
        <v>1.436138E-5</v>
      </c>
      <c r="L39" s="7">
        <f t="shared" ref="L39:L46" si="9">J39-H39*(EXP(0.00000000000654*G39*1000000)-1)</f>
        <v>0.51206986766299234</v>
      </c>
      <c r="M39" s="8">
        <f t="shared" ref="M39:M46" si="10">(L39/(0.512638-0.1967*(EXP(0.00000000000654*G39*1000000)-1))-1)*10000</f>
        <v>-7.8214596425130178</v>
      </c>
      <c r="N39" s="28">
        <f t="shared" ref="N39:N46" si="11">1/0.00000654*LN(1+(J39-0.51315)/(H39-0.21357))</f>
        <v>986.56259924122844</v>
      </c>
      <c r="O39" s="29">
        <v>1561.4282901675244</v>
      </c>
      <c r="P39" s="10"/>
    </row>
    <row r="40" spans="1:16" x14ac:dyDescent="0.2">
      <c r="A40" s="34"/>
      <c r="B40" s="6" t="s">
        <v>46</v>
      </c>
      <c r="C40" s="9">
        <v>0.70643140000000004</v>
      </c>
      <c r="D40" s="9">
        <v>2.721418E-5</v>
      </c>
      <c r="E40" s="9">
        <v>5.5488280000000001E-2</v>
      </c>
      <c r="F40" s="9">
        <v>1.676868E-5</v>
      </c>
      <c r="G40" s="6">
        <v>130</v>
      </c>
      <c r="H40" s="24">
        <v>5.8141949999999998E-2</v>
      </c>
      <c r="I40" s="24">
        <v>1.156557E-4</v>
      </c>
      <c r="J40" s="21">
        <v>0.51209309999999997</v>
      </c>
      <c r="K40" s="21">
        <v>1.4249370000000001E-5</v>
      </c>
      <c r="L40" s="7">
        <f t="shared" si="9"/>
        <v>0.51204364669448865</v>
      </c>
      <c r="M40" s="8">
        <f t="shared" si="10"/>
        <v>-8.3331175535439339</v>
      </c>
      <c r="N40" s="28">
        <f t="shared" si="11"/>
        <v>1036.2256339798107</v>
      </c>
      <c r="O40" s="29">
        <v>1602.8219524567473</v>
      </c>
      <c r="P40" s="10"/>
    </row>
    <row r="41" spans="1:16" x14ac:dyDescent="0.2">
      <c r="A41" s="34"/>
      <c r="B41" s="6" t="s">
        <v>47</v>
      </c>
      <c r="C41" s="20" t="s">
        <v>53</v>
      </c>
      <c r="D41" s="20" t="s">
        <v>53</v>
      </c>
      <c r="E41" s="20" t="s">
        <v>53</v>
      </c>
      <c r="F41" s="20" t="s">
        <v>53</v>
      </c>
      <c r="G41" s="6">
        <v>130</v>
      </c>
      <c r="H41" s="24">
        <v>4.6819050000000001E-2</v>
      </c>
      <c r="I41" s="24">
        <v>1.4984460000000001E-4</v>
      </c>
      <c r="J41" s="21">
        <v>0.51193270000000002</v>
      </c>
      <c r="K41" s="21">
        <v>1.2666030000000001E-5</v>
      </c>
      <c r="L41" s="7">
        <f>J41-H41*(EXP(0.00000000000654*G41*1000000)-1)</f>
        <v>0.51189287751755153</v>
      </c>
      <c r="M41" s="8">
        <f>(L41/(0.512638-0.1967*(EXP(0.00000000000654*G41*1000000)-1))-1)*10000</f>
        <v>-11.275123380236618</v>
      </c>
      <c r="N41" s="28">
        <f>1/0.00000654*LN(1+(J41-0.51315)/(H41-0.21357))</f>
        <v>1112.1699566653733</v>
      </c>
      <c r="O41" s="29">
        <v>1841.6664400930192</v>
      </c>
      <c r="P41" s="10"/>
    </row>
    <row r="42" spans="1:16" x14ac:dyDescent="0.2">
      <c r="A42" s="34"/>
      <c r="B42" s="6" t="s">
        <v>48</v>
      </c>
      <c r="C42" s="9">
        <v>0.70650080000000004</v>
      </c>
      <c r="D42" s="9">
        <v>1.9359960000000002E-5</v>
      </c>
      <c r="E42" s="9">
        <v>5.5503080000000003E-2</v>
      </c>
      <c r="F42" s="9">
        <v>1.422459E-5</v>
      </c>
      <c r="G42" s="6">
        <v>130</v>
      </c>
      <c r="H42" s="24">
        <v>4.4398310000000003E-2</v>
      </c>
      <c r="I42" s="24">
        <v>1.564011E-4</v>
      </c>
      <c r="J42" s="21">
        <v>0.51200440000000003</v>
      </c>
      <c r="K42" s="21">
        <v>1.202956E-5</v>
      </c>
      <c r="L42" s="7">
        <f t="shared" si="9"/>
        <v>0.51196663650585139</v>
      </c>
      <c r="M42" s="8">
        <f t="shared" si="10"/>
        <v>-9.8358413084131957</v>
      </c>
      <c r="N42" s="28">
        <f t="shared" si="11"/>
        <v>1031.956092427085</v>
      </c>
      <c r="O42" s="29">
        <v>1725.0954225649139</v>
      </c>
      <c r="P42" s="10"/>
    </row>
    <row r="43" spans="1:16" x14ac:dyDescent="0.2">
      <c r="A43" s="34"/>
      <c r="B43" s="6" t="s">
        <v>49</v>
      </c>
      <c r="C43" s="9">
        <v>0.70638089999999998</v>
      </c>
      <c r="D43" s="9">
        <v>2.453154E-5</v>
      </c>
      <c r="E43" s="9">
        <v>5.5531820000000003E-2</v>
      </c>
      <c r="F43" s="9">
        <v>1.503107E-5</v>
      </c>
      <c r="G43" s="6">
        <v>130</v>
      </c>
      <c r="H43" s="24">
        <v>5.3132070000000003E-2</v>
      </c>
      <c r="I43" s="24">
        <v>3.6048969999999999E-4</v>
      </c>
      <c r="J43" s="21">
        <v>0.51203750000000003</v>
      </c>
      <c r="K43" s="21">
        <v>1.6569469999999999E-5</v>
      </c>
      <c r="L43" s="7">
        <f t="shared" si="9"/>
        <v>0.51199230790564898</v>
      </c>
      <c r="M43" s="8">
        <f t="shared" si="10"/>
        <v>-9.3349073024173723</v>
      </c>
      <c r="N43" s="28">
        <f t="shared" si="11"/>
        <v>1056.6078260596648</v>
      </c>
      <c r="O43" s="29">
        <v>1684.226654143479</v>
      </c>
      <c r="P43" s="10"/>
    </row>
    <row r="44" spans="1:16" x14ac:dyDescent="0.2">
      <c r="A44" s="34"/>
      <c r="B44" s="6" t="s">
        <v>50</v>
      </c>
      <c r="C44" s="4" t="s">
        <v>53</v>
      </c>
      <c r="D44" s="4" t="s">
        <v>53</v>
      </c>
      <c r="E44" s="4" t="s">
        <v>53</v>
      </c>
      <c r="F44" s="4" t="s">
        <v>53</v>
      </c>
      <c r="G44" s="6">
        <v>130</v>
      </c>
      <c r="H44" s="24">
        <v>5.5385009999999998E-2</v>
      </c>
      <c r="I44" s="24">
        <v>1.75749E-4</v>
      </c>
      <c r="J44" s="21">
        <v>0.51210270000000002</v>
      </c>
      <c r="K44" s="21">
        <v>3.0188500000000001E-5</v>
      </c>
      <c r="L44" s="7">
        <f t="shared" si="9"/>
        <v>0.51205559164157255</v>
      </c>
      <c r="M44" s="8">
        <f t="shared" si="10"/>
        <v>-8.1000320871749132</v>
      </c>
      <c r="N44" s="28">
        <f t="shared" si="11"/>
        <v>1009.0074225686059</v>
      </c>
      <c r="O44" s="29">
        <v>1583.988520186859</v>
      </c>
      <c r="P44" s="10"/>
    </row>
    <row r="45" spans="1:16" x14ac:dyDescent="0.2">
      <c r="A45" s="34"/>
      <c r="B45" s="6" t="s">
        <v>51</v>
      </c>
      <c r="C45" s="4" t="s">
        <v>53</v>
      </c>
      <c r="D45" s="4" t="s">
        <v>53</v>
      </c>
      <c r="E45" s="4" t="s">
        <v>53</v>
      </c>
      <c r="F45" s="4" t="s">
        <v>53</v>
      </c>
      <c r="G45" s="6">
        <v>130</v>
      </c>
      <c r="H45" s="24">
        <v>5.7711079999999998E-2</v>
      </c>
      <c r="I45" s="24">
        <v>1.8450779999999999E-4</v>
      </c>
      <c r="J45" s="21">
        <v>0.51208730000000002</v>
      </c>
      <c r="K45" s="21">
        <v>2.3581949999999999E-5</v>
      </c>
      <c r="L45" s="7">
        <f t="shared" si="9"/>
        <v>0.5120382131759319</v>
      </c>
      <c r="M45" s="8">
        <f t="shared" si="10"/>
        <v>-8.4391434905295437</v>
      </c>
      <c r="N45" s="28">
        <f t="shared" si="11"/>
        <v>1039.0223125404691</v>
      </c>
      <c r="O45" s="29">
        <v>1611.4367281968782</v>
      </c>
      <c r="P45" s="10"/>
    </row>
    <row r="46" spans="1:16" x14ac:dyDescent="0.2">
      <c r="A46" s="34"/>
      <c r="B46" s="6" t="s">
        <v>52</v>
      </c>
      <c r="C46" s="4" t="s">
        <v>53</v>
      </c>
      <c r="D46" s="4" t="s">
        <v>53</v>
      </c>
      <c r="E46" s="4" t="s">
        <v>53</v>
      </c>
      <c r="F46" s="4" t="s">
        <v>53</v>
      </c>
      <c r="G46" s="6">
        <v>130</v>
      </c>
      <c r="H46" s="24">
        <v>5.6150129999999999E-2</v>
      </c>
      <c r="I46" s="24">
        <v>8.7825320000000002E-5</v>
      </c>
      <c r="J46" s="21">
        <v>0.51206510000000005</v>
      </c>
      <c r="K46" s="21">
        <v>2.008624E-5</v>
      </c>
      <c r="L46" s="7">
        <f t="shared" si="9"/>
        <v>0.51201734085994044</v>
      </c>
      <c r="M46" s="8">
        <f t="shared" si="10"/>
        <v>-8.8464314820868584</v>
      </c>
      <c r="N46" s="28">
        <f t="shared" si="11"/>
        <v>1050.1713461848678</v>
      </c>
      <c r="O46" s="29">
        <v>1644.5222959200682</v>
      </c>
      <c r="P46" s="10"/>
    </row>
    <row r="47" spans="1:16" x14ac:dyDescent="0.2">
      <c r="P47" s="10"/>
    </row>
    <row r="48" spans="1:16" x14ac:dyDescent="0.2">
      <c r="P48" s="10"/>
    </row>
    <row r="49" spans="16:16" x14ac:dyDescent="0.2">
      <c r="P49" s="10"/>
    </row>
    <row r="50" spans="16:16" x14ac:dyDescent="0.2">
      <c r="P50" s="10"/>
    </row>
  </sheetData>
  <mergeCells count="5">
    <mergeCell ref="A1:W1"/>
    <mergeCell ref="A3:A12"/>
    <mergeCell ref="A14:A25"/>
    <mergeCell ref="A27:A37"/>
    <mergeCell ref="A39:A46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G6" sqref="G6"/>
    </sheetView>
  </sheetViews>
  <sheetFormatPr defaultRowHeight="14.25" x14ac:dyDescent="0.2"/>
  <cols>
    <col min="1" max="1" width="10.875" bestFit="1" customWidth="1"/>
    <col min="2" max="2" width="11.125" bestFit="1" customWidth="1"/>
    <col min="3" max="3" width="14.75" bestFit="1" customWidth="1"/>
    <col min="4" max="4" width="11.125" bestFit="1" customWidth="1"/>
    <col min="5" max="5" width="14.75" bestFit="1" customWidth="1"/>
    <col min="6" max="6" width="11.5" bestFit="1" customWidth="1"/>
    <col min="7" max="7" width="15.125" bestFit="1" customWidth="1"/>
    <col min="8" max="8" width="9.5" bestFit="1" customWidth="1"/>
    <col min="9" max="9" width="9.125" bestFit="1" customWidth="1"/>
    <col min="11" max="11" width="10.875" bestFit="1" customWidth="1"/>
    <col min="12" max="12" width="8.125" bestFit="1" customWidth="1"/>
    <col min="13" max="13" width="4.5" bestFit="1" customWidth="1"/>
    <col min="14" max="14" width="7.625" bestFit="1" customWidth="1"/>
    <col min="15" max="15" width="8.125" bestFit="1" customWidth="1"/>
    <col min="16" max="16" width="4.5" bestFit="1" customWidth="1"/>
    <col min="17" max="17" width="7.625" bestFit="1" customWidth="1"/>
    <col min="18" max="18" width="8.375" bestFit="1" customWidth="1"/>
    <col min="19" max="19" width="6.75" bestFit="1" customWidth="1"/>
    <col min="20" max="20" width="8.125" bestFit="1" customWidth="1"/>
  </cols>
  <sheetData>
    <row r="1" spans="1:10" x14ac:dyDescent="0.2">
      <c r="A1" s="12" t="s">
        <v>0</v>
      </c>
      <c r="B1" s="13" t="s">
        <v>7</v>
      </c>
      <c r="C1" s="13" t="s">
        <v>59</v>
      </c>
      <c r="D1" s="13" t="s">
        <v>60</v>
      </c>
      <c r="E1" s="13" t="s">
        <v>61</v>
      </c>
      <c r="F1" s="13" t="s">
        <v>5</v>
      </c>
      <c r="G1" s="13" t="s">
        <v>62</v>
      </c>
      <c r="H1" s="14" t="s">
        <v>63</v>
      </c>
      <c r="I1" s="14" t="s">
        <v>64</v>
      </c>
    </row>
    <row r="2" spans="1:10" x14ac:dyDescent="0.2">
      <c r="A2" s="15" t="s">
        <v>65</v>
      </c>
      <c r="B2" s="16">
        <v>0.51161460000000003</v>
      </c>
      <c r="C2" s="16">
        <v>2.3335260000000001E-5</v>
      </c>
      <c r="D2" s="16">
        <v>0.34841</v>
      </c>
      <c r="E2" s="16">
        <v>1.276547E-5</v>
      </c>
      <c r="F2" s="31">
        <v>0.128251</v>
      </c>
      <c r="G2" s="31">
        <v>1.8451930000000001E-4</v>
      </c>
      <c r="H2" s="17">
        <v>0.3349741</v>
      </c>
      <c r="I2" s="17">
        <v>1.7613129999999999</v>
      </c>
    </row>
    <row r="3" spans="1:10" x14ac:dyDescent="0.2">
      <c r="A3" s="15" t="s">
        <v>65</v>
      </c>
      <c r="B3" s="16">
        <v>0.51162629999999998</v>
      </c>
      <c r="C3" s="16">
        <v>1.8979529999999999E-5</v>
      </c>
      <c r="D3" s="16">
        <v>0.34841299999999997</v>
      </c>
      <c r="E3" s="16">
        <v>1.426575E-5</v>
      </c>
      <c r="F3" s="31">
        <v>0.12672340000000001</v>
      </c>
      <c r="G3" s="31">
        <v>1.907783E-4</v>
      </c>
      <c r="H3" s="17">
        <v>0.32405260000000002</v>
      </c>
      <c r="I3" s="17">
        <v>1.724661</v>
      </c>
    </row>
    <row r="4" spans="1:10" x14ac:dyDescent="0.2">
      <c r="A4" s="15" t="s">
        <v>65</v>
      </c>
      <c r="B4" s="16">
        <v>0.51163740000000002</v>
      </c>
      <c r="C4" s="16">
        <v>1.8451940000000001E-5</v>
      </c>
      <c r="D4" s="16">
        <v>0.3484179</v>
      </c>
      <c r="E4" s="16">
        <v>1.3380439999999999E-5</v>
      </c>
      <c r="F4" s="31">
        <v>0.1273947</v>
      </c>
      <c r="G4" s="31">
        <v>9.8860040000000002E-5</v>
      </c>
      <c r="H4" s="17">
        <v>0.33223599999999998</v>
      </c>
      <c r="I4" s="17">
        <v>1.7679510000000001</v>
      </c>
    </row>
    <row r="5" spans="1:10" x14ac:dyDescent="0.2">
      <c r="A5" s="15" t="s">
        <v>65</v>
      </c>
      <c r="B5" s="16">
        <v>0.51163380000000003</v>
      </c>
      <c r="C5" s="16">
        <v>2.0962519999999999E-5</v>
      </c>
      <c r="D5" s="16">
        <v>0.34842260000000003</v>
      </c>
      <c r="E5" s="16">
        <v>1.2403429999999999E-5</v>
      </c>
      <c r="F5" s="31">
        <v>0.12696769999999999</v>
      </c>
      <c r="G5" s="31">
        <v>8.5040339999999996E-5</v>
      </c>
      <c r="H5" s="17">
        <v>0.32134230000000003</v>
      </c>
      <c r="I5" s="17">
        <v>1.7160610000000001</v>
      </c>
    </row>
    <row r="6" spans="1:10" x14ac:dyDescent="0.2">
      <c r="A6" s="15" t="s">
        <v>65</v>
      </c>
      <c r="B6" s="16">
        <v>0.51162229999999997</v>
      </c>
      <c r="C6" s="16">
        <v>1.9342429999999998E-5</v>
      </c>
      <c r="D6" s="16">
        <v>0.34842800000000002</v>
      </c>
      <c r="E6" s="16">
        <v>1.2160079999999999E-5</v>
      </c>
      <c r="F6" s="31">
        <v>0.12753020000000001</v>
      </c>
      <c r="G6" s="31">
        <v>1.3326550000000001E-4</v>
      </c>
      <c r="H6" s="17">
        <v>0.33702389999999999</v>
      </c>
      <c r="I6" s="17">
        <v>1.8010999999999999</v>
      </c>
    </row>
    <row r="7" spans="1:10" x14ac:dyDescent="0.2">
      <c r="A7" s="15" t="s">
        <v>65</v>
      </c>
      <c r="B7" s="16">
        <v>0.51164909999999997</v>
      </c>
      <c r="C7" s="16">
        <v>2.4742780000000002E-5</v>
      </c>
      <c r="D7" s="16">
        <v>0.34839419999999999</v>
      </c>
      <c r="E7" s="16">
        <v>1.140442E-5</v>
      </c>
      <c r="F7" s="31">
        <v>0.12740599999999999</v>
      </c>
      <c r="G7" s="31">
        <v>1.32996E-4</v>
      </c>
      <c r="H7" s="17">
        <v>0.34113280000000001</v>
      </c>
      <c r="I7" s="17">
        <v>1.824967</v>
      </c>
    </row>
    <row r="8" spans="1:10" x14ac:dyDescent="0.2">
      <c r="A8" s="15" t="s">
        <v>66</v>
      </c>
      <c r="B8" s="16">
        <v>0.5121829</v>
      </c>
      <c r="C8" s="16">
        <v>1.7636140000000002E-5</v>
      </c>
      <c r="D8" s="16">
        <v>0.3484005</v>
      </c>
      <c r="E8" s="16">
        <v>9.9655130000000003E-6</v>
      </c>
      <c r="F8" s="31">
        <v>0.1238374</v>
      </c>
      <c r="G8" s="31">
        <v>1.7881059999999999E-4</v>
      </c>
      <c r="H8" s="17">
        <v>0.44722279999999998</v>
      </c>
      <c r="I8" s="17">
        <v>2.4332530000000001</v>
      </c>
    </row>
    <row r="9" spans="1:10" x14ac:dyDescent="0.2">
      <c r="A9" s="15" t="s">
        <v>66</v>
      </c>
      <c r="B9" s="16">
        <v>0.51220569999999999</v>
      </c>
      <c r="C9" s="16">
        <v>1.847725E-5</v>
      </c>
      <c r="D9" s="16">
        <v>0.34840270000000001</v>
      </c>
      <c r="E9" s="16">
        <v>1.0481909999999999E-5</v>
      </c>
      <c r="F9" s="31">
        <v>0.1237317</v>
      </c>
      <c r="G9" s="31">
        <v>2.2372019999999999E-4</v>
      </c>
      <c r="H9" s="17">
        <v>0.42686259999999998</v>
      </c>
      <c r="I9" s="17">
        <v>2.3255870000000001</v>
      </c>
    </row>
    <row r="11" spans="1:10" x14ac:dyDescent="0.2">
      <c r="A11" s="18" t="s">
        <v>0</v>
      </c>
      <c r="B11" s="18" t="s">
        <v>2</v>
      </c>
      <c r="C11" s="19" t="s">
        <v>1</v>
      </c>
      <c r="D11" s="18" t="s">
        <v>67</v>
      </c>
      <c r="E11" s="18" t="s">
        <v>3</v>
      </c>
      <c r="F11" s="19" t="s">
        <v>1</v>
      </c>
      <c r="G11" s="18" t="s">
        <v>67</v>
      </c>
      <c r="H11" s="18" t="s">
        <v>68</v>
      </c>
      <c r="I11" s="19" t="s">
        <v>69</v>
      </c>
      <c r="J11" s="18" t="s">
        <v>70</v>
      </c>
    </row>
    <row r="12" spans="1:10" x14ac:dyDescent="0.2">
      <c r="A12" s="16" t="s">
        <v>71</v>
      </c>
      <c r="B12" s="16">
        <v>0.70637939999999999</v>
      </c>
      <c r="C12" s="16">
        <v>5.1349769999999999E-5</v>
      </c>
      <c r="D12" s="16">
        <v>0.70631999999999995</v>
      </c>
      <c r="E12" s="16">
        <v>5.944087E-2</v>
      </c>
      <c r="F12" s="16">
        <v>4.1163720000000002E-5</v>
      </c>
      <c r="G12" s="16">
        <v>5.6570000000000002E-2</v>
      </c>
      <c r="H12" s="16">
        <v>5.6571689999999997</v>
      </c>
      <c r="I12" s="17">
        <v>1.686529E-3</v>
      </c>
      <c r="J12" s="16">
        <v>3.3380149999999998E-6</v>
      </c>
    </row>
    <row r="13" spans="1:10" x14ac:dyDescent="0.2">
      <c r="A13" s="16" t="s">
        <v>71</v>
      </c>
      <c r="B13" s="16">
        <v>0.70623559999999996</v>
      </c>
      <c r="C13" s="16">
        <v>6.026045E-5</v>
      </c>
      <c r="D13" s="16">
        <v>0.70631999999999995</v>
      </c>
      <c r="E13" s="16">
        <v>5.9020639999999999E-2</v>
      </c>
      <c r="F13" s="16">
        <v>4.0550209999999997E-5</v>
      </c>
      <c r="G13" s="16">
        <v>5.6570000000000002E-2</v>
      </c>
      <c r="H13" s="16">
        <v>3.5712459999999999</v>
      </c>
      <c r="I13" s="17">
        <v>1.0900969999999999E-3</v>
      </c>
      <c r="J13" s="16">
        <v>1.073732E-6</v>
      </c>
    </row>
    <row r="14" spans="1:10" x14ac:dyDescent="0.2">
      <c r="A14" s="16" t="s">
        <v>72</v>
      </c>
      <c r="B14" s="16">
        <v>0.71181570000000005</v>
      </c>
      <c r="C14" s="16">
        <v>2.3361869999999999E-5</v>
      </c>
      <c r="D14" s="16">
        <v>0.71179999999999999</v>
      </c>
      <c r="E14" s="16">
        <v>5.6541620000000001E-2</v>
      </c>
      <c r="F14" s="16">
        <v>1.367088E-5</v>
      </c>
      <c r="G14" s="16">
        <v>5.6570000000000002E-2</v>
      </c>
      <c r="H14" s="16">
        <v>20.142160000000001</v>
      </c>
      <c r="I14" s="17">
        <v>3.7715399999999999E-3</v>
      </c>
      <c r="J14" s="16">
        <v>1.6566049999999999E-4</v>
      </c>
    </row>
    <row r="15" spans="1:10" x14ac:dyDescent="0.2">
      <c r="A15" s="16" t="s">
        <v>72</v>
      </c>
      <c r="B15" s="16">
        <v>0.71180299999999996</v>
      </c>
      <c r="C15" s="16">
        <v>2.70887E-5</v>
      </c>
      <c r="D15" s="16">
        <v>0.71179999999999999</v>
      </c>
      <c r="E15" s="16">
        <v>5.657893E-2</v>
      </c>
      <c r="F15" s="16">
        <v>1.5402510000000001E-5</v>
      </c>
      <c r="G15" s="16">
        <v>5.6570000000000002E-2</v>
      </c>
      <c r="H15" s="16">
        <v>14.191179999999999</v>
      </c>
      <c r="I15" s="17">
        <v>8.4244620000000002E-4</v>
      </c>
      <c r="J15" s="16">
        <v>7.5568719999999997E-6</v>
      </c>
    </row>
    <row r="16" spans="1:10" x14ac:dyDescent="0.2">
      <c r="A16" s="16" t="s">
        <v>72</v>
      </c>
      <c r="B16" s="16">
        <v>0.71181070000000002</v>
      </c>
      <c r="C16" s="16">
        <v>3.0776150000000002E-5</v>
      </c>
      <c r="D16" s="16">
        <v>0.71179999999999999</v>
      </c>
      <c r="E16" s="16">
        <v>5.6537539999999997E-2</v>
      </c>
      <c r="F16" s="16">
        <v>1.852999E-5</v>
      </c>
      <c r="G16" s="16">
        <v>5.6570000000000002E-2</v>
      </c>
      <c r="H16" s="16">
        <v>14.04191</v>
      </c>
      <c r="I16" s="17">
        <v>7.3719149999999995E-4</v>
      </c>
      <c r="J16" s="16">
        <v>3.69774E-6</v>
      </c>
    </row>
    <row r="17" spans="1:10" x14ac:dyDescent="0.2">
      <c r="A17" s="16" t="s">
        <v>72</v>
      </c>
      <c r="B17" s="16">
        <v>0.71178929999999996</v>
      </c>
      <c r="C17" s="16">
        <v>2.8047889999999999E-5</v>
      </c>
      <c r="D17" s="16">
        <v>0.71179999999999999</v>
      </c>
      <c r="E17" s="16">
        <v>5.6602489999999998E-2</v>
      </c>
      <c r="F17" s="16">
        <v>2.0283270000000001E-5</v>
      </c>
      <c r="G17" s="16">
        <v>5.6570000000000002E-2</v>
      </c>
      <c r="H17" s="16">
        <v>14.245150000000001</v>
      </c>
      <c r="I17" s="17">
        <v>8.5094269999999995E-4</v>
      </c>
      <c r="J17" s="16">
        <v>1.424508E-5</v>
      </c>
    </row>
    <row r="18" spans="1:10" x14ac:dyDescent="0.2">
      <c r="A18" s="16" t="s">
        <v>72</v>
      </c>
      <c r="B18" s="16">
        <v>0.71179970000000004</v>
      </c>
      <c r="C18" s="16">
        <v>3.0975410000000002E-5</v>
      </c>
      <c r="D18" s="16">
        <v>0.71179999999999999</v>
      </c>
      <c r="E18" s="16">
        <v>5.655843E-2</v>
      </c>
      <c r="F18" s="16">
        <v>1.5976359999999999E-5</v>
      </c>
      <c r="G18" s="16">
        <v>5.6570000000000002E-2</v>
      </c>
      <c r="H18" s="16">
        <v>13.18181</v>
      </c>
      <c r="I18" s="17">
        <v>5.9689230000000001E-4</v>
      </c>
      <c r="J18" s="16">
        <v>-2.1818189999999999E-6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Standard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309LAB-2</dc:creator>
  <cp:lastModifiedBy>admin</cp:lastModifiedBy>
  <dcterms:created xsi:type="dcterms:W3CDTF">2015-06-05T18:19:34Z</dcterms:created>
  <dcterms:modified xsi:type="dcterms:W3CDTF">2022-10-28T15:15:21Z</dcterms:modified>
</cp:coreProperties>
</file>