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Geosphere\Editing\1-in production\Lipman_2691\1-supplemental\"/>
    </mc:Choice>
  </mc:AlternateContent>
  <xr:revisionPtr revIDLastSave="0" documentId="13_ncr:1_{DF65B672-3C58-44D3-A220-D5C967A76262}" xr6:coauthVersionLast="47" xr6:coauthVersionMax="47" xr10:uidLastSave="{00000000-0000-0000-0000-000000000000}"/>
  <bookViews>
    <workbookView xWindow="1125" yWindow="1125" windowWidth="28800" windowHeight="19920" tabRatio="943" activeTab="8" xr2:uid="{00000000-000D-0000-FFFF-FFFF00000000}"/>
  </bookViews>
  <sheets>
    <sheet name="1A. BLVC-loci" sheetId="11" r:id="rId1"/>
    <sheet name="1B. Baughman " sheetId="5" r:id="rId2"/>
    <sheet name="1C. Summer Coon. " sheetId="12" r:id="rId3"/>
    <sheet name="1D. Tracy" sheetId="2" r:id="rId4"/>
    <sheet name="1E. Jacks Creek" sheetId="1" r:id="rId5"/>
    <sheet name="1F. Platoro" sheetId="9" r:id="rId6"/>
    <sheet name="1G. Rawley" sheetId="7" r:id="rId7"/>
    <sheet name="1H. Other NE Conejos" sheetId="3" r:id="rId8"/>
    <sheet name="1I. W SJ Conejos" sheetId="13" r:id="rId9"/>
    <sheet name="Sheet2" sheetId="14" r:id="rId10"/>
  </sheets>
  <definedNames>
    <definedName name="_xlnm.Print_Area" localSheetId="0">'1A. BLVC-loci'!$A$1:$O$54</definedName>
    <definedName name="_xlnm.Print_Area" localSheetId="1">'1B. Baughman '!$A$1:$M$33</definedName>
    <definedName name="_xlnm.Print_Area" localSheetId="2">'1C. Summer Coon. '!$A$1:$O$58</definedName>
    <definedName name="_xlnm.Print_Area" localSheetId="3">'1D. Tracy'!$A$1:$K$22</definedName>
    <definedName name="_xlnm.Print_Area" localSheetId="4">'1E. Jacks Creek'!$A$1:$L$31</definedName>
    <definedName name="_xlnm.Print_Area" localSheetId="5">'1F. Platoro'!$A$1:$K$34</definedName>
    <definedName name="_xlnm.Print_Area" localSheetId="6">'1G. Rawley'!$A$1:$K$50</definedName>
    <definedName name="_xlnm.Print_Area" localSheetId="7">'1H. Other NE Conejos'!$A$1:$K$55</definedName>
    <definedName name="_xlnm.Print_Area" localSheetId="8">'1I. W SJ Conejos'!$A$1:$M$11</definedName>
    <definedName name="_xlnm.Print_Titles" localSheetId="0">'1A. BLVC-loci'!$1:$2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9" i="1" l="1"/>
  <c r="O29" i="1"/>
  <c r="H37" i="7"/>
  <c r="H44" i="7"/>
  <c r="H38" i="9"/>
  <c r="H29" i="9"/>
  <c r="H36" i="9"/>
  <c r="H37" i="9"/>
</calcChain>
</file>

<file path=xl/sharedStrings.xml><?xml version="1.0" encoding="utf-8"?>
<sst xmlns="http://schemas.openxmlformats.org/spreadsheetml/2006/main" count="2105" uniqueCount="1040">
  <si>
    <t>Sample</t>
  </si>
  <si>
    <t>Unit</t>
  </si>
  <si>
    <t>Location</t>
  </si>
  <si>
    <t>Latitude</t>
  </si>
  <si>
    <t>Longitude</t>
  </si>
  <si>
    <t>Mineral</t>
    <phoneticPr fontId="0"/>
  </si>
  <si>
    <t>Age(Ma)</t>
  </si>
  <si>
    <t>±</t>
  </si>
  <si>
    <t>2s*</t>
  </si>
  <si>
    <t xml:space="preserve"> Comments (supplemental notes numbered)</t>
  </si>
  <si>
    <t>10L-31</t>
    <phoneticPr fontId="0"/>
  </si>
  <si>
    <t>Poncha Creek road</t>
    <phoneticPr fontId="0"/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</si>
  <si>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23.86'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</si>
  <si>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10.45'</t>
    </r>
  </si>
  <si>
    <t>Groundmass</t>
  </si>
  <si>
    <t>Integrated</t>
  </si>
  <si>
    <t>Too young (possible glass in oxide-rich matrix between plag microlites); underlies Thorn Ranch Tuff (09L-6)</t>
  </si>
  <si>
    <t>10L-33</t>
    <phoneticPr fontId="0"/>
  </si>
  <si>
    <t>Marshall Pass road</t>
    <phoneticPr fontId="0"/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</si>
  <si>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25.87'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</si>
  <si>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08.51'</t>
    </r>
  </si>
  <si>
    <t>Biotite</t>
  </si>
  <si>
    <t>Plateau</t>
  </si>
  <si>
    <t>10L-30</t>
    <phoneticPr fontId="0"/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</si>
  <si>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23.98'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</si>
  <si>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10.19'</t>
    </r>
  </si>
  <si>
    <t>07L-25</t>
  </si>
  <si>
    <t xml:space="preserve">Central san-qtz porphyry </t>
  </si>
  <si>
    <t>Jacks Creek</t>
  </si>
  <si>
    <t>Sanidine</t>
  </si>
  <si>
    <t>SC Mean</t>
  </si>
  <si>
    <t>07L-43</t>
  </si>
  <si>
    <t>Radial san dacite dike</t>
  </si>
  <si>
    <t>07L-59</t>
  </si>
  <si>
    <t>07L-60</t>
  </si>
  <si>
    <t>Fine-grain andesite flow</t>
  </si>
  <si>
    <t>Cut by 07L-59; feasible agreement</t>
  </si>
  <si>
    <t>07L-57</t>
  </si>
  <si>
    <t>Bio-pl dacite dike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</si>
  <si>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11.64'</t>
    </r>
  </si>
  <si>
    <t>07L-58</t>
  </si>
  <si>
    <t>Isochron</t>
  </si>
  <si>
    <t>07L-61</t>
  </si>
  <si>
    <t>Hbl-cpx andesite dike</t>
  </si>
  <si>
    <t>Hornblende</t>
  </si>
  <si>
    <t>Compare w/07L-43</t>
  </si>
  <si>
    <t>Agrees with hornblende age</t>
  </si>
  <si>
    <t>07L-81</t>
  </si>
  <si>
    <t>07L-62</t>
  </si>
  <si>
    <t>Aphyric basal rhyolite flow</t>
  </si>
  <si>
    <t>Comment</t>
  </si>
  <si>
    <t>Phase</t>
  </si>
  <si>
    <t>Middle Cr access road</t>
  </si>
  <si>
    <t>South of Jacks Creek</t>
  </si>
  <si>
    <t xml:space="preserve">Probable Ar loss from low-T steps (but only small fraction of total gas). </t>
  </si>
  <si>
    <t>Crystal-poor bio-pl dacite dike</t>
  </si>
  <si>
    <t>Late crystal-rich intrusion &amp; vent fill? (partly pyroclastic)</t>
  </si>
  <si>
    <t>Well-crystallized felty matrix; good agreement with biotite age</t>
  </si>
  <si>
    <t>Crystal-poor andesite breccia</t>
  </si>
  <si>
    <t xml:space="preserve">Seems somewhat old; compositionally similar to 07L-59. Compare w/07L-59, -43 (but no sanidine) </t>
  </si>
  <si>
    <t>06L-12</t>
    <phoneticPr fontId="11"/>
  </si>
  <si>
    <t>Fine-grain andesite</t>
    <phoneticPr fontId="11"/>
  </si>
  <si>
    <t>06L-70</t>
  </si>
  <si>
    <t>06L-5</t>
  </si>
  <si>
    <t>Rhyolite dome</t>
  </si>
  <si>
    <t>Tracy Canyon</t>
  </si>
  <si>
    <t>Large difference; san vs. hbl? (but no hbl in thin section; only bio)</t>
  </si>
  <si>
    <t>06L-18</t>
  </si>
  <si>
    <t>Small-phenocryst dacite</t>
    <phoneticPr fontId="11"/>
  </si>
  <si>
    <t>06L-13</t>
  </si>
  <si>
    <t>Dacite of Redrock Canyon</t>
    <phoneticPr fontId="11"/>
  </si>
  <si>
    <t>S of S Tracy Canyon</t>
  </si>
  <si>
    <t>Huge low flow package</t>
  </si>
  <si>
    <t>06L-20</t>
  </si>
  <si>
    <t>S Tracy Canyon</t>
  </si>
  <si>
    <t>Gray upper part of flow sequence</t>
  </si>
  <si>
    <t>06L-22</t>
  </si>
  <si>
    <t>06L-72</t>
  </si>
  <si>
    <t>06L-73</t>
  </si>
  <si>
    <t>06L-71</t>
  </si>
  <si>
    <t>Rhyolite breccia</t>
  </si>
  <si>
    <t>Tracy Mountain (top)</t>
  </si>
  <si>
    <t>06L-16</t>
  </si>
  <si>
    <t>Lime Creek</t>
  </si>
  <si>
    <t>Exceptionally porphyritic (~25% crystals)</t>
  </si>
  <si>
    <t>06L-50</t>
  </si>
  <si>
    <t>Rhyolite lava</t>
  </si>
  <si>
    <t>17L-22</t>
  </si>
  <si>
    <t>Isolated outcrop, margin of San Luis Valley</t>
  </si>
  <si>
    <t>SC wt. mean</t>
  </si>
  <si>
    <t>17L-15</t>
  </si>
  <si>
    <t>Red Rock Canyon</t>
  </si>
  <si>
    <t>17L-21</t>
  </si>
  <si>
    <t>17L-18</t>
  </si>
  <si>
    <t>2s</t>
  </si>
  <si>
    <t>Method</t>
  </si>
  <si>
    <t>Crystal Hill</t>
  </si>
  <si>
    <t>Divide, S of Sanderson</t>
  </si>
  <si>
    <t>--</t>
  </si>
  <si>
    <t>~61</t>
  </si>
  <si>
    <t>Capping lava, west ridge</t>
  </si>
  <si>
    <t>Directly overlies lower dacite</t>
  </si>
  <si>
    <t>At subhorizonatal base, weak flow layering</t>
  </si>
  <si>
    <t>Lowest unit, Biedell Cr.; porphyritic phase</t>
  </si>
  <si>
    <t>Underlies Biedell volcanic complex?</t>
  </si>
  <si>
    <t>Large resorbed (unalt) sanidine; Tracy volc (chem)?</t>
  </si>
  <si>
    <t>Lower San Juan Creek</t>
  </si>
  <si>
    <t>~65</t>
  </si>
  <si>
    <t>18AG16</t>
  </si>
  <si>
    <t>Monzonite</t>
  </si>
  <si>
    <t>Sanderson Creek</t>
  </si>
  <si>
    <t>18AG17</t>
  </si>
  <si>
    <t>19L-2</t>
  </si>
  <si>
    <t>19L-3</t>
  </si>
  <si>
    <t>19L-5</t>
  </si>
  <si>
    <t>SW of Lime Creek</t>
  </si>
  <si>
    <t>18L-13</t>
  </si>
  <si>
    <t>Strat-highest eastern lavas</t>
  </si>
  <si>
    <t>U-Pb zircon</t>
  </si>
  <si>
    <t>18L-11B</t>
  </si>
  <si>
    <t>18L-11A</t>
  </si>
  <si>
    <t>18L-21</t>
  </si>
  <si>
    <t>Low</t>
  </si>
  <si>
    <t>18L-25</t>
  </si>
  <si>
    <t>High</t>
  </si>
  <si>
    <t>MSWD</t>
  </si>
  <si>
    <t>Confidence</t>
  </si>
  <si>
    <t>Moderate-low</t>
  </si>
  <si>
    <t xml:space="preserve">19L-14 </t>
  </si>
  <si>
    <t>Inverse isochron</t>
  </si>
  <si>
    <t>Moderate</t>
  </si>
  <si>
    <t>Very discrodant spectrum. After removing obvious outliers on isochron, nine steps define a regression within error of atmosphere (40/36 =293.3 ± 2.9) and limited scatter (slighly high MSWD value).</t>
  </si>
  <si>
    <t>18L-1</t>
  </si>
  <si>
    <t>Dacite dike</t>
  </si>
  <si>
    <t>Mill site, Biedell Creek</t>
  </si>
  <si>
    <t>Hbl-andesite lava</t>
  </si>
  <si>
    <t>18L-2</t>
  </si>
  <si>
    <t>18L-6</t>
  </si>
  <si>
    <t>Cut by large dike (18L-9)</t>
  </si>
  <si>
    <t>18L-8</t>
  </si>
  <si>
    <t>18L-9</t>
  </si>
  <si>
    <t>S. of Biedell Creek</t>
  </si>
  <si>
    <t>Hbl-andesite dike</t>
  </si>
  <si>
    <t>18L-12</t>
  </si>
  <si>
    <t>Lower Carnero Creek</t>
  </si>
  <si>
    <t>Below Summer Coon volc.; near K-Ar site (34.7 Ma)</t>
  </si>
  <si>
    <t>Large plateau segment; little discordance at low and high temps. Plateau, integrated, isochron (highly scattered) ages agree at 2 sigma.</t>
  </si>
  <si>
    <t>Some analyses scatter to younger ages (Ar-loss in adhering glass?). Sanidine age, ~40 ka younger than biotite (no surprise), is preferred age.</t>
  </si>
  <si>
    <t>Excess Ar (40/36 intercept = 336.5±9.8). Spectrum is classic saddle-shape of excess Ar (old ages at low and high temp). Age considered max.</t>
  </si>
  <si>
    <t>Moderate to high</t>
  </si>
  <si>
    <t>19L-6A</t>
  </si>
  <si>
    <t>Contains excess 40Ar (40/36 = 318.5±7.7). Good fit (MSWD=1.32, n=11) after removing steps A-B.</t>
  </si>
  <si>
    <t xml:space="preserve">19L-12 </t>
  </si>
  <si>
    <t>Discordant spectrum. Contains significant excess 40Ar (40/36 = 798.1±18.3). Some scatter on inverse isochron, but good fit (MSWD = 1.40, n=10) after removing steps A,B, J,H, and O.</t>
  </si>
  <si>
    <t>19L-13</t>
  </si>
  <si>
    <t>18L-20</t>
  </si>
  <si>
    <t>Discordant spectrum.  "Mini-plateau" (&lt;50% of gas released) of 34.564±0.024 Ma. Inverse isochron indicates excess 40Ar (40/36 = 319.4±7.1). Significant scatter. Removed steps A-E, M, N to get MSWD to 2.67</t>
  </si>
  <si>
    <t>Rhyolite lava, devit</t>
  </si>
  <si>
    <t>Rhyolite dike</t>
  </si>
  <si>
    <t>Baughman Cr</t>
  </si>
  <si>
    <t>19L-8</t>
  </si>
  <si>
    <t>19L-9</t>
  </si>
  <si>
    <t>19L-10</t>
  </si>
  <si>
    <t>19L-11</t>
  </si>
  <si>
    <t>Andesite lava</t>
  </si>
  <si>
    <t>Plag andesite lava</t>
  </si>
  <si>
    <t>Oliv andesite lava</t>
  </si>
  <si>
    <t>Embargo road</t>
  </si>
  <si>
    <t>19L-15</t>
  </si>
  <si>
    <t>Plag andesite dike</t>
  </si>
  <si>
    <t>19L-16</t>
  </si>
  <si>
    <t>Cpx andesite dike</t>
  </si>
  <si>
    <t xml:space="preserve">Dacite intrusion </t>
  </si>
  <si>
    <t>Hbl-dacite dike</t>
  </si>
  <si>
    <t>18L-7</t>
  </si>
  <si>
    <t>Lava, w/mingled andesite blobs (Tracy volc?)</t>
  </si>
  <si>
    <t>Deg</t>
  </si>
  <si>
    <t>Min</t>
  </si>
  <si>
    <t>n</t>
  </si>
  <si>
    <t xml:space="preserve"> Comments:  field relations, analytical results</t>
  </si>
  <si>
    <t>Petrographic notes</t>
  </si>
  <si>
    <t>06L-56</t>
  </si>
  <si>
    <t>Indian Head</t>
  </si>
  <si>
    <t>Lots of fresh biotite and hornblende</t>
  </si>
  <si>
    <t>06L-57</t>
  </si>
  <si>
    <t>Dacite lava</t>
  </si>
  <si>
    <t>English Valley</t>
  </si>
  <si>
    <t>Uppermost lava unit</t>
  </si>
  <si>
    <t>Hornblende and biotie somewhat oxidized</t>
  </si>
  <si>
    <t>07L-91</t>
  </si>
  <si>
    <t>Fine-grain dacite lava</t>
  </si>
  <si>
    <t>East Butte</t>
  </si>
  <si>
    <t>Poor agree w/bio; hbl too old? Interfingers w/massive andesite?</t>
  </si>
  <si>
    <t>07L-86</t>
  </si>
  <si>
    <t>Large NW dacite dike</t>
  </si>
  <si>
    <t>La Garita Creek</t>
  </si>
  <si>
    <t>E side of dike 06L-49</t>
  </si>
  <si>
    <t>No plateau</t>
  </si>
  <si>
    <t>E side of dike 06L-49. Very discordant spectrum, 40-120 Ma</t>
  </si>
  <si>
    <t>SC97-10-6-1</t>
  </si>
  <si>
    <t>Natural Arch</t>
  </si>
  <si>
    <t>SC97-10-6-2</t>
  </si>
  <si>
    <t>Road to Natural Arch</t>
  </si>
  <si>
    <t>SC97-10-6-3</t>
  </si>
  <si>
    <t>Old Woman Creek</t>
  </si>
  <si>
    <t>06L-53</t>
  </si>
  <si>
    <t>Lots of fresh biotite and hornblende  (no sanidine)</t>
  </si>
  <si>
    <t>06L-49</t>
  </si>
  <si>
    <t>07L-90</t>
  </si>
  <si>
    <t>06L-51</t>
  </si>
  <si>
    <t>NE rhyolite dike</t>
  </si>
  <si>
    <t>SC97-10-28-1</t>
  </si>
  <si>
    <t>SC97 10-27-1</t>
  </si>
  <si>
    <t xml:space="preserve">SC97 10-27-2 </t>
  </si>
  <si>
    <t>From dike that intrudes mafic breccia described for sample SC97-10-27-2.</t>
  </si>
  <si>
    <t>SC97-10-28-3</t>
  </si>
  <si>
    <t>Andesite</t>
  </si>
  <si>
    <t>Sample notes say mafic but xrf analysis has SiO2 of ~63%.</t>
  </si>
  <si>
    <t>07L-84</t>
  </si>
  <si>
    <t>Andesite breccia clast</t>
  </si>
  <si>
    <t>Near dike 06L-51; too young. Discordant spectrum, Ar-loss</t>
  </si>
  <si>
    <t>Plag, cpx, and alt. olivine; interstices  fine grained, charged with black opaques (in original glass?)</t>
  </si>
  <si>
    <t>06L-59</t>
  </si>
  <si>
    <t>Andesite dike</t>
  </si>
  <si>
    <t>Typical andesite dike; altered olivine. Clearly too young</t>
  </si>
  <si>
    <t>Plag and cpx microphenocrysts; interstices brownish alteration product, from olivine and glass?</t>
  </si>
  <si>
    <t>07L-88</t>
  </si>
  <si>
    <t>North access road</t>
  </si>
  <si>
    <t>06L-52 area; clearly too young. Discordant spectrum, Ar-loss</t>
  </si>
  <si>
    <t>Plag, cpx, &amp; oxy hbl microphenocrysts; interstices very fine grained</t>
  </si>
  <si>
    <t>06L-52</t>
  </si>
  <si>
    <t>Andesite breccia</t>
  </si>
  <si>
    <t>Representative; well crystallized. Should be older than 07L-87</t>
  </si>
  <si>
    <t>Plag and cpx microphenocrysts; interstices very fine grained; perhaps some glass?</t>
  </si>
  <si>
    <t>07L-89</t>
  </si>
  <si>
    <t>Near (cut by) dike 07L-90</t>
  </si>
  <si>
    <t>Phenocrysts of plag, cpx, &amp; opx; groundmass fine-grained felty microlites of plag</t>
  </si>
  <si>
    <t>06L-58</t>
  </si>
  <si>
    <t>Olivine-rich dike</t>
  </si>
  <si>
    <t>Exceptionally mafic; well crystallized</t>
  </si>
  <si>
    <t>Plag and cpx microphenocrysts; interstices brownish alteration product, from original  glass?</t>
  </si>
  <si>
    <t>07L-85</t>
  </si>
  <si>
    <t>07L-87</t>
  </si>
  <si>
    <t>Dense andesite lava</t>
  </si>
  <si>
    <t>Above andesite breccia. Slightly discordant spectrum</t>
  </si>
  <si>
    <t>Plag and cpx microphenocrysts; crystallized interstices fine grained</t>
  </si>
  <si>
    <t>07L-92</t>
  </si>
  <si>
    <t>Andesite spatter lava</t>
  </si>
  <si>
    <t>Saddle, W of East Butte</t>
  </si>
  <si>
    <t>Overlain by 07L-91. Discordant spectrum</t>
  </si>
  <si>
    <t>Phenocrysts and microphen. of plag, cpx, alt. olivine; groundmass charged w/opagues, some glass?</t>
  </si>
  <si>
    <t>pre-Sum Coon, L.G. Cr</t>
  </si>
  <si>
    <t>Late phase, central intrusive core</t>
  </si>
  <si>
    <t>Uppermost thick lava, SE flank</t>
  </si>
  <si>
    <t xml:space="preserve">Had  interpreted as lowest lava;   but likely shallow intrusion, based on age </t>
  </si>
  <si>
    <t>Zircon</t>
  </si>
  <si>
    <t>U-Pb</t>
  </si>
  <si>
    <t>SRM-31</t>
  </si>
  <si>
    <t>Central intrusion</t>
  </si>
  <si>
    <t>11/11</t>
  </si>
  <si>
    <t>SRM-02</t>
  </si>
  <si>
    <t>19AG11</t>
  </si>
  <si>
    <t>Fine-grain monzonite</t>
  </si>
  <si>
    <t>Central porphyritic dacite</t>
  </si>
  <si>
    <t>LA-ICPMS</t>
  </si>
  <si>
    <t>SHRIMP</t>
  </si>
  <si>
    <t>N steps</t>
  </si>
  <si>
    <t xml:space="preserve">Groundmass </t>
  </si>
  <si>
    <t>S flank, Twin Mtn</t>
  </si>
  <si>
    <t>Hbl andesite dike</t>
  </si>
  <si>
    <t>18L-14</t>
  </si>
  <si>
    <t>Dacite intrusion</t>
  </si>
  <si>
    <t>Within silicified focus</t>
  </si>
  <si>
    <t>18L-15</t>
  </si>
  <si>
    <t>S of Biedell Creek</t>
  </si>
  <si>
    <t>17L-17</t>
  </si>
  <si>
    <t>S  mouth Cottonwood G</t>
  </si>
  <si>
    <t>---</t>
  </si>
  <si>
    <t>Representative of bulk lower edifice</t>
  </si>
  <si>
    <t>LAVAS</t>
  </si>
  <si>
    <t>INTRUSIONS</t>
  </si>
  <si>
    <t>18L-23</t>
  </si>
  <si>
    <t>Separate body(?) from 19L-13,  at same topo level; steep contacts, possible intrusion like 18L-25</t>
  </si>
  <si>
    <t>19L-6B</t>
  </si>
  <si>
    <t>Rhyolite breccia (Tracy?)</t>
  </si>
  <si>
    <t>PP13037</t>
  </si>
  <si>
    <t>Grays Creek</t>
  </si>
  <si>
    <t>SE of Poncha Creek</t>
  </si>
  <si>
    <t>PP14158</t>
  </si>
  <si>
    <t>RGB12077</t>
  </si>
  <si>
    <t>RGB12079</t>
  </si>
  <si>
    <t>RGB12075</t>
  </si>
  <si>
    <t>Whole rock</t>
  </si>
  <si>
    <t>Sanidine??</t>
  </si>
  <si>
    <t>Step heat</t>
  </si>
  <si>
    <t>W of Cleveland Mtn</t>
  </si>
  <si>
    <t>Source</t>
  </si>
  <si>
    <t>19L-4</t>
  </si>
  <si>
    <t>19AG12</t>
  </si>
  <si>
    <t>19AG14</t>
  </si>
  <si>
    <t>Klondike Mine</t>
  </si>
  <si>
    <t>68L-91</t>
  </si>
  <si>
    <t>Navajo Peak</t>
  </si>
  <si>
    <t>Mafic dacite</t>
  </si>
  <si>
    <t>K-Ar</t>
  </si>
  <si>
    <t>16L-1</t>
  </si>
  <si>
    <t xml:space="preserve">Blanco Basin road </t>
  </si>
  <si>
    <t>37 12.48</t>
  </si>
  <si>
    <t>106 49.94</t>
  </si>
  <si>
    <t>16L-32</t>
  </si>
  <si>
    <t>Platoro Reservoir</t>
  </si>
  <si>
    <t>37 17.96</t>
  </si>
  <si>
    <t>106 36.37</t>
  </si>
  <si>
    <t>16L-35</t>
  </si>
  <si>
    <t>Adams Fork</t>
  </si>
  <si>
    <t>106 37.28</t>
  </si>
  <si>
    <t>16L-51</t>
  </si>
  <si>
    <t>Fish Creek</t>
  </si>
  <si>
    <t>37 13.02</t>
  </si>
  <si>
    <t>106 42.29</t>
  </si>
  <si>
    <t>Flattop Mountain</t>
  </si>
  <si>
    <t>37 11.67</t>
  </si>
  <si>
    <t>106 43.74</t>
  </si>
  <si>
    <t>16L-55</t>
  </si>
  <si>
    <t>Jim Creek</t>
  </si>
  <si>
    <t>106 24.90</t>
  </si>
  <si>
    <t>Mean</t>
  </si>
  <si>
    <t>15L-31</t>
  </si>
  <si>
    <t>37 28.08</t>
  </si>
  <si>
    <t>106 52.51</t>
  </si>
  <si>
    <t>Plagioclase</t>
  </si>
  <si>
    <t>15L-32</t>
  </si>
  <si>
    <t>Basal dacitic breccia</t>
  </si>
  <si>
    <t>Treasure Falls, Hwy 160</t>
  </si>
  <si>
    <t>37 26.63</t>
  </si>
  <si>
    <t>106 52.66</t>
  </si>
  <si>
    <t>16KA-02</t>
  </si>
  <si>
    <t>Radial dikes</t>
  </si>
  <si>
    <t>Proximal to Platoro</t>
  </si>
  <si>
    <t>Distal</t>
  </si>
  <si>
    <t>Dacite</t>
  </si>
  <si>
    <t>Upper conglomerate</t>
  </si>
  <si>
    <t>Horseshoe Mtn M</t>
  </si>
  <si>
    <t>S Wolf Cr Pass, Hwy 160</t>
  </si>
  <si>
    <t xml:space="preserve"> Comments</t>
  </si>
  <si>
    <t>Fine-grain andesite</t>
  </si>
  <si>
    <t>Mafic dacite lava</t>
  </si>
  <si>
    <t>68L-105</t>
  </si>
  <si>
    <t>66L-120</t>
  </si>
  <si>
    <t>66L-20</t>
  </si>
  <si>
    <t>Five petrograph-diverse dikes, all intruding andesitic lavas on NW flank. Topographically below 19L-13</t>
  </si>
  <si>
    <t>Bit too young?</t>
  </si>
  <si>
    <t>Inconsistent with san age; also most underlying andesite ages,  at &lt;33 Ma?</t>
  </si>
  <si>
    <t>Preferred age</t>
  </si>
  <si>
    <t>Sample No.</t>
  </si>
  <si>
    <t>Material</t>
  </si>
  <si>
    <t>Sargents Mesa volcano</t>
    <phoneticPr fontId="10"/>
  </si>
  <si>
    <t>06L-39</t>
    <phoneticPr fontId="10"/>
  </si>
  <si>
    <t>Dacite intrusion</t>
    <phoneticPr fontId="10"/>
  </si>
  <si>
    <t>Long Branch</t>
    <phoneticPr fontId="10"/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</si>
  <si>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18.19'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</si>
  <si>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24.30'</t>
    </r>
  </si>
  <si>
    <t>Biotite</t>
    <phoneticPr fontId="10"/>
  </si>
  <si>
    <t>Hornblende</t>
    <phoneticPr fontId="10"/>
  </si>
  <si>
    <t>09L-17</t>
  </si>
  <si>
    <t>"Tan" andesite</t>
  </si>
  <si>
    <t>Sargents Mesa road</t>
    <phoneticPr fontId="10"/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</si>
  <si>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16.56'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</si>
  <si>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22.44'</t>
    </r>
  </si>
  <si>
    <t xml:space="preserve">High on Sargents Mesa, onlapped by 09L-16. Isochron age (33.14±0.15) is slightly older, but within uncertainty </t>
  </si>
  <si>
    <t xml:space="preserve">Isochron 40/36 value indicates excess argon, but isochron &amp; plateau age (33.42±0.15) are indistinguishable </t>
  </si>
  <si>
    <t>09L-18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</si>
  <si>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16.11'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</si>
  <si>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22.46'</t>
    </r>
  </si>
  <si>
    <t xml:space="preserve">Underlies Sargents Mesa. Matrix of felty plagioclase microlites. Integrated age without step A, 33.09±0.13 Ma. </t>
  </si>
  <si>
    <t>09L-19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</si>
  <si>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15.03'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</si>
  <si>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22.84'</t>
    </r>
  </si>
  <si>
    <t>Underlies Sargents Mesa, low elevation. Plateau age: 32.61±0.17 Ma. Both inconsistently young</t>
  </si>
  <si>
    <t>Groundmass</t>
    <phoneticPr fontId="10"/>
  </si>
  <si>
    <t>Recoil spectrum; Ar loss from lowest-T step. Fine-grain matrix of trachy-textured plagioclase microlites.</t>
  </si>
  <si>
    <t>Weighted mean, using alternative ages above:  33.12±0.13 Ma</t>
  </si>
  <si>
    <t>~64</t>
  </si>
  <si>
    <t>Basal flow, fine-grain crystallized gm; overlain by andesite. Recoil spectrum.</t>
  </si>
  <si>
    <t>Better age??</t>
  </si>
  <si>
    <t>Near-basal dacite</t>
  </si>
  <si>
    <t>04L-20</t>
  </si>
  <si>
    <t>05L-10</t>
  </si>
  <si>
    <t>Same flow as 04L-20</t>
  </si>
  <si>
    <t>Late intrusion? Flat spectrum</t>
  </si>
  <si>
    <t>Lowest dated lava, beneth thick andesites. Date looks good</t>
  </si>
  <si>
    <t>Upper dacite, basal br</t>
  </si>
  <si>
    <t>Upper dacite</t>
  </si>
  <si>
    <t>Seems too old, contains crystal clots w/younger hbl</t>
  </si>
  <si>
    <t>Dike dike, silicified</t>
  </si>
  <si>
    <t>Large dike-like body; vent area for upper dacite?</t>
  </si>
  <si>
    <t>AVG (reliable ages):</t>
  </si>
  <si>
    <t>Low - moderate</t>
  </si>
  <si>
    <t>Moderate- high</t>
  </si>
  <si>
    <r>
      <t>Rock SiO</t>
    </r>
    <r>
      <rPr>
        <vertAlign val="subscript"/>
        <sz val="12"/>
        <rFont val="Arial"/>
        <family val="2"/>
      </rPr>
      <t>2</t>
    </r>
  </si>
  <si>
    <r>
      <t>Method</t>
    </r>
    <r>
      <rPr>
        <vertAlign val="superscript"/>
        <sz val="12"/>
        <rFont val="Arial"/>
        <family val="2"/>
      </rPr>
      <t>#</t>
    </r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</si>
  <si>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01.39'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</si>
  <si>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18.01'</t>
    </r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</si>
  <si>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00.37'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</si>
  <si>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18.40'</t>
    </r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</si>
  <si>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00.62'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</si>
  <si>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11.90'</t>
    </r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</si>
  <si>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02.95'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</si>
  <si>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10.95'</t>
    </r>
  </si>
  <si>
    <t>18L-5</t>
  </si>
  <si>
    <t>18L-4</t>
  </si>
  <si>
    <t>18L-3</t>
  </si>
  <si>
    <t>Dacite clast, pit breccia</t>
  </si>
  <si>
    <t>Dacite lava dome</t>
  </si>
  <si>
    <t>Lower dacite (Dacite of Red Rock Canyon)</t>
  </si>
  <si>
    <t>Vitrophyric dacite lava</t>
  </si>
  <si>
    <t>Margin of S.L. Valley</t>
  </si>
  <si>
    <t>Reddish dacite lava</t>
  </si>
  <si>
    <t>Southern Locus</t>
  </si>
  <si>
    <t>Intrusions</t>
  </si>
  <si>
    <t>Dense black andesite</t>
  </si>
  <si>
    <t>Cumulus clot, andesite dike</t>
  </si>
  <si>
    <t>Dacite lava, perlite</t>
  </si>
  <si>
    <t>Crystal-rich rhyolite lava</t>
  </si>
  <si>
    <t>Central Locus</t>
  </si>
  <si>
    <t>Hbl? (or cpx) andesite dike</t>
  </si>
  <si>
    <t>Dacite of Crystal Hill</t>
  </si>
  <si>
    <t>Andesite &amp; rhyolite lavas</t>
  </si>
  <si>
    <t>Northern Locus</t>
  </si>
  <si>
    <t>Aplitic granodiorite dike</t>
  </si>
  <si>
    <t>Sanidine dacite lava</t>
  </si>
  <si>
    <t>Crystal-rich san dacite dome</t>
  </si>
  <si>
    <t>E side of high point</t>
  </si>
  <si>
    <t>E of Hill 10,389'</t>
  </si>
  <si>
    <t>Biotite dacite</t>
  </si>
  <si>
    <t>W ridgecap, S of Lime Cr</t>
  </si>
  <si>
    <t>Hellgate, Carnero Creek</t>
  </si>
  <si>
    <t>Biotite dacite lava</t>
  </si>
  <si>
    <t>Hornblende-plagioclase lava</t>
  </si>
  <si>
    <t>Bio-rich dacite lava (upper?)</t>
  </si>
  <si>
    <t>Lower Cottonwood Gulch</t>
  </si>
  <si>
    <t xml:space="preserve">Large dike, hbl and-dacite  </t>
  </si>
  <si>
    <t>Inclusion-rich dacite lava</t>
  </si>
  <si>
    <t>Crystal-rich phase, rhyolite</t>
  </si>
  <si>
    <t>Andesite to rhyolite lavas</t>
  </si>
  <si>
    <t>Groundhog Park rd</t>
  </si>
  <si>
    <t>S of lower Seitz Cr</t>
  </si>
  <si>
    <t>Age, Ma</t>
  </si>
  <si>
    <t>Upper valley-fill dacite (intrusive?)</t>
  </si>
  <si>
    <t>Weighted mean, andesite:</t>
  </si>
  <si>
    <t>Horizon of Bonanza Tuff (33.35 Ma)</t>
  </si>
  <si>
    <t>Mineral</t>
  </si>
  <si>
    <t>Bonanza Tuff</t>
  </si>
  <si>
    <t>Rawley Volcanic Complex</t>
  </si>
  <si>
    <t>07L-5</t>
  </si>
  <si>
    <t>Porph pl-bio andesite (near glassy)</t>
  </si>
  <si>
    <t>Ute Pass rd (south, low)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</si>
  <si>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10.71'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</si>
  <si>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08.55'</t>
    </r>
  </si>
  <si>
    <t>07L-3</t>
  </si>
  <si>
    <t>Plag andesite</t>
  </si>
  <si>
    <t>Ute Pass rd (south)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</si>
  <si>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10.47'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</si>
  <si>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08.08'</t>
    </r>
  </si>
  <si>
    <t>07L-2</t>
  </si>
  <si>
    <t>Bio-hbl andesite</t>
  </si>
  <si>
    <t>Ute Pass (Anntenna Hill)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</si>
  <si>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09.74'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</si>
  <si>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07.82'</t>
    </r>
  </si>
  <si>
    <t>07L-22</t>
  </si>
  <si>
    <t xml:space="preserve">Aphanitic andesite </t>
  </si>
  <si>
    <t>Mill Gulch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</si>
  <si>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12.56'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</si>
  <si>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14.81'</t>
    </r>
  </si>
  <si>
    <t>06L-37</t>
  </si>
  <si>
    <t>Vitrophyric dacite</t>
  </si>
  <si>
    <t>Upper Mill Creek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</si>
  <si>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12.46'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</si>
  <si>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12.90'</t>
    </r>
  </si>
  <si>
    <t>06L-36</t>
  </si>
  <si>
    <t>Dacite-rhyollite flow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</si>
  <si>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13.09'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</si>
  <si>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14.05'</t>
    </r>
  </si>
  <si>
    <t>10L-11</t>
  </si>
  <si>
    <t>Dacite lava (oxidized, san)</t>
  </si>
  <si>
    <t>Ford Creek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</si>
  <si>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13.18'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</si>
  <si>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15.27'</t>
    </r>
  </si>
  <si>
    <t>08L-26</t>
  </si>
  <si>
    <t>Precursor rhyolite flow</t>
  </si>
  <si>
    <t>N of Kerber Junction</t>
  </si>
  <si>
    <t>10L-28</t>
  </si>
  <si>
    <t>E of Sawmill Gulch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</si>
  <si>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13.31'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</si>
  <si>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05.26'</t>
    </r>
  </si>
  <si>
    <t>10L-40</t>
  </si>
  <si>
    <t>Eutaxitic base, precursor dacite</t>
  </si>
  <si>
    <t>N of Hayden Pk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</si>
  <si>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17.22'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</si>
  <si>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06.04'</t>
    </r>
  </si>
  <si>
    <t>Weighted Mean (sanidine)</t>
  </si>
  <si>
    <t>07L-31</t>
  </si>
  <si>
    <t>Early rhyolite flow</t>
  </si>
  <si>
    <t>McIntyre Gulch</t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</si>
  <si>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05.18'</t>
    </r>
  </si>
  <si>
    <t>08L-12</t>
  </si>
  <si>
    <t>Head, McIntyre Gulch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</si>
  <si>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10.80'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</si>
  <si>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03.90'</t>
    </r>
  </si>
  <si>
    <t>09L-09</t>
  </si>
  <si>
    <t>Dacite plug</t>
  </si>
  <si>
    <t>Lower Cottonwood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</si>
  <si>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14.53'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</si>
  <si>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02.01'</t>
    </r>
  </si>
  <si>
    <t>Thorn Ranch Tuff</t>
  </si>
  <si>
    <t>19AG13</t>
  </si>
  <si>
    <t>Monzonite, resurgent</t>
  </si>
  <si>
    <t>Turquoise Mine</t>
  </si>
  <si>
    <t>19AG15</t>
  </si>
  <si>
    <t>Rawley Gulch</t>
  </si>
  <si>
    <t>Reasonable: &gt;Bonanza, &lt;Marshall caldera</t>
  </si>
  <si>
    <t>Barret Creek</t>
  </si>
  <si>
    <t>03L-20B</t>
  </si>
  <si>
    <t>Crystal-rich rhyolite-dacite</t>
  </si>
  <si>
    <t>Lions Head</t>
  </si>
  <si>
    <t>sanidine</t>
  </si>
  <si>
    <t>SCLF</t>
  </si>
  <si>
    <t>03L-23</t>
  </si>
  <si>
    <t>S of Lions Head</t>
  </si>
  <si>
    <t>04L-07</t>
  </si>
  <si>
    <t>Large crystals</t>
  </si>
  <si>
    <t>04L-21</t>
  </si>
  <si>
    <t>Green Mountain</t>
  </si>
  <si>
    <t>Crystal-poor; flow layered</t>
  </si>
  <si>
    <t>03L-24B</t>
  </si>
  <si>
    <t>biotite</t>
  </si>
  <si>
    <t>05L-12</t>
  </si>
  <si>
    <t>hornblende</t>
  </si>
  <si>
    <t>Small phenos of bio, hbl, plag</t>
  </si>
  <si>
    <t>05L-13</t>
  </si>
  <si>
    <t>Hornblende-rich intrusion</t>
  </si>
  <si>
    <t>Needle Rock</t>
  </si>
  <si>
    <t>05L-15</t>
  </si>
  <si>
    <t>Dike</t>
  </si>
  <si>
    <t>Crystal-rich dacite, low</t>
  </si>
  <si>
    <t>Intermediate composition</t>
  </si>
  <si>
    <t>Lavas</t>
  </si>
  <si>
    <r>
      <t>106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40.62'</t>
    </r>
  </si>
  <si>
    <r>
      <t>106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09.36'</t>
    </r>
  </si>
  <si>
    <t>Age (Ma)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</si>
  <si>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20.09'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</si>
  <si>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31.71'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</si>
  <si>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20.39'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</si>
  <si>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31.64'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</si>
  <si>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20.62'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</si>
  <si>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31.78'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</si>
  <si>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21.53'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</si>
  <si>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33.17'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</si>
  <si>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22.69'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</si>
  <si>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35.40'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</si>
  <si>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22.28'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</si>
  <si>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37.78'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</si>
  <si>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19.47'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</si>
  <si>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38.17'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</si>
  <si>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21.85'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</si>
  <si>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35.75'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</si>
  <si>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21.15'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</si>
  <si>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31.49'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</si>
  <si>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19.77'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</si>
  <si>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37.71'</t>
    </r>
  </si>
  <si>
    <t>Too old?</t>
  </si>
  <si>
    <t>01L-29</t>
  </si>
  <si>
    <r>
      <t>38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16.43'</t>
    </r>
  </si>
  <si>
    <r>
      <t>106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51.90'</t>
    </r>
  </si>
  <si>
    <t>03L-31</t>
  </si>
  <si>
    <t>Hornblnde-rich dike</t>
  </si>
  <si>
    <r>
      <t>38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17.25'</t>
    </r>
  </si>
  <si>
    <r>
      <t>106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45.00'</t>
    </r>
  </si>
  <si>
    <t>Canõn Diablo (dike)</t>
  </si>
  <si>
    <t>Cov-10v</t>
  </si>
  <si>
    <t>Cov-154</t>
  </si>
  <si>
    <t>Green Ridge (1)</t>
  </si>
  <si>
    <t>Conejos River valley (2)</t>
  </si>
  <si>
    <t>Cov-87a</t>
  </si>
  <si>
    <t>Cov-48a</t>
  </si>
  <si>
    <t>Willow Mountain (4)</t>
  </si>
  <si>
    <t>NE slope, Pintada Mtn (3)</t>
  </si>
  <si>
    <t>Cov-130</t>
  </si>
  <si>
    <t>Cov-75</t>
  </si>
  <si>
    <t>Rock Creek (5)</t>
  </si>
  <si>
    <t>Pintada Mountain (6)</t>
  </si>
  <si>
    <t>Biotte</t>
  </si>
  <si>
    <t>Horseshoe Mtn M??</t>
  </si>
  <si>
    <t>Slightly young</t>
  </si>
  <si>
    <t>Bio sep failed</t>
  </si>
  <si>
    <t>17AG-76</t>
  </si>
  <si>
    <t>106 35.33</t>
  </si>
  <si>
    <t>37 17.30</t>
  </si>
  <si>
    <t>06L-3</t>
  </si>
  <si>
    <t>Dacite flow</t>
  </si>
  <si>
    <t>Marshall Creek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</si>
  <si>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22.42'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</si>
  <si>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22.85'</t>
    </r>
  </si>
  <si>
    <r>
      <t>Above Badger Cr Tuff; prob. below BZT. Same lava package as #1136.</t>
    </r>
    <r>
      <rPr>
        <sz val="10"/>
        <color rgb="FFDD0806"/>
        <rFont val="Arial"/>
        <family val="2"/>
      </rPr>
      <t xml:space="preserve"> Isochron age: 33.68±0.09 Ma</t>
    </r>
  </si>
  <si>
    <t xml:space="preserve">Isochron age has much lower ± (or force plateau)? </t>
  </si>
  <si>
    <t>06L-23</t>
  </si>
  <si>
    <t>Long Branch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</si>
  <si>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22.92'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</si>
  <si>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24.61'</t>
    </r>
  </si>
  <si>
    <t>Proably same unit as 06L-3. Below BZT</t>
  </si>
  <si>
    <t>Indian Creek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</si>
  <si>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23.22'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</si>
  <si>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21.32'</t>
    </r>
  </si>
  <si>
    <t>Dacite flow (in place), above Badger Cr Tuff (McIntosh and Chapin, 2004; cor. to FCT @ 28.02 Ma)</t>
  </si>
  <si>
    <t>10L-35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</si>
  <si>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19.70'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</si>
  <si>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20.04'</t>
    </r>
  </si>
  <si>
    <t>08L-35</t>
  </si>
  <si>
    <t>Sheep Mountain Dacite</t>
  </si>
  <si>
    <t>Silver Creek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</si>
  <si>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21.58'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</si>
  <si>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11.68'</t>
    </r>
  </si>
  <si>
    <t>Lowermost caldera-fill lava flow</t>
  </si>
  <si>
    <t>Marshall caldera fill</t>
  </si>
  <si>
    <t>AVG (all):</t>
  </si>
  <si>
    <t>AVG (lavas):</t>
  </si>
  <si>
    <t>AVG (dikes):</t>
  </si>
  <si>
    <t>08L-1</t>
  </si>
  <si>
    <t>Alkali Cr (Coch narrows)</t>
  </si>
  <si>
    <r>
      <t>106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45.81'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</si>
  <si>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17.74'</t>
    </r>
  </si>
  <si>
    <t>East side</t>
  </si>
  <si>
    <t>Cone breccia and dikes</t>
  </si>
  <si>
    <t>Central Intrusion</t>
  </si>
  <si>
    <t>Underlying lavas</t>
  </si>
  <si>
    <t>Dacite dike, vitrophyre</t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</si>
  <si>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55.30'</t>
    </r>
  </si>
  <si>
    <t>Central andesite intr</t>
  </si>
  <si>
    <t>BGNM-03</t>
  </si>
  <si>
    <t>Ridge, N Cyclone M</t>
  </si>
  <si>
    <t>Representative of large central intrusion, grades into monzonite</t>
  </si>
  <si>
    <t>Lavas and volcaniclastic rocks</t>
  </si>
  <si>
    <t>SMCN-03</t>
  </si>
  <si>
    <t>Los Pinos road</t>
  </si>
  <si>
    <t>Del Norte</t>
  </si>
  <si>
    <t>Del Norte volcano(?)</t>
  </si>
  <si>
    <t>NFPCC-01</t>
  </si>
  <si>
    <t>NFPC-03</t>
  </si>
  <si>
    <t>SMCN-01</t>
  </si>
  <si>
    <t>Moderate to high confidence; same dike as -86, -49</t>
  </si>
  <si>
    <t>Moderate to high confidence; same dike as SC97-10-6-1</t>
  </si>
  <si>
    <t>Dacite dikes</t>
  </si>
  <si>
    <t>SMCN-04</t>
  </si>
  <si>
    <t>37 40.735</t>
  </si>
  <si>
    <t>106 21.646</t>
  </si>
  <si>
    <t>Likely WMM?</t>
  </si>
  <si>
    <t>Intrudes monz.</t>
  </si>
  <si>
    <t>Lower lavas ( Lower dacite of Biedell complex?)</t>
  </si>
  <si>
    <t>Probably too old; projects above Bonanza Tuff?</t>
  </si>
  <si>
    <t>Probable Ar loss from low-T steps. Isochron age (discordant), 32.62±0.06 Ma</t>
  </si>
  <si>
    <t>Large uncertainty; poor agreement with reliable sanidine age</t>
  </si>
  <si>
    <t>Below small-phenocyst dacite</t>
  </si>
  <si>
    <t>Too old; oxidized biotite (but best sample)</t>
  </si>
  <si>
    <t xml:space="preserve">Upper dacite, Tracy Mtn </t>
  </si>
  <si>
    <r>
      <t>37</t>
    </r>
    <r>
      <rPr>
        <vertAlign val="superscript"/>
        <sz val="12"/>
        <color theme="1"/>
        <rFont val="Arial"/>
        <family val="2"/>
      </rPr>
      <t>o</t>
    </r>
    <r>
      <rPr>
        <sz val="12"/>
        <color theme="1"/>
        <rFont val="Arial"/>
        <family val="2"/>
      </rPr>
      <t>57.58'</t>
    </r>
  </si>
  <si>
    <r>
      <t>106</t>
    </r>
    <r>
      <rPr>
        <vertAlign val="superscript"/>
        <sz val="12"/>
        <color theme="1"/>
        <rFont val="Arial"/>
        <family val="2"/>
      </rPr>
      <t>o</t>
    </r>
    <r>
      <rPr>
        <sz val="12"/>
        <color theme="1"/>
        <rFont val="Arial"/>
        <family val="2"/>
      </rPr>
      <t>13.06'</t>
    </r>
  </si>
  <si>
    <t># See Lipman et al. (1970) for K-Ar age of this lava</t>
  </si>
  <si>
    <t>Comment, field relations</t>
  </si>
  <si>
    <t xml:space="preserve"> Analytical comments</t>
  </si>
  <si>
    <t xml:space="preserve">Age(Ma) </t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</si>
  <si>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54.27'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</si>
  <si>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18.78'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</si>
  <si>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54.19'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</si>
  <si>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18.15'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</si>
  <si>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51.74'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</si>
  <si>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19.77'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</si>
  <si>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52.28'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</si>
  <si>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21.42'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</si>
  <si>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54.91'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</si>
  <si>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10.55'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</si>
  <si>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51.83'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</si>
  <si>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20.83'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</si>
  <si>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54.26'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</si>
  <si>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17.98'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</si>
  <si>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50.46'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</si>
  <si>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22.58'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</si>
  <si>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56.13'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</si>
  <si>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56.93'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</si>
  <si>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17.09'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</si>
  <si>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55.10'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</si>
  <si>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17.40'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</si>
  <si>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54.14'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</si>
  <si>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14.12'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</si>
  <si>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53.66'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</si>
  <si>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14.44'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</si>
  <si>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57.07'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</si>
  <si>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15.44'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</si>
  <si>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56.83'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</si>
  <si>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13.75'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</si>
  <si>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56.61'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</si>
  <si>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18.63'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</si>
  <si>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56.38'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</si>
  <si>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18.46'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</si>
  <si>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55.12'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</si>
  <si>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17.41'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</si>
  <si>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56.62'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</si>
  <si>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16.54'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</si>
  <si>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57.58'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</si>
  <si>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13.06'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</si>
  <si>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58.25'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</si>
  <si>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17.02'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</si>
  <si>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59.18'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</si>
  <si>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57.80'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</si>
  <si>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12.30'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</si>
  <si>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57.96'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</si>
  <si>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11.99'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</si>
  <si>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00.65'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</si>
  <si>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16.41'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</si>
  <si>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00.19'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</si>
  <si>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14.71'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</si>
  <si>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54.82'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</si>
  <si>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13.27'</t>
    </r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</si>
  <si>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58.38'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</si>
  <si>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14.51'</t>
    </r>
  </si>
  <si>
    <r>
      <t>37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54.09'</t>
    </r>
  </si>
  <si>
    <r>
      <t>106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18.12'</t>
    </r>
  </si>
  <si>
    <t>Source*</t>
  </si>
  <si>
    <r>
      <t>37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48.41'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</si>
  <si>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32.53'</t>
    </r>
  </si>
  <si>
    <r>
      <t>37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46.29'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</si>
  <si>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30.48'</t>
    </r>
  </si>
  <si>
    <r>
      <t>37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51.10'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</si>
  <si>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32.67'</t>
    </r>
  </si>
  <si>
    <r>
      <t>37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48.86'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</si>
  <si>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33.47'</t>
    </r>
  </si>
  <si>
    <r>
      <t xml:space="preserve">Discordant spectrum likely related to alteration and </t>
    </r>
    <r>
      <rPr>
        <vertAlign val="superscript"/>
        <sz val="12"/>
        <color theme="1"/>
        <rFont val="Arial"/>
        <family val="2"/>
      </rPr>
      <t>39</t>
    </r>
    <r>
      <rPr>
        <sz val="12"/>
        <color theme="1"/>
        <rFont val="Arial"/>
        <family val="2"/>
      </rPr>
      <t>Ar recoil. Integrated age is best estimate. Stratigraphic or cross-cutting relations would help with interpretation.</t>
    </r>
  </si>
  <si>
    <r>
      <t>37</t>
    </r>
    <r>
      <rPr>
        <vertAlign val="superscript"/>
        <sz val="12"/>
        <color theme="1"/>
        <rFont val="Arial"/>
        <family val="2"/>
      </rPr>
      <t>o</t>
    </r>
    <r>
      <rPr>
        <sz val="12"/>
        <color theme="1"/>
        <rFont val="Arial"/>
        <family val="2"/>
      </rPr>
      <t>49.20'</t>
    </r>
  </si>
  <si>
    <r>
      <t>106</t>
    </r>
    <r>
      <rPr>
        <vertAlign val="superscript"/>
        <sz val="12"/>
        <color theme="1"/>
        <rFont val="Arial"/>
        <family val="2"/>
      </rPr>
      <t>o</t>
    </r>
    <r>
      <rPr>
        <sz val="12"/>
        <color theme="1"/>
        <rFont val="Arial"/>
        <family val="2"/>
      </rPr>
      <t>30.82'</t>
    </r>
  </si>
  <si>
    <r>
      <t>37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48.46'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</si>
  <si>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33.39'</t>
    </r>
  </si>
  <si>
    <r>
      <t>37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49.45'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</si>
  <si>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33.35'</t>
    </r>
  </si>
  <si>
    <r>
      <t>37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48.40'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</si>
  <si>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33.44'</t>
    </r>
  </si>
  <si>
    <r>
      <t>37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50.07'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</si>
  <si>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32.87'</t>
    </r>
  </si>
  <si>
    <r>
      <t>37</t>
    </r>
    <r>
      <rPr>
        <vertAlign val="superscript"/>
        <sz val="12"/>
        <color theme="1"/>
        <rFont val="Arial"/>
        <family val="2"/>
      </rPr>
      <t>o</t>
    </r>
    <r>
      <rPr>
        <sz val="12"/>
        <color theme="1"/>
        <rFont val="Arial"/>
        <family val="2"/>
      </rPr>
      <t>50.88'</t>
    </r>
  </si>
  <si>
    <r>
      <t>106</t>
    </r>
    <r>
      <rPr>
        <vertAlign val="superscript"/>
        <sz val="12"/>
        <color theme="1"/>
        <rFont val="Arial"/>
        <family val="2"/>
      </rPr>
      <t>o</t>
    </r>
    <r>
      <rPr>
        <sz val="12"/>
        <color theme="1"/>
        <rFont val="Arial"/>
        <family val="2"/>
      </rPr>
      <t>33.05'</t>
    </r>
  </si>
  <si>
    <r>
      <rPr>
        <b/>
        <sz val="12"/>
        <color theme="1"/>
        <rFont val="Arial"/>
        <family val="2"/>
      </rPr>
      <t>Shocker</t>
    </r>
    <r>
      <rPr>
        <sz val="12"/>
        <color theme="1"/>
        <rFont val="Arial"/>
        <family val="2"/>
      </rPr>
      <t>; topo-hi, under FCT.  Above thick andesitic pile. Expected young age!</t>
    </r>
  </si>
  <si>
    <r>
      <t>37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45.53'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</si>
  <si>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27.16'</t>
    </r>
  </si>
  <si>
    <r>
      <t>37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42.16'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</si>
  <si>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30.19'</t>
    </r>
  </si>
  <si>
    <r>
      <t>37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42.62'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</si>
  <si>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30.75'</t>
    </r>
  </si>
  <si>
    <r>
      <t>37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44.17'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</si>
  <si>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31.55'</t>
    </r>
  </si>
  <si>
    <r>
      <t>37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44.29'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</si>
  <si>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31.70'</t>
    </r>
  </si>
  <si>
    <t>*Bold font: ages deemed most reliable</t>
  </si>
  <si>
    <r>
      <t xml:space="preserve">Supplemental Table 1-E. Jacks Creek volcano, summary of  </t>
    </r>
    <r>
      <rPr>
        <b/>
        <vertAlign val="superscript"/>
        <sz val="12"/>
        <rFont val="Arial"/>
        <family val="2"/>
      </rPr>
      <t>40</t>
    </r>
    <r>
      <rPr>
        <b/>
        <sz val="12"/>
        <rFont val="Arial"/>
        <family val="2"/>
      </rPr>
      <t>Ar/</t>
    </r>
    <r>
      <rPr>
        <b/>
        <vertAlign val="superscript"/>
        <sz val="12"/>
        <rFont val="Arial"/>
        <family val="2"/>
      </rPr>
      <t>39</t>
    </r>
    <r>
      <rPr>
        <b/>
        <sz val="12"/>
        <rFont val="Arial"/>
        <family val="2"/>
      </rPr>
      <t>Ar and U-Pb ages</t>
    </r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</si>
  <si>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11.26'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</si>
  <si>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21.35'</t>
    </r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</si>
  <si>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11.60'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</si>
  <si>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21.08'</t>
    </r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</si>
  <si>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11.44'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</si>
  <si>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19.03'</t>
    </r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</si>
  <si>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11.43'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</si>
  <si>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19.00'</t>
    </r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</si>
  <si>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11.95'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</si>
  <si>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19.17'</t>
    </r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</si>
  <si>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11.94'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</si>
  <si>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19.18'</t>
    </r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</si>
  <si>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11.64'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</si>
  <si>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19.06'</t>
    </r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</si>
  <si>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11.04'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</si>
  <si>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19.04'</t>
    </r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</si>
  <si>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11.78'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</si>
  <si>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21.52'</t>
    </r>
  </si>
  <si>
    <t>Age,Ma</t>
  </si>
  <si>
    <t>Cut by 07L-61;   too young (interstitial glass between plag microlites?). Discordant spectrum, Ar-loss</t>
  </si>
  <si>
    <r>
      <t>Rock SiO</t>
    </r>
    <r>
      <rPr>
        <b/>
        <vertAlign val="subscript"/>
        <sz val="10"/>
        <rFont val="Arial"/>
        <family val="2"/>
      </rPr>
      <t>2</t>
    </r>
  </si>
  <si>
    <r>
      <t>Rock SiO</t>
    </r>
    <r>
      <rPr>
        <b/>
        <vertAlign val="subscript"/>
        <sz val="12"/>
        <rFont val="Arial"/>
        <family val="2"/>
      </rPr>
      <t>2</t>
    </r>
  </si>
  <si>
    <t xml:space="preserve">Includes two substantially older crystals </t>
  </si>
  <si>
    <r>
      <t>38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11.38'</t>
    </r>
  </si>
  <si>
    <t>Left Hand, Needle Creek</t>
  </si>
  <si>
    <t>Left Needle Creek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</si>
  <si>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25.66'</t>
    </r>
  </si>
  <si>
    <r>
      <t xml:space="preserve">Supplemental Table 1-A.  Biedell-Lime Creek volcanic complex, summary of  </t>
    </r>
    <r>
      <rPr>
        <b/>
        <vertAlign val="superscript"/>
        <sz val="10"/>
        <rFont val="Arial"/>
        <family val="2"/>
      </rPr>
      <t>40</t>
    </r>
    <r>
      <rPr>
        <b/>
        <sz val="10"/>
        <rFont val="Arial"/>
        <family val="2"/>
      </rPr>
      <t>Ar/</t>
    </r>
    <r>
      <rPr>
        <b/>
        <vertAlign val="superscript"/>
        <sz val="10"/>
        <rFont val="Arial"/>
        <family val="2"/>
      </rPr>
      <t>39</t>
    </r>
    <r>
      <rPr>
        <b/>
        <sz val="10"/>
        <rFont val="Arial"/>
        <family val="2"/>
      </rPr>
      <t>Ar and U/Pb ages</t>
    </r>
  </si>
  <si>
    <r>
      <t>37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56.84'</t>
    </r>
  </si>
  <si>
    <r>
      <t>106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17.77'</t>
    </r>
  </si>
  <si>
    <r>
      <t>Method</t>
    </r>
    <r>
      <rPr>
        <b/>
        <vertAlign val="superscript"/>
        <sz val="10"/>
        <rFont val="Arial"/>
        <family val="2"/>
      </rPr>
      <t>#</t>
    </r>
  </si>
  <si>
    <r>
      <t xml:space="preserve">Supplemental Table 1-H.  Other early volcanic centers, eastern and northeastern San Juan Mountains;  summary of </t>
    </r>
    <r>
      <rPr>
        <b/>
        <vertAlign val="superscript"/>
        <sz val="10"/>
        <rFont val="Arial"/>
        <family val="2"/>
      </rPr>
      <t>40</t>
    </r>
    <r>
      <rPr>
        <b/>
        <sz val="10"/>
        <rFont val="Arial"/>
        <family val="2"/>
      </rPr>
      <t>Ar/</t>
    </r>
    <r>
      <rPr>
        <b/>
        <vertAlign val="superscript"/>
        <sz val="10"/>
        <rFont val="Arial"/>
        <family val="2"/>
      </rPr>
      <t>39</t>
    </r>
    <r>
      <rPr>
        <b/>
        <sz val="10"/>
        <rFont val="Arial"/>
        <family val="2"/>
      </rPr>
      <t>Ar and U/Pb ages</t>
    </r>
  </si>
  <si>
    <t>Barret Creek Center</t>
  </si>
  <si>
    <t>Sawtooth Mountain Center</t>
  </si>
  <si>
    <t>Needle Creek Center</t>
  </si>
  <si>
    <t>Grays Creek-Poncha Creek center</t>
  </si>
  <si>
    <t>Weighted Mean  (n=5)</t>
  </si>
  <si>
    <r>
      <t xml:space="preserve">*Bold font: </t>
    </r>
    <r>
      <rPr>
        <sz val="12"/>
        <color theme="1"/>
        <rFont val="Arial"/>
        <family val="2"/>
      </rPr>
      <t>ages deemed most reliable</t>
    </r>
  </si>
  <si>
    <r>
      <t xml:space="preserve">*Bold font: </t>
    </r>
    <r>
      <rPr>
        <sz val="10"/>
        <color theme="1"/>
        <rFont val="Arial"/>
        <family val="2"/>
      </rPr>
      <t>ages deemed most reliable</t>
    </r>
  </si>
  <si>
    <t>Average:</t>
  </si>
  <si>
    <t>Younger than Bonanza T (33.35 Ma)?</t>
  </si>
  <si>
    <t>Weighted Mean:</t>
  </si>
  <si>
    <t>Age(Ma)*</t>
  </si>
  <si>
    <r>
      <t>*Bold font:</t>
    </r>
    <r>
      <rPr>
        <sz val="10"/>
        <color theme="1"/>
        <rFont val="Arial"/>
        <family val="2"/>
      </rPr>
      <t xml:space="preserve"> ages deemed most reliable, used for averages</t>
    </r>
  </si>
  <si>
    <r>
      <t>*Bold font:</t>
    </r>
    <r>
      <rPr>
        <sz val="12"/>
        <color theme="1"/>
        <rFont val="Arial"/>
        <family val="2"/>
      </rPr>
      <t xml:space="preserve"> ages deemed most reliable</t>
    </r>
  </si>
  <si>
    <r>
      <t>38</t>
    </r>
    <r>
      <rPr>
        <vertAlign val="superscript"/>
        <sz val="12"/>
        <color theme="1"/>
        <rFont val="Arial"/>
        <family val="2"/>
      </rPr>
      <t>o</t>
    </r>
    <r>
      <rPr>
        <sz val="12"/>
        <color theme="1"/>
        <rFont val="Arial"/>
        <family val="2"/>
      </rPr>
      <t>00.65'</t>
    </r>
  </si>
  <si>
    <r>
      <t>106</t>
    </r>
    <r>
      <rPr>
        <vertAlign val="superscript"/>
        <sz val="12"/>
        <color theme="1"/>
        <rFont val="Arial"/>
        <family val="2"/>
      </rPr>
      <t>o</t>
    </r>
    <r>
      <rPr>
        <sz val="12"/>
        <color theme="1"/>
        <rFont val="Arial"/>
        <family val="2"/>
      </rPr>
      <t>16.41'</t>
    </r>
  </si>
  <si>
    <r>
      <t>106</t>
    </r>
    <r>
      <rPr>
        <vertAlign val="superscript"/>
        <sz val="12"/>
        <color theme="1"/>
        <rFont val="Arial"/>
        <family val="2"/>
      </rPr>
      <t>o</t>
    </r>
    <r>
      <rPr>
        <sz val="12"/>
        <color theme="1"/>
        <rFont val="Arial"/>
        <family val="2"/>
      </rPr>
      <t>14.71'</t>
    </r>
  </si>
  <si>
    <r>
      <t xml:space="preserve"> Supplemental Table 1-D. Tracy volcano, summary of </t>
    </r>
    <r>
      <rPr>
        <b/>
        <vertAlign val="superscript"/>
        <sz val="12"/>
        <rFont val="Arial"/>
        <family val="2"/>
      </rPr>
      <t>40</t>
    </r>
    <r>
      <rPr>
        <b/>
        <sz val="12"/>
        <rFont val="Arial"/>
        <family val="2"/>
      </rPr>
      <t>Ar/</t>
    </r>
    <r>
      <rPr>
        <b/>
        <vertAlign val="superscript"/>
        <sz val="12"/>
        <rFont val="Arial"/>
        <family val="2"/>
      </rPr>
      <t>39</t>
    </r>
    <r>
      <rPr>
        <b/>
        <sz val="12"/>
        <rFont val="Arial"/>
        <family val="2"/>
      </rPr>
      <t xml:space="preserve">Ar ages </t>
    </r>
    <r>
      <rPr>
        <sz val="12"/>
        <rFont val="Arial"/>
        <family val="2"/>
      </rPr>
      <t>( analytical data in Lipman et al., 2015, Suplemental Tables 2-3)</t>
    </r>
  </si>
  <si>
    <t>Same site as 07L-25; late crystal-rich intrusion &amp; vent fill? (partly pyroclastic)</t>
  </si>
  <si>
    <t>Same site as SRM-02; late crystal-rich intrusion &amp; vent fill? (partly pyroclastic)</t>
  </si>
  <si>
    <r>
      <t>Summer Coon volcano</t>
    </r>
    <r>
      <rPr>
        <sz val="10"/>
        <rFont val="Arial"/>
        <family val="2"/>
      </rPr>
      <t xml:space="preserve"> (upward strat sequence: andesite-rhyolite-dacite)</t>
    </r>
  </si>
  <si>
    <t>Same dike as 06L-53. Discordant spectrum, low *Ar; too old?</t>
  </si>
  <si>
    <t>Same dike as 06L-51</t>
  </si>
  <si>
    <t>Same dike as 07L-86, 06L-49</t>
  </si>
  <si>
    <t>Same dike as 06L-53, 07L-90</t>
  </si>
  <si>
    <t>Distal sill-like part of dike. Seems too old; diagrees w/07L-86</t>
  </si>
  <si>
    <t>(~64)</t>
  </si>
  <si>
    <t>(~65)</t>
  </si>
  <si>
    <t>Oldest major Platoro ignimbrite (Black Mountain Tuff)</t>
  </si>
  <si>
    <r>
      <t xml:space="preserve">Supplemental Table 1-F. Conejos Formation: Platoro caldera area and and southeast San Juan Mtns., summary of  </t>
    </r>
    <r>
      <rPr>
        <b/>
        <vertAlign val="superscript"/>
        <sz val="12"/>
        <rFont val="Arial"/>
        <family val="2"/>
      </rPr>
      <t>40</t>
    </r>
    <r>
      <rPr>
        <b/>
        <sz val="12"/>
        <rFont val="Arial"/>
        <family val="2"/>
      </rPr>
      <t>Ar/</t>
    </r>
    <r>
      <rPr>
        <b/>
        <vertAlign val="superscript"/>
        <sz val="12"/>
        <rFont val="Arial"/>
        <family val="2"/>
      </rPr>
      <t>39</t>
    </r>
    <r>
      <rPr>
        <b/>
        <sz val="12"/>
        <rFont val="Arial"/>
        <family val="2"/>
      </rPr>
      <t>Ar ages</t>
    </r>
  </si>
  <si>
    <t>Too young); underlies Thorn Ranch Tuff (34.25 Ma). Glass in oxide-rich matrix?, between plag microlites</t>
  </si>
  <si>
    <r>
      <t>37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54.74'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</si>
  <si>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18.02'</t>
    </r>
  </si>
  <si>
    <t>Weighted Mean of "tan" andesite (n=4)</t>
  </si>
  <si>
    <t>K/Ar</t>
  </si>
  <si>
    <t>Lava, Larsen Creek center</t>
  </si>
  <si>
    <t>RD-336-68</t>
  </si>
  <si>
    <t>Dacite flow breccia</t>
  </si>
  <si>
    <t>Dacite lava?</t>
  </si>
  <si>
    <t>Courthouse Mountain area</t>
  </si>
  <si>
    <t>Coxcomb Peak</t>
  </si>
  <si>
    <t>Tuffaceous breccia</t>
  </si>
  <si>
    <t>Bear Creek</t>
  </si>
  <si>
    <t>Detrital zircon</t>
  </si>
  <si>
    <t>Latitude, N</t>
  </si>
  <si>
    <t>Longitude, W</t>
  </si>
  <si>
    <t>Mineral</t>
    <phoneticPr fontId="10"/>
  </si>
  <si>
    <t>2σ</t>
  </si>
  <si>
    <t xml:space="preserve">Storm King Mtn, Cimmarron Ridge </t>
  </si>
  <si>
    <t>29/35</t>
  </si>
  <si>
    <t>6/27</t>
  </si>
  <si>
    <t>Calliope dike, Dexter Creek</t>
  </si>
  <si>
    <t>Dacite vitrophyric lava</t>
  </si>
  <si>
    <r>
      <t>38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04.33'</t>
    </r>
  </si>
  <si>
    <r>
      <t>107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37.69'</t>
    </r>
  </si>
  <si>
    <r>
      <t>38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04.98'</t>
    </r>
  </si>
  <si>
    <r>
      <t>38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00.20'</t>
    </r>
  </si>
  <si>
    <r>
      <t>107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32.58'</t>
    </r>
  </si>
  <si>
    <r>
      <t>107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39.31'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</si>
  <si>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17.63'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</si>
  <si>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03.75'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</si>
  <si>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38.32'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</si>
  <si>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11.48'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</si>
  <si>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11.11'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</si>
  <si>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08.10'</t>
    </r>
  </si>
  <si>
    <t>Latitude N</t>
  </si>
  <si>
    <t>Longitude W</t>
  </si>
  <si>
    <r>
      <t xml:space="preserve">Supplemental Table 1-C. Summer Coon and Del Norte volcanoes, summary of </t>
    </r>
    <r>
      <rPr>
        <b/>
        <vertAlign val="superscript"/>
        <sz val="10"/>
        <rFont val="Arial"/>
        <family val="2"/>
      </rPr>
      <t>40</t>
    </r>
    <r>
      <rPr>
        <b/>
        <sz val="10"/>
        <rFont val="Arial"/>
        <family val="2"/>
      </rPr>
      <t>Ar/</t>
    </r>
    <r>
      <rPr>
        <b/>
        <vertAlign val="superscript"/>
        <sz val="10"/>
        <rFont val="Arial"/>
        <family val="2"/>
      </rPr>
      <t>39</t>
    </r>
    <r>
      <rPr>
        <b/>
        <sz val="10"/>
        <rFont val="Arial"/>
        <family val="2"/>
      </rPr>
      <t>Ar and U/Pb ages</t>
    </r>
  </si>
  <si>
    <r>
      <rPr>
        <b/>
        <sz val="12"/>
        <color rgb="FF800000"/>
        <rFont val="Arial"/>
        <family val="2"/>
      </rPr>
      <t>In red:</t>
    </r>
    <r>
      <rPr>
        <sz val="12"/>
        <color theme="1"/>
        <rFont val="Arial"/>
        <family val="2"/>
      </rPr>
      <t xml:space="preserve"> groundmass ages inferred too young</t>
    </r>
  </si>
  <si>
    <r>
      <rPr>
        <b/>
        <sz val="10"/>
        <color rgb="FF800000"/>
        <rFont val="Arial"/>
        <family val="2"/>
      </rPr>
      <t>Red font;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suspect ages, anomalous data</t>
    </r>
  </si>
  <si>
    <t>Sources: 1. Lipman et al., 1973; 2. Lipman et al., 1970; 3. Dickinson, 1987; 4. Gonzales et al., 2021</t>
  </si>
  <si>
    <t xml:space="preserve">Lake Fork </t>
  </si>
  <si>
    <t>~60</t>
  </si>
  <si>
    <t>37 19.12</t>
  </si>
  <si>
    <t>06L-39</t>
  </si>
  <si>
    <r>
      <t>37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56.608'</t>
    </r>
  </si>
  <si>
    <r>
      <t>106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18.71'</t>
    </r>
  </si>
  <si>
    <r>
      <t>38</t>
    </r>
    <r>
      <rPr>
        <vertAlign val="superscript"/>
        <sz val="12"/>
        <color theme="1"/>
        <rFont val="Arial"/>
        <family val="2"/>
      </rPr>
      <t>o</t>
    </r>
    <r>
      <rPr>
        <sz val="12"/>
        <color theme="1"/>
        <rFont val="Arial"/>
        <family val="2"/>
      </rPr>
      <t>01.19'</t>
    </r>
  </si>
  <si>
    <r>
      <t>106</t>
    </r>
    <r>
      <rPr>
        <vertAlign val="superscript"/>
        <sz val="12"/>
        <rFont val="Arial"/>
        <family val="2"/>
      </rPr>
      <t>o</t>
    </r>
    <r>
      <rPr>
        <sz val="12"/>
        <rFont val="Arial"/>
        <family val="2"/>
      </rPr>
      <t>20.81'</t>
    </r>
  </si>
  <si>
    <t>~37 26.3</t>
  </si>
  <si>
    <t>~106 21.3</t>
  </si>
  <si>
    <t>~37 17.85</t>
  </si>
  <si>
    <t>~106 32.2</t>
  </si>
  <si>
    <t>~37 30.4</t>
  </si>
  <si>
    <t>~106 23.0</t>
  </si>
  <si>
    <t>~37 19.2</t>
  </si>
  <si>
    <t>~106 26.0</t>
  </si>
  <si>
    <t>~37 28.5</t>
  </si>
  <si>
    <t>~106 19.4</t>
  </si>
  <si>
    <t>~37 29.9</t>
  </si>
  <si>
    <t>~106 23.9</t>
  </si>
  <si>
    <t>37 16.49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</si>
  <si>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13.05'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</si>
  <si>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04.77'</t>
    </r>
  </si>
  <si>
    <t>08L-41</t>
  </si>
  <si>
    <t>Fine-grain andesite (intr)</t>
  </si>
  <si>
    <r>
      <t>38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17.62'</t>
    </r>
  </si>
  <si>
    <r>
      <t>106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03.53'</t>
    </r>
  </si>
  <si>
    <t>08L-4A</t>
  </si>
  <si>
    <t>Aplitic granodiorite</t>
  </si>
  <si>
    <r>
      <t>38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17.63'</t>
    </r>
  </si>
  <si>
    <r>
      <t>106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03.71'</t>
    </r>
  </si>
  <si>
    <t>11L-30</t>
    <phoneticPr fontId="10"/>
  </si>
  <si>
    <t>Granodiorite</t>
    <phoneticPr fontId="10"/>
  </si>
  <si>
    <t>Rawley Gulch</t>
    <phoneticPr fontId="10"/>
  </si>
  <si>
    <r>
      <t>38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19.04'</t>
    </r>
  </si>
  <si>
    <r>
      <t>106</t>
    </r>
    <r>
      <rPr>
        <vertAlign val="superscript"/>
        <sz val="9"/>
        <rFont val="Arial"/>
        <family val="2"/>
      </rPr>
      <t>o</t>
    </r>
    <r>
      <rPr>
        <sz val="10"/>
        <rFont val="Arial"/>
        <family val="2"/>
      </rPr>
      <t>08.06'</t>
    </r>
  </si>
  <si>
    <t>K-feldspar</t>
  </si>
  <si>
    <t>Rhyolite</t>
  </si>
  <si>
    <r>
      <rPr>
        <b/>
        <sz val="10"/>
        <color theme="1"/>
        <rFont val="Arial"/>
        <family val="2"/>
      </rPr>
      <t>Bold</t>
    </r>
    <r>
      <rPr>
        <sz val="10"/>
        <color theme="1"/>
        <rFont val="Arial"/>
        <family val="2"/>
      </rPr>
      <t>, ages deemed most reliable. --, No age determined.</t>
    </r>
  </si>
  <si>
    <t>8/14</t>
  </si>
  <si>
    <t>7/11</t>
  </si>
  <si>
    <t>8/15</t>
  </si>
  <si>
    <t>9/14</t>
  </si>
  <si>
    <t>11/15</t>
  </si>
  <si>
    <t>5/12</t>
  </si>
  <si>
    <t>7/16</t>
  </si>
  <si>
    <t>7/15</t>
  </si>
  <si>
    <t>5/10</t>
  </si>
  <si>
    <t>12/14</t>
  </si>
  <si>
    <t>12/15</t>
  </si>
  <si>
    <t>13/15</t>
  </si>
  <si>
    <t>8/12</t>
  </si>
  <si>
    <t>5/15</t>
  </si>
  <si>
    <t>18/20</t>
  </si>
  <si>
    <t>11/19</t>
  </si>
  <si>
    <t>4/15</t>
  </si>
  <si>
    <t>6/16</t>
  </si>
  <si>
    <t>8/20</t>
  </si>
  <si>
    <t>20/20</t>
  </si>
  <si>
    <t>12/19</t>
  </si>
  <si>
    <t>14/15</t>
  </si>
  <si>
    <t>6/12</t>
  </si>
  <si>
    <t>9/12</t>
  </si>
  <si>
    <t>7/12</t>
  </si>
  <si>
    <t>12/12</t>
  </si>
  <si>
    <t>6/15</t>
  </si>
  <si>
    <t>9/15</t>
  </si>
  <si>
    <t>6/11</t>
  </si>
  <si>
    <t>9/23</t>
  </si>
  <si>
    <t>17/20</t>
  </si>
  <si>
    <t>10/13</t>
  </si>
  <si>
    <t>9/13</t>
  </si>
  <si>
    <t>6/10</t>
  </si>
  <si>
    <t>8/10</t>
  </si>
  <si>
    <t>9/9</t>
  </si>
  <si>
    <t>10/12</t>
  </si>
  <si>
    <t>18/18</t>
  </si>
  <si>
    <t>14/19</t>
  </si>
  <si>
    <t>4/50</t>
  </si>
  <si>
    <t>Low to moderate</t>
  </si>
  <si>
    <t>Integrated age,  low reliability</t>
  </si>
  <si>
    <t>Valley-filling lava, similar to other dacites</t>
  </si>
  <si>
    <t>Perhaps too young; compare 18L-9 (S locus)</t>
  </si>
  <si>
    <t>Trans. and-dacite hbl lava</t>
  </si>
  <si>
    <t>~68</t>
  </si>
  <si>
    <t>Bio-hbl and-dac lava</t>
  </si>
  <si>
    <t>~62</t>
  </si>
  <si>
    <t>Associated w/monzonite (19L-1)</t>
  </si>
  <si>
    <t>Discordant spectrum; poor fit to isochron regression</t>
  </si>
  <si>
    <t xml:space="preserve">Coarse phase, at S end of large dacite sill </t>
  </si>
  <si>
    <t>And-dacite sill</t>
  </si>
  <si>
    <t>Intrudes lava (18L-2)</t>
  </si>
  <si>
    <t>Thick lavas (dacite of Re Rock Canyon)</t>
  </si>
  <si>
    <t>Younger than dike hbl (anomal.old,36.3 Ma?)</t>
  </si>
  <si>
    <t>Fixed Plateau</t>
  </si>
  <si>
    <t>Intruded  by dike (18L-1), but younger age</t>
  </si>
  <si>
    <t>7/13</t>
  </si>
  <si>
    <t>10/14</t>
  </si>
  <si>
    <t>Moderate confidence; same dike as SC97-10-6-2</t>
  </si>
  <si>
    <t>Moderate to high confidence</t>
  </si>
  <si>
    <t>Underlies Summer Coon volcano. Near K-Ar  locality</t>
  </si>
  <si>
    <t>Rhyolite dikes</t>
  </si>
  <si>
    <t>Low in section (or BLVC?); large resorbed (but unalt) sanidine</t>
  </si>
  <si>
    <t>Large uncertainty (with  anomalous step removed: 34.54±0.19 Ma); isochron age, 34.94±0.07 Ma</t>
  </si>
  <si>
    <t xml:space="preserve">Cut by 07L-57;  too young (some interstitial glass between plag microlites?). </t>
  </si>
  <si>
    <t>Wt. mean</t>
  </si>
  <si>
    <t>Sky City Center</t>
  </si>
  <si>
    <t>Wannamaker Creek</t>
  </si>
  <si>
    <t>Top, Sawtooth Mountain</t>
  </si>
  <si>
    <t>Hwy 114, Cochetopa Cr</t>
  </si>
  <si>
    <t>Upper Needle Creek</t>
  </si>
  <si>
    <t>11/14</t>
  </si>
  <si>
    <t>K-Ar  locality (32.8 Ma); sparse but good biotite. Seems young</t>
  </si>
  <si>
    <t>Seems old</t>
  </si>
  <si>
    <t>8/11</t>
  </si>
  <si>
    <t>6/13</t>
  </si>
  <si>
    <t>3/8</t>
  </si>
  <si>
    <t>7/10</t>
  </si>
  <si>
    <t>N</t>
  </si>
  <si>
    <t>7/9</t>
  </si>
  <si>
    <t>9/10</t>
  </si>
  <si>
    <r>
      <rPr>
        <b/>
        <sz val="12"/>
        <color theme="1"/>
        <rFont val="Arial"/>
        <family val="2"/>
      </rPr>
      <t>Data sources:</t>
    </r>
    <r>
      <rPr>
        <sz val="12"/>
        <color theme="1"/>
        <rFont val="Arial"/>
        <family val="2"/>
      </rPr>
      <t xml:space="preserve"> 1. This report, Table S4; 2. Lipman et al., 2015; 3. Sliwinski et al., 2022 </t>
    </r>
  </si>
  <si>
    <r>
      <rPr>
        <b/>
        <sz val="10"/>
        <color theme="1"/>
        <rFont val="Arial"/>
        <family val="2"/>
      </rPr>
      <t xml:space="preserve">Data sources: </t>
    </r>
    <r>
      <rPr>
        <sz val="10"/>
        <color theme="1"/>
        <rFont val="Arial"/>
        <family val="2"/>
      </rPr>
      <t>1. Lipman et al., 2015; 2. This report, Table S4</t>
    </r>
  </si>
  <si>
    <t>*Data sources: 1. Lipman and McIntosh, 2008;  2. Lipman et al., 2015; 3. Miner et al., 2019; 4. This report, Table S4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</si>
  <si>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25.50'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</si>
  <si>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26.32'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</si>
  <si>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26.49'</t>
    </r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</si>
  <si>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26.02'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</si>
  <si>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06.85'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</si>
  <si>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06.43'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</si>
  <si>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05.91'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</si>
  <si>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06.74'</t>
    </r>
  </si>
  <si>
    <t xml:space="preserve"> La Garita Creek</t>
  </si>
  <si>
    <t>Mountain front-East</t>
  </si>
  <si>
    <t>Little Cottonwood Creek</t>
  </si>
  <si>
    <t>Too young?; biotite oxidized</t>
  </si>
  <si>
    <t>Crystal-rich rhyolite (intrusion, lava?)</t>
  </si>
  <si>
    <t>Crystal-rich rhy dike</t>
  </si>
  <si>
    <t>Twin Mountains</t>
  </si>
  <si>
    <t>Repeat, to compare with relatively young biotite age for this sample</t>
  </si>
  <si>
    <t xml:space="preserve">Discordant spectrum. Ar loss for initial steps. Forced plateau of 31.93±0.020 (&lt;50% of gas released). Isochron yields indistinguishible age fo 31.97±0.050 Ma with atmospheric intercept and OK MSWD </t>
  </si>
  <si>
    <t>Sampled by M. Zimmerer, 2022</t>
  </si>
  <si>
    <t>1-2 m.y. younger than bio, same glassy sample; consistent with rhyolite lava (19L-6B)</t>
  </si>
  <si>
    <t>10/10</t>
  </si>
  <si>
    <t>4/10</t>
  </si>
  <si>
    <t>Integrated age, considered low reliability</t>
  </si>
  <si>
    <t>E of dacite dike 07L-86</t>
  </si>
  <si>
    <t>Upper San Juan Creek</t>
  </si>
  <si>
    <t>Willow Mtn Member?</t>
  </si>
  <si>
    <t>Willow Mtn Member</t>
  </si>
  <si>
    <r>
      <rPr>
        <b/>
        <sz val="12"/>
        <color theme="1"/>
        <rFont val="Arial"/>
        <family val="2"/>
      </rPr>
      <t>Data sources:</t>
    </r>
    <r>
      <rPr>
        <sz val="12"/>
        <color theme="1"/>
        <rFont val="Arial"/>
        <family val="2"/>
      </rPr>
      <t xml:space="preserve">  1. Lipman and Zimmerer, 2019; 2. Lipman et al., 2022; 3. Colucci et al., 1991; 4. This report, Table S3; 4. Lipman et al., 1970</t>
    </r>
  </si>
  <si>
    <t>W of Tank Seven Creek</t>
  </si>
  <si>
    <t>Coarsely crystal-rich lava</t>
  </si>
  <si>
    <t>Crystal-poor rhyolite lava</t>
  </si>
  <si>
    <t>Crystal-rich dacite lava</t>
  </si>
  <si>
    <t>Old dated lava, date looks good</t>
  </si>
  <si>
    <r>
      <t>38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28.62'</t>
    </r>
  </si>
  <si>
    <r>
      <t>106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06.70'</t>
    </r>
  </si>
  <si>
    <t>Granitoid intrusions (most/all postcaldera)</t>
  </si>
  <si>
    <t>Near W rhyolite</t>
  </si>
  <si>
    <t>Plag, cpx, and alt. olivine; interstices  fine grained, charged with black opaques (in original glass?)</t>
  </si>
  <si>
    <t xml:space="preserve">Bomb within welded spatter,  base of exposure,  defines lower age of SC </t>
  </si>
  <si>
    <r>
      <t xml:space="preserve">Supplemental Table 1-G. Rawley volcanic complex, Marshall caldera fill, and granitoid intrusions: summary of </t>
    </r>
    <r>
      <rPr>
        <b/>
        <vertAlign val="superscript"/>
        <sz val="10"/>
        <rFont val="Arial"/>
        <family val="2"/>
      </rPr>
      <t>40</t>
    </r>
    <r>
      <rPr>
        <b/>
        <sz val="10"/>
        <rFont val="Arial"/>
        <family val="2"/>
      </rPr>
      <t>Ar/</t>
    </r>
    <r>
      <rPr>
        <b/>
        <vertAlign val="superscript"/>
        <sz val="10"/>
        <rFont val="Arial"/>
        <family val="2"/>
      </rPr>
      <t>39</t>
    </r>
    <r>
      <rPr>
        <b/>
        <sz val="10"/>
        <rFont val="Arial"/>
        <family val="2"/>
      </rPr>
      <t>Ar and U/Pb ages</t>
    </r>
  </si>
  <si>
    <t xml:space="preserve">Rhyolite lava </t>
  </si>
  <si>
    <r>
      <t>37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54.39'</t>
    </r>
  </si>
  <si>
    <r>
      <t>106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19.22'</t>
    </r>
  </si>
  <si>
    <t>19AG-17</t>
  </si>
  <si>
    <t>Antecrysts (flanking lavas as young as ~33.2 Ma)?</t>
  </si>
  <si>
    <t>17/29</t>
  </si>
  <si>
    <t>Andecrysts?; adjacent lavas are in the range 33.6-34.1 Ma</t>
  </si>
  <si>
    <t>Includes several antecrysts?</t>
  </si>
  <si>
    <t>*Data sources: 1. This report, Table S3; 2. Lipman et al., 2015</t>
  </si>
  <si>
    <r>
      <t xml:space="preserve">  Supplemental Table 1-B.  Baughman volcano, summary of  </t>
    </r>
    <r>
      <rPr>
        <b/>
        <vertAlign val="superscript"/>
        <sz val="12"/>
        <rFont val="Arial"/>
        <family val="2"/>
      </rPr>
      <t>40</t>
    </r>
    <r>
      <rPr>
        <b/>
        <sz val="12"/>
        <rFont val="Arial"/>
        <family val="2"/>
      </rPr>
      <t>Ar/</t>
    </r>
    <r>
      <rPr>
        <b/>
        <vertAlign val="superscript"/>
        <sz val="12"/>
        <rFont val="Arial"/>
        <family val="2"/>
      </rPr>
      <t>39</t>
    </r>
    <r>
      <rPr>
        <b/>
        <sz val="12"/>
        <rFont val="Arial"/>
        <family val="2"/>
      </rPr>
      <t xml:space="preserve">Ar ages </t>
    </r>
    <r>
      <rPr>
        <sz val="12"/>
        <rFont val="Arial"/>
        <family val="2"/>
      </rPr>
      <t>(all data from this report, Table S3)</t>
    </r>
  </si>
  <si>
    <r>
      <rPr>
        <b/>
        <sz val="10"/>
        <color theme="1"/>
        <rFont val="Arial"/>
        <family val="2"/>
      </rPr>
      <t>Data sources:</t>
    </r>
    <r>
      <rPr>
        <sz val="10"/>
        <color theme="1"/>
        <rFont val="Arial"/>
        <family val="2"/>
      </rPr>
      <t xml:space="preserve"> 1. This report, Supplemental Table S3; 2. Sliwinski et al, 2022; 3. Perry et al., 1999 (NMT database); 4. Lipman et al., 1970</t>
    </r>
  </si>
  <si>
    <t>Dickinson, R.G., 1987, Geologic Map of the Courthouse Mountain Quadrangle, Gunnison, Hinsdale, and Ouray Counties, Colorado: U.S. Geological Survey Geologic Quadrangle Map GQ-1644, scale 1:24,000, https://doi.org/10.3133/gq1644.</t>
  </si>
  <si>
    <t>Supplemental Table S1-I. Early lavas and breccias (Conejos/San Juan Formation), western San Juan Mountains;  summary of K/Ar and U/Pb ages</t>
  </si>
  <si>
    <t>Lipman, P.W., Zimmerer, M.J., and Gilmer, A.K., 2023, Precursors to a continental-arc ignimbrite flare-up: Early central volcanoes of the San Juan Mountains, Colorado, USA: Geosphere, v. 19, https://doi.org/10.1130/GES02691.1.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</si>
</sst>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8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Geneva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vertAlign val="superscript"/>
      <sz val="10"/>
      <name val="Arial"/>
      <family val="2"/>
    </font>
    <font>
      <i/>
      <sz val="12"/>
      <color indexed="17"/>
      <name val="Arial"/>
      <family val="2"/>
    </font>
    <font>
      <sz val="10"/>
      <color indexed="17"/>
      <name val="Arial"/>
      <family val="2"/>
    </font>
    <font>
      <b/>
      <sz val="10"/>
      <color indexed="1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name val="Geneva"/>
      <family val="2"/>
    </font>
    <font>
      <sz val="8"/>
      <name val="Calibri"/>
      <family val="2"/>
      <scheme val="minor"/>
    </font>
    <font>
      <i/>
      <sz val="10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10"/>
      <color rgb="FF006411"/>
      <name val="Arial"/>
      <family val="2"/>
    </font>
    <font>
      <sz val="10"/>
      <color rgb="FF800000"/>
      <name val="Arial"/>
      <family val="2"/>
    </font>
    <font>
      <sz val="10"/>
      <color rgb="FF008000"/>
      <name val="Arial"/>
      <family val="2"/>
    </font>
    <font>
      <b/>
      <sz val="10"/>
      <color rgb="FF800000"/>
      <name val="Arial"/>
      <family val="2"/>
    </font>
    <font>
      <b/>
      <sz val="10"/>
      <color rgb="FF0000FF"/>
      <name val="Arial"/>
      <family val="2"/>
    </font>
    <font>
      <sz val="10"/>
      <color rgb="FF0000D4"/>
      <name val="Arial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rgb="FF0000FF"/>
      <name val="Arial"/>
      <family val="2"/>
    </font>
    <font>
      <sz val="10"/>
      <color rgb="FF0000FF"/>
      <name val="Arial"/>
      <family val="2"/>
    </font>
    <font>
      <b/>
      <sz val="12"/>
      <color rgb="FF80000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10"/>
      <color theme="1"/>
      <name val="Calibri"/>
      <family val="2"/>
      <scheme val="minor"/>
    </font>
    <font>
      <vertAlign val="subscript"/>
      <sz val="12"/>
      <name val="Arial"/>
      <family val="2"/>
    </font>
    <font>
      <vertAlign val="superscript"/>
      <sz val="12"/>
      <name val="Arial"/>
      <family val="2"/>
    </font>
    <font>
      <sz val="12"/>
      <color indexed="12"/>
      <name val="Arial"/>
      <family val="2"/>
    </font>
    <font>
      <i/>
      <sz val="12"/>
      <name val="Arial"/>
      <family val="2"/>
    </font>
    <font>
      <b/>
      <sz val="12"/>
      <color rgb="FF0000FF"/>
      <name val="Arial"/>
      <family val="2"/>
    </font>
    <font>
      <sz val="10"/>
      <name val="Helvetica"/>
      <family val="2"/>
    </font>
    <font>
      <b/>
      <i/>
      <sz val="10"/>
      <color rgb="FF000000"/>
      <name val="Arial"/>
      <family val="2"/>
    </font>
    <font>
      <b/>
      <sz val="10"/>
      <color rgb="FF006411"/>
      <name val="Arial"/>
      <family val="2"/>
    </font>
    <font>
      <i/>
      <sz val="10"/>
      <color rgb="FF006411"/>
      <name val="Arial"/>
      <family val="2"/>
    </font>
    <font>
      <i/>
      <sz val="10"/>
      <color rgb="FFDD0806"/>
      <name val="Arial"/>
      <family val="2"/>
    </font>
    <font>
      <vertAlign val="superscript"/>
      <sz val="10"/>
      <color theme="1"/>
      <name val="Arial"/>
      <family val="2"/>
    </font>
    <font>
      <b/>
      <i/>
      <sz val="10"/>
      <color rgb="FF800000"/>
      <name val="Arial"/>
      <family val="2"/>
    </font>
    <font>
      <sz val="10"/>
      <color rgb="FFDD0806"/>
      <name val="Arial"/>
      <family val="2"/>
    </font>
    <font>
      <b/>
      <sz val="12"/>
      <color rgb="FF0000FF"/>
      <name val="Calibri"/>
      <family val="2"/>
      <scheme val="minor"/>
    </font>
    <font>
      <sz val="10"/>
      <color rgb="FF660066"/>
      <name val="Arial"/>
      <family val="2"/>
    </font>
    <font>
      <vertAlign val="superscript"/>
      <sz val="12"/>
      <color theme="1"/>
      <name val="Arial"/>
      <family val="2"/>
    </font>
    <font>
      <b/>
      <vertAlign val="superscript"/>
      <sz val="10"/>
      <name val="Arial"/>
      <family val="2"/>
    </font>
    <font>
      <sz val="12"/>
      <color indexed="10"/>
      <name val="Arial"/>
      <family val="2"/>
    </font>
    <font>
      <b/>
      <sz val="12"/>
      <color indexed="12"/>
      <name val="Arial"/>
      <family val="2"/>
    </font>
    <font>
      <sz val="12"/>
      <color rgb="FFC00000"/>
      <name val="Arial"/>
      <family val="2"/>
    </font>
    <font>
      <b/>
      <vertAlign val="subscript"/>
      <sz val="10"/>
      <name val="Arial"/>
      <family val="2"/>
    </font>
    <font>
      <b/>
      <vertAlign val="subscript"/>
      <sz val="12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9" tint="-0.499984740745262"/>
      <name val="Arial"/>
      <family val="2"/>
    </font>
    <font>
      <i/>
      <sz val="12"/>
      <color theme="1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b/>
      <i/>
      <sz val="10"/>
      <color rgb="FF0070C0"/>
      <name val="Arial"/>
      <family val="2"/>
    </font>
    <font>
      <sz val="10"/>
      <color rgb="FFC00000"/>
      <name val="Arial"/>
      <family val="2"/>
    </font>
    <font>
      <sz val="12"/>
      <color theme="1"/>
      <name val="Calibri"/>
      <family val="2"/>
      <scheme val="minor"/>
    </font>
    <font>
      <b/>
      <sz val="10"/>
      <color theme="3" tint="-0.249977111117893"/>
      <name val="Arial"/>
      <family val="2"/>
    </font>
    <font>
      <sz val="12"/>
      <color rgb="FF00B050"/>
      <name val="Arial"/>
      <family val="2"/>
    </font>
    <font>
      <b/>
      <sz val="10"/>
      <color theme="9" tint="-0.499984740745262"/>
      <name val="Arial"/>
      <family val="2"/>
    </font>
    <font>
      <sz val="10"/>
      <color theme="9" tint="-0.499984740745262"/>
      <name val="Calibri"/>
      <family val="2"/>
      <scheme val="minor"/>
    </font>
    <font>
      <sz val="12"/>
      <color theme="9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809">
    <xf numFmtId="0" fontId="0" fillId="0" borderId="0"/>
    <xf numFmtId="0" fontId="2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585">
    <xf numFmtId="0" fontId="0" fillId="0" borderId="0" xfId="0"/>
    <xf numFmtId="0" fontId="3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2" fontId="7" fillId="0" borderId="0" xfId="1" applyNumberFormat="1" applyFont="1" applyAlignment="1">
      <alignment horizontal="left"/>
    </xf>
    <xf numFmtId="2" fontId="7" fillId="0" borderId="0" xfId="1" applyNumberFormat="1" applyFont="1" applyAlignment="1">
      <alignment horizontal="right"/>
    </xf>
    <xf numFmtId="2" fontId="7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right"/>
    </xf>
    <xf numFmtId="0" fontId="8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6" fillId="0" borderId="1" xfId="1" applyFont="1" applyBorder="1" applyAlignment="1">
      <alignment horizontal="left"/>
    </xf>
    <xf numFmtId="0" fontId="6" fillId="0" borderId="1" xfId="1" applyFont="1" applyBorder="1" applyAlignment="1">
      <alignment horizontal="center"/>
    </xf>
    <xf numFmtId="0" fontId="6" fillId="0" borderId="1" xfId="1" applyFont="1" applyBorder="1" applyAlignment="1">
      <alignment horizontal="right"/>
    </xf>
    <xf numFmtId="2" fontId="7" fillId="0" borderId="1" xfId="1" applyNumberFormat="1" applyFont="1" applyBorder="1" applyAlignment="1">
      <alignment horizontal="right"/>
    </xf>
    <xf numFmtId="2" fontId="7" fillId="0" borderId="1" xfId="1" applyNumberFormat="1" applyFont="1" applyBorder="1" applyAlignment="1">
      <alignment horizontal="center"/>
    </xf>
    <xf numFmtId="2" fontId="7" fillId="0" borderId="1" xfId="1" applyNumberFormat="1" applyFont="1" applyBorder="1" applyAlignment="1">
      <alignment horizontal="left"/>
    </xf>
    <xf numFmtId="165" fontId="6" fillId="0" borderId="1" xfId="1" applyNumberFormat="1" applyFont="1" applyBorder="1" applyAlignment="1">
      <alignment horizontal="right"/>
    </xf>
    <xf numFmtId="165" fontId="6" fillId="0" borderId="1" xfId="1" applyNumberFormat="1" applyFont="1" applyBorder="1" applyAlignment="1">
      <alignment horizontal="left"/>
    </xf>
    <xf numFmtId="2" fontId="7" fillId="0" borderId="2" xfId="1" applyNumberFormat="1" applyFont="1" applyBorder="1" applyAlignment="1">
      <alignment horizontal="center"/>
    </xf>
    <xf numFmtId="2" fontId="7" fillId="0" borderId="2" xfId="1" applyNumberFormat="1" applyFont="1" applyBorder="1" applyAlignment="1">
      <alignment horizontal="left"/>
    </xf>
    <xf numFmtId="0" fontId="9" fillId="0" borderId="0" xfId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164" fontId="6" fillId="0" borderId="0" xfId="1" applyNumberFormat="1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2" fontId="6" fillId="0" borderId="0" xfId="1" applyNumberFormat="1" applyFont="1" applyAlignment="1">
      <alignment horizontal="center"/>
    </xf>
    <xf numFmtId="2" fontId="6" fillId="0" borderId="0" xfId="1" applyNumberFormat="1" applyFont="1" applyAlignment="1">
      <alignment horizontal="left"/>
    </xf>
    <xf numFmtId="2" fontId="6" fillId="0" borderId="0" xfId="1" applyNumberFormat="1" applyFont="1" applyAlignment="1">
      <alignment horizontal="right"/>
    </xf>
    <xf numFmtId="2" fontId="6" fillId="0" borderId="0" xfId="0" applyNumberFormat="1" applyFont="1" applyAlignment="1">
      <alignment horizontal="right"/>
    </xf>
    <xf numFmtId="165" fontId="6" fillId="0" borderId="0" xfId="1" applyNumberFormat="1" applyFont="1" applyAlignment="1">
      <alignment horizontal="left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/>
    <xf numFmtId="0" fontId="6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left"/>
    </xf>
    <xf numFmtId="0" fontId="6" fillId="0" borderId="3" xfId="0" applyFont="1" applyBorder="1"/>
    <xf numFmtId="2" fontId="6" fillId="0" borderId="3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left"/>
    </xf>
    <xf numFmtId="0" fontId="23" fillId="0" borderId="0" xfId="0" applyFont="1"/>
    <xf numFmtId="0" fontId="24" fillId="0" borderId="0" xfId="0" applyFont="1"/>
    <xf numFmtId="0" fontId="26" fillId="0" borderId="0" xfId="0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left"/>
    </xf>
    <xf numFmtId="0" fontId="26" fillId="0" borderId="0" xfId="0" quotePrefix="1" applyFont="1" applyAlignment="1">
      <alignment horizontal="left"/>
    </xf>
    <xf numFmtId="1" fontId="26" fillId="0" borderId="0" xfId="0" applyNumberFormat="1" applyFont="1" applyAlignment="1">
      <alignment horizontal="center"/>
    </xf>
    <xf numFmtId="164" fontId="29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2" fontId="23" fillId="0" borderId="0" xfId="0" applyNumberFormat="1" applyFont="1" applyAlignment="1">
      <alignment horizontal="left"/>
    </xf>
    <xf numFmtId="0" fontId="30" fillId="0" borderId="0" xfId="0" applyFont="1"/>
    <xf numFmtId="0" fontId="25" fillId="0" borderId="0" xfId="0" applyFont="1"/>
    <xf numFmtId="0" fontId="31" fillId="0" borderId="0" xfId="0" applyFont="1"/>
    <xf numFmtId="0" fontId="22" fillId="0" borderId="0" xfId="0" applyFont="1" applyAlignment="1">
      <alignment horizontal="right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left"/>
    </xf>
    <xf numFmtId="0" fontId="34" fillId="0" borderId="0" xfId="0" applyFont="1" applyAlignment="1">
      <alignment horizontal="center"/>
    </xf>
    <xf numFmtId="0" fontId="34" fillId="0" borderId="0" xfId="0" quotePrefix="1" applyFont="1" applyAlignment="1">
      <alignment horizontal="center"/>
    </xf>
    <xf numFmtId="2" fontId="34" fillId="0" borderId="0" xfId="0" applyNumberFormat="1" applyFont="1" applyAlignment="1">
      <alignment horizontal="left"/>
    </xf>
    <xf numFmtId="0" fontId="34" fillId="0" borderId="0" xfId="0" applyFont="1" applyAlignment="1">
      <alignment horizontal="right"/>
    </xf>
    <xf numFmtId="0" fontId="35" fillId="0" borderId="0" xfId="0" applyFont="1" applyAlignment="1">
      <alignment horizontal="center" vertical="center" wrapText="1"/>
    </xf>
    <xf numFmtId="0" fontId="7" fillId="0" borderId="0" xfId="1" applyFont="1" applyAlignment="1">
      <alignment horizontal="left"/>
    </xf>
    <xf numFmtId="164" fontId="7" fillId="0" borderId="0" xfId="1" applyNumberFormat="1" applyFont="1" applyAlignment="1">
      <alignment horizontal="right"/>
    </xf>
    <xf numFmtId="2" fontId="33" fillId="0" borderId="0" xfId="0" applyNumberFormat="1" applyFont="1"/>
    <xf numFmtId="0" fontId="7" fillId="0" borderId="2" xfId="1" applyFont="1" applyBorder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1" applyFont="1" applyAlignment="1">
      <alignment horizontal="left"/>
    </xf>
    <xf numFmtId="2" fontId="5" fillId="0" borderId="0" xfId="0" applyNumberFormat="1" applyFont="1" applyAlignment="1">
      <alignment horizontal="right"/>
    </xf>
    <xf numFmtId="0" fontId="5" fillId="0" borderId="0" xfId="1" applyFont="1" applyAlignment="1">
      <alignment horizontal="center"/>
    </xf>
    <xf numFmtId="2" fontId="5" fillId="0" borderId="0" xfId="1" applyNumberFormat="1" applyFont="1" applyAlignment="1">
      <alignment horizontal="right"/>
    </xf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horizontal="left"/>
    </xf>
    <xf numFmtId="2" fontId="5" fillId="0" borderId="0" xfId="4" applyNumberFormat="1" applyFont="1" applyAlignment="1">
      <alignment horizontal="center"/>
    </xf>
    <xf numFmtId="0" fontId="37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left"/>
    </xf>
    <xf numFmtId="164" fontId="22" fillId="0" borderId="0" xfId="0" applyNumberFormat="1" applyFont="1"/>
    <xf numFmtId="1" fontId="6" fillId="0" borderId="0" xfId="0" quotePrefix="1" applyNumberFormat="1" applyFont="1" applyAlignment="1">
      <alignment horizontal="center"/>
    </xf>
    <xf numFmtId="0" fontId="23" fillId="0" borderId="0" xfId="0" applyFont="1" applyAlignment="1">
      <alignment horizontal="right"/>
    </xf>
    <xf numFmtId="166" fontId="36" fillId="0" borderId="0" xfId="0" applyNumberFormat="1" applyFont="1" applyAlignment="1">
      <alignment horizontal="left"/>
    </xf>
    <xf numFmtId="0" fontId="38" fillId="0" borderId="0" xfId="1" applyFont="1" applyAlignment="1">
      <alignment horizontal="left"/>
    </xf>
    <xf numFmtId="0" fontId="39" fillId="0" borderId="0" xfId="1" applyFont="1" applyAlignment="1">
      <alignment horizontal="left"/>
    </xf>
    <xf numFmtId="0" fontId="38" fillId="0" borderId="0" xfId="1" applyFont="1" applyAlignment="1">
      <alignment horizontal="center"/>
    </xf>
    <xf numFmtId="2" fontId="39" fillId="0" borderId="0" xfId="1" applyNumberFormat="1" applyFont="1" applyAlignment="1">
      <alignment horizontal="right"/>
    </xf>
    <xf numFmtId="2" fontId="39" fillId="0" borderId="0" xfId="1" applyNumberFormat="1" applyFont="1" applyAlignment="1">
      <alignment horizontal="center"/>
    </xf>
    <xf numFmtId="2" fontId="39" fillId="0" borderId="0" xfId="1" applyNumberFormat="1" applyFont="1" applyAlignment="1">
      <alignment horizontal="left"/>
    </xf>
    <xf numFmtId="0" fontId="6" fillId="0" borderId="0" xfId="1" applyFont="1"/>
    <xf numFmtId="0" fontId="9" fillId="0" borderId="0" xfId="1" applyFont="1"/>
    <xf numFmtId="0" fontId="38" fillId="0" borderId="0" xfId="0" applyFont="1"/>
    <xf numFmtId="0" fontId="38" fillId="0" borderId="0" xfId="0" applyFont="1" applyAlignment="1">
      <alignment horizontal="left"/>
    </xf>
    <xf numFmtId="0" fontId="12" fillId="0" borderId="0" xfId="0" applyFont="1"/>
    <xf numFmtId="0" fontId="40" fillId="0" borderId="0" xfId="0" applyFont="1"/>
    <xf numFmtId="0" fontId="41" fillId="0" borderId="0" xfId="0" applyFont="1"/>
    <xf numFmtId="0" fontId="41" fillId="0" borderId="0" xfId="1" applyFont="1" applyAlignment="1">
      <alignment horizontal="left"/>
    </xf>
    <xf numFmtId="2" fontId="42" fillId="0" borderId="0" xfId="1" applyNumberFormat="1" applyFont="1" applyAlignment="1">
      <alignment horizontal="center"/>
    </xf>
    <xf numFmtId="2" fontId="42" fillId="0" borderId="0" xfId="1" applyNumberFormat="1" applyFont="1" applyAlignment="1">
      <alignment horizontal="left"/>
    </xf>
    <xf numFmtId="165" fontId="18" fillId="0" borderId="0" xfId="1" applyNumberFormat="1" applyFont="1" applyAlignment="1">
      <alignment horizontal="left"/>
    </xf>
    <xf numFmtId="2" fontId="34" fillId="0" borderId="0" xfId="0" applyNumberFormat="1" applyFont="1"/>
    <xf numFmtId="2" fontId="43" fillId="0" borderId="1" xfId="1" applyNumberFormat="1" applyFont="1" applyBorder="1" applyAlignment="1">
      <alignment horizontal="right"/>
    </xf>
    <xf numFmtId="0" fontId="45" fillId="0" borderId="0" xfId="0" applyFont="1"/>
    <xf numFmtId="2" fontId="25" fillId="0" borderId="0" xfId="1" applyNumberFormat="1" applyFont="1" applyAlignment="1">
      <alignment horizontal="center"/>
    </xf>
    <xf numFmtId="2" fontId="25" fillId="0" borderId="0" xfId="1" applyNumberFormat="1" applyFont="1" applyAlignment="1">
      <alignment horizontal="left"/>
    </xf>
    <xf numFmtId="0" fontId="5" fillId="0" borderId="2" xfId="1" applyFont="1" applyBorder="1" applyAlignment="1">
      <alignment horizontal="left"/>
    </xf>
    <xf numFmtId="0" fontId="5" fillId="0" borderId="2" xfId="1" applyFont="1" applyBorder="1" applyAlignment="1">
      <alignment horizontal="center"/>
    </xf>
    <xf numFmtId="2" fontId="3" fillId="0" borderId="2" xfId="1" applyNumberFormat="1" applyFont="1" applyBorder="1" applyAlignment="1">
      <alignment horizontal="center"/>
    </xf>
    <xf numFmtId="2" fontId="3" fillId="0" borderId="2" xfId="1" applyNumberFormat="1" applyFont="1" applyBorder="1" applyAlignment="1">
      <alignment horizontal="left"/>
    </xf>
    <xf numFmtId="165" fontId="5" fillId="0" borderId="2" xfId="1" applyNumberFormat="1" applyFont="1" applyBorder="1" applyAlignment="1">
      <alignment horizontal="right"/>
    </xf>
    <xf numFmtId="2" fontId="3" fillId="0" borderId="0" xfId="1" applyNumberFormat="1" applyFont="1" applyAlignment="1">
      <alignment horizontal="right"/>
    </xf>
    <xf numFmtId="2" fontId="3" fillId="0" borderId="0" xfId="1" applyNumberFormat="1" applyFont="1" applyAlignment="1">
      <alignment horizontal="center"/>
    </xf>
    <xf numFmtId="2" fontId="3" fillId="0" borderId="0" xfId="1" applyNumberFormat="1" applyFont="1" applyAlignment="1">
      <alignment horizontal="left"/>
    </xf>
    <xf numFmtId="165" fontId="5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left"/>
    </xf>
    <xf numFmtId="0" fontId="5" fillId="0" borderId="0" xfId="0" applyFont="1" applyAlignment="1">
      <alignment horizontal="right"/>
    </xf>
    <xf numFmtId="164" fontId="5" fillId="0" borderId="0" xfId="1" applyNumberFormat="1" applyFont="1" applyAlignment="1">
      <alignment horizontal="left"/>
    </xf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0" fontId="49" fillId="0" borderId="0" xfId="0" applyFont="1"/>
    <xf numFmtId="0" fontId="5" fillId="0" borderId="0" xfId="0" quotePrefix="1" applyFont="1" applyAlignment="1">
      <alignment horizontal="right"/>
    </xf>
    <xf numFmtId="0" fontId="5" fillId="0" borderId="4" xfId="1" applyFont="1" applyBorder="1" applyAlignment="1">
      <alignment horizontal="left"/>
    </xf>
    <xf numFmtId="0" fontId="35" fillId="0" borderId="0" xfId="0" applyFont="1"/>
    <xf numFmtId="0" fontId="35" fillId="0" borderId="0" xfId="0" applyFont="1" applyAlignment="1">
      <alignment horizontal="left"/>
    </xf>
    <xf numFmtId="0" fontId="50" fillId="0" borderId="0" xfId="0" applyFont="1"/>
    <xf numFmtId="2" fontId="7" fillId="0" borderId="2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left"/>
    </xf>
    <xf numFmtId="0" fontId="52" fillId="0" borderId="0" xfId="0" applyFont="1"/>
    <xf numFmtId="2" fontId="53" fillId="0" borderId="0" xfId="0" applyNumberFormat="1" applyFont="1" applyAlignment="1">
      <alignment horizontal="center"/>
    </xf>
    <xf numFmtId="2" fontId="53" fillId="0" borderId="0" xfId="0" applyNumberFormat="1" applyFont="1" applyAlignment="1">
      <alignment horizontal="left"/>
    </xf>
    <xf numFmtId="0" fontId="29" fillId="0" borderId="0" xfId="0" applyFont="1" applyAlignment="1">
      <alignment horizontal="left"/>
    </xf>
    <xf numFmtId="0" fontId="54" fillId="0" borderId="0" xfId="0" applyFont="1"/>
    <xf numFmtId="0" fontId="55" fillId="0" borderId="0" xfId="0" applyFont="1"/>
    <xf numFmtId="0" fontId="18" fillId="0" borderId="0" xfId="0" applyFont="1"/>
    <xf numFmtId="0" fontId="54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" fontId="6" fillId="0" borderId="0" xfId="1" applyNumberFormat="1" applyFont="1"/>
    <xf numFmtId="0" fontId="6" fillId="0" borderId="0" xfId="4" applyFont="1"/>
    <xf numFmtId="0" fontId="6" fillId="0" borderId="0" xfId="4" applyFont="1" applyAlignment="1">
      <alignment horizontal="left"/>
    </xf>
    <xf numFmtId="0" fontId="7" fillId="0" borderId="0" xfId="0" applyFont="1"/>
    <xf numFmtId="2" fontId="25" fillId="0" borderId="0" xfId="1" applyNumberFormat="1" applyFont="1" applyAlignment="1">
      <alignment horizontal="right"/>
    </xf>
    <xf numFmtId="2" fontId="57" fillId="0" borderId="0" xfId="0" applyNumberFormat="1" applyFont="1"/>
    <xf numFmtId="0" fontId="7" fillId="0" borderId="0" xfId="1" applyFont="1" applyAlignment="1">
      <alignment horizontal="right"/>
    </xf>
    <xf numFmtId="2" fontId="22" fillId="0" borderId="0" xfId="0" applyNumberFormat="1" applyFont="1"/>
    <xf numFmtId="2" fontId="22" fillId="0" borderId="0" xfId="0" applyNumberFormat="1" applyFont="1" applyAlignment="1">
      <alignment horizontal="left"/>
    </xf>
    <xf numFmtId="164" fontId="22" fillId="0" borderId="0" xfId="0" applyNumberFormat="1" applyFont="1" applyAlignment="1">
      <alignment horizontal="left"/>
    </xf>
    <xf numFmtId="165" fontId="6" fillId="0" borderId="0" xfId="1" applyNumberFormat="1" applyFont="1" applyAlignment="1">
      <alignment horizontal="center"/>
    </xf>
    <xf numFmtId="0" fontId="50" fillId="0" borderId="0" xfId="1" applyFont="1" applyAlignment="1">
      <alignment horizontal="left"/>
    </xf>
    <xf numFmtId="0" fontId="21" fillId="0" borderId="0" xfId="0" applyFont="1" applyAlignment="1">
      <alignment horizontal="center"/>
    </xf>
    <xf numFmtId="0" fontId="29" fillId="0" borderId="0" xfId="0" applyFont="1"/>
    <xf numFmtId="2" fontId="29" fillId="0" borderId="0" xfId="0" applyNumberFormat="1" applyFont="1" applyAlignment="1">
      <alignment horizontal="center"/>
    </xf>
    <xf numFmtId="2" fontId="29" fillId="0" borderId="0" xfId="0" applyNumberFormat="1" applyFont="1" applyAlignment="1">
      <alignment horizontal="left"/>
    </xf>
    <xf numFmtId="0" fontId="31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2" fontId="59" fillId="0" borderId="0" xfId="0" applyNumberFormat="1" applyFont="1"/>
    <xf numFmtId="0" fontId="7" fillId="0" borderId="0" xfId="0" applyFont="1" applyAlignment="1">
      <alignment horizontal="left"/>
    </xf>
    <xf numFmtId="2" fontId="51" fillId="0" borderId="0" xfId="0" applyNumberFormat="1" applyFont="1" applyAlignment="1">
      <alignment horizontal="left"/>
    </xf>
    <xf numFmtId="0" fontId="25" fillId="0" borderId="0" xfId="0" applyFont="1" applyAlignment="1">
      <alignment horizontal="center"/>
    </xf>
    <xf numFmtId="2" fontId="25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quotePrefix="1" applyFont="1" applyAlignment="1">
      <alignment horizontal="left"/>
    </xf>
    <xf numFmtId="1" fontId="18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0" fontId="51" fillId="0" borderId="0" xfId="0" applyFont="1" applyAlignment="1">
      <alignment horizontal="right"/>
    </xf>
    <xf numFmtId="2" fontId="7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left" shrinkToFit="1"/>
    </xf>
    <xf numFmtId="0" fontId="22" fillId="0" borderId="0" xfId="0" applyFont="1" applyAlignment="1">
      <alignment horizontal="center"/>
    </xf>
    <xf numFmtId="0" fontId="50" fillId="0" borderId="0" xfId="1" applyFont="1" applyAlignment="1">
      <alignment horizontal="center"/>
    </xf>
    <xf numFmtId="2" fontId="50" fillId="0" borderId="0" xfId="1" applyNumberFormat="1" applyFont="1" applyAlignment="1">
      <alignment horizontal="right"/>
    </xf>
    <xf numFmtId="2" fontId="50" fillId="0" borderId="0" xfId="1" applyNumberFormat="1" applyFont="1" applyAlignment="1">
      <alignment horizontal="center"/>
    </xf>
    <xf numFmtId="2" fontId="50" fillId="0" borderId="0" xfId="1" applyNumberFormat="1" applyFont="1" applyAlignment="1">
      <alignment horizontal="left"/>
    </xf>
    <xf numFmtId="165" fontId="50" fillId="0" borderId="0" xfId="1" applyNumberFormat="1" applyFont="1" applyAlignment="1">
      <alignment horizontal="center"/>
    </xf>
    <xf numFmtId="0" fontId="22" fillId="0" borderId="0" xfId="0" quotePrefix="1" applyFont="1" applyAlignment="1">
      <alignment horizontal="center"/>
    </xf>
    <xf numFmtId="0" fontId="9" fillId="0" borderId="0" xfId="1" applyFont="1" applyAlignment="1">
      <alignment horizontal="center"/>
    </xf>
    <xf numFmtId="0" fontId="48" fillId="0" borderId="0" xfId="1" applyFont="1" applyAlignment="1">
      <alignment horizontal="left"/>
    </xf>
    <xf numFmtId="0" fontId="22" fillId="0" borderId="0" xfId="1" applyFont="1" applyAlignment="1">
      <alignment horizontal="left"/>
    </xf>
    <xf numFmtId="2" fontId="32" fillId="0" borderId="0" xfId="1" applyNumberFormat="1" applyFont="1" applyAlignment="1">
      <alignment horizontal="right"/>
    </xf>
    <xf numFmtId="2" fontId="32" fillId="0" borderId="0" xfId="1" applyNumberFormat="1" applyFont="1" applyAlignment="1">
      <alignment horizontal="center"/>
    </xf>
    <xf numFmtId="2" fontId="32" fillId="0" borderId="0" xfId="1" applyNumberFormat="1" applyFont="1" applyAlignment="1">
      <alignment horizontal="left"/>
    </xf>
    <xf numFmtId="2" fontId="22" fillId="0" borderId="0" xfId="1" applyNumberFormat="1" applyFont="1" applyAlignment="1">
      <alignment horizontal="center"/>
    </xf>
    <xf numFmtId="1" fontId="22" fillId="0" borderId="0" xfId="1" applyNumberFormat="1" applyFont="1" applyAlignment="1">
      <alignment horizontal="center"/>
    </xf>
    <xf numFmtId="164" fontId="22" fillId="0" borderId="0" xfId="1" applyNumberFormat="1" applyFont="1" applyAlignment="1">
      <alignment horizontal="center"/>
    </xf>
    <xf numFmtId="164" fontId="22" fillId="0" borderId="0" xfId="1" applyNumberFormat="1" applyFont="1" applyAlignment="1">
      <alignment horizontal="right"/>
    </xf>
    <xf numFmtId="2" fontId="6" fillId="0" borderId="0" xfId="1" applyNumberFormat="1" applyFont="1" applyAlignment="1">
      <alignment horizontal="center" wrapText="1"/>
    </xf>
    <xf numFmtId="2" fontId="6" fillId="0" borderId="0" xfId="0" applyNumberFormat="1" applyFont="1" applyAlignment="1">
      <alignment horizontal="right" vertical="center" wrapText="1"/>
    </xf>
    <xf numFmtId="2" fontId="6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2" fontId="6" fillId="0" borderId="0" xfId="0" applyNumberFormat="1" applyFont="1" applyAlignment="1">
      <alignment horizontal="center" wrapText="1"/>
    </xf>
    <xf numFmtId="0" fontId="6" fillId="0" borderId="0" xfId="0" quotePrefix="1" applyFont="1" applyAlignment="1">
      <alignment horizontal="center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" fontId="6" fillId="0" borderId="0" xfId="0" quotePrefix="1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1" fontId="6" fillId="0" borderId="0" xfId="0" applyNumberFormat="1" applyFont="1" applyAlignment="1">
      <alignment horizontal="center" vertical="center" wrapText="1"/>
    </xf>
    <xf numFmtId="2" fontId="34" fillId="0" borderId="0" xfId="0" applyNumberFormat="1" applyFont="1" applyAlignment="1">
      <alignment horizontal="right" vertical="center"/>
    </xf>
    <xf numFmtId="1" fontId="6" fillId="0" borderId="0" xfId="1" applyNumberFormat="1" applyFont="1" applyAlignment="1">
      <alignment horizontal="center"/>
    </xf>
    <xf numFmtId="2" fontId="34" fillId="0" borderId="0" xfId="0" applyNumberFormat="1" applyFont="1" applyAlignment="1">
      <alignment horizontal="center"/>
    </xf>
    <xf numFmtId="0" fontId="34" fillId="0" borderId="0" xfId="0" applyFont="1" applyAlignment="1">
      <alignment horizontal="left" wrapText="1"/>
    </xf>
    <xf numFmtId="0" fontId="34" fillId="0" borderId="0" xfId="0" applyFont="1" applyAlignment="1">
      <alignment wrapText="1"/>
    </xf>
    <xf numFmtId="1" fontId="34" fillId="0" borderId="0" xfId="0" applyNumberFormat="1" applyFont="1" applyAlignment="1">
      <alignment horizontal="center" wrapText="1"/>
    </xf>
    <xf numFmtId="2" fontId="34" fillId="0" borderId="0" xfId="0" applyNumberFormat="1" applyFont="1" applyAlignment="1">
      <alignment horizontal="center" wrapText="1"/>
    </xf>
    <xf numFmtId="2" fontId="33" fillId="0" borderId="0" xfId="0" applyNumberFormat="1" applyFont="1" applyAlignment="1">
      <alignment horizontal="center"/>
    </xf>
    <xf numFmtId="164" fontId="7" fillId="0" borderId="0" xfId="1" applyNumberFormat="1" applyFont="1" applyAlignment="1">
      <alignment horizontal="center"/>
    </xf>
    <xf numFmtId="1" fontId="7" fillId="0" borderId="1" xfId="1" applyNumberFormat="1" applyFont="1" applyBorder="1" applyAlignment="1">
      <alignment horizontal="center"/>
    </xf>
    <xf numFmtId="1" fontId="34" fillId="0" borderId="0" xfId="0" applyNumberFormat="1" applyFont="1" applyAlignment="1">
      <alignment horizontal="center"/>
    </xf>
    <xf numFmtId="164" fontId="7" fillId="0" borderId="0" xfId="1" applyNumberFormat="1" applyFont="1" applyAlignment="1">
      <alignment horizontal="left"/>
    </xf>
    <xf numFmtId="1" fontId="22" fillId="0" borderId="0" xfId="0" applyNumberFormat="1" applyFont="1" applyAlignment="1">
      <alignment horizontal="center"/>
    </xf>
    <xf numFmtId="2" fontId="33" fillId="0" borderId="0" xfId="0" applyNumberFormat="1" applyFont="1" applyAlignment="1">
      <alignment horizontal="left"/>
    </xf>
    <xf numFmtId="0" fontId="32" fillId="0" borderId="6" xfId="0" applyFont="1" applyBorder="1" applyAlignment="1">
      <alignment horizontal="left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2" fontId="22" fillId="0" borderId="0" xfId="0" applyNumberFormat="1" applyFont="1" applyAlignment="1">
      <alignment horizontal="center" vertical="center" wrapText="1"/>
    </xf>
    <xf numFmtId="2" fontId="32" fillId="0" borderId="0" xfId="0" applyNumberFormat="1" applyFont="1" applyAlignment="1">
      <alignment horizontal="right" vertical="center" wrapText="1"/>
    </xf>
    <xf numFmtId="2" fontId="32" fillId="0" borderId="0" xfId="0" applyNumberFormat="1" applyFont="1" applyAlignment="1">
      <alignment horizontal="center" vertical="center" wrapText="1"/>
    </xf>
    <xf numFmtId="2" fontId="3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2" fontId="5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horizontal="right" vertical="center"/>
    </xf>
    <xf numFmtId="1" fontId="35" fillId="0" borderId="0" xfId="0" applyNumberFormat="1" applyFont="1" applyAlignment="1">
      <alignment horizontal="center" vertical="center" wrapText="1"/>
    </xf>
    <xf numFmtId="2" fontId="35" fillId="0" borderId="0" xfId="0" applyNumberFormat="1" applyFont="1" applyAlignment="1">
      <alignment horizontal="center" vertical="center" wrapText="1"/>
    </xf>
    <xf numFmtId="2" fontId="35" fillId="0" borderId="0" xfId="0" applyNumberFormat="1" applyFont="1" applyAlignment="1">
      <alignment horizontal="right" vertical="center" wrapText="1"/>
    </xf>
    <xf numFmtId="2" fontId="35" fillId="0" borderId="0" xfId="0" applyNumberFormat="1" applyFont="1" applyAlignment="1">
      <alignment horizontal="left" vertical="center" wrapText="1"/>
    </xf>
    <xf numFmtId="165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2" fontId="22" fillId="0" borderId="0" xfId="0" applyNumberFormat="1" applyFont="1" applyAlignment="1">
      <alignment horizontal="right" vertical="center" wrapText="1"/>
    </xf>
    <xf numFmtId="165" fontId="22" fillId="0" borderId="0" xfId="0" applyNumberFormat="1" applyFont="1" applyAlignment="1">
      <alignment horizontal="center" vertical="center" wrapText="1"/>
    </xf>
    <xf numFmtId="2" fontId="22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horizontal="left" wrapText="1"/>
    </xf>
    <xf numFmtId="2" fontId="32" fillId="0" borderId="0" xfId="0" applyNumberFormat="1" applyFont="1" applyAlignment="1">
      <alignment horizontal="right" wrapText="1"/>
    </xf>
    <xf numFmtId="165" fontId="32" fillId="0" borderId="0" xfId="0" applyNumberFormat="1" applyFont="1" applyAlignment="1">
      <alignment horizontal="center" wrapText="1"/>
    </xf>
    <xf numFmtId="2" fontId="32" fillId="0" borderId="0" xfId="0" applyNumberFormat="1" applyFont="1" applyAlignment="1">
      <alignment horizontal="left" wrapText="1"/>
    </xf>
    <xf numFmtId="2" fontId="22" fillId="0" borderId="0" xfId="0" applyNumberFormat="1" applyFont="1" applyAlignment="1">
      <alignment horizontal="right" wrapText="1"/>
    </xf>
    <xf numFmtId="2" fontId="22" fillId="0" borderId="0" xfId="0" applyNumberFormat="1" applyFont="1" applyAlignment="1">
      <alignment horizontal="center" wrapText="1"/>
    </xf>
    <xf numFmtId="2" fontId="22" fillId="0" borderId="0" xfId="0" applyNumberFormat="1" applyFont="1" applyAlignment="1">
      <alignment horizontal="left" wrapText="1"/>
    </xf>
    <xf numFmtId="0" fontId="22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2" fontId="32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1" fontId="5" fillId="0" borderId="0" xfId="0" applyNumberFormat="1" applyFont="1" applyAlignment="1">
      <alignment horizontal="center" wrapText="1"/>
    </xf>
    <xf numFmtId="2" fontId="5" fillId="0" borderId="0" xfId="0" applyNumberFormat="1" applyFont="1" applyAlignment="1">
      <alignment horizontal="center" wrapText="1"/>
    </xf>
    <xf numFmtId="2" fontId="5" fillId="0" borderId="0" xfId="0" applyNumberFormat="1" applyFont="1" applyAlignment="1">
      <alignment horizontal="right" wrapText="1"/>
    </xf>
    <xf numFmtId="165" fontId="5" fillId="0" borderId="0" xfId="0" applyNumberFormat="1" applyFont="1" applyAlignment="1">
      <alignment horizontal="center" wrapText="1"/>
    </xf>
    <xf numFmtId="2" fontId="5" fillId="0" borderId="0" xfId="0" applyNumberFormat="1" applyFont="1" applyAlignment="1">
      <alignment horizontal="left" wrapText="1"/>
    </xf>
    <xf numFmtId="0" fontId="35" fillId="0" borderId="0" xfId="0" applyFont="1" applyAlignment="1">
      <alignment horizontal="center" wrapText="1"/>
    </xf>
    <xf numFmtId="2" fontId="3" fillId="0" borderId="0" xfId="0" applyNumberFormat="1" applyFont="1" applyAlignment="1">
      <alignment horizontal="right"/>
    </xf>
    <xf numFmtId="2" fontId="35" fillId="0" borderId="0" xfId="0" applyNumberFormat="1" applyFont="1" applyAlignment="1">
      <alignment horizontal="center" wrapText="1"/>
    </xf>
    <xf numFmtId="0" fontId="32" fillId="0" borderId="3" xfId="0" applyFont="1" applyBorder="1" applyAlignment="1">
      <alignment horizontal="left"/>
    </xf>
    <xf numFmtId="165" fontId="3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wrapText="1"/>
    </xf>
    <xf numFmtId="165" fontId="22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left" wrapText="1"/>
    </xf>
    <xf numFmtId="2" fontId="2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right" wrapText="1"/>
    </xf>
    <xf numFmtId="165" fontId="3" fillId="0" borderId="0" xfId="0" applyNumberFormat="1" applyFont="1" applyAlignment="1">
      <alignment horizontal="center" wrapText="1"/>
    </xf>
    <xf numFmtId="2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right"/>
    </xf>
    <xf numFmtId="2" fontId="3" fillId="0" borderId="0" xfId="0" applyNumberFormat="1" applyFont="1"/>
    <xf numFmtId="0" fontId="5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left"/>
    </xf>
    <xf numFmtId="0" fontId="22" fillId="0" borderId="7" xfId="0" applyFont="1" applyBorder="1"/>
    <xf numFmtId="0" fontId="36" fillId="0" borderId="1" xfId="0" applyFont="1" applyBorder="1"/>
    <xf numFmtId="0" fontId="34" fillId="0" borderId="3" xfId="0" applyFont="1" applyBorder="1"/>
    <xf numFmtId="0" fontId="6" fillId="0" borderId="3" xfId="0" applyFont="1" applyBorder="1" applyAlignment="1">
      <alignment horizontal="right"/>
    </xf>
    <xf numFmtId="2" fontId="34" fillId="0" borderId="3" xfId="0" applyNumberFormat="1" applyFont="1" applyBorder="1" applyAlignment="1">
      <alignment horizontal="center"/>
    </xf>
    <xf numFmtId="0" fontId="6" fillId="0" borderId="3" xfId="1" applyFont="1" applyBorder="1" applyAlignment="1">
      <alignment horizontal="left"/>
    </xf>
    <xf numFmtId="1" fontId="34" fillId="0" borderId="3" xfId="0" applyNumberFormat="1" applyFont="1" applyBorder="1" applyAlignment="1">
      <alignment horizontal="center"/>
    </xf>
    <xf numFmtId="0" fontId="48" fillId="0" borderId="0" xfId="0" applyFont="1"/>
    <xf numFmtId="0" fontId="48" fillId="0" borderId="0" xfId="4" applyFont="1" applyAlignment="1">
      <alignment horizontal="left"/>
    </xf>
    <xf numFmtId="2" fontId="22" fillId="0" borderId="0" xfId="1" applyNumberFormat="1" applyFont="1" applyAlignment="1">
      <alignment horizontal="left"/>
    </xf>
    <xf numFmtId="0" fontId="64" fillId="0" borderId="0" xfId="0" applyFont="1"/>
    <xf numFmtId="2" fontId="5" fillId="0" borderId="0" xfId="0" applyNumberFormat="1" applyFont="1"/>
    <xf numFmtId="2" fontId="48" fillId="0" borderId="0" xfId="1" applyNumberFormat="1" applyFont="1" applyAlignment="1">
      <alignment horizontal="left"/>
    </xf>
    <xf numFmtId="2" fontId="22" fillId="0" borderId="0" xfId="0" applyNumberFormat="1" applyFont="1" applyAlignment="1">
      <alignment horizontal="right"/>
    </xf>
    <xf numFmtId="2" fontId="65" fillId="0" borderId="0" xfId="0" applyNumberFormat="1" applyFont="1"/>
    <xf numFmtId="2" fontId="65" fillId="0" borderId="0" xfId="1" applyNumberFormat="1" applyFont="1" applyAlignment="1">
      <alignment horizontal="center"/>
    </xf>
    <xf numFmtId="2" fontId="65" fillId="0" borderId="0" xfId="1" applyNumberFormat="1" applyFont="1" applyAlignment="1">
      <alignment horizontal="left"/>
    </xf>
    <xf numFmtId="2" fontId="34" fillId="0" borderId="0" xfId="0" applyNumberFormat="1" applyFont="1" applyAlignment="1">
      <alignment horizontal="right"/>
    </xf>
    <xf numFmtId="2" fontId="33" fillId="0" borderId="0" xfId="0" applyNumberFormat="1" applyFont="1" applyAlignment="1">
      <alignment horizontal="right"/>
    </xf>
    <xf numFmtId="0" fontId="33" fillId="0" borderId="0" xfId="0" applyFont="1" applyAlignment="1">
      <alignment horizontal="right"/>
    </xf>
    <xf numFmtId="165" fontId="6" fillId="0" borderId="1" xfId="1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7" fillId="0" borderId="2" xfId="1" applyFont="1" applyBorder="1" applyAlignment="1">
      <alignment horizontal="center"/>
    </xf>
    <xf numFmtId="2" fontId="7" fillId="0" borderId="2" xfId="1" applyNumberFormat="1" applyFont="1" applyBorder="1" applyAlignment="1">
      <alignment horizontal="center" wrapText="1"/>
    </xf>
    <xf numFmtId="1" fontId="7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3" fillId="0" borderId="2" xfId="1" applyFont="1" applyBorder="1" applyAlignment="1">
      <alignment horizontal="center"/>
    </xf>
    <xf numFmtId="0" fontId="35" fillId="0" borderId="3" xfId="0" applyFont="1" applyBorder="1"/>
    <xf numFmtId="0" fontId="7" fillId="0" borderId="1" xfId="1" applyFont="1" applyBorder="1" applyAlignment="1">
      <alignment horizontal="left"/>
    </xf>
    <xf numFmtId="1" fontId="60" fillId="0" borderId="0" xfId="0" applyNumberFormat="1" applyFont="1" applyAlignment="1">
      <alignment horizontal="center"/>
    </xf>
    <xf numFmtId="1" fontId="23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1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0" fontId="31" fillId="0" borderId="2" xfId="0" applyFont="1" applyBorder="1"/>
    <xf numFmtId="0" fontId="23" fillId="0" borderId="3" xfId="0" applyFont="1" applyBorder="1"/>
    <xf numFmtId="0" fontId="7" fillId="0" borderId="1" xfId="0" applyFont="1" applyBorder="1" applyAlignment="1">
      <alignment horizontal="left"/>
    </xf>
    <xf numFmtId="0" fontId="23" fillId="0" borderId="1" xfId="0" applyFont="1" applyBorder="1"/>
    <xf numFmtId="0" fontId="19" fillId="0" borderId="1" xfId="0" applyFont="1" applyBorder="1"/>
    <xf numFmtId="1" fontId="19" fillId="0" borderId="0" xfId="0" applyNumberFormat="1" applyFont="1" applyAlignment="1">
      <alignment horizontal="center"/>
    </xf>
    <xf numFmtId="0" fontId="32" fillId="0" borderId="3" xfId="0" applyFont="1" applyBorder="1"/>
    <xf numFmtId="0" fontId="22" fillId="0" borderId="3" xfId="0" applyFont="1" applyBorder="1"/>
    <xf numFmtId="166" fontId="32" fillId="0" borderId="3" xfId="0" applyNumberFormat="1" applyFont="1" applyBorder="1"/>
    <xf numFmtId="2" fontId="32" fillId="0" borderId="3" xfId="0" applyNumberFormat="1" applyFont="1" applyBorder="1"/>
    <xf numFmtId="0" fontId="5" fillId="0" borderId="3" xfId="1" applyFont="1" applyBorder="1" applyAlignment="1">
      <alignment horizontal="left"/>
    </xf>
    <xf numFmtId="0" fontId="5" fillId="0" borderId="3" xfId="1" applyFont="1" applyBorder="1" applyAlignment="1">
      <alignment horizontal="center"/>
    </xf>
    <xf numFmtId="0" fontId="34" fillId="0" borderId="3" xfId="0" applyFont="1" applyBorder="1" applyAlignment="1">
      <alignment horizontal="center"/>
    </xf>
    <xf numFmtId="0" fontId="32" fillId="0" borderId="5" xfId="0" applyFont="1" applyBorder="1"/>
    <xf numFmtId="0" fontId="35" fillId="0" borderId="5" xfId="0" applyFont="1" applyBorder="1"/>
    <xf numFmtId="0" fontId="22" fillId="0" borderId="5" xfId="0" applyFont="1" applyBorder="1" applyAlignment="1">
      <alignment horizontal="left"/>
    </xf>
    <xf numFmtId="0" fontId="22" fillId="0" borderId="5" xfId="0" applyFont="1" applyBorder="1"/>
    <xf numFmtId="0" fontId="22" fillId="0" borderId="5" xfId="0" applyFont="1" applyBorder="1" applyAlignment="1">
      <alignment horizontal="center"/>
    </xf>
    <xf numFmtId="0" fontId="34" fillId="0" borderId="0" xfId="1" applyFont="1" applyAlignment="1">
      <alignment horizontal="left"/>
    </xf>
    <xf numFmtId="0" fontId="34" fillId="0" borderId="0" xfId="1" applyFont="1" applyAlignment="1">
      <alignment horizontal="center"/>
    </xf>
    <xf numFmtId="0" fontId="8" fillId="0" borderId="1" xfId="1" applyFont="1" applyBorder="1" applyAlignment="1">
      <alignment horizontal="left"/>
    </xf>
    <xf numFmtId="165" fontId="7" fillId="0" borderId="2" xfId="1" applyNumberFormat="1" applyFont="1" applyBorder="1" applyAlignment="1">
      <alignment horizontal="center"/>
    </xf>
    <xf numFmtId="0" fontId="1" fillId="0" borderId="0" xfId="0" applyFont="1"/>
    <xf numFmtId="2" fontId="68" fillId="0" borderId="0" xfId="0" applyNumberFormat="1" applyFont="1"/>
    <xf numFmtId="0" fontId="68" fillId="0" borderId="0" xfId="0" applyFont="1"/>
    <xf numFmtId="0" fontId="69" fillId="0" borderId="0" xfId="0" applyFont="1"/>
    <xf numFmtId="2" fontId="42" fillId="0" borderId="0" xfId="1" applyNumberFormat="1" applyFont="1" applyAlignment="1">
      <alignment horizontal="right"/>
    </xf>
    <xf numFmtId="0" fontId="68" fillId="0" borderId="0" xfId="0" applyFont="1" applyAlignment="1">
      <alignment horizontal="left"/>
    </xf>
    <xf numFmtId="0" fontId="23" fillId="2" borderId="0" xfId="0" applyFont="1" applyFill="1"/>
    <xf numFmtId="2" fontId="27" fillId="0" borderId="0" xfId="0" applyNumberFormat="1" applyFont="1"/>
    <xf numFmtId="2" fontId="33" fillId="0" borderId="3" xfId="0" applyNumberFormat="1" applyFont="1" applyBorder="1"/>
    <xf numFmtId="2" fontId="23" fillId="0" borderId="3" xfId="0" applyNumberFormat="1" applyFont="1" applyBorder="1" applyAlignment="1">
      <alignment horizontal="left"/>
    </xf>
    <xf numFmtId="1" fontId="23" fillId="0" borderId="3" xfId="0" applyNumberFormat="1" applyFont="1" applyBorder="1" applyAlignment="1">
      <alignment horizontal="center"/>
    </xf>
    <xf numFmtId="0" fontId="33" fillId="0" borderId="3" xfId="0" applyFont="1" applyBorder="1"/>
    <xf numFmtId="0" fontId="23" fillId="0" borderId="3" xfId="0" applyFont="1" applyBorder="1" applyAlignment="1">
      <alignment horizontal="right"/>
    </xf>
    <xf numFmtId="2" fontId="33" fillId="0" borderId="2" xfId="0" applyNumberFormat="1" applyFont="1" applyBorder="1" applyAlignment="1">
      <alignment horizontal="center"/>
    </xf>
    <xf numFmtId="0" fontId="34" fillId="0" borderId="0" xfId="0" applyFont="1" applyAlignment="1">
      <alignment horizontal="right" vertical="center"/>
    </xf>
    <xf numFmtId="2" fontId="34" fillId="0" borderId="0" xfId="0" applyNumberFormat="1" applyFont="1" applyAlignment="1">
      <alignment horizontal="left" vertical="center"/>
    </xf>
    <xf numFmtId="164" fontId="34" fillId="0" borderId="0" xfId="0" applyNumberFormat="1" applyFont="1" applyAlignment="1">
      <alignment horizontal="center"/>
    </xf>
    <xf numFmtId="164" fontId="34" fillId="0" borderId="0" xfId="0" applyNumberFormat="1" applyFont="1" applyAlignment="1">
      <alignment horizontal="left"/>
    </xf>
    <xf numFmtId="0" fontId="34" fillId="0" borderId="0" xfId="0" applyFont="1" applyAlignment="1">
      <alignment horizontal="right" vertical="center" wrapText="1"/>
    </xf>
    <xf numFmtId="2" fontId="34" fillId="0" borderId="0" xfId="0" applyNumberFormat="1" applyFont="1" applyAlignment="1">
      <alignment horizontal="left" vertical="center" wrapText="1"/>
    </xf>
    <xf numFmtId="14" fontId="34" fillId="0" borderId="0" xfId="0" quotePrefix="1" applyNumberFormat="1" applyFont="1" applyAlignment="1">
      <alignment horizontal="left"/>
    </xf>
    <xf numFmtId="0" fontId="33" fillId="0" borderId="0" xfId="0" quotePrefix="1" applyFont="1" applyAlignment="1">
      <alignment horizontal="center"/>
    </xf>
    <xf numFmtId="14" fontId="69" fillId="0" borderId="0" xfId="0" quotePrefix="1" applyNumberFormat="1" applyFont="1" applyAlignment="1">
      <alignment horizontal="left"/>
    </xf>
    <xf numFmtId="0" fontId="69" fillId="0" borderId="0" xfId="0" applyFont="1" applyAlignment="1">
      <alignment horizontal="right"/>
    </xf>
    <xf numFmtId="0" fontId="69" fillId="0" borderId="0" xfId="0" applyFont="1" applyAlignment="1">
      <alignment horizontal="left"/>
    </xf>
    <xf numFmtId="0" fontId="69" fillId="0" borderId="0" xfId="0" applyFont="1" applyAlignment="1">
      <alignment horizontal="center"/>
    </xf>
    <xf numFmtId="2" fontId="69" fillId="0" borderId="0" xfId="0" applyNumberFormat="1" applyFont="1" applyAlignment="1">
      <alignment horizontal="center"/>
    </xf>
    <xf numFmtId="0" fontId="34" fillId="0" borderId="0" xfId="0" quotePrefix="1" applyFont="1" applyAlignment="1">
      <alignment horizontal="left"/>
    </xf>
    <xf numFmtId="164" fontId="33" fillId="0" borderId="0" xfId="0" applyNumberFormat="1" applyFont="1" applyAlignment="1">
      <alignment horizontal="left"/>
    </xf>
    <xf numFmtId="0" fontId="19" fillId="0" borderId="3" xfId="0" applyFont="1" applyBorder="1"/>
    <xf numFmtId="0" fontId="7" fillId="0" borderId="3" xfId="0" applyFont="1" applyBorder="1"/>
    <xf numFmtId="0" fontId="22" fillId="0" borderId="3" xfId="1" applyFont="1" applyBorder="1" applyAlignment="1">
      <alignment horizontal="left"/>
    </xf>
    <xf numFmtId="0" fontId="22" fillId="0" borderId="3" xfId="0" applyFont="1" applyBorder="1" applyAlignment="1">
      <alignment horizontal="right"/>
    </xf>
    <xf numFmtId="0" fontId="22" fillId="0" borderId="3" xfId="0" quotePrefix="1" applyFont="1" applyBorder="1" applyAlignment="1">
      <alignment horizontal="right"/>
    </xf>
    <xf numFmtId="2" fontId="32" fillId="0" borderId="3" xfId="1" applyNumberFormat="1" applyFont="1" applyBorder="1" applyAlignment="1">
      <alignment horizontal="right"/>
    </xf>
    <xf numFmtId="2" fontId="32" fillId="0" borderId="3" xfId="1" applyNumberFormat="1" applyFont="1" applyBorder="1" applyAlignment="1">
      <alignment horizontal="center"/>
    </xf>
    <xf numFmtId="2" fontId="32" fillId="0" borderId="3" xfId="1" applyNumberFormat="1" applyFont="1" applyBorder="1" applyAlignment="1">
      <alignment horizontal="left"/>
    </xf>
    <xf numFmtId="2" fontId="22" fillId="0" borderId="3" xfId="1" applyNumberFormat="1" applyFont="1" applyBorder="1" applyAlignment="1">
      <alignment horizontal="center"/>
    </xf>
    <xf numFmtId="0" fontId="22" fillId="0" borderId="3" xfId="0" applyFont="1" applyBorder="1" applyAlignment="1">
      <alignment horizontal="left"/>
    </xf>
    <xf numFmtId="0" fontId="71" fillId="0" borderId="0" xfId="0" applyFont="1"/>
    <xf numFmtId="0" fontId="3" fillId="0" borderId="1" xfId="1" applyFont="1" applyBorder="1" applyAlignment="1">
      <alignment horizontal="left"/>
    </xf>
    <xf numFmtId="0" fontId="22" fillId="0" borderId="1" xfId="0" applyFont="1" applyBorder="1"/>
    <xf numFmtId="0" fontId="32" fillId="0" borderId="2" xfId="0" applyFont="1" applyBorder="1"/>
    <xf numFmtId="2" fontId="6" fillId="0" borderId="3" xfId="0" applyNumberFormat="1" applyFont="1" applyBorder="1" applyAlignment="1">
      <alignment horizontal="left"/>
    </xf>
    <xf numFmtId="2" fontId="69" fillId="0" borderId="0" xfId="0" quotePrefix="1" applyNumberFormat="1" applyFont="1" applyAlignment="1">
      <alignment horizontal="center"/>
    </xf>
    <xf numFmtId="0" fontId="3" fillId="0" borderId="3" xfId="1" applyFont="1" applyBorder="1" applyAlignment="1">
      <alignment horizontal="left"/>
    </xf>
    <xf numFmtId="0" fontId="32" fillId="0" borderId="1" xfId="0" applyFont="1" applyBorder="1"/>
    <xf numFmtId="0" fontId="22" fillId="0" borderId="1" xfId="0" applyFont="1" applyBorder="1" applyAlignment="1">
      <alignment horizontal="center"/>
    </xf>
    <xf numFmtId="0" fontId="22" fillId="0" borderId="0" xfId="1" applyFont="1" applyAlignment="1">
      <alignment horizontal="center"/>
    </xf>
    <xf numFmtId="2" fontId="22" fillId="0" borderId="0" xfId="4" applyNumberFormat="1" applyFont="1" applyAlignment="1">
      <alignment horizontal="center"/>
    </xf>
    <xf numFmtId="2" fontId="34" fillId="0" borderId="0" xfId="1" applyNumberFormat="1" applyFont="1" applyAlignment="1">
      <alignment horizontal="center"/>
    </xf>
    <xf numFmtId="0" fontId="22" fillId="0" borderId="3" xfId="0" applyFont="1" applyBorder="1" applyAlignment="1">
      <alignment horizontal="center"/>
    </xf>
    <xf numFmtId="0" fontId="72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 applyAlignment="1">
      <alignment horizontal="center"/>
    </xf>
    <xf numFmtId="0" fontId="74" fillId="0" borderId="0" xfId="0" applyFont="1"/>
    <xf numFmtId="2" fontId="72" fillId="0" borderId="0" xfId="0" applyNumberFormat="1" applyFont="1"/>
    <xf numFmtId="2" fontId="72" fillId="0" borderId="0" xfId="0" applyNumberFormat="1" applyFont="1" applyAlignment="1">
      <alignment horizontal="center"/>
    </xf>
    <xf numFmtId="2" fontId="72" fillId="0" borderId="0" xfId="0" applyNumberFormat="1" applyFont="1" applyAlignment="1">
      <alignment horizontal="left"/>
    </xf>
    <xf numFmtId="1" fontId="73" fillId="0" borderId="0" xfId="0" applyNumberFormat="1" applyFont="1" applyAlignment="1">
      <alignment horizontal="center"/>
    </xf>
    <xf numFmtId="0" fontId="73" fillId="0" borderId="0" xfId="0" applyFont="1"/>
    <xf numFmtId="0" fontId="72" fillId="0" borderId="0" xfId="0" applyFont="1"/>
    <xf numFmtId="1" fontId="6" fillId="0" borderId="1" xfId="1" applyNumberFormat="1" applyFont="1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2" fontId="6" fillId="0" borderId="1" xfId="1" applyNumberFormat="1" applyFont="1" applyBorder="1" applyAlignment="1">
      <alignment horizontal="left"/>
    </xf>
    <xf numFmtId="164" fontId="6" fillId="0" borderId="0" xfId="1" applyNumberFormat="1" applyFont="1"/>
    <xf numFmtId="164" fontId="7" fillId="0" borderId="3" xfId="1" applyNumberFormat="1" applyFont="1" applyBorder="1" applyAlignment="1">
      <alignment horizontal="center"/>
    </xf>
    <xf numFmtId="0" fontId="7" fillId="0" borderId="3" xfId="1" applyFont="1" applyBorder="1" applyAlignment="1">
      <alignment horizontal="left"/>
    </xf>
    <xf numFmtId="0" fontId="7" fillId="0" borderId="3" xfId="1" applyFont="1" applyBorder="1" applyAlignment="1">
      <alignment horizontal="center"/>
    </xf>
    <xf numFmtId="1" fontId="7" fillId="0" borderId="3" xfId="1" applyNumberFormat="1" applyFont="1" applyBorder="1" applyAlignment="1">
      <alignment horizontal="center"/>
    </xf>
    <xf numFmtId="2" fontId="7" fillId="0" borderId="3" xfId="1" applyNumberFormat="1" applyFont="1" applyBorder="1" applyAlignment="1">
      <alignment horizontal="left"/>
    </xf>
    <xf numFmtId="1" fontId="6" fillId="0" borderId="0" xfId="1" quotePrefix="1" applyNumberFormat="1" applyFont="1" applyAlignment="1">
      <alignment horizontal="center"/>
    </xf>
    <xf numFmtId="2" fontId="34" fillId="0" borderId="1" xfId="1" applyNumberFormat="1" applyFont="1" applyBorder="1" applyAlignment="1">
      <alignment horizontal="left"/>
    </xf>
    <xf numFmtId="2" fontId="33" fillId="0" borderId="1" xfId="1" applyNumberFormat="1" applyFont="1" applyBorder="1" applyAlignment="1">
      <alignment horizontal="center"/>
    </xf>
    <xf numFmtId="2" fontId="33" fillId="0" borderId="1" xfId="1" applyNumberFormat="1" applyFont="1" applyBorder="1" applyAlignment="1">
      <alignment horizontal="left"/>
    </xf>
    <xf numFmtId="164" fontId="33" fillId="0" borderId="3" xfId="1" applyNumberFormat="1" applyFont="1" applyBorder="1" applyAlignment="1">
      <alignment horizontal="center"/>
    </xf>
    <xf numFmtId="2" fontId="33" fillId="0" borderId="3" xfId="1" applyNumberFormat="1" applyFont="1" applyBorder="1" applyAlignment="1">
      <alignment horizontal="center"/>
    </xf>
    <xf numFmtId="2" fontId="33" fillId="0" borderId="3" xfId="1" applyNumberFormat="1" applyFont="1" applyBorder="1" applyAlignment="1">
      <alignment horizontal="left"/>
    </xf>
    <xf numFmtId="164" fontId="34" fillId="0" borderId="0" xfId="1" applyNumberFormat="1" applyFont="1" applyAlignment="1">
      <alignment horizontal="right"/>
    </xf>
    <xf numFmtId="2" fontId="34" fillId="0" borderId="0" xfId="0" quotePrefix="1" applyNumberFormat="1" applyFont="1" applyAlignment="1">
      <alignment horizontal="center"/>
    </xf>
    <xf numFmtId="164" fontId="34" fillId="0" borderId="0" xfId="1" applyNumberFormat="1" applyFont="1" applyAlignment="1">
      <alignment horizontal="center"/>
    </xf>
    <xf numFmtId="0" fontId="76" fillId="0" borderId="0" xfId="0" applyFont="1"/>
    <xf numFmtId="0" fontId="63" fillId="0" borderId="1" xfId="1" applyFont="1" applyBorder="1" applyAlignment="1">
      <alignment horizontal="left"/>
    </xf>
    <xf numFmtId="0" fontId="48" fillId="0" borderId="1" xfId="1" applyFont="1" applyBorder="1" applyAlignment="1">
      <alignment horizontal="center"/>
    </xf>
    <xf numFmtId="0" fontId="0" fillId="0" borderId="1" xfId="0" applyBorder="1"/>
    <xf numFmtId="0" fontId="34" fillId="0" borderId="5" xfId="0" applyFont="1" applyBorder="1" applyAlignment="1">
      <alignment horizontal="left"/>
    </xf>
    <xf numFmtId="0" fontId="0" fillId="0" borderId="5" xfId="0" applyBorder="1"/>
    <xf numFmtId="0" fontId="0" fillId="0" borderId="5" xfId="0" applyBorder="1" applyAlignment="1">
      <alignment horizontal="center"/>
    </xf>
    <xf numFmtId="0" fontId="76" fillId="0" borderId="5" xfId="0" applyFont="1" applyBorder="1"/>
    <xf numFmtId="164" fontId="3" fillId="0" borderId="0" xfId="1" applyNumberFormat="1" applyFont="1" applyAlignment="1">
      <alignment horizontal="center"/>
    </xf>
    <xf numFmtId="164" fontId="32" fillId="0" borderId="0" xfId="0" applyNumberFormat="1" applyFont="1" applyAlignment="1">
      <alignment horizontal="left"/>
    </xf>
    <xf numFmtId="164" fontId="32" fillId="0" borderId="0" xfId="0" applyNumberFormat="1" applyFont="1" applyAlignment="1">
      <alignment horizontal="right"/>
    </xf>
    <xf numFmtId="164" fontId="32" fillId="0" borderId="0" xfId="1" applyNumberFormat="1" applyFont="1" applyAlignment="1">
      <alignment horizontal="center"/>
    </xf>
    <xf numFmtId="0" fontId="22" fillId="0" borderId="0" xfId="1" applyFont="1" applyAlignment="1">
      <alignment horizontal="right"/>
    </xf>
    <xf numFmtId="0" fontId="6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left"/>
    </xf>
    <xf numFmtId="0" fontId="25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2" fontId="31" fillId="0" borderId="0" xfId="0" applyNumberFormat="1" applyFont="1" applyAlignment="1">
      <alignment horizontal="right"/>
    </xf>
    <xf numFmtId="2" fontId="31" fillId="0" borderId="0" xfId="0" applyNumberFormat="1" applyFont="1" applyAlignment="1">
      <alignment horizontal="left"/>
    </xf>
    <xf numFmtId="2" fontId="7" fillId="0" borderId="0" xfId="0" applyNumberFormat="1" applyFont="1"/>
    <xf numFmtId="2" fontId="33" fillId="0" borderId="0" xfId="0" applyNumberFormat="1" applyFont="1" applyAlignment="1">
      <alignment horizontal="right" vertical="center"/>
    </xf>
    <xf numFmtId="1" fontId="34" fillId="0" borderId="0" xfId="0" applyNumberFormat="1" applyFont="1" applyAlignment="1">
      <alignment horizontal="left"/>
    </xf>
    <xf numFmtId="0" fontId="36" fillId="0" borderId="3" xfId="0" applyFont="1" applyBorder="1"/>
    <xf numFmtId="1" fontId="34" fillId="0" borderId="3" xfId="0" applyNumberFormat="1" applyFont="1" applyBorder="1"/>
    <xf numFmtId="0" fontId="6" fillId="0" borderId="0" xfId="0" quotePrefix="1" applyFont="1" applyAlignment="1">
      <alignment horizontal="right"/>
    </xf>
    <xf numFmtId="2" fontId="22" fillId="0" borderId="0" xfId="0" applyNumberFormat="1" applyFont="1" applyAlignment="1">
      <alignment wrapText="1"/>
    </xf>
    <xf numFmtId="2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horizontal="center"/>
    </xf>
    <xf numFmtId="165" fontId="22" fillId="0" borderId="0" xfId="0" applyNumberFormat="1" applyFont="1" applyAlignment="1">
      <alignment horizontal="left"/>
    </xf>
    <xf numFmtId="1" fontId="34" fillId="0" borderId="0" xfId="0" quotePrefix="1" applyNumberFormat="1" applyFont="1" applyAlignment="1">
      <alignment horizontal="center"/>
    </xf>
    <xf numFmtId="1" fontId="6" fillId="0" borderId="0" xfId="0" quotePrefix="1" applyNumberFormat="1" applyFont="1" applyAlignment="1">
      <alignment horizontal="center" wrapText="1"/>
    </xf>
    <xf numFmtId="1" fontId="34" fillId="0" borderId="0" xfId="0" quotePrefix="1" applyNumberFormat="1" applyFont="1" applyAlignment="1">
      <alignment horizontal="center" wrapText="1"/>
    </xf>
    <xf numFmtId="1" fontId="34" fillId="0" borderId="3" xfId="0" quotePrefix="1" applyNumberFormat="1" applyFont="1" applyBorder="1" applyAlignment="1">
      <alignment horizontal="center"/>
    </xf>
    <xf numFmtId="0" fontId="6" fillId="0" borderId="0" xfId="1" quotePrefix="1" applyFont="1" applyAlignment="1">
      <alignment horizontal="center"/>
    </xf>
    <xf numFmtId="2" fontId="5" fillId="0" borderId="0" xfId="0" quotePrefix="1" applyNumberFormat="1" applyFont="1" applyAlignment="1">
      <alignment horizontal="left" wrapText="1"/>
    </xf>
    <xf numFmtId="1" fontId="22" fillId="0" borderId="0" xfId="0" quotePrefix="1" applyNumberFormat="1" applyFont="1" applyAlignment="1">
      <alignment horizontal="center" vertical="center" wrapText="1"/>
    </xf>
    <xf numFmtId="1" fontId="5" fillId="0" borderId="0" xfId="0" quotePrefix="1" applyNumberFormat="1" applyFont="1" applyAlignment="1">
      <alignment horizontal="center" vertical="center" wrapText="1"/>
    </xf>
    <xf numFmtId="1" fontId="22" fillId="0" borderId="0" xfId="0" quotePrefix="1" applyNumberFormat="1" applyFont="1" applyAlignment="1">
      <alignment horizontal="center" wrapText="1"/>
    </xf>
    <xf numFmtId="1" fontId="22" fillId="0" borderId="0" xfId="0" quotePrefix="1" applyNumberFormat="1" applyFont="1" applyAlignment="1">
      <alignment horizontal="center"/>
    </xf>
    <xf numFmtId="0" fontId="63" fillId="0" borderId="1" xfId="1" applyFont="1" applyBorder="1"/>
    <xf numFmtId="0" fontId="3" fillId="0" borderId="2" xfId="1" applyFont="1" applyBorder="1"/>
    <xf numFmtId="0" fontId="5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2" fontId="32" fillId="0" borderId="0" xfId="0" applyNumberFormat="1" applyFont="1" applyAlignment="1">
      <alignment horizontal="left"/>
    </xf>
    <xf numFmtId="1" fontId="5" fillId="0" borderId="0" xfId="0" quotePrefix="1" applyNumberFormat="1" applyFont="1" applyAlignment="1">
      <alignment horizontal="center" wrapText="1"/>
    </xf>
    <xf numFmtId="0" fontId="34" fillId="0" borderId="0" xfId="1" quotePrefix="1" applyFont="1" applyAlignment="1">
      <alignment horizontal="center"/>
    </xf>
    <xf numFmtId="2" fontId="7" fillId="0" borderId="0" xfId="0" applyNumberFormat="1" applyFont="1" applyAlignment="1">
      <alignment horizontal="right" vertical="center" wrapText="1"/>
    </xf>
    <xf numFmtId="2" fontId="7" fillId="0" borderId="0" xfId="0" applyNumberFormat="1" applyFont="1" applyAlignment="1">
      <alignment horizontal="center" vertical="center" wrapText="1"/>
    </xf>
    <xf numFmtId="2" fontId="7" fillId="0" borderId="0" xfId="0" applyNumberFormat="1" applyFont="1" applyAlignment="1">
      <alignment horizontal="left" vertical="center" wrapText="1"/>
    </xf>
    <xf numFmtId="2" fontId="7" fillId="0" borderId="0" xfId="0" applyNumberFormat="1" applyFont="1" applyAlignment="1">
      <alignment horizontal="right" wrapText="1"/>
    </xf>
    <xf numFmtId="2" fontId="7" fillId="0" borderId="0" xfId="0" applyNumberFormat="1" applyFont="1" applyAlignment="1">
      <alignment horizontal="left" wrapText="1"/>
    </xf>
    <xf numFmtId="2" fontId="33" fillId="0" borderId="0" xfId="0" applyNumberFormat="1" applyFont="1" applyAlignment="1">
      <alignment horizontal="right" wrapText="1"/>
    </xf>
    <xf numFmtId="2" fontId="33" fillId="0" borderId="0" xfId="0" applyNumberFormat="1" applyFont="1" applyAlignment="1">
      <alignment horizontal="left" wrapText="1"/>
    </xf>
    <xf numFmtId="2" fontId="32" fillId="0" borderId="0" xfId="0" applyNumberFormat="1" applyFont="1"/>
    <xf numFmtId="1" fontId="7" fillId="0" borderId="1" xfId="1" applyNumberFormat="1" applyFont="1" applyBorder="1"/>
    <xf numFmtId="1" fontId="7" fillId="0" borderId="2" xfId="1" applyNumberFormat="1" applyFont="1" applyBorder="1"/>
    <xf numFmtId="1" fontId="34" fillId="0" borderId="0" xfId="0" applyNumberFormat="1" applyFont="1"/>
    <xf numFmtId="1" fontId="6" fillId="0" borderId="0" xfId="0" applyNumberFormat="1" applyFont="1" applyAlignment="1">
      <alignment vertical="center" wrapText="1"/>
    </xf>
    <xf numFmtId="1" fontId="34" fillId="0" borderId="0" xfId="0" applyNumberFormat="1" applyFont="1" applyAlignment="1">
      <alignment wrapText="1"/>
    </xf>
    <xf numFmtId="0" fontId="78" fillId="0" borderId="0" xfId="0" applyFont="1" applyAlignment="1">
      <alignment vertical="center" wrapText="1"/>
    </xf>
    <xf numFmtId="0" fontId="70" fillId="0" borderId="1" xfId="0" applyFont="1" applyBorder="1"/>
    <xf numFmtId="2" fontId="79" fillId="0" borderId="0" xfId="0" applyNumberFormat="1" applyFont="1" applyAlignment="1">
      <alignment horizontal="left"/>
    </xf>
    <xf numFmtId="2" fontId="70" fillId="0" borderId="0" xfId="0" applyNumberFormat="1" applyFont="1" applyAlignment="1">
      <alignment horizontal="left"/>
    </xf>
    <xf numFmtId="0" fontId="79" fillId="0" borderId="0" xfId="0" applyFont="1"/>
    <xf numFmtId="0" fontId="70" fillId="0" borderId="3" xfId="0" applyFont="1" applyBorder="1"/>
    <xf numFmtId="0" fontId="80" fillId="0" borderId="0" xfId="0" applyFont="1"/>
    <xf numFmtId="0" fontId="70" fillId="0" borderId="1" xfId="0" applyFont="1" applyBorder="1" applyAlignment="1">
      <alignment horizontal="right"/>
    </xf>
    <xf numFmtId="2" fontId="79" fillId="0" borderId="0" xfId="0" applyNumberFormat="1" applyFont="1" applyAlignment="1">
      <alignment horizontal="right"/>
    </xf>
    <xf numFmtId="2" fontId="70" fillId="0" borderId="0" xfId="0" applyNumberFormat="1" applyFont="1" applyAlignment="1">
      <alignment horizontal="right"/>
    </xf>
    <xf numFmtId="0" fontId="70" fillId="0" borderId="0" xfId="0" applyFont="1" applyAlignment="1">
      <alignment horizontal="right"/>
    </xf>
    <xf numFmtId="0" fontId="79" fillId="0" borderId="0" xfId="0" applyFont="1" applyAlignment="1">
      <alignment horizontal="right"/>
    </xf>
    <xf numFmtId="0" fontId="70" fillId="0" borderId="3" xfId="0" applyFont="1" applyBorder="1" applyAlignment="1">
      <alignment horizontal="right"/>
    </xf>
    <xf numFmtId="0" fontId="80" fillId="0" borderId="0" xfId="0" applyFont="1" applyAlignment="1">
      <alignment horizontal="right"/>
    </xf>
    <xf numFmtId="2" fontId="70" fillId="0" borderId="0" xfId="0" applyNumberFormat="1" applyFont="1" applyAlignment="1">
      <alignment horizontal="center"/>
    </xf>
    <xf numFmtId="2" fontId="79" fillId="0" borderId="0" xfId="0" applyNumberFormat="1" applyFont="1" applyAlignment="1">
      <alignment horizontal="center"/>
    </xf>
    <xf numFmtId="2" fontId="69" fillId="0" borderId="3" xfId="0" quotePrefix="1" applyNumberFormat="1" applyFont="1" applyBorder="1" applyAlignment="1">
      <alignment horizontal="center"/>
    </xf>
    <xf numFmtId="0" fontId="69" fillId="0" borderId="3" xfId="0" applyFont="1" applyBorder="1"/>
    <xf numFmtId="2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2" fontId="33" fillId="0" borderId="0" xfId="1" applyNumberFormat="1" applyFont="1" applyAlignment="1">
      <alignment horizontal="center"/>
    </xf>
    <xf numFmtId="2" fontId="3" fillId="0" borderId="3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center"/>
    </xf>
    <xf numFmtId="2" fontId="3" fillId="0" borderId="3" xfId="1" applyNumberFormat="1" applyFont="1" applyBorder="1" applyAlignment="1">
      <alignment horizontal="left"/>
    </xf>
    <xf numFmtId="0" fontId="6" fillId="0" borderId="3" xfId="0" applyFont="1" applyBorder="1" applyAlignment="1">
      <alignment horizontal="right" vertical="top"/>
    </xf>
    <xf numFmtId="0" fontId="7" fillId="0" borderId="3" xfId="1" applyFont="1" applyBorder="1" applyAlignment="1">
      <alignment horizontal="right"/>
    </xf>
    <xf numFmtId="2" fontId="7" fillId="0" borderId="3" xfId="1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30" fillId="0" borderId="0" xfId="0" applyFont="1" applyAlignment="1">
      <alignment horizontal="center"/>
    </xf>
    <xf numFmtId="164" fontId="20" fillId="0" borderId="0" xfId="0" applyNumberFormat="1" applyFont="1"/>
    <xf numFmtId="2" fontId="42" fillId="0" borderId="0" xfId="0" applyNumberFormat="1" applyFont="1" applyAlignment="1">
      <alignment horizontal="center"/>
    </xf>
    <xf numFmtId="164" fontId="30" fillId="0" borderId="0" xfId="0" applyNumberFormat="1" applyFont="1" applyAlignment="1">
      <alignment horizontal="left"/>
    </xf>
    <xf numFmtId="0" fontId="30" fillId="0" borderId="3" xfId="0" applyFont="1" applyBorder="1"/>
    <xf numFmtId="0" fontId="18" fillId="0" borderId="3" xfId="0" applyFont="1" applyBorder="1"/>
    <xf numFmtId="0" fontId="18" fillId="0" borderId="3" xfId="0" applyFont="1" applyBorder="1" applyAlignment="1">
      <alignment horizontal="left"/>
    </xf>
    <xf numFmtId="0" fontId="30" fillId="0" borderId="3" xfId="0" applyFont="1" applyBorder="1" applyAlignment="1">
      <alignment horizontal="center"/>
    </xf>
    <xf numFmtId="164" fontId="20" fillId="0" borderId="3" xfId="0" applyNumberFormat="1" applyFont="1" applyBorder="1"/>
    <xf numFmtId="2" fontId="42" fillId="0" borderId="3" xfId="0" applyNumberFormat="1" applyFont="1" applyBorder="1" applyAlignment="1">
      <alignment horizontal="center"/>
    </xf>
    <xf numFmtId="164" fontId="69" fillId="0" borderId="3" xfId="0" applyNumberFormat="1" applyFont="1" applyBorder="1" applyAlignment="1">
      <alignment horizontal="left"/>
    </xf>
    <xf numFmtId="1" fontId="18" fillId="0" borderId="3" xfId="0" applyNumberFormat="1" applyFont="1" applyBorder="1" applyAlignment="1">
      <alignment horizontal="center"/>
    </xf>
    <xf numFmtId="164" fontId="69" fillId="0" borderId="0" xfId="0" applyNumberFormat="1" applyFont="1" applyAlignment="1">
      <alignment horizontal="right"/>
    </xf>
    <xf numFmtId="164" fontId="33" fillId="0" borderId="0" xfId="0" applyNumberFormat="1" applyFont="1" applyAlignment="1">
      <alignment horizontal="center"/>
    </xf>
    <xf numFmtId="164" fontId="33" fillId="0" borderId="0" xfId="0" applyNumberFormat="1" applyFont="1" applyAlignment="1">
      <alignment horizontal="right"/>
    </xf>
    <xf numFmtId="0" fontId="34" fillId="0" borderId="0" xfId="0" quotePrefix="1" applyFont="1" applyAlignment="1">
      <alignment horizontal="right"/>
    </xf>
    <xf numFmtId="164" fontId="69" fillId="0" borderId="0" xfId="0" applyNumberFormat="1" applyFont="1"/>
    <xf numFmtId="164" fontId="68" fillId="0" borderId="0" xfId="0" applyNumberFormat="1" applyFont="1" applyAlignment="1">
      <alignment horizontal="left"/>
    </xf>
    <xf numFmtId="2" fontId="33" fillId="0" borderId="2" xfId="0" applyNumberFormat="1" applyFont="1" applyBorder="1" applyAlignment="1">
      <alignment horizontal="right"/>
    </xf>
    <xf numFmtId="2" fontId="33" fillId="0" borderId="2" xfId="0" applyNumberFormat="1" applyFont="1" applyBorder="1" applyAlignment="1">
      <alignment horizontal="left"/>
    </xf>
    <xf numFmtId="2" fontId="81" fillId="0" borderId="0" xfId="1" applyNumberFormat="1" applyFont="1" applyAlignment="1">
      <alignment horizontal="center"/>
    </xf>
    <xf numFmtId="0" fontId="70" fillId="0" borderId="0" xfId="0" applyFont="1" applyAlignment="1">
      <alignment horizontal="left"/>
    </xf>
    <xf numFmtId="16" fontId="19" fillId="0" borderId="0" xfId="0" quotePrefix="1" applyNumberFormat="1" applyFont="1"/>
    <xf numFmtId="0" fontId="3" fillId="0" borderId="0" xfId="1" applyFont="1" applyAlignment="1">
      <alignment horizontal="center"/>
    </xf>
    <xf numFmtId="0" fontId="6" fillId="0" borderId="0" xfId="1" applyFont="1" applyAlignment="1">
      <alignment horizontal="right"/>
    </xf>
    <xf numFmtId="0" fontId="75" fillId="0" borderId="0" xfId="0" applyFont="1" applyAlignment="1">
      <alignment horizontal="right"/>
    </xf>
    <xf numFmtId="0" fontId="0" fillId="0" borderId="0" xfId="0" applyAlignment="1">
      <alignment horizontal="right"/>
    </xf>
    <xf numFmtId="2" fontId="18" fillId="0" borderId="0" xfId="0" applyNumberFormat="1" applyFont="1" applyAlignment="1">
      <alignment horizontal="right" vertical="center" wrapText="1"/>
    </xf>
    <xf numFmtId="2" fontId="18" fillId="0" borderId="0" xfId="0" applyNumberFormat="1" applyFont="1" applyAlignment="1">
      <alignment horizontal="center" vertical="center" wrapText="1"/>
    </xf>
    <xf numFmtId="2" fontId="18" fillId="0" borderId="0" xfId="0" applyNumberFormat="1" applyFont="1" applyAlignment="1">
      <alignment horizontal="left" vertical="center" wrapText="1"/>
    </xf>
    <xf numFmtId="2" fontId="33" fillId="0" borderId="3" xfId="0" applyNumberFormat="1" applyFont="1" applyBorder="1" applyAlignment="1">
      <alignment horizontal="right" vertical="center"/>
    </xf>
    <xf numFmtId="2" fontId="7" fillId="0" borderId="3" xfId="0" applyNumberFormat="1" applyFont="1" applyBorder="1" applyAlignment="1">
      <alignment horizontal="center"/>
    </xf>
    <xf numFmtId="2" fontId="33" fillId="0" borderId="3" xfId="0" applyNumberFormat="1" applyFont="1" applyBorder="1" applyAlignment="1">
      <alignment horizontal="left"/>
    </xf>
    <xf numFmtId="0" fontId="6" fillId="0" borderId="3" xfId="0" applyFont="1" applyBorder="1" applyAlignment="1">
      <alignment vertical="center" wrapText="1"/>
    </xf>
    <xf numFmtId="0" fontId="25" fillId="0" borderId="3" xfId="0" applyFont="1" applyBorder="1"/>
    <xf numFmtId="2" fontId="70" fillId="0" borderId="0" xfId="1" applyNumberFormat="1" applyFont="1" applyAlignment="1">
      <alignment horizontal="right"/>
    </xf>
    <xf numFmtId="2" fontId="70" fillId="0" borderId="0" xfId="1" applyNumberFormat="1" applyFont="1" applyAlignment="1">
      <alignment horizontal="center"/>
    </xf>
    <xf numFmtId="2" fontId="70" fillId="0" borderId="0" xfId="1" applyNumberFormat="1" applyFont="1" applyAlignment="1">
      <alignment horizontal="left"/>
    </xf>
    <xf numFmtId="2" fontId="34" fillId="0" borderId="0" xfId="1" applyNumberFormat="1" applyFont="1" applyAlignment="1">
      <alignment horizontal="left"/>
    </xf>
    <xf numFmtId="2" fontId="34" fillId="0" borderId="0" xfId="0" applyNumberFormat="1" applyFont="1" applyAlignment="1">
      <alignment horizontal="right" vertical="center" wrapText="1"/>
    </xf>
    <xf numFmtId="0" fontId="5" fillId="0" borderId="0" xfId="0" quotePrefix="1" applyFont="1" applyAlignment="1">
      <alignment horizontal="left"/>
    </xf>
    <xf numFmtId="1" fontId="22" fillId="0" borderId="0" xfId="0" applyNumberFormat="1" applyFont="1" applyAlignment="1">
      <alignment horizontal="center" wrapText="1"/>
    </xf>
    <xf numFmtId="0" fontId="5" fillId="0" borderId="0" xfId="0" quotePrefix="1" applyFont="1" applyAlignment="1">
      <alignment horizontal="left" vertical="center"/>
    </xf>
    <xf numFmtId="2" fontId="5" fillId="0" borderId="0" xfId="0" applyNumberFormat="1" applyFont="1" applyAlignment="1">
      <alignment horizontal="right" vertical="center" wrapText="1"/>
    </xf>
    <xf numFmtId="165" fontId="5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5" fillId="0" borderId="0" xfId="0" quotePrefix="1" applyFont="1" applyAlignment="1">
      <alignment horizontal="center"/>
    </xf>
    <xf numFmtId="1" fontId="34" fillId="0" borderId="0" xfId="0" applyNumberFormat="1" applyFont="1" applyAlignment="1">
      <alignment horizontal="center" vertical="center" wrapText="1"/>
    </xf>
    <xf numFmtId="1" fontId="34" fillId="0" borderId="0" xfId="0" applyNumberFormat="1" applyFont="1" applyAlignment="1">
      <alignment vertical="center" wrapText="1"/>
    </xf>
    <xf numFmtId="164" fontId="32" fillId="0" borderId="0" xfId="0" applyNumberFormat="1" applyFont="1"/>
    <xf numFmtId="164" fontId="77" fillId="0" borderId="0" xfId="0" applyNumberFormat="1" applyFont="1" applyAlignment="1">
      <alignment horizontal="right"/>
    </xf>
    <xf numFmtId="164" fontId="77" fillId="0" borderId="0" xfId="0" applyNumberFormat="1" applyFont="1" applyAlignment="1">
      <alignment horizontal="center"/>
    </xf>
    <xf numFmtId="164" fontId="77" fillId="0" borderId="0" xfId="0" applyNumberFormat="1" applyFont="1" applyAlignment="1">
      <alignment horizontal="left"/>
    </xf>
    <xf numFmtId="164" fontId="23" fillId="0" borderId="0" xfId="0" applyNumberFormat="1" applyFont="1" applyAlignment="1">
      <alignment horizontal="right"/>
    </xf>
    <xf numFmtId="164" fontId="23" fillId="0" borderId="0" xfId="0" applyNumberFormat="1" applyFont="1" applyAlignment="1">
      <alignment horizontal="left"/>
    </xf>
    <xf numFmtId="164" fontId="33" fillId="0" borderId="0" xfId="0" applyNumberFormat="1" applyFont="1"/>
    <xf numFmtId="164" fontId="34" fillId="0" borderId="0" xfId="0" applyNumberFormat="1" applyFont="1" applyAlignment="1">
      <alignment horizontal="right"/>
    </xf>
    <xf numFmtId="0" fontId="22" fillId="0" borderId="0" xfId="0" applyFont="1" applyAlignment="1">
      <alignment horizontal="left" vertical="center" wrapText="1"/>
    </xf>
    <xf numFmtId="2" fontId="31" fillId="0" borderId="8" xfId="0" applyNumberFormat="1" applyFont="1" applyBorder="1" applyAlignment="1">
      <alignment horizontal="center"/>
    </xf>
  </cellXfs>
  <cellStyles count="809">
    <cellStyle name="Followed Hyperlink" xfId="3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Hyperlink" xfId="2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Normal" xfId="0" builtinId="0"/>
    <cellStyle name="Normal_Argon Workbook" xfId="1" xr:uid="{00000000-0005-0000-0000-000028030000}"/>
    <cellStyle name="Normal_San Juan Ar Results Summary" xfId="4" xr:uid="{00000000-0005-0000-0000-00002903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54"/>
  <sheetViews>
    <sheetView topLeftCell="B32" zoomScale="126" zoomScaleNormal="126" zoomScalePageLayoutView="125" workbookViewId="0">
      <selection activeCell="A53" sqref="A53"/>
    </sheetView>
  </sheetViews>
  <sheetFormatPr defaultColWidth="10.875" defaultRowHeight="15.75"/>
  <cols>
    <col min="1" max="1" width="7.5" style="67" customWidth="1"/>
    <col min="2" max="2" width="2.875" style="67" customWidth="1"/>
    <col min="3" max="3" width="23.625" style="67" customWidth="1"/>
    <col min="4" max="4" width="20.875" style="67" customWidth="1"/>
    <col min="5" max="5" width="9" style="67" customWidth="1"/>
    <col min="6" max="6" width="10.625" style="67" customWidth="1"/>
    <col min="7" max="7" width="8.875" style="69" customWidth="1"/>
    <col min="8" max="8" width="11.625" style="67" customWidth="1"/>
    <col min="9" max="9" width="11.125" style="67" customWidth="1"/>
    <col min="10" max="10" width="6.5" style="67" customWidth="1"/>
    <col min="11" max="11" width="5.625" style="69" customWidth="1"/>
    <col min="12" max="12" width="7.5" style="67" customWidth="1"/>
    <col min="13" max="13" width="2.125" style="67" customWidth="1"/>
    <col min="14" max="14" width="4.375" style="68" customWidth="1"/>
    <col min="15" max="15" width="6.375" style="225" customWidth="1"/>
    <col min="16" max="16" width="21.625" style="492" customWidth="1"/>
    <col min="17" max="17" width="40.375" style="67" customWidth="1"/>
    <col min="18" max="18" width="11"/>
    <col min="19" max="19" width="13" customWidth="1"/>
    <col min="20" max="21" width="11" customWidth="1"/>
    <col min="22" max="16384" width="10.875" style="67"/>
  </cols>
  <sheetData>
    <row r="1" spans="1:40" s="10" customFormat="1" ht="17.100000000000001" customHeight="1" thickBot="1">
      <c r="A1" s="322" t="s">
        <v>788</v>
      </c>
      <c r="B1" s="11"/>
      <c r="C1" s="12"/>
      <c r="D1" s="12"/>
      <c r="E1" s="12"/>
      <c r="F1" s="12"/>
      <c r="G1" s="12"/>
      <c r="H1" s="11"/>
      <c r="I1" s="12"/>
      <c r="J1" s="12"/>
      <c r="K1" s="12"/>
      <c r="L1" s="11"/>
      <c r="M1" s="15"/>
      <c r="N1" s="16"/>
      <c r="O1" s="224"/>
      <c r="P1" s="490"/>
      <c r="Q1" s="18"/>
      <c r="R1"/>
      <c r="S1"/>
      <c r="T1"/>
      <c r="U1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</row>
    <row r="2" spans="1:40" s="77" customFormat="1" ht="18.95" customHeight="1" thickTop="1" thickBot="1">
      <c r="A2" s="77" t="s">
        <v>0</v>
      </c>
      <c r="C2" s="77" t="s">
        <v>1</v>
      </c>
      <c r="D2" s="77" t="s">
        <v>2</v>
      </c>
      <c r="E2" s="316" t="s">
        <v>857</v>
      </c>
      <c r="F2" s="316" t="s">
        <v>858</v>
      </c>
      <c r="G2" s="316" t="s">
        <v>781</v>
      </c>
      <c r="H2" s="316" t="s">
        <v>5</v>
      </c>
      <c r="I2" s="316" t="s">
        <v>95</v>
      </c>
      <c r="J2" s="316" t="s">
        <v>266</v>
      </c>
      <c r="K2" s="316" t="s">
        <v>125</v>
      </c>
      <c r="L2" s="317" t="s">
        <v>669</v>
      </c>
      <c r="M2" s="19" t="s">
        <v>7</v>
      </c>
      <c r="N2" s="20" t="s">
        <v>94</v>
      </c>
      <c r="O2" s="318" t="s">
        <v>726</v>
      </c>
      <c r="P2" s="491" t="s">
        <v>126</v>
      </c>
      <c r="Q2" s="77" t="s">
        <v>344</v>
      </c>
      <c r="R2"/>
      <c r="S2"/>
      <c r="T2"/>
      <c r="U2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</row>
    <row r="3" spans="1:40" s="10" customFormat="1">
      <c r="A3" s="74" t="s">
        <v>418</v>
      </c>
      <c r="E3" s="2"/>
      <c r="F3" s="2"/>
      <c r="G3" s="2"/>
      <c r="H3" s="2"/>
      <c r="I3" s="2"/>
      <c r="J3" s="2"/>
      <c r="K3" s="2"/>
      <c r="L3" s="199"/>
      <c r="M3" s="30"/>
      <c r="N3" s="31"/>
      <c r="O3" s="216"/>
      <c r="P3" s="151"/>
      <c r="R3"/>
      <c r="S3"/>
      <c r="T3"/>
      <c r="U3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</row>
    <row r="4" spans="1:40">
      <c r="B4" s="66" t="s">
        <v>419</v>
      </c>
    </row>
    <row r="5" spans="1:40" s="23" customFormat="1">
      <c r="A5" s="23" t="s">
        <v>116</v>
      </c>
      <c r="C5" s="67" t="s">
        <v>420</v>
      </c>
      <c r="D5" s="67" t="s">
        <v>433</v>
      </c>
      <c r="E5" s="24" t="s">
        <v>670</v>
      </c>
      <c r="F5" s="24" t="s">
        <v>671</v>
      </c>
      <c r="G5" s="40">
        <v>55.27</v>
      </c>
      <c r="H5" s="10" t="s">
        <v>14</v>
      </c>
      <c r="I5" s="202" t="s">
        <v>22</v>
      </c>
      <c r="J5" s="212" t="s">
        <v>903</v>
      </c>
      <c r="K5" s="201">
        <v>2.36</v>
      </c>
      <c r="L5" s="200">
        <v>33.630000000000003</v>
      </c>
      <c r="M5" s="201" t="s">
        <v>7</v>
      </c>
      <c r="N5" s="202">
        <v>0.2</v>
      </c>
      <c r="O5" s="214">
        <v>1</v>
      </c>
      <c r="P5" s="493" t="s">
        <v>130</v>
      </c>
      <c r="Q5" s="23" t="s">
        <v>950</v>
      </c>
      <c r="R5"/>
      <c r="S5"/>
      <c r="T5"/>
      <c r="U5"/>
    </row>
    <row r="6" spans="1:40">
      <c r="A6" s="67" t="s">
        <v>1029</v>
      </c>
      <c r="C6" s="67" t="s">
        <v>109</v>
      </c>
      <c r="D6" s="67" t="s">
        <v>115</v>
      </c>
      <c r="E6" s="72" t="s">
        <v>1027</v>
      </c>
      <c r="F6" s="72" t="s">
        <v>1028</v>
      </c>
      <c r="G6" s="69">
        <v>57.44</v>
      </c>
      <c r="H6" s="348" t="s">
        <v>118</v>
      </c>
      <c r="I6" s="68" t="s">
        <v>256</v>
      </c>
      <c r="J6" s="349" t="s">
        <v>1031</v>
      </c>
      <c r="K6" s="349">
        <v>1.5</v>
      </c>
      <c r="L6" s="215">
        <v>36.299999999999997</v>
      </c>
      <c r="M6" s="201" t="s">
        <v>7</v>
      </c>
      <c r="N6" s="68">
        <v>0.6</v>
      </c>
      <c r="O6" s="573">
        <v>1</v>
      </c>
      <c r="P6" s="574"/>
      <c r="Q6" s="67" t="s">
        <v>1030</v>
      </c>
    </row>
    <row r="7" spans="1:40" s="23" customFormat="1" ht="18" customHeight="1">
      <c r="A7" s="203" t="s">
        <v>270</v>
      </c>
      <c r="B7" s="203"/>
      <c r="C7" s="204" t="s">
        <v>271</v>
      </c>
      <c r="D7" s="204" t="s">
        <v>272</v>
      </c>
      <c r="E7" s="24" t="s">
        <v>823</v>
      </c>
      <c r="F7" s="24" t="s">
        <v>824</v>
      </c>
      <c r="G7" s="40">
        <v>63.89</v>
      </c>
      <c r="H7" s="203" t="s">
        <v>21</v>
      </c>
      <c r="I7" s="203" t="s">
        <v>22</v>
      </c>
      <c r="J7" s="464" t="s">
        <v>904</v>
      </c>
      <c r="K7" s="205">
        <v>1.44</v>
      </c>
      <c r="L7" s="485">
        <v>33.24</v>
      </c>
      <c r="M7" s="45" t="s">
        <v>7</v>
      </c>
      <c r="N7" s="486">
        <v>0.02</v>
      </c>
      <c r="O7" s="214">
        <v>1</v>
      </c>
      <c r="P7" s="493" t="s">
        <v>149</v>
      </c>
      <c r="R7"/>
      <c r="S7"/>
      <c r="T7"/>
      <c r="U7"/>
    </row>
    <row r="8" spans="1:40" s="23" customFormat="1" ht="18" customHeight="1">
      <c r="A8" s="203" t="s">
        <v>270</v>
      </c>
      <c r="B8" s="203"/>
      <c r="C8" s="204" t="s">
        <v>271</v>
      </c>
      <c r="D8" s="204" t="s">
        <v>272</v>
      </c>
      <c r="E8" s="24" t="s">
        <v>823</v>
      </c>
      <c r="F8" s="24" t="s">
        <v>824</v>
      </c>
      <c r="G8" s="40">
        <v>64.89</v>
      </c>
      <c r="H8" s="203" t="s">
        <v>44</v>
      </c>
      <c r="I8" s="203" t="s">
        <v>22</v>
      </c>
      <c r="J8" s="464" t="s">
        <v>905</v>
      </c>
      <c r="K8" s="205">
        <v>1.4</v>
      </c>
      <c r="L8" s="485">
        <v>33.21</v>
      </c>
      <c r="M8" s="45" t="s">
        <v>7</v>
      </c>
      <c r="N8" s="486">
        <v>0.05</v>
      </c>
      <c r="O8" s="214">
        <v>1</v>
      </c>
      <c r="P8" s="493" t="s">
        <v>149</v>
      </c>
      <c r="R8"/>
      <c r="S8"/>
      <c r="T8"/>
      <c r="U8"/>
    </row>
    <row r="9" spans="1:40" ht="18.95" customHeight="1">
      <c r="A9" s="218" t="s">
        <v>273</v>
      </c>
      <c r="B9" s="218"/>
      <c r="C9" s="67" t="s">
        <v>425</v>
      </c>
      <c r="D9" s="219" t="s">
        <v>274</v>
      </c>
      <c r="E9" s="72" t="s">
        <v>724</v>
      </c>
      <c r="F9" s="72" t="s">
        <v>725</v>
      </c>
      <c r="G9" s="70">
        <v>56.33</v>
      </c>
      <c r="H9" s="218" t="s">
        <v>14</v>
      </c>
      <c r="I9" s="218" t="s">
        <v>22</v>
      </c>
      <c r="J9" s="465" t="s">
        <v>910</v>
      </c>
      <c r="K9" s="221">
        <v>1.35</v>
      </c>
      <c r="L9" s="487">
        <v>33.32</v>
      </c>
      <c r="M9" s="222" t="s">
        <v>7</v>
      </c>
      <c r="N9" s="488">
        <v>0.08</v>
      </c>
      <c r="O9" s="220">
        <v>1</v>
      </c>
      <c r="P9" s="493" t="s">
        <v>130</v>
      </c>
      <c r="Q9" s="67" t="s">
        <v>945</v>
      </c>
    </row>
    <row r="10" spans="1:40" s="23" customFormat="1">
      <c r="A10" s="23" t="s">
        <v>140</v>
      </c>
      <c r="C10" s="23" t="s">
        <v>441</v>
      </c>
      <c r="D10" s="219" t="s">
        <v>274</v>
      </c>
      <c r="E10" s="33" t="s">
        <v>672</v>
      </c>
      <c r="F10" s="24" t="s">
        <v>673</v>
      </c>
      <c r="G10" s="40">
        <v>63.43</v>
      </c>
      <c r="H10" s="22" t="s">
        <v>44</v>
      </c>
      <c r="I10" s="50" t="s">
        <v>22</v>
      </c>
      <c r="J10" s="94" t="s">
        <v>906</v>
      </c>
      <c r="K10" s="43">
        <v>1.52</v>
      </c>
      <c r="L10" s="33">
        <v>34.630000000000003</v>
      </c>
      <c r="M10" s="43" t="s">
        <v>7</v>
      </c>
      <c r="N10" s="50">
        <v>7.0000000000000007E-2</v>
      </c>
      <c r="O10" s="214">
        <v>1</v>
      </c>
      <c r="P10" s="493" t="s">
        <v>942</v>
      </c>
      <c r="R10"/>
      <c r="S10"/>
      <c r="T10"/>
      <c r="U10"/>
    </row>
    <row r="11" spans="1:40" s="23" customFormat="1">
      <c r="A11" s="23" t="s">
        <v>143</v>
      </c>
      <c r="C11" s="23" t="s">
        <v>173</v>
      </c>
      <c r="D11" s="23" t="s">
        <v>144</v>
      </c>
      <c r="E11" s="33" t="s">
        <v>674</v>
      </c>
      <c r="F11" s="24" t="s">
        <v>675</v>
      </c>
      <c r="G11" s="206">
        <v>67.95</v>
      </c>
      <c r="H11" s="22" t="s">
        <v>44</v>
      </c>
      <c r="I11" s="50" t="s">
        <v>22</v>
      </c>
      <c r="J11" s="94" t="s">
        <v>907</v>
      </c>
      <c r="K11" s="43">
        <v>1.1000000000000001</v>
      </c>
      <c r="L11" s="180">
        <v>34.97</v>
      </c>
      <c r="M11" s="45" t="s">
        <v>7</v>
      </c>
      <c r="N11" s="46">
        <v>7.0000000000000007E-2</v>
      </c>
      <c r="O11" s="214">
        <v>1</v>
      </c>
      <c r="P11" s="493" t="s">
        <v>130</v>
      </c>
      <c r="R11"/>
      <c r="S11"/>
      <c r="T11"/>
      <c r="U11"/>
    </row>
    <row r="12" spans="1:40" s="23" customFormat="1">
      <c r="A12" s="23" t="s">
        <v>120</v>
      </c>
      <c r="C12" s="23" t="s">
        <v>142</v>
      </c>
      <c r="D12" s="23" t="s">
        <v>144</v>
      </c>
      <c r="E12" s="33" t="s">
        <v>676</v>
      </c>
      <c r="F12" s="24" t="s">
        <v>677</v>
      </c>
      <c r="G12" s="40">
        <v>61.14</v>
      </c>
      <c r="H12" s="22" t="s">
        <v>44</v>
      </c>
      <c r="I12" s="50" t="s">
        <v>41</v>
      </c>
      <c r="J12" s="94" t="s">
        <v>914</v>
      </c>
      <c r="K12" s="43">
        <v>7.45</v>
      </c>
      <c r="L12" s="504">
        <v>36.47</v>
      </c>
      <c r="M12" s="510" t="s">
        <v>7</v>
      </c>
      <c r="N12" s="498">
        <v>0.08</v>
      </c>
      <c r="O12" s="214">
        <v>1</v>
      </c>
      <c r="P12" s="493" t="s">
        <v>942</v>
      </c>
      <c r="Q12" s="23" t="s">
        <v>393</v>
      </c>
      <c r="R12"/>
      <c r="S12"/>
      <c r="T12"/>
      <c r="U12"/>
    </row>
    <row r="13" spans="1:40" s="23" customFormat="1">
      <c r="A13" s="23" t="s">
        <v>119</v>
      </c>
      <c r="C13" s="23" t="s">
        <v>421</v>
      </c>
      <c r="D13" s="23" t="s">
        <v>144</v>
      </c>
      <c r="E13" s="33" t="s">
        <v>676</v>
      </c>
      <c r="F13" s="24" t="s">
        <v>677</v>
      </c>
      <c r="G13" s="43">
        <v>49.2</v>
      </c>
      <c r="H13" s="22" t="s">
        <v>21</v>
      </c>
      <c r="I13" s="202" t="s">
        <v>41</v>
      </c>
      <c r="J13" s="212" t="s">
        <v>913</v>
      </c>
      <c r="K13" s="201">
        <v>1.02</v>
      </c>
      <c r="L13" s="565">
        <v>35.03</v>
      </c>
      <c r="M13" s="217" t="s">
        <v>7</v>
      </c>
      <c r="N13" s="371">
        <v>0.03</v>
      </c>
      <c r="O13" s="214">
        <v>1</v>
      </c>
      <c r="P13" s="493" t="s">
        <v>130</v>
      </c>
      <c r="Q13" s="23" t="s">
        <v>956</v>
      </c>
      <c r="R13"/>
      <c r="S13"/>
      <c r="T13"/>
      <c r="U13"/>
    </row>
    <row r="14" spans="1:40" s="23" customFormat="1">
      <c r="A14" s="23" t="s">
        <v>119</v>
      </c>
      <c r="C14" s="23" t="s">
        <v>421</v>
      </c>
      <c r="D14" s="23" t="s">
        <v>144</v>
      </c>
      <c r="E14" s="33" t="s">
        <v>676</v>
      </c>
      <c r="F14" s="24" t="s">
        <v>677</v>
      </c>
      <c r="G14" s="43">
        <v>50.2</v>
      </c>
      <c r="H14" s="22" t="s">
        <v>44</v>
      </c>
      <c r="I14" s="207" t="s">
        <v>277</v>
      </c>
      <c r="J14" s="40"/>
      <c r="K14" s="40"/>
      <c r="L14" s="458" t="s">
        <v>277</v>
      </c>
      <c r="N14" s="207" t="s">
        <v>277</v>
      </c>
      <c r="O14" s="214">
        <v>1</v>
      </c>
      <c r="P14" s="23" t="s">
        <v>951</v>
      </c>
      <c r="R14"/>
      <c r="S14"/>
      <c r="T14"/>
      <c r="U14"/>
    </row>
    <row r="15" spans="1:40">
      <c r="B15" s="66" t="s">
        <v>392</v>
      </c>
      <c r="I15" s="68"/>
      <c r="J15" s="69"/>
      <c r="L15" s="72"/>
    </row>
    <row r="16" spans="1:40" s="23" customFormat="1">
      <c r="A16" s="23" t="s">
        <v>174</v>
      </c>
      <c r="C16" s="67" t="s">
        <v>434</v>
      </c>
      <c r="D16" s="23" t="s">
        <v>435</v>
      </c>
      <c r="E16" s="24" t="s">
        <v>678</v>
      </c>
      <c r="F16" s="24" t="s">
        <v>679</v>
      </c>
      <c r="G16" s="40">
        <v>62.47</v>
      </c>
      <c r="H16" s="23" t="s">
        <v>21</v>
      </c>
      <c r="I16" s="50" t="s">
        <v>22</v>
      </c>
      <c r="J16" s="94" t="s">
        <v>908</v>
      </c>
      <c r="K16" s="43">
        <v>1.48</v>
      </c>
      <c r="L16" s="180">
        <v>33.229999999999997</v>
      </c>
      <c r="M16" s="45" t="s">
        <v>7</v>
      </c>
      <c r="N16" s="46">
        <v>0.02</v>
      </c>
      <c r="O16" s="41">
        <v>1</v>
      </c>
      <c r="P16" s="493" t="s">
        <v>149</v>
      </c>
      <c r="Q16" s="23" t="s">
        <v>100</v>
      </c>
      <c r="R16"/>
      <c r="S16"/>
      <c r="T16"/>
      <c r="U16"/>
    </row>
    <row r="17" spans="1:49" s="23" customFormat="1">
      <c r="A17" s="23" t="s">
        <v>114</v>
      </c>
      <c r="C17" s="67" t="s">
        <v>422</v>
      </c>
      <c r="D17" s="23" t="s">
        <v>436</v>
      </c>
      <c r="E17" s="24" t="s">
        <v>680</v>
      </c>
      <c r="F17" s="24" t="s">
        <v>681</v>
      </c>
      <c r="G17" s="40" t="s">
        <v>107</v>
      </c>
      <c r="H17" s="23" t="s">
        <v>21</v>
      </c>
      <c r="I17" s="202" t="s">
        <v>22</v>
      </c>
      <c r="J17" s="212" t="s">
        <v>909</v>
      </c>
      <c r="K17" s="201">
        <v>1.43</v>
      </c>
      <c r="L17" s="482">
        <v>33.380000000000003</v>
      </c>
      <c r="M17" s="483" t="s">
        <v>7</v>
      </c>
      <c r="N17" s="484">
        <v>0.03</v>
      </c>
      <c r="O17" s="214">
        <v>1</v>
      </c>
      <c r="P17" s="493" t="s">
        <v>149</v>
      </c>
      <c r="Q17" s="23" t="s">
        <v>944</v>
      </c>
      <c r="R17"/>
      <c r="S17"/>
      <c r="T17"/>
      <c r="U17"/>
    </row>
    <row r="18" spans="1:49">
      <c r="B18" s="66" t="s">
        <v>427</v>
      </c>
      <c r="I18" s="68"/>
      <c r="J18" s="225"/>
      <c r="L18" s="72"/>
    </row>
    <row r="19" spans="1:49">
      <c r="A19" s="67" t="s">
        <v>139</v>
      </c>
      <c r="C19" s="23" t="s">
        <v>135</v>
      </c>
      <c r="D19" s="67" t="s">
        <v>141</v>
      </c>
      <c r="E19" s="33" t="s">
        <v>682</v>
      </c>
      <c r="F19" s="24" t="s">
        <v>683</v>
      </c>
      <c r="G19" s="70">
        <v>59.1</v>
      </c>
      <c r="H19" s="22" t="s">
        <v>44</v>
      </c>
      <c r="I19" s="71" t="s">
        <v>22</v>
      </c>
      <c r="J19" s="463" t="s">
        <v>911</v>
      </c>
      <c r="K19" s="217">
        <v>0.8</v>
      </c>
      <c r="L19" s="312">
        <v>34.979999999999997</v>
      </c>
      <c r="M19" s="45" t="s">
        <v>7</v>
      </c>
      <c r="N19" s="228">
        <v>0.04</v>
      </c>
      <c r="O19" s="225">
        <v>1</v>
      </c>
      <c r="P19" s="151" t="s">
        <v>130</v>
      </c>
      <c r="Q19" s="67" t="s">
        <v>138</v>
      </c>
    </row>
    <row r="20" spans="1:49">
      <c r="A20" s="22" t="s">
        <v>85</v>
      </c>
      <c r="B20" s="22"/>
      <c r="C20" s="23" t="s">
        <v>946</v>
      </c>
      <c r="D20" s="23" t="s">
        <v>995</v>
      </c>
      <c r="E20" s="24" t="s">
        <v>684</v>
      </c>
      <c r="F20" s="24" t="s">
        <v>685</v>
      </c>
      <c r="G20" s="40" t="s">
        <v>99</v>
      </c>
      <c r="H20" s="22" t="s">
        <v>44</v>
      </c>
      <c r="I20" s="22" t="s">
        <v>22</v>
      </c>
      <c r="J20" s="206" t="s">
        <v>983</v>
      </c>
      <c r="K20" s="40">
        <v>0.81</v>
      </c>
      <c r="L20" s="180">
        <v>35.375802997858671</v>
      </c>
      <c r="M20" s="45" t="s">
        <v>7</v>
      </c>
      <c r="N20" s="46">
        <v>0.14000000000000001</v>
      </c>
      <c r="O20" s="41">
        <v>2</v>
      </c>
      <c r="P20" s="151" t="s">
        <v>130</v>
      </c>
      <c r="Q20" s="22" t="s">
        <v>145</v>
      </c>
      <c r="X20" s="22"/>
      <c r="Y20" s="44"/>
      <c r="Z20" s="43"/>
      <c r="AA20" s="43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22"/>
      <c r="AV20" s="22"/>
      <c r="AW20" s="22"/>
    </row>
    <row r="21" spans="1:49" s="23" customFormat="1">
      <c r="A21" s="74" t="s">
        <v>424</v>
      </c>
      <c r="C21" s="67"/>
      <c r="E21" s="24"/>
      <c r="F21" s="24"/>
      <c r="G21" s="40"/>
      <c r="I21" s="22"/>
      <c r="J21" s="22"/>
      <c r="K21" s="24"/>
      <c r="L21" s="200"/>
      <c r="M21" s="201"/>
      <c r="N21" s="202"/>
      <c r="O21" s="214"/>
      <c r="P21" s="493"/>
      <c r="R21"/>
      <c r="S21"/>
      <c r="T21"/>
      <c r="U21"/>
    </row>
    <row r="22" spans="1:49" s="23" customFormat="1">
      <c r="B22" s="154" t="s">
        <v>419</v>
      </c>
      <c r="C22" s="67"/>
      <c r="E22" s="24"/>
      <c r="F22" s="24"/>
      <c r="G22" s="40"/>
      <c r="I22" s="22"/>
      <c r="J22" s="40"/>
      <c r="K22" s="40"/>
      <c r="L22" s="200"/>
      <c r="M22" s="201"/>
      <c r="N22" s="202"/>
      <c r="O22" s="214"/>
      <c r="P22" s="493"/>
      <c r="R22"/>
      <c r="S22"/>
      <c r="T22"/>
      <c r="U22"/>
    </row>
    <row r="23" spans="1:49">
      <c r="A23" s="67" t="s">
        <v>111</v>
      </c>
      <c r="C23" s="67" t="s">
        <v>109</v>
      </c>
      <c r="D23" s="67" t="s">
        <v>110</v>
      </c>
      <c r="E23" s="72" t="s">
        <v>789</v>
      </c>
      <c r="F23" s="72" t="s">
        <v>790</v>
      </c>
      <c r="G23" s="69">
        <v>67.62</v>
      </c>
      <c r="H23" s="348" t="s">
        <v>255</v>
      </c>
      <c r="I23" s="22" t="s">
        <v>256</v>
      </c>
      <c r="J23" s="481" t="s">
        <v>940</v>
      </c>
      <c r="K23" s="349">
        <v>1.7</v>
      </c>
      <c r="L23" s="540">
        <v>32.97</v>
      </c>
      <c r="M23" s="539" t="s">
        <v>7</v>
      </c>
      <c r="N23" s="380">
        <v>0.42</v>
      </c>
      <c r="O23" s="220">
        <v>1</v>
      </c>
      <c r="P23" s="494"/>
      <c r="Q23" s="67" t="s">
        <v>952</v>
      </c>
    </row>
    <row r="24" spans="1:49">
      <c r="A24" s="67" t="s">
        <v>137</v>
      </c>
      <c r="C24" s="67" t="s">
        <v>953</v>
      </c>
      <c r="D24" s="67" t="s">
        <v>432</v>
      </c>
      <c r="E24" s="33" t="s">
        <v>687</v>
      </c>
      <c r="F24" s="24" t="s">
        <v>688</v>
      </c>
      <c r="G24" s="69">
        <v>62.31</v>
      </c>
      <c r="H24" s="67" t="s">
        <v>21</v>
      </c>
      <c r="I24" s="71" t="s">
        <v>41</v>
      </c>
      <c r="J24" s="463" t="s">
        <v>912</v>
      </c>
      <c r="K24" s="217">
        <v>12.74</v>
      </c>
      <c r="L24" s="312">
        <v>33.14</v>
      </c>
      <c r="M24" s="45" t="s">
        <v>7</v>
      </c>
      <c r="N24" s="228">
        <v>0.06</v>
      </c>
      <c r="O24" s="220">
        <v>1</v>
      </c>
      <c r="P24" s="151" t="s">
        <v>130</v>
      </c>
    </row>
    <row r="25" spans="1:49">
      <c r="A25" s="67" t="s">
        <v>132</v>
      </c>
      <c r="C25" s="67" t="s">
        <v>133</v>
      </c>
      <c r="D25" s="67" t="s">
        <v>134</v>
      </c>
      <c r="E25" s="33" t="s">
        <v>689</v>
      </c>
      <c r="F25" s="24" t="s">
        <v>690</v>
      </c>
      <c r="G25" s="69">
        <v>62.45</v>
      </c>
      <c r="H25" s="67" t="s">
        <v>21</v>
      </c>
      <c r="I25" s="71" t="s">
        <v>41</v>
      </c>
      <c r="J25" s="463" t="s">
        <v>903</v>
      </c>
      <c r="K25" s="217">
        <v>1.31</v>
      </c>
      <c r="L25" s="312">
        <v>33.43</v>
      </c>
      <c r="M25" s="45" t="s">
        <v>7</v>
      </c>
      <c r="N25" s="228">
        <v>0.05</v>
      </c>
      <c r="O25" s="220">
        <v>1</v>
      </c>
      <c r="P25" s="151" t="s">
        <v>130</v>
      </c>
      <c r="Q25" s="67" t="s">
        <v>954</v>
      </c>
    </row>
    <row r="26" spans="1:49">
      <c r="B26" s="66" t="s">
        <v>392</v>
      </c>
      <c r="I26" s="68"/>
      <c r="J26" s="69"/>
      <c r="L26" s="72"/>
    </row>
    <row r="27" spans="1:49" s="23" customFormat="1">
      <c r="A27" s="23" t="s">
        <v>112</v>
      </c>
      <c r="C27" s="67" t="s">
        <v>437</v>
      </c>
      <c r="D27" s="23" t="s">
        <v>996</v>
      </c>
      <c r="E27" s="24" t="s">
        <v>691</v>
      </c>
      <c r="F27" s="24" t="s">
        <v>692</v>
      </c>
      <c r="G27" s="40" t="s">
        <v>107</v>
      </c>
      <c r="H27" s="23" t="s">
        <v>21</v>
      </c>
      <c r="I27" s="202" t="s">
        <v>22</v>
      </c>
      <c r="J27" s="212" t="s">
        <v>915</v>
      </c>
      <c r="K27" s="201">
        <v>1.7</v>
      </c>
      <c r="L27" s="482">
        <v>32.89</v>
      </c>
      <c r="M27" s="483" t="s">
        <v>7</v>
      </c>
      <c r="N27" s="484">
        <v>0.03</v>
      </c>
      <c r="O27" s="214">
        <v>1</v>
      </c>
      <c r="P27" s="151" t="s">
        <v>130</v>
      </c>
      <c r="Q27" s="23" t="s">
        <v>117</v>
      </c>
      <c r="R27"/>
      <c r="S27"/>
      <c r="T27"/>
      <c r="U27"/>
    </row>
    <row r="28" spans="1:49" s="23" customFormat="1">
      <c r="A28" s="23" t="s">
        <v>113</v>
      </c>
      <c r="C28" s="67" t="s">
        <v>437</v>
      </c>
      <c r="D28" s="23" t="s">
        <v>996</v>
      </c>
      <c r="E28" s="24" t="s">
        <v>693</v>
      </c>
      <c r="F28" s="24" t="s">
        <v>694</v>
      </c>
      <c r="G28" s="40" t="s">
        <v>107</v>
      </c>
      <c r="H28" s="23" t="s">
        <v>21</v>
      </c>
      <c r="I28" s="202" t="s">
        <v>22</v>
      </c>
      <c r="J28" s="212" t="s">
        <v>929</v>
      </c>
      <c r="K28" s="201">
        <v>2.86</v>
      </c>
      <c r="L28" s="482">
        <v>33.130000000000003</v>
      </c>
      <c r="M28" s="483" t="s">
        <v>7</v>
      </c>
      <c r="N28" s="484">
        <v>0.03</v>
      </c>
      <c r="O28" s="214">
        <v>1</v>
      </c>
      <c r="P28" s="151" t="s">
        <v>130</v>
      </c>
      <c r="Q28" s="23" t="s">
        <v>117</v>
      </c>
      <c r="R28"/>
      <c r="S28"/>
      <c r="T28"/>
      <c r="U28"/>
    </row>
    <row r="29" spans="1:49" s="23" customFormat="1">
      <c r="A29" s="23" t="s">
        <v>93</v>
      </c>
      <c r="C29" s="23" t="s">
        <v>439</v>
      </c>
      <c r="D29" s="23" t="s">
        <v>440</v>
      </c>
      <c r="E29" s="24" t="s">
        <v>695</v>
      </c>
      <c r="F29" s="24" t="s">
        <v>696</v>
      </c>
      <c r="G29" s="40">
        <v>70.23</v>
      </c>
      <c r="H29" s="10" t="s">
        <v>29</v>
      </c>
      <c r="I29" s="10" t="s">
        <v>89</v>
      </c>
      <c r="J29" s="94" t="s">
        <v>916</v>
      </c>
      <c r="K29" s="43">
        <v>3.63</v>
      </c>
      <c r="L29" s="180">
        <v>33.24</v>
      </c>
      <c r="M29" s="45" t="s">
        <v>7</v>
      </c>
      <c r="N29" s="46">
        <v>0.02</v>
      </c>
      <c r="O29" s="214">
        <v>1</v>
      </c>
      <c r="P29" s="208" t="s">
        <v>124</v>
      </c>
      <c r="Q29" s="23" t="s">
        <v>101</v>
      </c>
      <c r="R29"/>
      <c r="S29"/>
      <c r="T29"/>
      <c r="U29"/>
    </row>
    <row r="30" spans="1:49" s="213" customFormat="1" ht="20.100000000000001" customHeight="1">
      <c r="A30" s="209" t="s">
        <v>275</v>
      </c>
      <c r="B30" s="209"/>
      <c r="C30" s="208" t="s">
        <v>438</v>
      </c>
      <c r="D30" s="208" t="s">
        <v>276</v>
      </c>
      <c r="E30" s="210" t="s">
        <v>697</v>
      </c>
      <c r="F30" s="210" t="s">
        <v>698</v>
      </c>
      <c r="G30" s="211">
        <v>65.77</v>
      </c>
      <c r="H30" s="209" t="s">
        <v>21</v>
      </c>
      <c r="I30" s="209" t="s">
        <v>15</v>
      </c>
      <c r="J30" s="212">
        <v>13</v>
      </c>
      <c r="K30" s="212" t="s">
        <v>277</v>
      </c>
      <c r="L30" s="553">
        <v>33.26</v>
      </c>
      <c r="M30" s="554" t="s">
        <v>7</v>
      </c>
      <c r="N30" s="555">
        <v>0.03</v>
      </c>
      <c r="O30" s="214">
        <v>1</v>
      </c>
      <c r="P30" s="213" t="s">
        <v>943</v>
      </c>
      <c r="R30"/>
      <c r="S30"/>
      <c r="T30"/>
      <c r="U30"/>
    </row>
    <row r="31" spans="1:49" s="23" customFormat="1" ht="17.100000000000001" customHeight="1">
      <c r="A31" s="209" t="s">
        <v>275</v>
      </c>
      <c r="B31" s="209"/>
      <c r="C31" s="208" t="s">
        <v>438</v>
      </c>
      <c r="D31" s="208" t="s">
        <v>276</v>
      </c>
      <c r="E31" s="210" t="s">
        <v>697</v>
      </c>
      <c r="F31" s="210" t="s">
        <v>698</v>
      </c>
      <c r="G31" s="211">
        <v>66.77</v>
      </c>
      <c r="H31" s="209" t="s">
        <v>44</v>
      </c>
      <c r="I31" s="71" t="s">
        <v>41</v>
      </c>
      <c r="J31" s="212" t="s">
        <v>938</v>
      </c>
      <c r="K31" s="201">
        <v>1.29</v>
      </c>
      <c r="L31" s="200">
        <v>33.76</v>
      </c>
      <c r="M31" s="201" t="s">
        <v>7</v>
      </c>
      <c r="N31" s="202">
        <v>0.06</v>
      </c>
      <c r="O31" s="214">
        <v>1</v>
      </c>
      <c r="P31" s="151" t="s">
        <v>130</v>
      </c>
      <c r="R31"/>
      <c r="S31"/>
      <c r="T31"/>
      <c r="U31"/>
    </row>
    <row r="32" spans="1:49">
      <c r="B32" s="66" t="s">
        <v>426</v>
      </c>
      <c r="I32" s="68"/>
      <c r="J32" s="69"/>
      <c r="L32" s="72"/>
    </row>
    <row r="33" spans="1:54">
      <c r="A33" s="67" t="s">
        <v>410</v>
      </c>
      <c r="C33" s="67" t="s">
        <v>412</v>
      </c>
      <c r="D33" s="67" t="s">
        <v>96</v>
      </c>
      <c r="E33" s="24" t="s">
        <v>699</v>
      </c>
      <c r="F33" s="24" t="s">
        <v>700</v>
      </c>
      <c r="G33" s="70" t="s">
        <v>947</v>
      </c>
      <c r="H33" s="10" t="s">
        <v>29</v>
      </c>
      <c r="I33" s="10" t="s">
        <v>89</v>
      </c>
      <c r="J33" s="463" t="s">
        <v>917</v>
      </c>
      <c r="K33" s="217">
        <v>2.0299999999999998</v>
      </c>
      <c r="L33" s="312">
        <v>33.229999999999997</v>
      </c>
      <c r="M33" s="45" t="s">
        <v>7</v>
      </c>
      <c r="N33" s="228">
        <v>0.06</v>
      </c>
      <c r="O33" s="225">
        <v>1</v>
      </c>
      <c r="P33" s="208" t="s">
        <v>124</v>
      </c>
    </row>
    <row r="34" spans="1:54">
      <c r="A34" s="67" t="s">
        <v>411</v>
      </c>
      <c r="C34" s="67" t="s">
        <v>413</v>
      </c>
      <c r="D34" s="67" t="s">
        <v>96</v>
      </c>
      <c r="E34" s="24" t="s">
        <v>701</v>
      </c>
      <c r="F34" s="24" t="s">
        <v>702</v>
      </c>
      <c r="G34" s="69">
        <v>68.569999999999993</v>
      </c>
      <c r="H34" s="10" t="s">
        <v>29</v>
      </c>
      <c r="I34" s="10" t="s">
        <v>89</v>
      </c>
      <c r="J34" s="463" t="s">
        <v>941</v>
      </c>
      <c r="K34" s="217">
        <v>0.31</v>
      </c>
      <c r="L34" s="312">
        <v>33.26</v>
      </c>
      <c r="M34" s="45" t="s">
        <v>7</v>
      </c>
      <c r="N34" s="228">
        <v>0.13</v>
      </c>
      <c r="O34" s="225">
        <v>1</v>
      </c>
      <c r="P34" s="208" t="s">
        <v>124</v>
      </c>
      <c r="Q34" s="67" t="s">
        <v>102</v>
      </c>
    </row>
    <row r="35" spans="1:54">
      <c r="A35" s="67" t="s">
        <v>108</v>
      </c>
      <c r="C35" s="67" t="s">
        <v>394</v>
      </c>
      <c r="D35" s="67" t="s">
        <v>96</v>
      </c>
      <c r="E35" s="72" t="s">
        <v>867</v>
      </c>
      <c r="F35" s="72" t="s">
        <v>868</v>
      </c>
      <c r="G35" s="69">
        <v>71.87</v>
      </c>
      <c r="H35" s="348" t="s">
        <v>255</v>
      </c>
      <c r="I35" s="22" t="s">
        <v>256</v>
      </c>
      <c r="J35" s="481" t="s">
        <v>939</v>
      </c>
      <c r="K35" s="349">
        <v>1.3</v>
      </c>
      <c r="L35" s="582">
        <v>34.06</v>
      </c>
      <c r="M35" s="368" t="s">
        <v>7</v>
      </c>
      <c r="N35" s="369">
        <v>0.4</v>
      </c>
      <c r="O35" s="225">
        <v>1</v>
      </c>
      <c r="P35" s="67" t="s">
        <v>1033</v>
      </c>
    </row>
    <row r="36" spans="1:54">
      <c r="B36" s="66" t="s">
        <v>444</v>
      </c>
      <c r="I36" s="68"/>
      <c r="J36" s="69"/>
      <c r="L36" s="72"/>
    </row>
    <row r="37" spans="1:54">
      <c r="A37" s="67" t="s">
        <v>136</v>
      </c>
      <c r="C37" s="67" t="s">
        <v>948</v>
      </c>
      <c r="D37" s="67" t="s">
        <v>134</v>
      </c>
      <c r="E37" s="33" t="s">
        <v>703</v>
      </c>
      <c r="F37" s="24" t="s">
        <v>704</v>
      </c>
      <c r="G37" s="70" t="s">
        <v>949</v>
      </c>
      <c r="H37" s="22" t="s">
        <v>44</v>
      </c>
      <c r="I37" s="22" t="s">
        <v>22</v>
      </c>
      <c r="J37" s="463" t="s">
        <v>902</v>
      </c>
      <c r="K37" s="217">
        <v>4.07</v>
      </c>
      <c r="L37" s="311">
        <v>33.26</v>
      </c>
      <c r="M37" s="43" t="s">
        <v>7</v>
      </c>
      <c r="N37" s="71">
        <v>0.26</v>
      </c>
      <c r="O37" s="225">
        <v>1</v>
      </c>
      <c r="P37" s="151" t="s">
        <v>942</v>
      </c>
      <c r="Q37" s="67" t="s">
        <v>958</v>
      </c>
    </row>
    <row r="38" spans="1:54">
      <c r="A38" s="67" t="s">
        <v>409</v>
      </c>
      <c r="C38" s="67" t="s">
        <v>443</v>
      </c>
      <c r="D38" s="67" t="s">
        <v>97</v>
      </c>
      <c r="E38" s="24" t="s">
        <v>705</v>
      </c>
      <c r="F38" s="24" t="s">
        <v>706</v>
      </c>
      <c r="G38" s="69">
        <v>70.709999999999994</v>
      </c>
      <c r="H38" s="67" t="s">
        <v>21</v>
      </c>
      <c r="I38" s="67" t="s">
        <v>22</v>
      </c>
      <c r="J38" s="463" t="s">
        <v>919</v>
      </c>
      <c r="K38" s="217">
        <v>3.89</v>
      </c>
      <c r="L38" s="454">
        <v>33.46</v>
      </c>
      <c r="M38" s="45" t="s">
        <v>7</v>
      </c>
      <c r="N38" s="228">
        <v>0.05</v>
      </c>
      <c r="O38" s="225">
        <v>1</v>
      </c>
      <c r="P38" s="151" t="s">
        <v>130</v>
      </c>
      <c r="Q38" s="67" t="s">
        <v>103</v>
      </c>
    </row>
    <row r="39" spans="1:54" s="10" customFormat="1">
      <c r="A39" s="10" t="s">
        <v>82</v>
      </c>
      <c r="C39" s="68" t="s">
        <v>423</v>
      </c>
      <c r="D39" s="23" t="s">
        <v>83</v>
      </c>
      <c r="E39" s="24" t="s">
        <v>686</v>
      </c>
      <c r="F39" s="24" t="s">
        <v>616</v>
      </c>
      <c r="G39" s="2">
        <v>73.31</v>
      </c>
      <c r="H39" s="10" t="s">
        <v>29</v>
      </c>
      <c r="I39" s="10" t="s">
        <v>89</v>
      </c>
      <c r="J39" s="467" t="s">
        <v>923</v>
      </c>
      <c r="K39" s="2">
        <v>1.58</v>
      </c>
      <c r="L39" s="180">
        <v>33.601959518441539</v>
      </c>
      <c r="M39" s="5" t="s">
        <v>7</v>
      </c>
      <c r="N39" s="3">
        <v>6.7128883243736809E-2</v>
      </c>
      <c r="O39" s="216">
        <v>2</v>
      </c>
      <c r="P39" s="208" t="s">
        <v>124</v>
      </c>
      <c r="Q39" s="22" t="s">
        <v>84</v>
      </c>
      <c r="R39"/>
      <c r="S39"/>
      <c r="T39"/>
      <c r="U39"/>
      <c r="V39" s="67"/>
      <c r="W39" s="67"/>
      <c r="X39" s="67"/>
      <c r="Y39" s="67"/>
      <c r="Z39" s="67"/>
      <c r="AA39" s="67"/>
      <c r="AB39" s="67"/>
      <c r="AC39" s="67"/>
      <c r="AD39" s="67"/>
      <c r="AF39" s="21"/>
      <c r="AG39" s="30"/>
      <c r="AH39" s="31"/>
      <c r="AJ39" s="67"/>
      <c r="AK39" s="67"/>
      <c r="AL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</row>
    <row r="40" spans="1:54">
      <c r="A40" s="74" t="s">
        <v>428</v>
      </c>
      <c r="B40" s="23"/>
      <c r="J40" s="69"/>
      <c r="L40" s="72"/>
    </row>
    <row r="41" spans="1:54">
      <c r="A41" s="23"/>
      <c r="B41" s="154" t="s">
        <v>419</v>
      </c>
      <c r="J41" s="69"/>
      <c r="L41" s="72"/>
    </row>
    <row r="42" spans="1:54">
      <c r="A42" s="67" t="s">
        <v>92</v>
      </c>
      <c r="C42" s="67" t="s">
        <v>429</v>
      </c>
      <c r="D42" s="67" t="s">
        <v>997</v>
      </c>
      <c r="E42" s="24" t="s">
        <v>709</v>
      </c>
      <c r="F42" s="24" t="s">
        <v>710</v>
      </c>
      <c r="G42" s="69">
        <v>65.959999999999994</v>
      </c>
      <c r="H42" s="10" t="s">
        <v>29</v>
      </c>
      <c r="I42" s="10" t="s">
        <v>89</v>
      </c>
      <c r="J42" s="463" t="s">
        <v>920</v>
      </c>
      <c r="K42" s="217">
        <v>1.28</v>
      </c>
      <c r="L42" s="312">
        <v>33.18</v>
      </c>
      <c r="M42" s="45" t="s">
        <v>7</v>
      </c>
      <c r="N42" s="228">
        <v>0.02</v>
      </c>
      <c r="P42" s="208" t="s">
        <v>124</v>
      </c>
      <c r="Q42" s="67" t="s">
        <v>395</v>
      </c>
    </row>
    <row r="43" spans="1:54">
      <c r="B43" s="66" t="s">
        <v>900</v>
      </c>
      <c r="E43" s="24"/>
      <c r="F43" s="24"/>
      <c r="H43" s="10"/>
      <c r="I43" s="10"/>
      <c r="J43" s="2"/>
      <c r="K43" s="2"/>
      <c r="L43" s="454"/>
      <c r="M43" s="45"/>
      <c r="N43" s="228"/>
    </row>
    <row r="44" spans="1:54">
      <c r="A44" s="10" t="s">
        <v>79</v>
      </c>
      <c r="B44" s="10"/>
      <c r="C44" s="23" t="s">
        <v>284</v>
      </c>
      <c r="D44" s="23" t="s">
        <v>106</v>
      </c>
      <c r="E44" s="24" t="s">
        <v>707</v>
      </c>
      <c r="F44" s="24" t="s">
        <v>708</v>
      </c>
      <c r="G44" s="40">
        <v>71.59</v>
      </c>
      <c r="H44" s="10" t="s">
        <v>29</v>
      </c>
      <c r="I44" s="10" t="s">
        <v>89</v>
      </c>
      <c r="J44" s="467" t="s">
        <v>913</v>
      </c>
      <c r="K44" s="2">
        <v>2.11</v>
      </c>
      <c r="L44" s="453">
        <v>33.676409314200754</v>
      </c>
      <c r="M44" s="5" t="s">
        <v>7</v>
      </c>
      <c r="N44" s="3">
        <v>0.11453263735011791</v>
      </c>
      <c r="O44" s="216">
        <v>2</v>
      </c>
      <c r="P44" s="208" t="s">
        <v>124</v>
      </c>
      <c r="Q44" s="22" t="s">
        <v>105</v>
      </c>
      <c r="Z44" s="30"/>
      <c r="AA44" s="216"/>
      <c r="AB44" s="7"/>
      <c r="AC44" s="7"/>
      <c r="AD44" s="6"/>
      <c r="AE44" s="30"/>
    </row>
    <row r="45" spans="1:54">
      <c r="B45" s="66" t="s">
        <v>414</v>
      </c>
      <c r="J45" s="69"/>
    </row>
    <row r="46" spans="1:54" s="78" customFormat="1">
      <c r="A46" s="10" t="s">
        <v>76</v>
      </c>
      <c r="B46" s="10"/>
      <c r="C46" s="23" t="s">
        <v>417</v>
      </c>
      <c r="D46" s="23" t="s">
        <v>91</v>
      </c>
      <c r="E46" s="24" t="s">
        <v>711</v>
      </c>
      <c r="F46" s="24" t="s">
        <v>478</v>
      </c>
      <c r="G46" s="206">
        <v>67.349999999999994</v>
      </c>
      <c r="H46" s="44" t="s">
        <v>21</v>
      </c>
      <c r="I46" s="10" t="s">
        <v>22</v>
      </c>
      <c r="J46" s="206" t="s">
        <v>927</v>
      </c>
      <c r="K46" s="40">
        <v>1.08</v>
      </c>
      <c r="L46" s="561">
        <v>30.858524136713616</v>
      </c>
      <c r="M46" s="562" t="s">
        <v>7</v>
      </c>
      <c r="N46" s="563">
        <v>0.10687716257660408</v>
      </c>
      <c r="O46" s="216">
        <v>2</v>
      </c>
      <c r="P46" s="151" t="s">
        <v>122</v>
      </c>
      <c r="Q46" s="22" t="s">
        <v>998</v>
      </c>
      <c r="R46"/>
      <c r="S46"/>
      <c r="T46"/>
      <c r="U46"/>
      <c r="X46" s="30"/>
      <c r="Y46" s="216"/>
      <c r="Z46" s="7"/>
      <c r="AA46" s="7"/>
      <c r="AB46" s="6"/>
      <c r="AC46" s="30"/>
    </row>
    <row r="47" spans="1:54">
      <c r="A47" s="67" t="s">
        <v>77</v>
      </c>
      <c r="C47" s="22" t="s">
        <v>442</v>
      </c>
      <c r="D47" s="67" t="s">
        <v>106</v>
      </c>
      <c r="E47" s="24" t="s">
        <v>712</v>
      </c>
      <c r="F47" s="24" t="s">
        <v>713</v>
      </c>
      <c r="G47" s="69" t="s">
        <v>107</v>
      </c>
      <c r="H47" s="10" t="s">
        <v>21</v>
      </c>
      <c r="I47" s="10" t="s">
        <v>22</v>
      </c>
      <c r="J47" s="467" t="s">
        <v>926</v>
      </c>
      <c r="K47" s="2">
        <v>0.82</v>
      </c>
      <c r="L47" s="454">
        <v>33.67</v>
      </c>
      <c r="M47" s="45" t="s">
        <v>7</v>
      </c>
      <c r="N47" s="228">
        <v>0.08</v>
      </c>
      <c r="O47" s="216">
        <v>2</v>
      </c>
      <c r="P47" s="493" t="s">
        <v>149</v>
      </c>
      <c r="Q47" s="67" t="s">
        <v>175</v>
      </c>
    </row>
    <row r="48" spans="1:54">
      <c r="A48" s="67" t="s">
        <v>78</v>
      </c>
      <c r="C48" s="22" t="s">
        <v>442</v>
      </c>
      <c r="D48" s="67" t="s">
        <v>106</v>
      </c>
      <c r="E48" s="24" t="s">
        <v>714</v>
      </c>
      <c r="F48" s="24" t="s">
        <v>715</v>
      </c>
      <c r="G48" s="69">
        <v>65.010000000000005</v>
      </c>
      <c r="H48" s="10" t="s">
        <v>21</v>
      </c>
      <c r="I48" s="10" t="s">
        <v>22</v>
      </c>
      <c r="J48" s="467" t="s">
        <v>925</v>
      </c>
      <c r="K48" s="2">
        <v>1.54</v>
      </c>
      <c r="L48" s="454">
        <v>33.72</v>
      </c>
      <c r="M48" s="45" t="s">
        <v>7</v>
      </c>
      <c r="N48" s="228">
        <v>0.09</v>
      </c>
      <c r="O48" s="216">
        <v>2</v>
      </c>
      <c r="P48" s="493" t="s">
        <v>149</v>
      </c>
      <c r="Q48" s="67" t="s">
        <v>175</v>
      </c>
    </row>
    <row r="49" spans="1:29" s="78" customFormat="1">
      <c r="A49" s="10" t="s">
        <v>69</v>
      </c>
      <c r="B49" s="10"/>
      <c r="C49" s="23" t="s">
        <v>415</v>
      </c>
      <c r="D49" s="23" t="s">
        <v>71</v>
      </c>
      <c r="E49" s="24" t="s">
        <v>716</v>
      </c>
      <c r="F49" s="24" t="s">
        <v>717</v>
      </c>
      <c r="G49" s="40">
        <v>64.150000000000006</v>
      </c>
      <c r="H49" s="10" t="s">
        <v>21</v>
      </c>
      <c r="I49" s="10" t="s">
        <v>22</v>
      </c>
      <c r="J49" s="206" t="s">
        <v>924</v>
      </c>
      <c r="K49" s="40">
        <v>0.72</v>
      </c>
      <c r="L49" s="453">
        <v>33.775588865096367</v>
      </c>
      <c r="M49" s="5" t="s">
        <v>7</v>
      </c>
      <c r="N49" s="3">
        <v>0.09</v>
      </c>
      <c r="O49" s="216">
        <v>2</v>
      </c>
      <c r="P49" s="151" t="s">
        <v>130</v>
      </c>
      <c r="Q49" s="22" t="s">
        <v>955</v>
      </c>
      <c r="R49"/>
      <c r="S49"/>
      <c r="T49"/>
      <c r="U49"/>
      <c r="X49" s="30"/>
      <c r="Y49" s="216"/>
      <c r="Z49" s="7"/>
      <c r="AA49" s="7"/>
      <c r="AB49" s="6"/>
      <c r="AC49" s="30"/>
    </row>
    <row r="50" spans="1:29" s="78" customFormat="1">
      <c r="A50" s="10" t="s">
        <v>73</v>
      </c>
      <c r="B50" s="10"/>
      <c r="C50" s="67" t="s">
        <v>437</v>
      </c>
      <c r="D50" s="23" t="s">
        <v>74</v>
      </c>
      <c r="E50" s="24" t="s">
        <v>718</v>
      </c>
      <c r="F50" s="24" t="s">
        <v>719</v>
      </c>
      <c r="G50" s="206" t="s">
        <v>382</v>
      </c>
      <c r="H50" s="10" t="s">
        <v>21</v>
      </c>
      <c r="I50" s="10" t="s">
        <v>15</v>
      </c>
      <c r="J50" s="40">
        <v>12</v>
      </c>
      <c r="K50" s="212" t="s">
        <v>277</v>
      </c>
      <c r="L50" s="114">
        <v>34.308993576017137</v>
      </c>
      <c r="M50" s="402" t="s">
        <v>7</v>
      </c>
      <c r="N50" s="564">
        <v>0.26</v>
      </c>
      <c r="O50" s="216">
        <v>2</v>
      </c>
      <c r="P50" s="213" t="s">
        <v>943</v>
      </c>
      <c r="Q50" s="22" t="s">
        <v>75</v>
      </c>
      <c r="R50"/>
      <c r="S50"/>
      <c r="T50"/>
      <c r="U50"/>
      <c r="X50" s="30"/>
      <c r="Y50" s="216"/>
      <c r="Z50" s="7"/>
      <c r="AA50" s="7"/>
      <c r="AB50" s="6"/>
      <c r="AC50" s="30"/>
    </row>
    <row r="51" spans="1:29">
      <c r="A51" s="67" t="s">
        <v>90</v>
      </c>
      <c r="C51" s="67" t="s">
        <v>431</v>
      </c>
      <c r="D51" s="67" t="s">
        <v>416</v>
      </c>
      <c r="E51" s="24" t="s">
        <v>720</v>
      </c>
      <c r="F51" s="24" t="s">
        <v>721</v>
      </c>
      <c r="G51" s="69">
        <v>68.540000000000006</v>
      </c>
      <c r="H51" s="67" t="s">
        <v>29</v>
      </c>
      <c r="I51" s="10" t="s">
        <v>89</v>
      </c>
      <c r="J51" s="463" t="s">
        <v>921</v>
      </c>
      <c r="K51" s="509">
        <v>6.52</v>
      </c>
      <c r="L51" s="454">
        <v>34.92</v>
      </c>
      <c r="M51" s="45" t="s">
        <v>7</v>
      </c>
      <c r="N51" s="228">
        <v>0.02</v>
      </c>
      <c r="O51" s="216">
        <v>1</v>
      </c>
      <c r="P51" s="208" t="s">
        <v>124</v>
      </c>
      <c r="Q51" s="67" t="s">
        <v>88</v>
      </c>
    </row>
    <row r="52" spans="1:29">
      <c r="A52" s="296" t="s">
        <v>87</v>
      </c>
      <c r="B52" s="296"/>
      <c r="C52" s="296" t="s">
        <v>430</v>
      </c>
      <c r="D52" s="47" t="s">
        <v>91</v>
      </c>
      <c r="E52" s="297" t="s">
        <v>722</v>
      </c>
      <c r="F52" s="297" t="s">
        <v>723</v>
      </c>
      <c r="G52" s="298">
        <v>67.599999999999994</v>
      </c>
      <c r="H52" s="296" t="s">
        <v>29</v>
      </c>
      <c r="I52" s="299" t="s">
        <v>89</v>
      </c>
      <c r="J52" s="466" t="s">
        <v>922</v>
      </c>
      <c r="K52" s="298">
        <v>1.46</v>
      </c>
      <c r="L52" s="556">
        <v>35.21</v>
      </c>
      <c r="M52" s="557" t="s">
        <v>7</v>
      </c>
      <c r="N52" s="558">
        <v>0.03</v>
      </c>
      <c r="O52" s="300">
        <v>1</v>
      </c>
      <c r="P52" s="559" t="s">
        <v>124</v>
      </c>
      <c r="Q52" s="296" t="s">
        <v>104</v>
      </c>
    </row>
    <row r="53" spans="1:29">
      <c r="A53" s="67" t="s">
        <v>1034</v>
      </c>
      <c r="D53" s="23"/>
      <c r="F53" s="24"/>
      <c r="G53" s="217"/>
      <c r="I53" s="10"/>
      <c r="J53" s="10"/>
      <c r="K53" s="2"/>
      <c r="L53" s="215"/>
      <c r="M53" s="45"/>
      <c r="N53" s="71"/>
      <c r="O53" s="10"/>
      <c r="P53" s="103"/>
      <c r="Q53" s="455"/>
      <c r="R53" s="71"/>
      <c r="S53" s="311"/>
      <c r="T53" s="45"/>
      <c r="U53" s="71"/>
      <c r="V53" s="225"/>
      <c r="X53"/>
      <c r="Y53"/>
      <c r="Z53"/>
      <c r="AA53"/>
    </row>
    <row r="54" spans="1:29">
      <c r="A54" s="296" t="s">
        <v>901</v>
      </c>
      <c r="B54" s="296"/>
      <c r="C54" s="456"/>
      <c r="D54" s="296"/>
      <c r="E54" s="560" t="s">
        <v>861</v>
      </c>
      <c r="F54" s="296"/>
      <c r="G54" s="296"/>
      <c r="H54" s="296"/>
      <c r="I54" s="296"/>
      <c r="J54" s="296"/>
      <c r="K54" s="342"/>
      <c r="L54" s="296"/>
      <c r="M54" s="296"/>
      <c r="N54" s="296"/>
      <c r="O54" s="296"/>
      <c r="P54" s="296"/>
      <c r="Q54" s="457"/>
      <c r="R54" s="296"/>
      <c r="S54" s="296"/>
      <c r="T54" s="296"/>
      <c r="U54" s="296"/>
      <c r="V54" s="300"/>
      <c r="W54" s="296" t="s">
        <v>666</v>
      </c>
      <c r="X54"/>
      <c r="Y54"/>
      <c r="Z54"/>
      <c r="AA54"/>
    </row>
  </sheetData>
  <phoneticPr fontId="17" type="noConversion"/>
  <pageMargins left="0.25" right="0.25" top="0.5" bottom="0.75" header="0.5" footer="0.5"/>
  <pageSetup scale="69" orientation="portrait" horizontalDpi="4294967292" verticalDpi="4294967292"/>
  <headerFooter>
    <oddFooter>&amp;L&amp;"Calibri,Regular"&amp;K000000&amp;D&amp;C&amp;"Calibri,Regular"&amp;K000000&amp;Z&amp;F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008C7-5214-B647-8ABD-E764718DCACE}">
  <dimension ref="A1"/>
  <sheetViews>
    <sheetView workbookViewId="0"/>
  </sheetViews>
  <sheetFormatPr defaultColWidth="11" defaultRowHeight="15.75"/>
  <sheetData/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35"/>
  <sheetViews>
    <sheetView workbookViewId="0">
      <pane ySplit="2" topLeftCell="A3" activePane="bottomLeft" state="frozen"/>
      <selection pane="bottomLeft"/>
    </sheetView>
  </sheetViews>
  <sheetFormatPr defaultColWidth="10.875" defaultRowHeight="15.75"/>
  <cols>
    <col min="1" max="1" width="10.375" style="39" customWidth="1"/>
    <col min="2" max="2" width="20.625" style="92" customWidth="1"/>
    <col min="3" max="3" width="19.125" style="92" customWidth="1"/>
    <col min="4" max="4" width="10.5" style="230" customWidth="1"/>
    <col min="5" max="5" width="11.875" style="230" customWidth="1"/>
    <col min="6" max="6" width="9.5" style="39" customWidth="1"/>
    <col min="7" max="7" width="13.125" style="39" customWidth="1"/>
    <col min="8" max="8" width="16.875" style="39" customWidth="1"/>
    <col min="9" max="9" width="7" style="39" customWidth="1"/>
    <col min="10" max="10" width="6.625" style="182" customWidth="1"/>
    <col min="11" max="11" width="8.625" style="39" customWidth="1"/>
    <col min="12" max="12" width="2" style="39" customWidth="1"/>
    <col min="13" max="13" width="6.625" style="39" customWidth="1"/>
    <col min="14" max="14" width="16.875" style="39" customWidth="1"/>
    <col min="15" max="15" width="47.5" style="39" customWidth="1"/>
    <col min="16" max="16" width="64" style="39" customWidth="1"/>
    <col min="17" max="31" width="11" customWidth="1"/>
    <col min="32" max="16384" width="10.875" style="39"/>
  </cols>
  <sheetData>
    <row r="1" spans="1:38" s="289" customFormat="1" ht="19.5" thickBot="1">
      <c r="A1" s="392" t="s">
        <v>1035</v>
      </c>
      <c r="D1" s="290"/>
      <c r="E1" s="290"/>
      <c r="F1" s="291"/>
      <c r="G1" s="293"/>
      <c r="H1" s="291"/>
      <c r="I1" s="291"/>
      <c r="J1" s="291"/>
      <c r="L1" s="292"/>
      <c r="M1" s="293"/>
      <c r="N1" s="473"/>
      <c r="O1" s="434"/>
      <c r="P1" s="435"/>
      <c r="Q1" s="436"/>
      <c r="R1" s="436"/>
      <c r="S1" s="436"/>
      <c r="T1" s="436"/>
      <c r="U1" s="436"/>
      <c r="V1" s="436"/>
      <c r="W1" s="436"/>
      <c r="X1" s="436"/>
      <c r="Y1" s="436"/>
      <c r="Z1" s="436"/>
      <c r="AA1" s="436"/>
      <c r="AB1" s="436"/>
      <c r="AC1" s="436"/>
      <c r="AD1" s="436"/>
      <c r="AE1" s="436"/>
      <c r="AF1" s="393"/>
      <c r="AG1" s="393"/>
      <c r="AH1" s="393"/>
      <c r="AI1" s="393"/>
      <c r="AJ1" s="393"/>
      <c r="AK1" s="393"/>
      <c r="AL1" s="393"/>
    </row>
    <row r="2" spans="1:38" s="319" customFormat="1" ht="26.1" customHeight="1" thickTop="1" thickBot="1">
      <c r="A2" s="319" t="s">
        <v>0</v>
      </c>
      <c r="B2" s="319" t="s">
        <v>1</v>
      </c>
      <c r="C2" s="319" t="s">
        <v>2</v>
      </c>
      <c r="D2" s="320" t="s">
        <v>857</v>
      </c>
      <c r="E2" s="320" t="s">
        <v>858</v>
      </c>
      <c r="F2" s="320" t="s">
        <v>782</v>
      </c>
      <c r="G2" s="320" t="s">
        <v>5</v>
      </c>
      <c r="H2" s="320" t="s">
        <v>95</v>
      </c>
      <c r="I2" s="320" t="s">
        <v>266</v>
      </c>
      <c r="J2" s="320" t="s">
        <v>125</v>
      </c>
      <c r="K2" s="320" t="s">
        <v>447</v>
      </c>
      <c r="L2" s="121" t="s">
        <v>7</v>
      </c>
      <c r="M2" s="122" t="s">
        <v>8</v>
      </c>
      <c r="N2" s="474" t="s">
        <v>126</v>
      </c>
      <c r="O2" s="319" t="s">
        <v>667</v>
      </c>
      <c r="P2" s="319" t="s">
        <v>668</v>
      </c>
      <c r="Q2" s="433"/>
      <c r="R2" s="433"/>
      <c r="S2" s="433"/>
      <c r="T2" s="433"/>
      <c r="U2" s="433"/>
      <c r="V2" s="433"/>
      <c r="W2" s="433"/>
      <c r="X2" s="433"/>
      <c r="Y2" s="433"/>
      <c r="Z2" s="433"/>
      <c r="AA2" s="433"/>
      <c r="AB2" s="433"/>
      <c r="AC2" s="433"/>
      <c r="AD2" s="433"/>
      <c r="AE2" s="433"/>
      <c r="AF2" s="65"/>
      <c r="AG2" s="65"/>
      <c r="AH2" s="65"/>
      <c r="AI2" s="65"/>
      <c r="AJ2" s="65"/>
      <c r="AK2" s="65"/>
      <c r="AL2" s="65"/>
    </row>
    <row r="3" spans="1:38" ht="18.95" customHeight="1">
      <c r="B3" s="229" t="s">
        <v>280</v>
      </c>
      <c r="K3" s="294"/>
    </row>
    <row r="4" spans="1:38" s="231" customFormat="1" ht="18.95" customHeight="1">
      <c r="A4" s="231" t="s">
        <v>123</v>
      </c>
      <c r="B4" s="232" t="s">
        <v>271</v>
      </c>
      <c r="C4" s="232" t="s">
        <v>159</v>
      </c>
      <c r="D4" s="233" t="s">
        <v>727</v>
      </c>
      <c r="E4" s="233" t="s">
        <v>728</v>
      </c>
      <c r="F4" s="231">
        <v>64.17</v>
      </c>
      <c r="G4" s="232" t="s">
        <v>21</v>
      </c>
      <c r="H4" s="253" t="s">
        <v>22</v>
      </c>
      <c r="I4" s="469" t="s">
        <v>928</v>
      </c>
      <c r="J4" s="234">
        <v>2.33</v>
      </c>
      <c r="K4" s="235">
        <v>31.14</v>
      </c>
      <c r="L4" s="236" t="s">
        <v>7</v>
      </c>
      <c r="M4" s="237">
        <v>0.02</v>
      </c>
      <c r="N4" s="265" t="s">
        <v>124</v>
      </c>
      <c r="O4" s="232" t="s">
        <v>252</v>
      </c>
      <c r="P4" s="571" t="s">
        <v>146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</row>
    <row r="5" spans="1:38" s="78" customFormat="1" ht="18.95" customHeight="1">
      <c r="A5" s="79" t="s">
        <v>123</v>
      </c>
      <c r="B5" s="80" t="s">
        <v>172</v>
      </c>
      <c r="C5" s="238" t="s">
        <v>159</v>
      </c>
      <c r="D5" s="233" t="s">
        <v>727</v>
      </c>
      <c r="E5" s="233" t="s">
        <v>728</v>
      </c>
      <c r="F5" s="90">
        <v>64.17</v>
      </c>
      <c r="G5" s="238" t="s">
        <v>21</v>
      </c>
      <c r="H5" s="91" t="s">
        <v>22</v>
      </c>
      <c r="I5" s="470" t="s">
        <v>918</v>
      </c>
      <c r="J5" s="239">
        <v>2.2799999999999998</v>
      </c>
      <c r="K5" s="240">
        <v>31.13</v>
      </c>
      <c r="L5" s="241" t="s">
        <v>7</v>
      </c>
      <c r="M5" s="242">
        <v>0.03</v>
      </c>
      <c r="N5" s="475" t="s">
        <v>124</v>
      </c>
      <c r="O5" s="80"/>
      <c r="P5" s="78" t="s">
        <v>1002</v>
      </c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</row>
    <row r="6" spans="1:38" s="137" customFormat="1" ht="12.95" customHeight="1">
      <c r="B6" s="138"/>
      <c r="C6" s="243"/>
      <c r="D6" s="244"/>
      <c r="E6" s="244"/>
      <c r="F6" s="73"/>
      <c r="G6" s="243"/>
      <c r="H6" s="248"/>
      <c r="I6" s="245"/>
      <c r="J6" s="246"/>
      <c r="K6" s="247"/>
      <c r="L6" s="246"/>
      <c r="M6" s="248"/>
      <c r="N6" s="476"/>
      <c r="O6" s="138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</row>
    <row r="7" spans="1:38" ht="27" customHeight="1">
      <c r="A7" s="231" t="s">
        <v>155</v>
      </c>
      <c r="B7" s="238" t="s">
        <v>999</v>
      </c>
      <c r="C7" s="249" t="s">
        <v>446</v>
      </c>
      <c r="D7" s="233" t="s">
        <v>729</v>
      </c>
      <c r="E7" s="233" t="s">
        <v>730</v>
      </c>
      <c r="F7" s="250">
        <v>71.98</v>
      </c>
      <c r="G7" s="232" t="s">
        <v>21</v>
      </c>
      <c r="H7" s="253" t="s">
        <v>41</v>
      </c>
      <c r="I7" s="469" t="s">
        <v>929</v>
      </c>
      <c r="J7" s="234">
        <v>2.2000000000000002</v>
      </c>
      <c r="K7" s="251">
        <v>31.969000000000001</v>
      </c>
      <c r="L7" s="252" t="s">
        <v>7</v>
      </c>
      <c r="M7" s="253">
        <v>0.06</v>
      </c>
      <c r="N7" s="265" t="s">
        <v>130</v>
      </c>
      <c r="O7" s="232" t="s">
        <v>254</v>
      </c>
      <c r="P7" s="230" t="s">
        <v>1003</v>
      </c>
    </row>
    <row r="8" spans="1:38" ht="12.95" customHeight="1">
      <c r="G8" s="92"/>
      <c r="I8" s="227"/>
      <c r="K8" s="64"/>
      <c r="M8" s="92"/>
      <c r="O8" s="92"/>
    </row>
    <row r="9" spans="1:38" ht="18.95" customHeight="1">
      <c r="A9" s="254" t="s">
        <v>152</v>
      </c>
      <c r="B9" s="255" t="s">
        <v>158</v>
      </c>
      <c r="C9" s="255" t="s">
        <v>445</v>
      </c>
      <c r="D9" s="129" t="s">
        <v>731</v>
      </c>
      <c r="E9" s="129" t="s">
        <v>732</v>
      </c>
      <c r="F9" s="182">
        <v>70.33</v>
      </c>
      <c r="G9" s="255" t="s">
        <v>21</v>
      </c>
      <c r="H9" s="459" t="s">
        <v>41</v>
      </c>
      <c r="I9" s="471" t="s">
        <v>912</v>
      </c>
      <c r="J9" s="260">
        <v>3.65</v>
      </c>
      <c r="K9" s="256">
        <v>32.53</v>
      </c>
      <c r="L9" s="257" t="s">
        <v>7</v>
      </c>
      <c r="M9" s="258">
        <v>0.08</v>
      </c>
      <c r="N9" s="280" t="s">
        <v>149</v>
      </c>
      <c r="O9" s="255"/>
      <c r="P9" s="92" t="s">
        <v>153</v>
      </c>
    </row>
    <row r="10" spans="1:38" s="254" customFormat="1" ht="18.95" customHeight="1">
      <c r="A10" s="254" t="s">
        <v>121</v>
      </c>
      <c r="B10" s="255" t="s">
        <v>1000</v>
      </c>
      <c r="C10" s="255" t="s">
        <v>445</v>
      </c>
      <c r="D10" s="129" t="s">
        <v>733</v>
      </c>
      <c r="E10" s="129" t="s">
        <v>734</v>
      </c>
      <c r="F10" s="254">
        <v>68.290000000000006</v>
      </c>
      <c r="G10" s="255" t="s">
        <v>21</v>
      </c>
      <c r="H10" s="566" t="s">
        <v>15</v>
      </c>
      <c r="I10" s="572" t="s">
        <v>925</v>
      </c>
      <c r="J10" s="206" t="s">
        <v>277</v>
      </c>
      <c r="K10" s="259">
        <v>32.36</v>
      </c>
      <c r="L10" s="260" t="s">
        <v>7</v>
      </c>
      <c r="M10" s="261">
        <v>0.03</v>
      </c>
      <c r="N10" s="263" t="s">
        <v>1008</v>
      </c>
      <c r="O10" s="255"/>
      <c r="P10" s="39" t="s">
        <v>735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</row>
    <row r="11" spans="1:38" s="254" customFormat="1" ht="18.95" customHeight="1">
      <c r="B11" s="255"/>
      <c r="C11" s="255"/>
      <c r="D11" s="129"/>
      <c r="E11" s="129"/>
      <c r="G11" s="255"/>
      <c r="H11" s="459"/>
      <c r="I11" s="567"/>
      <c r="J11" s="260"/>
      <c r="K11" s="259"/>
      <c r="L11" s="260"/>
      <c r="M11" s="261"/>
      <c r="N11" s="280"/>
      <c r="O11" s="255"/>
      <c r="P11" s="39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</row>
    <row r="12" spans="1:38" ht="12.95" customHeight="1">
      <c r="A12" s="39" t="s">
        <v>638</v>
      </c>
      <c r="B12" s="92" t="s">
        <v>637</v>
      </c>
      <c r="C12" s="255" t="s">
        <v>639</v>
      </c>
      <c r="D12" s="262" t="s">
        <v>736</v>
      </c>
      <c r="E12" s="262" t="s">
        <v>737</v>
      </c>
      <c r="F12" s="182" t="s">
        <v>864</v>
      </c>
      <c r="G12" s="232" t="s">
        <v>267</v>
      </c>
      <c r="H12" s="39" t="s">
        <v>41</v>
      </c>
      <c r="I12" s="472" t="s">
        <v>930</v>
      </c>
      <c r="J12" s="182">
        <v>10.63</v>
      </c>
      <c r="K12" s="64">
        <v>31.95</v>
      </c>
      <c r="L12" s="252" t="s">
        <v>7</v>
      </c>
      <c r="M12" s="92">
        <v>0.06</v>
      </c>
      <c r="N12" s="280" t="s">
        <v>397</v>
      </c>
      <c r="O12" s="92" t="s">
        <v>640</v>
      </c>
      <c r="P12" s="39" t="s">
        <v>1004</v>
      </c>
    </row>
    <row r="13" spans="1:38" s="266" customFormat="1" ht="26.1" customHeight="1">
      <c r="A13" s="90" t="s">
        <v>168</v>
      </c>
      <c r="B13" s="263" t="s">
        <v>169</v>
      </c>
      <c r="C13" s="232" t="s">
        <v>445</v>
      </c>
      <c r="D13" s="233" t="s">
        <v>738</v>
      </c>
      <c r="E13" s="233" t="s">
        <v>739</v>
      </c>
      <c r="F13" s="264">
        <v>58.89</v>
      </c>
      <c r="G13" s="238" t="s">
        <v>267</v>
      </c>
      <c r="H13" s="568" t="s">
        <v>15</v>
      </c>
      <c r="I13" s="572" t="s">
        <v>1006</v>
      </c>
      <c r="J13" s="206" t="s">
        <v>277</v>
      </c>
      <c r="K13" s="569">
        <v>31.74</v>
      </c>
      <c r="L13" s="570" t="s">
        <v>7</v>
      </c>
      <c r="M13" s="91">
        <v>0.04</v>
      </c>
      <c r="N13" s="475" t="s">
        <v>122</v>
      </c>
      <c r="O13" s="265" t="s">
        <v>350</v>
      </c>
      <c r="P13" s="266" t="s">
        <v>351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</row>
    <row r="14" spans="1:38" s="254" customFormat="1" ht="18.95" customHeight="1">
      <c r="A14" s="254" t="s">
        <v>128</v>
      </c>
      <c r="B14" s="255" t="s">
        <v>269</v>
      </c>
      <c r="C14" s="255" t="s">
        <v>445</v>
      </c>
      <c r="D14" s="129" t="s">
        <v>740</v>
      </c>
      <c r="E14" s="129" t="s">
        <v>741</v>
      </c>
      <c r="F14" s="254">
        <v>62.38</v>
      </c>
      <c r="G14" s="255" t="s">
        <v>44</v>
      </c>
      <c r="H14" s="459" t="s">
        <v>41</v>
      </c>
      <c r="I14" s="471" t="s">
        <v>929</v>
      </c>
      <c r="J14" s="260">
        <v>3.01</v>
      </c>
      <c r="K14" s="256">
        <v>32.450000000000003</v>
      </c>
      <c r="L14" s="267" t="s">
        <v>7</v>
      </c>
      <c r="M14" s="258">
        <v>0.15</v>
      </c>
      <c r="N14" s="280" t="s">
        <v>130</v>
      </c>
      <c r="O14" s="265"/>
      <c r="P14" s="92" t="s">
        <v>131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</row>
    <row r="15" spans="1:38" s="78" customFormat="1" ht="18.95" customHeight="1">
      <c r="A15" s="268" t="s">
        <v>170</v>
      </c>
      <c r="B15" s="80" t="s">
        <v>171</v>
      </c>
      <c r="C15" s="255" t="s">
        <v>445</v>
      </c>
      <c r="D15" s="129" t="s">
        <v>742</v>
      </c>
      <c r="E15" s="129" t="s">
        <v>743</v>
      </c>
      <c r="F15" s="79">
        <v>56.62</v>
      </c>
      <c r="G15" s="269" t="s">
        <v>267</v>
      </c>
      <c r="H15" s="459" t="s">
        <v>957</v>
      </c>
      <c r="I15" s="188" t="s">
        <v>1007</v>
      </c>
      <c r="J15" s="271">
        <v>1.95</v>
      </c>
      <c r="K15" s="272">
        <v>32.909999999999997</v>
      </c>
      <c r="L15" s="273" t="s">
        <v>7</v>
      </c>
      <c r="M15" s="468" t="s">
        <v>928</v>
      </c>
      <c r="N15" s="477" t="s">
        <v>397</v>
      </c>
      <c r="O15" s="49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</row>
    <row r="16" spans="1:38" s="137" customFormat="1" ht="18.95" customHeight="1">
      <c r="A16" s="275"/>
      <c r="B16" s="138"/>
      <c r="C16" s="255"/>
      <c r="G16"/>
      <c r="H16"/>
      <c r="I16"/>
      <c r="J16"/>
      <c r="K16"/>
      <c r="L16" s="277"/>
      <c r="M16" s="277"/>
      <c r="O16" s="138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</row>
    <row r="17" spans="1:31" ht="18.95" customHeight="1">
      <c r="B17" s="278" t="s">
        <v>279</v>
      </c>
      <c r="C17" s="255"/>
      <c r="D17" s="39"/>
      <c r="E17" s="39"/>
      <c r="G17" s="92"/>
      <c r="I17" s="227"/>
      <c r="K17" s="64"/>
    </row>
    <row r="18" spans="1:31" s="266" customFormat="1" ht="32.1" customHeight="1">
      <c r="A18" s="90" t="s">
        <v>281</v>
      </c>
      <c r="B18" s="238" t="s">
        <v>448</v>
      </c>
      <c r="C18" s="232" t="s">
        <v>445</v>
      </c>
      <c r="D18" s="233" t="s">
        <v>744</v>
      </c>
      <c r="E18" s="233" t="s">
        <v>745</v>
      </c>
      <c r="F18" s="264" t="s">
        <v>107</v>
      </c>
      <c r="G18" s="238" t="s">
        <v>21</v>
      </c>
      <c r="H18" s="460" t="s">
        <v>22</v>
      </c>
      <c r="I18" s="470" t="s">
        <v>931</v>
      </c>
      <c r="J18" s="239">
        <v>0.67</v>
      </c>
      <c r="K18" s="240">
        <v>31.2</v>
      </c>
      <c r="L18" s="279" t="s">
        <v>7</v>
      </c>
      <c r="M18" s="241">
        <v>0.01</v>
      </c>
      <c r="N18" s="475" t="s">
        <v>124</v>
      </c>
      <c r="O18" s="263"/>
      <c r="P18" s="266" t="s">
        <v>282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</row>
    <row r="19" spans="1:31" s="78" customFormat="1" ht="12" customHeight="1">
      <c r="B19" s="80"/>
      <c r="C19" s="255"/>
      <c r="F19" s="79"/>
      <c r="G19" s="80"/>
      <c r="I19" s="461"/>
      <c r="J19" s="7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</row>
    <row r="20" spans="1:31" ht="30" customHeight="1">
      <c r="A20" s="254" t="s">
        <v>154</v>
      </c>
      <c r="B20" s="92" t="s">
        <v>391</v>
      </c>
      <c r="C20" s="255" t="s">
        <v>445</v>
      </c>
      <c r="D20" s="64" t="s">
        <v>746</v>
      </c>
      <c r="E20" s="64" t="s">
        <v>747</v>
      </c>
      <c r="F20" s="254">
        <v>66.209999999999994</v>
      </c>
      <c r="G20" s="92" t="s">
        <v>29</v>
      </c>
      <c r="H20" s="462" t="s">
        <v>22</v>
      </c>
      <c r="I20" s="472" t="s">
        <v>932</v>
      </c>
      <c r="J20" s="283">
        <v>33.78</v>
      </c>
      <c r="K20" s="65">
        <v>32.130000000000003</v>
      </c>
      <c r="L20" s="257" t="s">
        <v>7</v>
      </c>
      <c r="M20" s="479">
        <v>0.03</v>
      </c>
      <c r="N20" s="39" t="s">
        <v>124</v>
      </c>
      <c r="O20" s="280" t="s">
        <v>1005</v>
      </c>
      <c r="P20" s="39" t="s">
        <v>353</v>
      </c>
    </row>
    <row r="21" spans="1:31" ht="18.95" customHeight="1">
      <c r="A21" s="254" t="s">
        <v>154</v>
      </c>
      <c r="B21" s="92" t="s">
        <v>391</v>
      </c>
      <c r="C21" s="255" t="s">
        <v>445</v>
      </c>
      <c r="D21" s="64" t="s">
        <v>746</v>
      </c>
      <c r="E21" s="64" t="s">
        <v>747</v>
      </c>
      <c r="F21" s="254">
        <v>67.209999999999994</v>
      </c>
      <c r="G21" s="255" t="s">
        <v>21</v>
      </c>
      <c r="H21" s="261" t="s">
        <v>41</v>
      </c>
      <c r="I21" s="471" t="s">
        <v>929</v>
      </c>
      <c r="J21" s="260">
        <v>10.55</v>
      </c>
      <c r="K21" s="259">
        <v>33.1</v>
      </c>
      <c r="L21" s="281" t="s">
        <v>7</v>
      </c>
      <c r="M21" s="261">
        <v>0.13</v>
      </c>
      <c r="N21" s="280" t="s">
        <v>398</v>
      </c>
      <c r="O21" s="92" t="s">
        <v>352</v>
      </c>
    </row>
    <row r="22" spans="1:31" ht="18.95" customHeight="1">
      <c r="A22" s="254" t="s">
        <v>154</v>
      </c>
      <c r="B22" s="92" t="s">
        <v>391</v>
      </c>
      <c r="C22" s="255" t="s">
        <v>445</v>
      </c>
      <c r="D22" s="64" t="s">
        <v>746</v>
      </c>
      <c r="E22" s="64" t="s">
        <v>747</v>
      </c>
      <c r="F22" s="254">
        <v>68.209999999999994</v>
      </c>
      <c r="G22" s="255" t="s">
        <v>21</v>
      </c>
      <c r="H22" s="261" t="s">
        <v>41</v>
      </c>
      <c r="I22" s="471" t="s">
        <v>933</v>
      </c>
      <c r="J22" s="260">
        <v>9.08</v>
      </c>
      <c r="K22" s="259">
        <v>34.18</v>
      </c>
      <c r="L22" s="281" t="s">
        <v>7</v>
      </c>
      <c r="M22" s="261">
        <v>0.12</v>
      </c>
      <c r="N22" s="280" t="s">
        <v>130</v>
      </c>
      <c r="O22" s="92" t="s">
        <v>748</v>
      </c>
      <c r="P22" s="39" t="s">
        <v>156</v>
      </c>
    </row>
    <row r="23" spans="1:31" ht="18.95" customHeight="1">
      <c r="A23" s="254" t="s">
        <v>154</v>
      </c>
      <c r="B23" s="92" t="s">
        <v>391</v>
      </c>
      <c r="C23" s="255" t="s">
        <v>445</v>
      </c>
      <c r="D23" s="64" t="s">
        <v>746</v>
      </c>
      <c r="E23" s="64" t="s">
        <v>747</v>
      </c>
      <c r="F23" s="254">
        <v>69.209999999999994</v>
      </c>
      <c r="G23" s="255" t="s">
        <v>44</v>
      </c>
      <c r="H23" s="261" t="s">
        <v>41</v>
      </c>
      <c r="I23" s="471" t="s">
        <v>934</v>
      </c>
      <c r="J23" s="260">
        <v>6.09</v>
      </c>
      <c r="K23" s="259">
        <v>32.5</v>
      </c>
      <c r="L23" s="281" t="s">
        <v>7</v>
      </c>
      <c r="M23" s="261">
        <v>0.06</v>
      </c>
      <c r="N23" s="280"/>
      <c r="O23" s="255"/>
    </row>
    <row r="24" spans="1:31" s="78" customFormat="1" ht="14.1" customHeight="1">
      <c r="A24" s="268"/>
      <c r="B24" s="269"/>
      <c r="C24" s="269"/>
      <c r="D24" s="129"/>
      <c r="E24" s="129"/>
      <c r="F24" s="268"/>
      <c r="G24" s="269"/>
      <c r="H24" s="271"/>
      <c r="I24" s="270"/>
      <c r="J24" s="271"/>
      <c r="K24" s="271"/>
      <c r="L24" s="273"/>
      <c r="M24" s="271"/>
      <c r="N24" s="477"/>
      <c r="O24" s="268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</row>
    <row r="25" spans="1:31" s="254" customFormat="1" ht="18.95" customHeight="1">
      <c r="A25" s="254" t="s">
        <v>283</v>
      </c>
      <c r="B25" s="255" t="s">
        <v>86</v>
      </c>
      <c r="C25" s="282" t="s">
        <v>1001</v>
      </c>
      <c r="D25" s="129" t="s">
        <v>749</v>
      </c>
      <c r="E25" s="129" t="s">
        <v>750</v>
      </c>
      <c r="F25" s="283">
        <v>72.252203236652747</v>
      </c>
      <c r="G25" s="255" t="s">
        <v>29</v>
      </c>
      <c r="H25" s="81" t="s">
        <v>89</v>
      </c>
      <c r="I25" s="471" t="s">
        <v>932</v>
      </c>
      <c r="J25" s="260">
        <v>4.38</v>
      </c>
      <c r="K25" s="256">
        <v>32.68</v>
      </c>
      <c r="L25" s="267" t="s">
        <v>7</v>
      </c>
      <c r="M25" s="258">
        <v>0.1</v>
      </c>
      <c r="N25" s="280" t="s">
        <v>124</v>
      </c>
      <c r="O25" s="583" t="s">
        <v>253</v>
      </c>
      <c r="P25" s="39" t="s">
        <v>147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</row>
    <row r="26" spans="1:31" s="254" customFormat="1" ht="18.95" customHeight="1">
      <c r="A26" s="254" t="s">
        <v>283</v>
      </c>
      <c r="B26" s="255" t="s">
        <v>86</v>
      </c>
      <c r="C26" s="282" t="s">
        <v>1001</v>
      </c>
      <c r="D26" s="129" t="s">
        <v>749</v>
      </c>
      <c r="E26" s="129" t="s">
        <v>750</v>
      </c>
      <c r="F26" s="283">
        <v>72.252203236652747</v>
      </c>
      <c r="G26" s="255" t="s">
        <v>21</v>
      </c>
      <c r="H26" s="261" t="s">
        <v>41</v>
      </c>
      <c r="I26" s="471" t="s">
        <v>913</v>
      </c>
      <c r="J26" s="260">
        <v>2.31</v>
      </c>
      <c r="K26" s="259">
        <v>33.130000000000003</v>
      </c>
      <c r="L26" s="260" t="s">
        <v>7</v>
      </c>
      <c r="M26" s="261">
        <v>0.11</v>
      </c>
      <c r="N26" s="280" t="s">
        <v>127</v>
      </c>
      <c r="O26" s="583"/>
      <c r="P26" s="39" t="s">
        <v>148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</row>
    <row r="27" spans="1:31" ht="18.95" customHeight="1">
      <c r="A27" s="254" t="s">
        <v>150</v>
      </c>
      <c r="B27" s="255" t="s">
        <v>157</v>
      </c>
      <c r="C27" s="282" t="s">
        <v>1001</v>
      </c>
      <c r="D27" s="129" t="s">
        <v>749</v>
      </c>
      <c r="E27" s="129" t="s">
        <v>750</v>
      </c>
      <c r="F27" s="283">
        <v>72.443616374934592</v>
      </c>
      <c r="G27" s="255" t="s">
        <v>21</v>
      </c>
      <c r="H27" s="261" t="s">
        <v>41</v>
      </c>
      <c r="I27" s="471" t="s">
        <v>912</v>
      </c>
      <c r="J27" s="260">
        <v>1.32</v>
      </c>
      <c r="K27" s="259">
        <v>33.076999999999998</v>
      </c>
      <c r="L27" s="281" t="s">
        <v>7</v>
      </c>
      <c r="M27" s="261">
        <v>0.14000000000000001</v>
      </c>
      <c r="N27" s="280" t="s">
        <v>124</v>
      </c>
      <c r="O27" s="583"/>
      <c r="P27" s="39" t="s">
        <v>151</v>
      </c>
    </row>
    <row r="28" spans="1:31">
      <c r="F28" s="182"/>
      <c r="G28" s="92"/>
      <c r="I28" s="227"/>
    </row>
    <row r="29" spans="1:31" s="78" customFormat="1" ht="18.95" customHeight="1">
      <c r="A29" s="268" t="s">
        <v>160</v>
      </c>
      <c r="B29" s="80" t="s">
        <v>164</v>
      </c>
      <c r="C29" s="80" t="s">
        <v>268</v>
      </c>
      <c r="D29" s="129" t="s">
        <v>751</v>
      </c>
      <c r="E29" s="129" t="s">
        <v>752</v>
      </c>
      <c r="F29" s="79">
        <v>53.6</v>
      </c>
      <c r="G29" s="269" t="s">
        <v>267</v>
      </c>
      <c r="H29" s="274" t="s">
        <v>41</v>
      </c>
      <c r="I29" s="480" t="s">
        <v>935</v>
      </c>
      <c r="J29" s="271">
        <v>1.02</v>
      </c>
      <c r="K29" s="284">
        <v>32.340000000000003</v>
      </c>
      <c r="L29" s="285" t="s">
        <v>7</v>
      </c>
      <c r="M29" s="286">
        <v>0.03</v>
      </c>
      <c r="N29" s="477" t="s">
        <v>130</v>
      </c>
      <c r="O29" s="78" t="s">
        <v>278</v>
      </c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</row>
    <row r="30" spans="1:31" s="78" customFormat="1" ht="18.95" customHeight="1">
      <c r="A30" s="268" t="s">
        <v>163</v>
      </c>
      <c r="B30" s="80" t="s">
        <v>166</v>
      </c>
      <c r="C30" s="80" t="s">
        <v>167</v>
      </c>
      <c r="D30" s="129" t="s">
        <v>753</v>
      </c>
      <c r="E30" s="129" t="s">
        <v>754</v>
      </c>
      <c r="F30" s="79">
        <v>57.3</v>
      </c>
      <c r="G30" s="269" t="s">
        <v>267</v>
      </c>
      <c r="H30" s="274" t="s">
        <v>41</v>
      </c>
      <c r="I30" s="480" t="s">
        <v>936</v>
      </c>
      <c r="J30" s="271">
        <v>42.3</v>
      </c>
      <c r="K30" s="284">
        <v>32.4</v>
      </c>
      <c r="L30" s="285" t="s">
        <v>7</v>
      </c>
      <c r="M30" s="286">
        <v>0.03</v>
      </c>
      <c r="N30" s="477" t="s">
        <v>130</v>
      </c>
      <c r="O30" s="78" t="s">
        <v>278</v>
      </c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</row>
    <row r="31" spans="1:31" s="78" customFormat="1" ht="18.95" customHeight="1">
      <c r="A31" s="268" t="s">
        <v>161</v>
      </c>
      <c r="B31" s="80" t="s">
        <v>165</v>
      </c>
      <c r="C31" s="80" t="s">
        <v>167</v>
      </c>
      <c r="D31" s="129" t="s">
        <v>755</v>
      </c>
      <c r="E31" s="129" t="s">
        <v>756</v>
      </c>
      <c r="F31" s="79">
        <v>57.54</v>
      </c>
      <c r="G31" s="269" t="s">
        <v>267</v>
      </c>
      <c r="H31" s="274" t="s">
        <v>41</v>
      </c>
      <c r="I31" s="480" t="s">
        <v>937</v>
      </c>
      <c r="J31" s="271">
        <v>48.28</v>
      </c>
      <c r="K31" s="284">
        <v>32.86</v>
      </c>
      <c r="L31" s="285" t="s">
        <v>7</v>
      </c>
      <c r="M31" s="286">
        <v>0.02</v>
      </c>
      <c r="N31" s="477" t="s">
        <v>130</v>
      </c>
      <c r="O31" s="78" t="s">
        <v>278</v>
      </c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</row>
    <row r="32" spans="1:31" s="78" customFormat="1" ht="18.95" customHeight="1">
      <c r="A32" s="268" t="s">
        <v>162</v>
      </c>
      <c r="B32" s="80" t="s">
        <v>165</v>
      </c>
      <c r="C32" s="80" t="s">
        <v>167</v>
      </c>
      <c r="D32" s="129" t="s">
        <v>757</v>
      </c>
      <c r="E32" s="129" t="s">
        <v>758</v>
      </c>
      <c r="F32" s="79">
        <v>57.15</v>
      </c>
      <c r="G32" s="269" t="s">
        <v>267</v>
      </c>
      <c r="H32" s="274" t="s">
        <v>41</v>
      </c>
      <c r="I32" s="480" t="s">
        <v>910</v>
      </c>
      <c r="J32" s="271">
        <v>9.16</v>
      </c>
      <c r="K32" s="272">
        <v>32.81</v>
      </c>
      <c r="L32" s="273" t="s">
        <v>7</v>
      </c>
      <c r="M32" s="274">
        <v>7.0000000000000007E-2</v>
      </c>
      <c r="N32" s="477" t="s">
        <v>942</v>
      </c>
      <c r="O32" s="78" t="s">
        <v>278</v>
      </c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</row>
    <row r="33" spans="1:16">
      <c r="H33" s="79"/>
      <c r="J33" s="287" t="s">
        <v>449</v>
      </c>
      <c r="K33" s="288">
        <v>32.64</v>
      </c>
      <c r="L33" s="285" t="s">
        <v>7</v>
      </c>
      <c r="M33" s="286">
        <v>0.04</v>
      </c>
    </row>
    <row r="34" spans="1:16">
      <c r="A34" s="343" t="s">
        <v>759</v>
      </c>
      <c r="B34" s="344"/>
      <c r="C34" s="345"/>
      <c r="D34" s="346"/>
      <c r="E34" s="346"/>
      <c r="F34" s="346"/>
      <c r="G34" s="346"/>
      <c r="H34" s="346"/>
      <c r="I34" s="346"/>
      <c r="J34" s="347"/>
      <c r="K34" s="346"/>
      <c r="L34" s="346"/>
      <c r="M34" s="346"/>
      <c r="N34" s="478"/>
      <c r="O34" s="346"/>
      <c r="P34" s="346"/>
    </row>
    <row r="35" spans="1:16">
      <c r="N35" s="265"/>
    </row>
  </sheetData>
  <mergeCells count="1">
    <mergeCell ref="O25:O27"/>
  </mergeCells>
  <phoneticPr fontId="17" type="noConversion"/>
  <pageMargins left="0.25" right="0.75" top="0.75" bottom="0.5" header="0.5" footer="0.5"/>
  <pageSetup scale="62" orientation="portrait" horizontalDpi="4294967292" verticalDpi="4294967292"/>
  <headerFooter>
    <oddFooter>&amp;L&amp;"Calibri,Regular"&amp;K000000&amp;D&amp;C&amp;"Calibri,Regular"&amp;K000000&amp;Z&amp;F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857B0-18D8-4A4E-8831-B3C580387E91}">
  <sheetPr>
    <pageSetUpPr fitToPage="1"/>
  </sheetPr>
  <dimension ref="A1:U63"/>
  <sheetViews>
    <sheetView zoomScale="138" zoomScaleNormal="138" workbookViewId="0">
      <pane ySplit="3" topLeftCell="A29" activePane="bottomLeft" state="frozen"/>
      <selection pane="bottomLeft" activeCell="A58" sqref="A58"/>
    </sheetView>
  </sheetViews>
  <sheetFormatPr defaultColWidth="10.875" defaultRowHeight="12.75"/>
  <cols>
    <col min="1" max="1" width="12.375" style="35" customWidth="1"/>
    <col min="2" max="2" width="18.625" style="35" customWidth="1"/>
    <col min="3" max="3" width="19.625" style="35" customWidth="1"/>
    <col min="4" max="4" width="3.625" style="35" customWidth="1"/>
    <col min="5" max="5" width="6.125" style="35" customWidth="1"/>
    <col min="6" max="6" width="3.875" style="35" customWidth="1"/>
    <col min="7" max="7" width="6.625" style="35" customWidth="1"/>
    <col min="8" max="8" width="10.5" style="35" customWidth="1"/>
    <col min="9" max="9" width="9.125" style="35" customWidth="1"/>
    <col min="10" max="10" width="5.375" style="35" customWidth="1"/>
    <col min="11" max="11" width="6.5" style="35" customWidth="1"/>
    <col min="12" max="12" width="7.375" style="508" customWidth="1"/>
    <col min="13" max="13" width="1.625" style="501" customWidth="1"/>
    <col min="14" max="14" width="5.625" style="501" customWidth="1"/>
    <col min="15" max="15" width="6.875" style="35" customWidth="1"/>
    <col min="16" max="16" width="49.625" style="35" customWidth="1"/>
    <col min="17" max="17" width="76.625" style="35" customWidth="1"/>
    <col min="18" max="16384" width="10.875" style="35"/>
  </cols>
  <sheetData>
    <row r="1" spans="1:21" s="334" customFormat="1" ht="15" thickBot="1">
      <c r="A1" s="332" t="s">
        <v>859</v>
      </c>
      <c r="B1" s="332"/>
      <c r="C1" s="332"/>
      <c r="D1" s="332"/>
      <c r="E1" s="332"/>
      <c r="F1" s="332"/>
      <c r="G1" s="332"/>
      <c r="H1" s="332"/>
      <c r="I1" s="332"/>
      <c r="J1" s="333"/>
      <c r="K1" s="333"/>
      <c r="L1" s="502"/>
      <c r="M1" s="496"/>
      <c r="N1" s="496"/>
      <c r="O1" s="333"/>
      <c r="P1" s="295"/>
      <c r="Q1" s="333"/>
      <c r="R1" s="35"/>
      <c r="S1" s="35"/>
      <c r="T1" s="35"/>
      <c r="U1" s="35"/>
    </row>
    <row r="2" spans="1:21" ht="13.5" thickTop="1">
      <c r="A2" s="22"/>
      <c r="B2" s="40"/>
      <c r="C2" s="40"/>
      <c r="D2" s="584" t="s">
        <v>857</v>
      </c>
      <c r="E2" s="584"/>
      <c r="F2" s="584" t="s">
        <v>858</v>
      </c>
      <c r="G2" s="584"/>
      <c r="H2" s="22"/>
      <c r="I2" s="40"/>
      <c r="J2" s="41"/>
      <c r="K2" s="42"/>
      <c r="L2" s="503"/>
      <c r="M2" s="497"/>
      <c r="N2" s="497"/>
      <c r="O2" s="50"/>
      <c r="P2" s="96"/>
      <c r="Q2" s="67"/>
    </row>
    <row r="3" spans="1:21" s="116" customFormat="1" ht="13.5" thickBot="1">
      <c r="A3" s="325" t="s">
        <v>354</v>
      </c>
      <c r="B3" s="326" t="s">
        <v>1</v>
      </c>
      <c r="C3" s="326" t="s">
        <v>2</v>
      </c>
      <c r="D3" s="327" t="s">
        <v>176</v>
      </c>
      <c r="E3" s="140" t="s">
        <v>177</v>
      </c>
      <c r="F3" s="327" t="s">
        <v>176</v>
      </c>
      <c r="G3" s="140" t="s">
        <v>177</v>
      </c>
      <c r="H3" s="326" t="s">
        <v>355</v>
      </c>
      <c r="I3" s="326" t="s">
        <v>95</v>
      </c>
      <c r="J3" s="328" t="s">
        <v>981</v>
      </c>
      <c r="K3" s="329" t="s">
        <v>125</v>
      </c>
      <c r="L3" s="544" t="s">
        <v>6</v>
      </c>
      <c r="M3" s="365" t="s">
        <v>7</v>
      </c>
      <c r="N3" s="545" t="s">
        <v>8</v>
      </c>
      <c r="O3" s="141" t="s">
        <v>296</v>
      </c>
      <c r="P3" s="325" t="s">
        <v>179</v>
      </c>
      <c r="Q3" s="330" t="s">
        <v>180</v>
      </c>
      <c r="R3" s="35"/>
      <c r="S3" s="35"/>
      <c r="T3" s="35"/>
      <c r="U3" s="35"/>
    </row>
    <row r="4" spans="1:21">
      <c r="B4" s="363" t="s">
        <v>645</v>
      </c>
      <c r="C4" s="40"/>
      <c r="D4" s="24"/>
      <c r="E4" s="40"/>
      <c r="F4" s="40"/>
      <c r="G4" s="40"/>
      <c r="H4" s="40"/>
      <c r="I4" s="40"/>
      <c r="J4" s="41"/>
      <c r="K4" s="49"/>
      <c r="L4" s="312"/>
      <c r="M4" s="228"/>
      <c r="N4" s="228"/>
      <c r="O4" s="41"/>
      <c r="P4" s="22"/>
      <c r="Q4" s="22"/>
    </row>
    <row r="5" spans="1:21">
      <c r="A5" s="22" t="s">
        <v>181</v>
      </c>
      <c r="B5" s="23" t="s">
        <v>133</v>
      </c>
      <c r="C5" s="23" t="s">
        <v>182</v>
      </c>
      <c r="D5" s="95">
        <v>37</v>
      </c>
      <c r="E5" s="50">
        <v>42.23</v>
      </c>
      <c r="F5" s="23">
        <v>106</v>
      </c>
      <c r="G5" s="50">
        <v>22.99</v>
      </c>
      <c r="H5" s="22" t="s">
        <v>21</v>
      </c>
      <c r="I5" s="40" t="s">
        <v>22</v>
      </c>
      <c r="J5" s="463" t="s">
        <v>926</v>
      </c>
      <c r="K5" s="217">
        <v>4.1900000000000004</v>
      </c>
      <c r="L5" s="312">
        <v>33.17</v>
      </c>
      <c r="M5" s="539" t="s">
        <v>7</v>
      </c>
      <c r="N5" s="228">
        <v>0.12</v>
      </c>
      <c r="O5" s="41">
        <v>1</v>
      </c>
      <c r="P5" s="22" t="s">
        <v>183</v>
      </c>
    </row>
    <row r="6" spans="1:21">
      <c r="A6" s="68" t="s">
        <v>646</v>
      </c>
      <c r="B6" s="67" t="s">
        <v>185</v>
      </c>
      <c r="C6" s="67" t="s">
        <v>644</v>
      </c>
      <c r="D6" s="366">
        <v>37</v>
      </c>
      <c r="E6" s="367">
        <v>40.734999999999999</v>
      </c>
      <c r="F6" s="366">
        <v>106</v>
      </c>
      <c r="G6" s="367">
        <v>21.646000000000001</v>
      </c>
      <c r="H6" s="68" t="s">
        <v>44</v>
      </c>
      <c r="I6" s="69" t="s">
        <v>41</v>
      </c>
      <c r="J6" s="463" t="s">
        <v>926</v>
      </c>
      <c r="K6" s="217">
        <v>3.94</v>
      </c>
      <c r="L6" s="312">
        <v>33.85</v>
      </c>
      <c r="M6" s="539" t="s">
        <v>7</v>
      </c>
      <c r="N6" s="228">
        <v>0.08</v>
      </c>
      <c r="O6" s="225">
        <v>1</v>
      </c>
      <c r="P6" s="68" t="s">
        <v>962</v>
      </c>
      <c r="Q6" s="67"/>
    </row>
    <row r="7" spans="1:21">
      <c r="A7" s="68"/>
      <c r="B7" s="67"/>
      <c r="C7" s="67"/>
      <c r="D7" s="366"/>
      <c r="E7" s="367"/>
      <c r="F7" s="366"/>
      <c r="G7" s="367"/>
      <c r="H7" s="68"/>
      <c r="I7" s="69"/>
      <c r="J7" s="225"/>
      <c r="K7" s="368"/>
      <c r="L7" s="312"/>
      <c r="M7" s="228"/>
      <c r="N7" s="228"/>
      <c r="O7" s="225"/>
      <c r="P7" s="68"/>
      <c r="Q7" s="67"/>
    </row>
    <row r="8" spans="1:21">
      <c r="A8" s="22"/>
      <c r="B8" s="382" t="s">
        <v>812</v>
      </c>
      <c r="C8" s="47"/>
      <c r="D8" s="364"/>
      <c r="E8" s="395"/>
      <c r="F8" s="297"/>
      <c r="G8" s="395"/>
      <c r="H8" s="22"/>
      <c r="I8" s="40"/>
      <c r="J8" s="225"/>
      <c r="K8" s="368"/>
      <c r="L8" s="312"/>
      <c r="M8" s="228"/>
      <c r="N8" s="228"/>
      <c r="O8" s="41"/>
      <c r="P8" s="22"/>
      <c r="Q8" s="22"/>
    </row>
    <row r="9" spans="1:21">
      <c r="A9" s="170" t="s">
        <v>633</v>
      </c>
      <c r="B9" s="23"/>
      <c r="C9" s="23"/>
      <c r="D9" s="95"/>
      <c r="E9" s="50"/>
      <c r="F9" s="24"/>
      <c r="G9" s="50"/>
      <c r="H9" s="22"/>
      <c r="I9" s="40"/>
      <c r="J9" s="225"/>
      <c r="K9" s="368"/>
      <c r="L9" s="311"/>
      <c r="M9" s="71"/>
      <c r="N9" s="71"/>
      <c r="O9" s="41"/>
      <c r="P9" s="22"/>
      <c r="Q9" s="22"/>
    </row>
    <row r="10" spans="1:21">
      <c r="A10" s="22" t="s">
        <v>257</v>
      </c>
      <c r="B10" s="23" t="s">
        <v>109</v>
      </c>
      <c r="C10" s="23" t="s">
        <v>258</v>
      </c>
      <c r="D10" s="179">
        <v>37</v>
      </c>
      <c r="E10" s="171">
        <v>46.66</v>
      </c>
      <c r="F10" s="179">
        <v>106</v>
      </c>
      <c r="G10" s="171">
        <v>22.14</v>
      </c>
      <c r="H10" s="22" t="s">
        <v>255</v>
      </c>
      <c r="I10" s="40" t="s">
        <v>256</v>
      </c>
      <c r="J10" s="463" t="s">
        <v>259</v>
      </c>
      <c r="K10" s="368">
        <v>4.8</v>
      </c>
      <c r="L10" s="540">
        <v>32.21</v>
      </c>
      <c r="M10" s="539" t="s">
        <v>7</v>
      </c>
      <c r="N10" s="380">
        <v>0.5</v>
      </c>
      <c r="O10" s="41">
        <v>2</v>
      </c>
      <c r="P10" s="22" t="s">
        <v>783</v>
      </c>
      <c r="Q10" s="22"/>
    </row>
    <row r="11" spans="1:21">
      <c r="A11" s="67"/>
      <c r="B11" s="23"/>
      <c r="C11" s="23"/>
      <c r="D11" s="95"/>
      <c r="E11" s="50"/>
      <c r="F11" s="24"/>
      <c r="G11" s="50"/>
      <c r="H11" s="22"/>
      <c r="I11" s="40"/>
      <c r="J11" s="225"/>
      <c r="K11" s="368"/>
      <c r="L11" s="311"/>
      <c r="M11" s="71"/>
      <c r="N11" s="71"/>
      <c r="O11" s="41"/>
      <c r="P11" s="22"/>
      <c r="Q11" s="22"/>
    </row>
    <row r="12" spans="1:21">
      <c r="A12" s="170" t="s">
        <v>651</v>
      </c>
      <c r="B12" s="67"/>
      <c r="C12" s="67"/>
      <c r="D12" s="72"/>
      <c r="E12" s="68"/>
      <c r="F12" s="72"/>
      <c r="G12" s="68"/>
      <c r="H12" s="67"/>
      <c r="I12" s="67"/>
      <c r="J12" s="67"/>
      <c r="K12" s="67"/>
      <c r="L12" s="72"/>
      <c r="M12" s="67"/>
      <c r="N12" s="67"/>
      <c r="O12" s="225"/>
      <c r="P12" s="67"/>
      <c r="Q12" s="67"/>
    </row>
    <row r="13" spans="1:21" ht="15.75">
      <c r="A13" s="23" t="s">
        <v>193</v>
      </c>
      <c r="B13" s="23" t="s">
        <v>194</v>
      </c>
      <c r="C13" s="23" t="s">
        <v>195</v>
      </c>
      <c r="D13" s="95">
        <v>37</v>
      </c>
      <c r="E13" s="50">
        <v>50.31</v>
      </c>
      <c r="F13" s="24">
        <v>106</v>
      </c>
      <c r="G13" s="50">
        <v>23.4</v>
      </c>
      <c r="H13" s="22" t="s">
        <v>21</v>
      </c>
      <c r="I13" s="69" t="s">
        <v>41</v>
      </c>
      <c r="J13" s="225">
        <v>8</v>
      </c>
      <c r="K13" s="217">
        <v>7.69</v>
      </c>
      <c r="L13" s="312">
        <v>33.86</v>
      </c>
      <c r="M13" s="193" t="s">
        <v>7</v>
      </c>
      <c r="N13" s="228">
        <v>0.09</v>
      </c>
      <c r="O13" s="41">
        <v>1</v>
      </c>
      <c r="P13" s="22" t="s">
        <v>196</v>
      </c>
      <c r="Q13" s="52"/>
    </row>
    <row r="14" spans="1:21">
      <c r="A14" s="23" t="s">
        <v>193</v>
      </c>
      <c r="B14" s="23" t="s">
        <v>194</v>
      </c>
      <c r="C14" s="23" t="s">
        <v>195</v>
      </c>
      <c r="D14" s="95">
        <v>37</v>
      </c>
      <c r="E14" s="50">
        <v>50.31</v>
      </c>
      <c r="F14" s="24">
        <v>106</v>
      </c>
      <c r="G14" s="50">
        <v>23.4</v>
      </c>
      <c r="H14" s="22" t="s">
        <v>44</v>
      </c>
      <c r="I14" s="40" t="s">
        <v>197</v>
      </c>
      <c r="J14" s="67"/>
      <c r="K14" s="114"/>
      <c r="L14" s="541" t="s">
        <v>98</v>
      </c>
      <c r="M14" s="67"/>
      <c r="N14" s="379" t="s">
        <v>98</v>
      </c>
      <c r="O14" s="41">
        <v>1</v>
      </c>
      <c r="P14" s="22" t="s">
        <v>198</v>
      </c>
      <c r="Q14" s="22"/>
    </row>
    <row r="15" spans="1:21" ht="15.75">
      <c r="A15" s="68" t="s">
        <v>648</v>
      </c>
      <c r="B15" s="67" t="s">
        <v>194</v>
      </c>
      <c r="C15" s="67" t="s">
        <v>195</v>
      </c>
      <c r="D15" s="370">
        <v>37</v>
      </c>
      <c r="E15" s="371">
        <v>50.503</v>
      </c>
      <c r="F15" s="370">
        <v>106</v>
      </c>
      <c r="G15" s="371">
        <v>23.742000000000001</v>
      </c>
      <c r="H15" s="68" t="s">
        <v>44</v>
      </c>
      <c r="I15" s="69" t="s">
        <v>41</v>
      </c>
      <c r="J15" s="463" t="s">
        <v>914</v>
      </c>
      <c r="K15" s="217">
        <v>4.83</v>
      </c>
      <c r="L15" s="312">
        <v>33.97</v>
      </c>
      <c r="M15" s="193" t="s">
        <v>7</v>
      </c>
      <c r="N15" s="228">
        <v>7.0000000000000007E-2</v>
      </c>
      <c r="O15" s="225">
        <v>1</v>
      </c>
      <c r="P15" s="369" t="s">
        <v>649</v>
      </c>
      <c r="Q15" s="67"/>
    </row>
    <row r="16" spans="1:21" ht="15">
      <c r="A16" s="22" t="s">
        <v>207</v>
      </c>
      <c r="B16" s="23" t="s">
        <v>194</v>
      </c>
      <c r="C16" s="23" t="s">
        <v>195</v>
      </c>
      <c r="D16" s="95">
        <v>37</v>
      </c>
      <c r="E16" s="50">
        <v>50.42</v>
      </c>
      <c r="F16" s="24">
        <v>106</v>
      </c>
      <c r="G16" s="50">
        <v>23.81</v>
      </c>
      <c r="H16" s="22" t="s">
        <v>21</v>
      </c>
      <c r="I16" s="69" t="s">
        <v>41</v>
      </c>
      <c r="J16" s="463" t="s">
        <v>938</v>
      </c>
      <c r="K16" s="217">
        <v>3.29</v>
      </c>
      <c r="L16" s="504">
        <v>35.51</v>
      </c>
      <c r="M16" s="546" t="s">
        <v>7</v>
      </c>
      <c r="N16" s="498">
        <v>0.12</v>
      </c>
      <c r="O16" s="41">
        <v>1</v>
      </c>
      <c r="P16" s="369" t="s">
        <v>817</v>
      </c>
      <c r="Q16" s="22"/>
    </row>
    <row r="17" spans="1:17">
      <c r="A17" s="372" t="s">
        <v>199</v>
      </c>
      <c r="B17" s="67" t="s">
        <v>194</v>
      </c>
      <c r="C17" s="67" t="s">
        <v>200</v>
      </c>
      <c r="D17" s="72">
        <v>37</v>
      </c>
      <c r="E17" s="71">
        <v>48.57</v>
      </c>
      <c r="F17" s="72">
        <v>106</v>
      </c>
      <c r="G17" s="71">
        <v>22.53</v>
      </c>
      <c r="H17" s="68" t="s">
        <v>44</v>
      </c>
      <c r="I17" s="69" t="s">
        <v>22</v>
      </c>
      <c r="J17" s="373" t="s">
        <v>98</v>
      </c>
      <c r="K17" s="373" t="s">
        <v>98</v>
      </c>
      <c r="L17" s="312">
        <v>33.503820000000005</v>
      </c>
      <c r="M17" s="222" t="s">
        <v>7</v>
      </c>
      <c r="N17" s="373" t="s">
        <v>98</v>
      </c>
      <c r="O17" s="225">
        <v>3</v>
      </c>
      <c r="P17" s="68" t="s">
        <v>815</v>
      </c>
      <c r="Q17" s="68"/>
    </row>
    <row r="18" spans="1:17">
      <c r="A18" s="372" t="s">
        <v>199</v>
      </c>
      <c r="B18" s="67" t="s">
        <v>194</v>
      </c>
      <c r="C18" s="67" t="s">
        <v>200</v>
      </c>
      <c r="D18" s="72">
        <v>37</v>
      </c>
      <c r="E18" s="71">
        <v>48.57</v>
      </c>
      <c r="F18" s="72">
        <v>106</v>
      </c>
      <c r="G18" s="71">
        <v>22.53</v>
      </c>
      <c r="H18" s="68" t="s">
        <v>21</v>
      </c>
      <c r="I18" s="69" t="s">
        <v>22</v>
      </c>
      <c r="J18" s="373" t="s">
        <v>98</v>
      </c>
      <c r="K18" s="373" t="s">
        <v>98</v>
      </c>
      <c r="L18" s="312">
        <v>34.313579999999995</v>
      </c>
      <c r="M18" s="222" t="s">
        <v>7</v>
      </c>
      <c r="N18" s="373" t="s">
        <v>98</v>
      </c>
      <c r="O18" s="225">
        <v>3</v>
      </c>
      <c r="P18" s="68" t="s">
        <v>815</v>
      </c>
      <c r="Q18" s="68"/>
    </row>
    <row r="19" spans="1:17">
      <c r="A19" s="68" t="s">
        <v>642</v>
      </c>
      <c r="B19" s="67" t="s">
        <v>194</v>
      </c>
      <c r="C19" s="67" t="s">
        <v>200</v>
      </c>
      <c r="D19" s="370">
        <v>37</v>
      </c>
      <c r="E19" s="371">
        <v>48.567</v>
      </c>
      <c r="F19" s="370">
        <v>106</v>
      </c>
      <c r="G19" s="371">
        <v>22.478000000000002</v>
      </c>
      <c r="H19" s="68" t="s">
        <v>44</v>
      </c>
      <c r="I19" s="69" t="s">
        <v>41</v>
      </c>
      <c r="J19" s="70" t="s">
        <v>959</v>
      </c>
      <c r="K19" s="217">
        <v>6.5</v>
      </c>
      <c r="L19" s="312">
        <v>33.97</v>
      </c>
      <c r="M19" s="539" t="s">
        <v>7</v>
      </c>
      <c r="N19" s="228">
        <v>0.08</v>
      </c>
      <c r="O19" s="225">
        <v>1</v>
      </c>
      <c r="P19" s="369" t="s">
        <v>650</v>
      </c>
      <c r="Q19" s="67"/>
    </row>
    <row r="20" spans="1:17">
      <c r="A20" s="372" t="s">
        <v>201</v>
      </c>
      <c r="B20" s="67" t="s">
        <v>133</v>
      </c>
      <c r="C20" s="67" t="s">
        <v>202</v>
      </c>
      <c r="D20" s="72">
        <v>37</v>
      </c>
      <c r="E20" s="71">
        <v>47.96</v>
      </c>
      <c r="F20" s="72">
        <v>106</v>
      </c>
      <c r="G20" s="71">
        <v>22.45</v>
      </c>
      <c r="H20" s="68" t="s">
        <v>44</v>
      </c>
      <c r="I20" s="69" t="s">
        <v>22</v>
      </c>
      <c r="J20" s="69"/>
      <c r="K20" s="69"/>
      <c r="L20" s="312">
        <v>33.605040000000002</v>
      </c>
      <c r="M20" s="222" t="s">
        <v>7</v>
      </c>
      <c r="N20" s="373" t="s">
        <v>98</v>
      </c>
      <c r="O20" s="225">
        <v>3</v>
      </c>
      <c r="P20" s="68"/>
      <c r="Q20" s="68"/>
    </row>
    <row r="21" spans="1:17">
      <c r="A21" s="68" t="s">
        <v>652</v>
      </c>
      <c r="B21" s="67" t="s">
        <v>133</v>
      </c>
      <c r="C21" s="67" t="s">
        <v>202</v>
      </c>
      <c r="D21" s="370">
        <v>37</v>
      </c>
      <c r="E21" s="371">
        <v>47.993000000000002</v>
      </c>
      <c r="F21" s="370">
        <v>106</v>
      </c>
      <c r="G21" s="371">
        <v>22.288</v>
      </c>
      <c r="H21" s="68" t="s">
        <v>44</v>
      </c>
      <c r="I21" s="69" t="s">
        <v>41</v>
      </c>
      <c r="J21" s="70" t="s">
        <v>960</v>
      </c>
      <c r="K21" s="69">
        <v>2.64</v>
      </c>
      <c r="L21" s="312">
        <v>33.99</v>
      </c>
      <c r="M21" s="539" t="s">
        <v>7</v>
      </c>
      <c r="N21" s="228">
        <v>0.06</v>
      </c>
      <c r="O21" s="225">
        <v>1</v>
      </c>
      <c r="P21" s="369" t="s">
        <v>961</v>
      </c>
      <c r="Q21" s="67"/>
    </row>
    <row r="22" spans="1:17">
      <c r="A22" s="374" t="s">
        <v>349</v>
      </c>
      <c r="B22" s="355" t="s">
        <v>133</v>
      </c>
      <c r="C22" s="355" t="s">
        <v>202</v>
      </c>
      <c r="D22" s="375"/>
      <c r="E22" s="396" t="s">
        <v>98</v>
      </c>
      <c r="F22" s="355"/>
      <c r="G22" s="396" t="s">
        <v>98</v>
      </c>
      <c r="H22" s="376" t="s">
        <v>21</v>
      </c>
      <c r="I22" s="377" t="s">
        <v>304</v>
      </c>
      <c r="J22" s="355"/>
      <c r="K22" s="355"/>
      <c r="L22" s="538">
        <v>34.819679999999998</v>
      </c>
      <c r="M22" s="378" t="s">
        <v>7</v>
      </c>
      <c r="N22" s="376">
        <v>1.4</v>
      </c>
      <c r="O22" s="225">
        <v>4</v>
      </c>
      <c r="P22" s="355"/>
      <c r="Q22" s="376"/>
    </row>
    <row r="23" spans="1:17">
      <c r="A23" s="374" t="s">
        <v>349</v>
      </c>
      <c r="B23" s="355" t="s">
        <v>133</v>
      </c>
      <c r="C23" s="355" t="s">
        <v>202</v>
      </c>
      <c r="D23" s="355"/>
      <c r="E23" s="396" t="s">
        <v>98</v>
      </c>
      <c r="F23" s="355"/>
      <c r="G23" s="396" t="s">
        <v>98</v>
      </c>
      <c r="H23" s="376" t="s">
        <v>44</v>
      </c>
      <c r="I23" s="377" t="s">
        <v>304</v>
      </c>
      <c r="J23" s="355"/>
      <c r="K23" s="355"/>
      <c r="L23" s="538">
        <v>35.427</v>
      </c>
      <c r="M23" s="378" t="s">
        <v>7</v>
      </c>
      <c r="N23" s="376">
        <v>2.4</v>
      </c>
      <c r="O23" s="225">
        <v>4</v>
      </c>
      <c r="P23" s="355"/>
      <c r="Q23" s="376"/>
    </row>
    <row r="24" spans="1:17">
      <c r="A24" s="372" t="s">
        <v>203</v>
      </c>
      <c r="B24" s="67" t="s">
        <v>133</v>
      </c>
      <c r="C24" s="67" t="s">
        <v>204</v>
      </c>
      <c r="D24" s="67">
        <v>37</v>
      </c>
      <c r="E24" s="71">
        <v>46.41</v>
      </c>
      <c r="F24" s="67">
        <v>106</v>
      </c>
      <c r="G24" s="71">
        <v>25.43</v>
      </c>
      <c r="H24" s="68" t="s">
        <v>21</v>
      </c>
      <c r="I24" s="69" t="s">
        <v>22</v>
      </c>
      <c r="J24" s="373" t="s">
        <v>98</v>
      </c>
      <c r="K24" s="373" t="s">
        <v>98</v>
      </c>
      <c r="L24" s="312">
        <v>34.009920000000001</v>
      </c>
      <c r="M24" s="222" t="s">
        <v>7</v>
      </c>
      <c r="N24" s="373" t="s">
        <v>98</v>
      </c>
      <c r="O24" s="225">
        <v>3</v>
      </c>
      <c r="P24" s="68" t="s">
        <v>816</v>
      </c>
      <c r="Q24" s="67"/>
    </row>
    <row r="25" spans="1:17">
      <c r="A25" s="22" t="s">
        <v>205</v>
      </c>
      <c r="B25" s="23" t="s">
        <v>133</v>
      </c>
      <c r="C25" s="23" t="s">
        <v>204</v>
      </c>
      <c r="D25" s="51">
        <v>37</v>
      </c>
      <c r="E25" s="50">
        <v>46.4</v>
      </c>
      <c r="F25" s="23">
        <v>106</v>
      </c>
      <c r="G25" s="50">
        <v>25.39</v>
      </c>
      <c r="H25" s="22" t="s">
        <v>21</v>
      </c>
      <c r="I25" s="40" t="s">
        <v>22</v>
      </c>
      <c r="J25" s="463" t="s">
        <v>914</v>
      </c>
      <c r="K25" s="217">
        <v>1.99</v>
      </c>
      <c r="L25" s="311">
        <v>35.06</v>
      </c>
      <c r="M25" s="217" t="s">
        <v>7</v>
      </c>
      <c r="N25" s="71">
        <v>0.1</v>
      </c>
      <c r="O25" s="41">
        <v>1</v>
      </c>
      <c r="P25" s="22" t="s">
        <v>976</v>
      </c>
      <c r="Q25" s="22" t="s">
        <v>206</v>
      </c>
    </row>
    <row r="26" spans="1:17">
      <c r="A26" s="23" t="s">
        <v>208</v>
      </c>
      <c r="B26" s="23" t="s">
        <v>635</v>
      </c>
      <c r="C26" s="23" t="s">
        <v>204</v>
      </c>
      <c r="D26" s="51">
        <v>37</v>
      </c>
      <c r="E26" s="50">
        <v>46.41</v>
      </c>
      <c r="F26" s="23">
        <v>106</v>
      </c>
      <c r="G26" s="50">
        <v>25.37</v>
      </c>
      <c r="H26" s="22" t="s">
        <v>44</v>
      </c>
      <c r="I26" s="69" t="s">
        <v>41</v>
      </c>
      <c r="J26" s="548" t="s">
        <v>974</v>
      </c>
      <c r="K26" s="37">
        <v>5.37</v>
      </c>
      <c r="L26" s="505">
        <v>36.020000000000003</v>
      </c>
      <c r="M26" s="547" t="s">
        <v>7</v>
      </c>
      <c r="N26" s="547">
        <v>0.39</v>
      </c>
      <c r="O26" s="41">
        <v>1</v>
      </c>
      <c r="Q26" s="22"/>
    </row>
    <row r="27" spans="1:17">
      <c r="A27" s="23" t="s">
        <v>208</v>
      </c>
      <c r="B27" s="23" t="s">
        <v>635</v>
      </c>
      <c r="C27" s="23" t="s">
        <v>204</v>
      </c>
      <c r="D27" s="51">
        <v>37</v>
      </c>
      <c r="E27" s="50">
        <v>46.41</v>
      </c>
      <c r="F27" s="23">
        <v>106</v>
      </c>
      <c r="G27" s="50">
        <v>25.37</v>
      </c>
      <c r="H27" s="22" t="s">
        <v>21</v>
      </c>
      <c r="I27" s="40" t="s">
        <v>22</v>
      </c>
      <c r="J27" s="463" t="s">
        <v>924</v>
      </c>
      <c r="K27" s="217">
        <v>1.35</v>
      </c>
      <c r="L27" s="504">
        <v>36.11</v>
      </c>
      <c r="M27" s="509" t="s">
        <v>7</v>
      </c>
      <c r="N27" s="498">
        <v>0.14000000000000001</v>
      </c>
      <c r="O27" s="41">
        <v>1</v>
      </c>
      <c r="P27" s="68" t="s">
        <v>813</v>
      </c>
      <c r="Q27" s="22"/>
    </row>
    <row r="29" spans="1:17">
      <c r="A29" s="154" t="s">
        <v>185</v>
      </c>
      <c r="B29" s="23"/>
      <c r="C29" s="23"/>
      <c r="D29" s="51"/>
      <c r="E29" s="50"/>
      <c r="F29" s="23"/>
      <c r="G29" s="50"/>
      <c r="H29" s="22"/>
      <c r="I29" s="40"/>
      <c r="J29" s="225"/>
      <c r="K29" s="368"/>
      <c r="L29" s="504"/>
      <c r="M29" s="498"/>
      <c r="N29" s="498"/>
      <c r="O29" s="323"/>
      <c r="P29" s="22"/>
      <c r="Q29" s="22"/>
    </row>
    <row r="30" spans="1:17">
      <c r="A30" s="22" t="s">
        <v>184</v>
      </c>
      <c r="B30" s="23" t="s">
        <v>185</v>
      </c>
      <c r="C30" s="23" t="s">
        <v>186</v>
      </c>
      <c r="D30" s="51">
        <v>37</v>
      </c>
      <c r="E30" s="50">
        <v>44.68</v>
      </c>
      <c r="F30" s="23">
        <v>106</v>
      </c>
      <c r="G30" s="50">
        <v>23.1</v>
      </c>
      <c r="H30" s="22" t="s">
        <v>21</v>
      </c>
      <c r="I30" s="40" t="s">
        <v>22</v>
      </c>
      <c r="J30" s="463" t="s">
        <v>926</v>
      </c>
      <c r="K30" s="217">
        <v>4.91</v>
      </c>
      <c r="L30" s="312">
        <v>33.58</v>
      </c>
      <c r="M30" s="222" t="s">
        <v>7</v>
      </c>
      <c r="N30" s="228">
        <v>0.16</v>
      </c>
      <c r="O30" s="41">
        <v>1</v>
      </c>
      <c r="P30" s="22" t="s">
        <v>187</v>
      </c>
      <c r="Q30" s="22" t="s">
        <v>188</v>
      </c>
    </row>
    <row r="31" spans="1:17">
      <c r="A31" s="23" t="s">
        <v>189</v>
      </c>
      <c r="B31" s="23" t="s">
        <v>190</v>
      </c>
      <c r="C31" s="23" t="s">
        <v>191</v>
      </c>
      <c r="D31" s="51">
        <v>37</v>
      </c>
      <c r="E31" s="50">
        <v>44.49</v>
      </c>
      <c r="F31" s="23">
        <v>106</v>
      </c>
      <c r="G31" s="50">
        <v>20.98</v>
      </c>
      <c r="H31" s="22" t="s">
        <v>21</v>
      </c>
      <c r="I31" s="40" t="s">
        <v>22</v>
      </c>
      <c r="J31" s="463" t="s">
        <v>978</v>
      </c>
      <c r="K31" s="217">
        <v>1.81</v>
      </c>
      <c r="L31" s="312">
        <v>33.79</v>
      </c>
      <c r="M31" s="222" t="s">
        <v>7</v>
      </c>
      <c r="N31" s="228">
        <v>0.12</v>
      </c>
      <c r="O31" s="41">
        <v>1</v>
      </c>
      <c r="P31" s="23"/>
      <c r="Q31" s="22"/>
    </row>
    <row r="32" spans="1:17">
      <c r="A32" s="23" t="s">
        <v>189</v>
      </c>
      <c r="B32" s="23" t="s">
        <v>190</v>
      </c>
      <c r="C32" s="23" t="s">
        <v>191</v>
      </c>
      <c r="D32" s="51">
        <v>37</v>
      </c>
      <c r="E32" s="50">
        <v>44.49</v>
      </c>
      <c r="F32" s="23">
        <v>106</v>
      </c>
      <c r="G32" s="50">
        <v>20.98</v>
      </c>
      <c r="H32" s="22" t="s">
        <v>44</v>
      </c>
      <c r="I32" s="40" t="s">
        <v>22</v>
      </c>
      <c r="J32" s="463" t="s">
        <v>977</v>
      </c>
      <c r="K32" s="217">
        <v>1.7</v>
      </c>
      <c r="L32" s="312">
        <v>34.43</v>
      </c>
      <c r="M32" s="222" t="s">
        <v>7</v>
      </c>
      <c r="N32" s="228">
        <v>0.23</v>
      </c>
      <c r="O32" s="41">
        <v>1</v>
      </c>
      <c r="P32" s="23" t="s">
        <v>192</v>
      </c>
      <c r="Q32" s="22"/>
    </row>
    <row r="33" spans="1:17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380"/>
      <c r="L33" s="72"/>
      <c r="M33" s="67"/>
      <c r="N33" s="67"/>
      <c r="O33" s="225"/>
      <c r="P33" s="67"/>
      <c r="Q33" s="67"/>
    </row>
    <row r="34" spans="1:17">
      <c r="A34" s="66" t="s">
        <v>964</v>
      </c>
      <c r="B34" s="67"/>
      <c r="C34" s="67"/>
      <c r="D34" s="67"/>
      <c r="E34" s="67"/>
      <c r="F34" s="67"/>
      <c r="G34" s="67"/>
      <c r="H34" s="67"/>
      <c r="I34" s="67"/>
      <c r="J34" s="67"/>
      <c r="K34" s="380"/>
      <c r="L34" s="72"/>
      <c r="M34" s="67"/>
      <c r="N34" s="67"/>
      <c r="O34" s="225"/>
      <c r="P34" s="67"/>
      <c r="Q34" s="67"/>
    </row>
    <row r="35" spans="1:17">
      <c r="A35" s="22" t="s">
        <v>209</v>
      </c>
      <c r="B35" s="23" t="s">
        <v>210</v>
      </c>
      <c r="C35" s="23" t="s">
        <v>195</v>
      </c>
      <c r="D35" s="51">
        <v>37</v>
      </c>
      <c r="E35" s="50">
        <v>48.4</v>
      </c>
      <c r="F35" s="23">
        <v>106</v>
      </c>
      <c r="G35" s="50">
        <v>19.96</v>
      </c>
      <c r="H35" s="22" t="s">
        <v>21</v>
      </c>
      <c r="I35" s="40" t="s">
        <v>22</v>
      </c>
      <c r="J35" s="463" t="s">
        <v>924</v>
      </c>
      <c r="K35" s="217">
        <v>1.63</v>
      </c>
      <c r="L35" s="312">
        <v>32.81</v>
      </c>
      <c r="M35" s="222" t="s">
        <v>7</v>
      </c>
      <c r="N35" s="228">
        <v>0.13</v>
      </c>
      <c r="O35" s="41">
        <v>1</v>
      </c>
      <c r="P35" s="22" t="s">
        <v>975</v>
      </c>
      <c r="Q35" s="22"/>
    </row>
    <row r="36" spans="1:17">
      <c r="A36" s="379" t="s">
        <v>211</v>
      </c>
      <c r="B36" s="67" t="s">
        <v>210</v>
      </c>
      <c r="C36" s="67"/>
      <c r="D36" s="67">
        <v>37</v>
      </c>
      <c r="E36" s="71">
        <v>47.86</v>
      </c>
      <c r="F36" s="67">
        <v>106</v>
      </c>
      <c r="G36" s="71">
        <v>21.3</v>
      </c>
      <c r="H36" s="68" t="s">
        <v>21</v>
      </c>
      <c r="I36" s="69" t="s">
        <v>22</v>
      </c>
      <c r="J36" s="373" t="s">
        <v>98</v>
      </c>
      <c r="K36" s="373" t="s">
        <v>98</v>
      </c>
      <c r="L36" s="114">
        <v>33.706259999999993</v>
      </c>
      <c r="M36" s="217" t="s">
        <v>7</v>
      </c>
      <c r="N36" s="373" t="s">
        <v>98</v>
      </c>
      <c r="O36" s="225">
        <v>3</v>
      </c>
      <c r="P36" s="68" t="s">
        <v>814</v>
      </c>
      <c r="Q36" s="68"/>
    </row>
    <row r="37" spans="1:17">
      <c r="A37" s="176" t="s">
        <v>348</v>
      </c>
      <c r="B37" s="148" t="s">
        <v>210</v>
      </c>
      <c r="C37" s="148"/>
      <c r="D37" s="148"/>
      <c r="E37" s="396" t="s">
        <v>98</v>
      </c>
      <c r="F37" s="148"/>
      <c r="G37" s="396" t="s">
        <v>98</v>
      </c>
      <c r="H37" s="59" t="s">
        <v>21</v>
      </c>
      <c r="I37" s="175" t="s">
        <v>304</v>
      </c>
      <c r="J37" s="225"/>
      <c r="K37" s="368"/>
      <c r="L37" s="542">
        <v>32.799999999999997</v>
      </c>
      <c r="M37" s="378" t="s">
        <v>7</v>
      </c>
      <c r="N37" s="543">
        <v>1.3</v>
      </c>
      <c r="O37" s="41">
        <v>4</v>
      </c>
      <c r="P37" s="61"/>
      <c r="Q37" s="59"/>
    </row>
    <row r="38" spans="1:17">
      <c r="A38" s="56"/>
      <c r="B38" s="53"/>
      <c r="C38" s="53"/>
      <c r="D38" s="53"/>
      <c r="E38" s="396"/>
      <c r="F38" s="53"/>
      <c r="G38" s="396"/>
      <c r="H38" s="55"/>
      <c r="I38" s="54"/>
      <c r="J38" s="225"/>
      <c r="K38" s="368"/>
      <c r="L38" s="312"/>
      <c r="M38" s="228"/>
      <c r="N38" s="228"/>
      <c r="O38" s="57"/>
      <c r="P38" s="55"/>
      <c r="Q38" s="55"/>
    </row>
    <row r="39" spans="1:17">
      <c r="A39" s="66" t="s">
        <v>632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72"/>
      <c r="M39" s="67"/>
      <c r="N39" s="67"/>
      <c r="O39" s="225"/>
      <c r="P39" s="67"/>
      <c r="Q39" s="67"/>
    </row>
    <row r="40" spans="1:17">
      <c r="A40" s="23" t="s">
        <v>218</v>
      </c>
      <c r="B40" s="23" t="s">
        <v>219</v>
      </c>
      <c r="C40" s="23" t="s">
        <v>195</v>
      </c>
      <c r="D40" s="51">
        <v>37</v>
      </c>
      <c r="E40" s="50">
        <v>48.38</v>
      </c>
      <c r="F40" s="23">
        <v>106</v>
      </c>
      <c r="G40" s="50">
        <v>19.850000000000001</v>
      </c>
      <c r="H40" s="22" t="s">
        <v>14</v>
      </c>
      <c r="I40" s="40" t="s">
        <v>22</v>
      </c>
      <c r="J40" s="463" t="s">
        <v>935</v>
      </c>
      <c r="K40" s="217">
        <v>2.4900000000000002</v>
      </c>
      <c r="L40" s="504">
        <v>28.04</v>
      </c>
      <c r="M40" s="510" t="s">
        <v>7</v>
      </c>
      <c r="N40" s="498">
        <v>0.28000000000000003</v>
      </c>
      <c r="O40" s="41">
        <v>1</v>
      </c>
      <c r="P40" s="22" t="s">
        <v>220</v>
      </c>
      <c r="Q40" s="67" t="s">
        <v>221</v>
      </c>
    </row>
    <row r="41" spans="1:17">
      <c r="A41" s="22" t="s">
        <v>222</v>
      </c>
      <c r="B41" s="23" t="s">
        <v>223</v>
      </c>
      <c r="C41" s="23" t="s">
        <v>186</v>
      </c>
      <c r="D41" s="51">
        <v>37</v>
      </c>
      <c r="E41" s="50">
        <v>46.81</v>
      </c>
      <c r="F41" s="23">
        <v>106</v>
      </c>
      <c r="G41" s="50">
        <v>24.43</v>
      </c>
      <c r="H41" s="22" t="s">
        <v>14</v>
      </c>
      <c r="I41" s="40" t="s">
        <v>22</v>
      </c>
      <c r="J41" s="463" t="s">
        <v>979</v>
      </c>
      <c r="K41" s="217">
        <v>3.41</v>
      </c>
      <c r="L41" s="504">
        <v>30.34</v>
      </c>
      <c r="M41" s="510" t="s">
        <v>7</v>
      </c>
      <c r="N41" s="498">
        <v>0.36</v>
      </c>
      <c r="O41" s="41">
        <v>1</v>
      </c>
      <c r="P41" s="22" t="s">
        <v>224</v>
      </c>
      <c r="Q41" s="67" t="s">
        <v>225</v>
      </c>
    </row>
    <row r="42" spans="1:17">
      <c r="A42" s="23" t="s">
        <v>226</v>
      </c>
      <c r="B42" s="23" t="s">
        <v>219</v>
      </c>
      <c r="C42" s="23" t="s">
        <v>227</v>
      </c>
      <c r="D42" s="51">
        <v>37</v>
      </c>
      <c r="E42" s="50">
        <v>47.4</v>
      </c>
      <c r="F42" s="23">
        <v>106</v>
      </c>
      <c r="G42" s="50">
        <v>19.510000000000002</v>
      </c>
      <c r="H42" s="22" t="s">
        <v>14</v>
      </c>
      <c r="I42" s="40" t="s">
        <v>22</v>
      </c>
      <c r="J42" s="463" t="s">
        <v>980</v>
      </c>
      <c r="K42" s="217">
        <v>1.86</v>
      </c>
      <c r="L42" s="504">
        <v>30.48</v>
      </c>
      <c r="M42" s="510" t="s">
        <v>7</v>
      </c>
      <c r="N42" s="498">
        <v>0.28000000000000003</v>
      </c>
      <c r="O42" s="41">
        <v>1</v>
      </c>
      <c r="P42" s="22" t="s">
        <v>228</v>
      </c>
      <c r="Q42" s="67" t="s">
        <v>229</v>
      </c>
    </row>
    <row r="43" spans="1:17">
      <c r="A43" s="22" t="s">
        <v>230</v>
      </c>
      <c r="B43" s="23" t="s">
        <v>231</v>
      </c>
      <c r="C43" s="23" t="s">
        <v>227</v>
      </c>
      <c r="D43" s="51">
        <v>37</v>
      </c>
      <c r="E43" s="50">
        <v>47.4</v>
      </c>
      <c r="F43" s="23">
        <v>106</v>
      </c>
      <c r="G43" s="50">
        <v>19.510000000000002</v>
      </c>
      <c r="H43" s="22" t="s">
        <v>14</v>
      </c>
      <c r="I43" s="40" t="s">
        <v>22</v>
      </c>
      <c r="J43" s="463" t="s">
        <v>935</v>
      </c>
      <c r="K43" s="217">
        <v>1.1499999999999999</v>
      </c>
      <c r="L43" s="311">
        <v>31.72</v>
      </c>
      <c r="M43" s="217" t="s">
        <v>7</v>
      </c>
      <c r="N43" s="71">
        <v>0.22</v>
      </c>
      <c r="O43" s="41">
        <v>1</v>
      </c>
      <c r="P43" s="22" t="s">
        <v>232</v>
      </c>
      <c r="Q43" s="67" t="s">
        <v>233</v>
      </c>
    </row>
    <row r="44" spans="1:17">
      <c r="A44" s="23" t="s">
        <v>234</v>
      </c>
      <c r="B44" s="23" t="s">
        <v>219</v>
      </c>
      <c r="C44" s="23" t="s">
        <v>204</v>
      </c>
      <c r="D44" s="51">
        <v>37</v>
      </c>
      <c r="E44" s="50">
        <v>46.5</v>
      </c>
      <c r="F44" s="23">
        <v>106</v>
      </c>
      <c r="G44" s="50">
        <v>25.35</v>
      </c>
      <c r="H44" s="22" t="s">
        <v>14</v>
      </c>
      <c r="I44" s="40" t="s">
        <v>22</v>
      </c>
      <c r="J44" s="463" t="s">
        <v>936</v>
      </c>
      <c r="K44" s="217">
        <v>1.04</v>
      </c>
      <c r="L44" s="311">
        <v>31.91</v>
      </c>
      <c r="M44" s="217" t="s">
        <v>7</v>
      </c>
      <c r="N44" s="71">
        <v>0.19</v>
      </c>
      <c r="O44" s="41">
        <v>1</v>
      </c>
      <c r="P44" s="22" t="s">
        <v>235</v>
      </c>
      <c r="Q44" s="67" t="s">
        <v>236</v>
      </c>
    </row>
    <row r="45" spans="1:17" ht="15">
      <c r="A45" s="23" t="s">
        <v>241</v>
      </c>
      <c r="B45" s="23" t="s">
        <v>219</v>
      </c>
      <c r="C45" s="23" t="s">
        <v>195</v>
      </c>
      <c r="D45" s="51">
        <v>37</v>
      </c>
      <c r="E45" s="50">
        <v>50.32</v>
      </c>
      <c r="F45" s="23">
        <v>106</v>
      </c>
      <c r="G45" s="50">
        <v>23.3</v>
      </c>
      <c r="H45" s="22" t="s">
        <v>14</v>
      </c>
      <c r="I45" s="69" t="s">
        <v>41</v>
      </c>
      <c r="J45" s="463" t="s">
        <v>980</v>
      </c>
      <c r="K45" s="217">
        <v>14.87</v>
      </c>
      <c r="L45" s="311">
        <v>32.49</v>
      </c>
      <c r="M45" s="195" t="s">
        <v>7</v>
      </c>
      <c r="N45" s="71">
        <v>0.32</v>
      </c>
      <c r="O45" s="41">
        <v>1</v>
      </c>
      <c r="P45" s="22" t="s">
        <v>1009</v>
      </c>
      <c r="Q45" s="67" t="s">
        <v>1023</v>
      </c>
    </row>
    <row r="46" spans="1:17">
      <c r="A46" s="67" t="s">
        <v>215</v>
      </c>
      <c r="B46" s="67" t="s">
        <v>164</v>
      </c>
      <c r="C46" s="67" t="s">
        <v>1022</v>
      </c>
      <c r="D46" s="67">
        <v>37</v>
      </c>
      <c r="E46" s="71">
        <v>45.731999999999999</v>
      </c>
      <c r="F46" s="67">
        <v>106</v>
      </c>
      <c r="G46" s="71">
        <v>24.445</v>
      </c>
      <c r="H46" s="68" t="s">
        <v>14</v>
      </c>
      <c r="I46" s="40" t="s">
        <v>22</v>
      </c>
      <c r="J46" s="373" t="s">
        <v>98</v>
      </c>
      <c r="K46" s="373" t="s">
        <v>98</v>
      </c>
      <c r="L46" s="76">
        <v>32.896500000000003</v>
      </c>
      <c r="M46" s="222" t="s">
        <v>7</v>
      </c>
      <c r="N46" s="228">
        <v>0.32</v>
      </c>
      <c r="O46" s="225">
        <v>3</v>
      </c>
      <c r="P46" s="68" t="s">
        <v>217</v>
      </c>
    </row>
    <row r="47" spans="1:17">
      <c r="A47" s="22" t="s">
        <v>237</v>
      </c>
      <c r="B47" s="23" t="s">
        <v>238</v>
      </c>
      <c r="C47" s="23" t="s">
        <v>186</v>
      </c>
      <c r="D47" s="51">
        <v>37</v>
      </c>
      <c r="E47" s="50">
        <v>46.27</v>
      </c>
      <c r="F47" s="23">
        <v>106</v>
      </c>
      <c r="G47" s="50">
        <v>24.16</v>
      </c>
      <c r="H47" s="22" t="s">
        <v>14</v>
      </c>
      <c r="I47" s="40" t="s">
        <v>22</v>
      </c>
      <c r="J47" s="463" t="s">
        <v>935</v>
      </c>
      <c r="K47" s="217">
        <v>9.33</v>
      </c>
      <c r="L47" s="312">
        <v>32.92</v>
      </c>
      <c r="M47" s="222" t="s">
        <v>7</v>
      </c>
      <c r="N47" s="228">
        <v>0.25</v>
      </c>
      <c r="O47" s="41">
        <v>1</v>
      </c>
      <c r="P47" s="22" t="s">
        <v>239</v>
      </c>
      <c r="Q47" s="67" t="s">
        <v>240</v>
      </c>
    </row>
    <row r="48" spans="1:17">
      <c r="A48" s="67" t="s">
        <v>212</v>
      </c>
      <c r="B48" s="67" t="s">
        <v>223</v>
      </c>
      <c r="C48" s="67" t="s">
        <v>631</v>
      </c>
      <c r="D48" s="67">
        <v>37</v>
      </c>
      <c r="E48" s="71">
        <v>46.375</v>
      </c>
      <c r="F48" s="67">
        <v>106</v>
      </c>
      <c r="G48" s="71">
        <v>20.434999999999999</v>
      </c>
      <c r="H48" s="68" t="s">
        <v>14</v>
      </c>
      <c r="I48" s="40" t="s">
        <v>22</v>
      </c>
      <c r="J48" s="373" t="s">
        <v>98</v>
      </c>
      <c r="K48" s="373" t="s">
        <v>98</v>
      </c>
      <c r="L48" s="76">
        <v>33.078696000000001</v>
      </c>
      <c r="M48" s="222" t="s">
        <v>7</v>
      </c>
      <c r="N48" s="228">
        <v>0.25</v>
      </c>
      <c r="O48" s="225">
        <v>3</v>
      </c>
      <c r="P48" s="68" t="s">
        <v>1024</v>
      </c>
    </row>
    <row r="49" spans="1:17">
      <c r="A49" s="23" t="s">
        <v>242</v>
      </c>
      <c r="B49" s="23" t="s">
        <v>243</v>
      </c>
      <c r="C49" s="23" t="s">
        <v>227</v>
      </c>
      <c r="D49" s="51">
        <v>37</v>
      </c>
      <c r="E49" s="50">
        <v>47.42</v>
      </c>
      <c r="F49" s="23">
        <v>106</v>
      </c>
      <c r="G49" s="50">
        <v>19.16</v>
      </c>
      <c r="H49" s="22" t="s">
        <v>14</v>
      </c>
      <c r="I49" s="40" t="s">
        <v>22</v>
      </c>
      <c r="J49" s="463" t="s">
        <v>910</v>
      </c>
      <c r="K49" s="217">
        <v>15.01</v>
      </c>
      <c r="L49" s="312">
        <v>33.14</v>
      </c>
      <c r="M49" s="222" t="s">
        <v>7</v>
      </c>
      <c r="N49" s="228">
        <v>0.44</v>
      </c>
      <c r="O49" s="41">
        <v>1</v>
      </c>
      <c r="P49" s="22" t="s">
        <v>244</v>
      </c>
      <c r="Q49" s="67" t="s">
        <v>245</v>
      </c>
    </row>
    <row r="50" spans="1:17" ht="15.75">
      <c r="A50" s="23" t="s">
        <v>246</v>
      </c>
      <c r="B50" s="23" t="s">
        <v>247</v>
      </c>
      <c r="C50" s="23" t="s">
        <v>248</v>
      </c>
      <c r="D50" s="51">
        <v>37</v>
      </c>
      <c r="E50" s="60">
        <v>44.54</v>
      </c>
      <c r="F50" s="51">
        <v>106</v>
      </c>
      <c r="G50" s="60">
        <v>21.28</v>
      </c>
      <c r="H50" s="22" t="s">
        <v>14</v>
      </c>
      <c r="I50" s="69" t="s">
        <v>41</v>
      </c>
      <c r="J50" s="463" t="s">
        <v>982</v>
      </c>
      <c r="K50" s="217">
        <v>1.3</v>
      </c>
      <c r="L50" s="312">
        <v>33.380000000000003</v>
      </c>
      <c r="M50" s="193" t="s">
        <v>7</v>
      </c>
      <c r="N50" s="228">
        <v>0.15</v>
      </c>
      <c r="O50" s="41">
        <v>1</v>
      </c>
      <c r="P50" s="22" t="s">
        <v>249</v>
      </c>
      <c r="Q50" s="67" t="s">
        <v>250</v>
      </c>
    </row>
    <row r="51" spans="1:17">
      <c r="A51" s="67" t="s">
        <v>213</v>
      </c>
      <c r="B51" s="67" t="s">
        <v>231</v>
      </c>
      <c r="C51" s="67" t="s">
        <v>631</v>
      </c>
      <c r="D51" s="67">
        <v>37</v>
      </c>
      <c r="E51" s="71">
        <v>46.505000000000003</v>
      </c>
      <c r="F51" s="67">
        <v>106</v>
      </c>
      <c r="G51" s="71">
        <v>19.817</v>
      </c>
      <c r="H51" s="68" t="s">
        <v>14</v>
      </c>
      <c r="I51" s="40" t="s">
        <v>22</v>
      </c>
      <c r="J51" s="373" t="s">
        <v>98</v>
      </c>
      <c r="K51" s="373" t="s">
        <v>98</v>
      </c>
      <c r="L51" s="76">
        <v>33.4026</v>
      </c>
      <c r="M51" s="222" t="s">
        <v>7</v>
      </c>
      <c r="N51" s="228">
        <v>0.25</v>
      </c>
      <c r="O51" s="225">
        <v>3</v>
      </c>
      <c r="P51" s="68" t="s">
        <v>214</v>
      </c>
    </row>
    <row r="52" spans="1:17" ht="15.75">
      <c r="A52" s="23"/>
      <c r="B52" s="23"/>
      <c r="C52" s="23"/>
      <c r="D52" s="23"/>
      <c r="E52" s="22"/>
      <c r="F52" s="23"/>
      <c r="G52" s="22"/>
      <c r="I52"/>
      <c r="J52"/>
      <c r="K52"/>
      <c r="L52"/>
      <c r="M52" s="498"/>
      <c r="N52" s="498"/>
      <c r="O52" s="41"/>
      <c r="P52" s="22"/>
      <c r="Q52" s="22"/>
    </row>
    <row r="53" spans="1:17">
      <c r="B53" s="382" t="s">
        <v>634</v>
      </c>
      <c r="C53" s="23"/>
      <c r="D53" s="23"/>
      <c r="E53" s="22"/>
      <c r="F53" s="23"/>
      <c r="G53" s="22"/>
      <c r="H53" s="22"/>
      <c r="I53" s="40"/>
      <c r="J53" s="225"/>
      <c r="K53" s="67"/>
      <c r="L53" s="504"/>
      <c r="M53" s="498"/>
      <c r="N53" s="498"/>
      <c r="O53" s="41"/>
      <c r="P53" s="22"/>
      <c r="Q53" s="22"/>
    </row>
    <row r="54" spans="1:17">
      <c r="A54" s="22" t="s">
        <v>85</v>
      </c>
      <c r="B54" s="23" t="s">
        <v>346</v>
      </c>
      <c r="C54" s="23" t="s">
        <v>251</v>
      </c>
      <c r="D54" s="51">
        <v>37</v>
      </c>
      <c r="E54" s="50">
        <v>50.46</v>
      </c>
      <c r="F54" s="22">
        <v>106</v>
      </c>
      <c r="G54" s="50">
        <v>22.58</v>
      </c>
      <c r="H54" s="22" t="s">
        <v>44</v>
      </c>
      <c r="I54" s="40" t="s">
        <v>22</v>
      </c>
      <c r="J54" s="463" t="s">
        <v>983</v>
      </c>
      <c r="K54" s="217">
        <v>0.81</v>
      </c>
      <c r="L54" s="312">
        <v>35.380000000000003</v>
      </c>
      <c r="M54" s="222" t="s">
        <v>7</v>
      </c>
      <c r="N54" s="228">
        <v>0.14000000000000001</v>
      </c>
      <c r="O54" s="41">
        <v>1</v>
      </c>
      <c r="P54" s="22" t="s">
        <v>963</v>
      </c>
      <c r="Q54" s="22"/>
    </row>
    <row r="55" spans="1:17" s="36" customFormat="1">
      <c r="A55" s="61" t="s">
        <v>347</v>
      </c>
      <c r="B55" s="148" t="s">
        <v>346</v>
      </c>
      <c r="C55" s="148" t="s">
        <v>251</v>
      </c>
      <c r="D55" s="61"/>
      <c r="E55" s="396" t="s">
        <v>98</v>
      </c>
      <c r="F55" s="355"/>
      <c r="G55" s="396" t="s">
        <v>98</v>
      </c>
      <c r="H55" s="59" t="s">
        <v>21</v>
      </c>
      <c r="I55" s="526" t="s">
        <v>304</v>
      </c>
      <c r="J55" s="61"/>
      <c r="K55" s="61"/>
      <c r="L55" s="527">
        <v>34.516152189519026</v>
      </c>
      <c r="M55" s="528" t="s">
        <v>7</v>
      </c>
      <c r="N55" s="529">
        <v>1.4</v>
      </c>
      <c r="O55" s="177">
        <v>4</v>
      </c>
      <c r="P55" s="61"/>
      <c r="Q55" s="61"/>
    </row>
    <row r="56" spans="1:17" s="36" customFormat="1">
      <c r="A56" s="530" t="s">
        <v>347</v>
      </c>
      <c r="B56" s="531" t="s">
        <v>346</v>
      </c>
      <c r="C56" s="531" t="s">
        <v>251</v>
      </c>
      <c r="D56" s="512"/>
      <c r="E56" s="511" t="s">
        <v>98</v>
      </c>
      <c r="F56" s="512"/>
      <c r="G56" s="511" t="s">
        <v>98</v>
      </c>
      <c r="H56" s="532" t="s">
        <v>44</v>
      </c>
      <c r="I56" s="533" t="s">
        <v>304</v>
      </c>
      <c r="J56" s="512"/>
      <c r="K56" s="512"/>
      <c r="L56" s="534">
        <v>34.212491026561374</v>
      </c>
      <c r="M56" s="535" t="s">
        <v>7</v>
      </c>
      <c r="N56" s="536">
        <v>1.2</v>
      </c>
      <c r="O56" s="537">
        <v>4</v>
      </c>
      <c r="P56" s="530"/>
      <c r="Q56" s="512"/>
    </row>
    <row r="57" spans="1:17">
      <c r="A57" s="66" t="s">
        <v>804</v>
      </c>
      <c r="C57" s="61"/>
      <c r="D57" s="61"/>
      <c r="E57" s="62" t="s">
        <v>861</v>
      </c>
      <c r="F57" s="61"/>
      <c r="G57" s="61"/>
      <c r="H57" s="61"/>
      <c r="I57" s="61"/>
      <c r="L57" s="506"/>
      <c r="M57" s="499"/>
      <c r="N57" s="499"/>
      <c r="O57" s="324"/>
      <c r="P57" s="63"/>
      <c r="Q57" s="51"/>
    </row>
    <row r="58" spans="1:17">
      <c r="A58" s="296" t="s">
        <v>1036</v>
      </c>
      <c r="B58" s="381"/>
      <c r="C58" s="296"/>
      <c r="D58" s="296"/>
      <c r="E58" s="296"/>
      <c r="F58" s="296"/>
      <c r="G58" s="296"/>
      <c r="H58" s="296"/>
      <c r="I58" s="296"/>
      <c r="J58" s="296"/>
      <c r="K58" s="296"/>
      <c r="L58" s="507"/>
      <c r="M58" s="500"/>
      <c r="N58" s="500"/>
      <c r="O58" s="300"/>
      <c r="P58" s="296"/>
      <c r="Q58" s="296"/>
    </row>
    <row r="60" spans="1:17">
      <c r="O60" s="335"/>
    </row>
    <row r="61" spans="1:17" ht="15.75">
      <c r="L61"/>
    </row>
    <row r="62" spans="1:17" ht="15.75">
      <c r="L62"/>
    </row>
    <row r="63" spans="1:17" ht="15.75">
      <c r="L63"/>
    </row>
  </sheetData>
  <sortState xmlns:xlrd2="http://schemas.microsoft.com/office/spreadsheetml/2017/richdata2" ref="A40:U51">
    <sortCondition ref="L40:L51"/>
  </sortState>
  <mergeCells count="2">
    <mergeCell ref="D2:E2"/>
    <mergeCell ref="F2:G2"/>
  </mergeCells>
  <phoneticPr fontId="17" type="noConversion"/>
  <pageMargins left="0.45" right="0.45" top="0.5" bottom="0.75" header="0.3" footer="0.3"/>
  <pageSetup scale="73" orientation="portrait" horizontalDpi="0" verticalDpi="0"/>
  <headerFooter>
    <oddFooter>&amp;L&amp;"Calibri,Regular"&amp;K000000&amp;D&amp;C&amp;"Calibri,Regular"&amp;K000000&amp;Z&amp;F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25"/>
  <sheetViews>
    <sheetView zoomScale="135" zoomScaleNormal="135" workbookViewId="0">
      <selection activeCell="F14" sqref="F14:F15"/>
    </sheetView>
  </sheetViews>
  <sheetFormatPr defaultColWidth="10.875" defaultRowHeight="15"/>
  <cols>
    <col min="1" max="1" width="7" style="39" customWidth="1"/>
    <col min="2" max="2" width="24.375" style="39" customWidth="1"/>
    <col min="3" max="3" width="21.875" style="39" customWidth="1"/>
    <col min="4" max="4" width="9.875" style="39" customWidth="1"/>
    <col min="5" max="5" width="12" style="39" customWidth="1"/>
    <col min="6" max="6" width="10.125" style="39" customWidth="1"/>
    <col min="7" max="7" width="12.875" style="39" customWidth="1"/>
    <col min="8" max="8" width="10.875" style="39" customWidth="1"/>
    <col min="9" max="9" width="8" style="39" customWidth="1"/>
    <col min="10" max="10" width="2.375" style="39" customWidth="1"/>
    <col min="11" max="11" width="4.875" style="39" customWidth="1"/>
    <col min="12" max="12" width="1.5" style="39" customWidth="1"/>
    <col min="13" max="13" width="70.125" style="39" customWidth="1"/>
    <col min="14" max="16384" width="10.875" style="39"/>
  </cols>
  <sheetData>
    <row r="1" spans="1:36" s="10" customFormat="1" ht="18.75">
      <c r="A1" s="1" t="s">
        <v>809</v>
      </c>
      <c r="B1" s="2"/>
      <c r="C1" s="2"/>
      <c r="D1" s="2"/>
      <c r="E1" s="2"/>
      <c r="F1" s="2"/>
      <c r="G1" s="3"/>
      <c r="H1" s="2"/>
      <c r="I1" s="4"/>
      <c r="J1" s="5"/>
      <c r="K1" s="3"/>
      <c r="L1" s="8"/>
      <c r="M1" s="9"/>
      <c r="N1" s="189"/>
      <c r="O1" s="7"/>
      <c r="P1" s="6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</row>
    <row r="2" spans="1:36" s="10" customFormat="1" ht="6" customHeight="1" thickBot="1">
      <c r="A2" s="11"/>
      <c r="B2" s="12"/>
      <c r="C2" s="12"/>
      <c r="D2" s="12"/>
      <c r="E2" s="12"/>
      <c r="F2" s="12"/>
      <c r="G2" s="11"/>
      <c r="H2" s="12"/>
      <c r="I2" s="115"/>
      <c r="J2" s="15"/>
      <c r="K2" s="16"/>
      <c r="L2" s="17"/>
      <c r="M2" s="18"/>
      <c r="N2" s="21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</row>
    <row r="3" spans="1:36" s="119" customFormat="1" ht="21.75" thickTop="1" thickBot="1">
      <c r="A3" s="119" t="s">
        <v>0</v>
      </c>
      <c r="B3" s="119" t="s">
        <v>1</v>
      </c>
      <c r="C3" s="119" t="s">
        <v>2</v>
      </c>
      <c r="D3" s="120" t="s">
        <v>857</v>
      </c>
      <c r="E3" s="120" t="s">
        <v>858</v>
      </c>
      <c r="F3" s="120" t="s">
        <v>399</v>
      </c>
      <c r="G3" s="120" t="s">
        <v>5</v>
      </c>
      <c r="H3" s="120" t="s">
        <v>400</v>
      </c>
      <c r="I3" s="121" t="s">
        <v>6</v>
      </c>
      <c r="J3" s="121" t="s">
        <v>7</v>
      </c>
      <c r="K3" s="122" t="s">
        <v>8</v>
      </c>
      <c r="L3" s="123"/>
      <c r="M3" s="119" t="s">
        <v>344</v>
      </c>
      <c r="N3" s="190"/>
      <c r="O3" s="81"/>
      <c r="P3" s="81"/>
      <c r="Q3" s="81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</row>
    <row r="4" spans="1:36" s="81" customFormat="1" ht="15.75">
      <c r="B4" s="83"/>
      <c r="C4" s="83"/>
      <c r="D4" s="83"/>
      <c r="E4" s="83"/>
      <c r="F4" s="83"/>
      <c r="H4" s="83"/>
      <c r="I4" s="124"/>
      <c r="J4" s="125"/>
      <c r="K4" s="126"/>
      <c r="L4" s="127"/>
      <c r="M4" s="128"/>
      <c r="N4" s="190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</row>
    <row r="5" spans="1:36" ht="18">
      <c r="A5" s="81" t="s">
        <v>60</v>
      </c>
      <c r="B5" s="78" t="s">
        <v>61</v>
      </c>
      <c r="C5" s="78" t="s">
        <v>81</v>
      </c>
      <c r="D5" s="129" t="s">
        <v>401</v>
      </c>
      <c r="E5" s="129" t="s">
        <v>402</v>
      </c>
      <c r="F5" s="129">
        <v>63.76</v>
      </c>
      <c r="G5" s="130" t="s">
        <v>14</v>
      </c>
      <c r="H5" s="81" t="s">
        <v>15</v>
      </c>
      <c r="I5" s="84">
        <v>31.782498685994963</v>
      </c>
      <c r="J5" s="85" t="s">
        <v>7</v>
      </c>
      <c r="K5" s="86">
        <v>9.4778247925329948E-2</v>
      </c>
      <c r="L5" s="85"/>
      <c r="M5" s="86" t="s">
        <v>659</v>
      </c>
      <c r="N5" s="131"/>
      <c r="O5" s="131"/>
      <c r="P5" s="132"/>
      <c r="Q5" s="85"/>
      <c r="R5" s="130"/>
      <c r="S5" s="85"/>
      <c r="T5" s="85"/>
      <c r="U5" s="86"/>
      <c r="V5" s="85"/>
      <c r="W5" s="133"/>
      <c r="X5" s="131"/>
      <c r="Y5" s="131"/>
      <c r="Z5" s="132"/>
      <c r="AA5" s="85"/>
    </row>
    <row r="6" spans="1:36" ht="15.75">
      <c r="A6" s="81"/>
      <c r="B6" s="78"/>
      <c r="C6" s="78"/>
      <c r="D6" s="129"/>
      <c r="E6" s="129"/>
      <c r="F6" s="129"/>
      <c r="G6" s="130"/>
      <c r="H6" s="81"/>
      <c r="I6" s="124"/>
      <c r="J6" s="125"/>
      <c r="K6" s="126"/>
      <c r="L6" s="85"/>
      <c r="M6" s="86"/>
      <c r="N6" s="131"/>
      <c r="O6" s="131"/>
      <c r="P6" s="132"/>
      <c r="Q6" s="85"/>
      <c r="R6" s="130"/>
      <c r="S6" s="85"/>
      <c r="T6" s="85"/>
      <c r="U6" s="86"/>
      <c r="V6" s="85"/>
      <c r="W6" s="133"/>
      <c r="X6" s="131"/>
      <c r="Y6" s="131"/>
      <c r="Z6" s="132"/>
      <c r="AA6" s="85"/>
    </row>
    <row r="7" spans="1:36" ht="18">
      <c r="A7" s="81" t="s">
        <v>62</v>
      </c>
      <c r="B7" s="78" t="s">
        <v>663</v>
      </c>
      <c r="C7" s="78" t="s">
        <v>1010</v>
      </c>
      <c r="D7" s="129" t="s">
        <v>403</v>
      </c>
      <c r="E7" s="129" t="s">
        <v>404</v>
      </c>
      <c r="F7" s="135" t="s">
        <v>819</v>
      </c>
      <c r="G7" s="81" t="s">
        <v>21</v>
      </c>
      <c r="H7" s="81" t="s">
        <v>22</v>
      </c>
      <c r="I7" s="84">
        <v>33.926418200000001</v>
      </c>
      <c r="J7" s="85" t="s">
        <v>7</v>
      </c>
      <c r="K7" s="86">
        <v>9.6932002738052164E-2</v>
      </c>
      <c r="L7" s="85"/>
      <c r="M7" s="130" t="s">
        <v>658</v>
      </c>
      <c r="V7" s="85"/>
      <c r="W7" s="133"/>
      <c r="X7" s="131"/>
      <c r="Y7" s="131"/>
      <c r="Z7" s="132"/>
      <c r="AA7" s="85"/>
    </row>
    <row r="8" spans="1:36">
      <c r="A8" s="81"/>
      <c r="B8" s="78"/>
      <c r="C8" s="78"/>
      <c r="D8" s="129"/>
      <c r="E8" s="129"/>
      <c r="F8" s="135"/>
      <c r="G8" s="81"/>
      <c r="H8" s="81"/>
      <c r="I8" s="84"/>
      <c r="J8" s="85"/>
      <c r="K8" s="86"/>
      <c r="L8" s="85"/>
      <c r="M8" s="130"/>
      <c r="V8" s="85"/>
      <c r="W8" s="133"/>
      <c r="X8" s="131"/>
      <c r="Y8" s="131"/>
      <c r="Z8" s="132"/>
      <c r="AA8" s="85"/>
    </row>
    <row r="9" spans="1:36">
      <c r="A9" s="81"/>
      <c r="B9" s="391" t="s">
        <v>450</v>
      </c>
      <c r="C9" s="78"/>
      <c r="D9" s="129"/>
      <c r="E9" s="129"/>
      <c r="F9" s="135"/>
      <c r="G9" s="81"/>
      <c r="H9" s="81"/>
      <c r="I9" s="84"/>
      <c r="J9" s="85"/>
      <c r="K9" s="86"/>
      <c r="L9" s="85"/>
      <c r="M9" s="130"/>
      <c r="V9" s="85"/>
      <c r="W9" s="133"/>
      <c r="X9" s="131"/>
      <c r="Y9" s="131"/>
      <c r="Z9" s="132"/>
      <c r="AA9" s="85"/>
    </row>
    <row r="10" spans="1:36">
      <c r="A10" s="81"/>
      <c r="B10" s="134"/>
      <c r="C10" s="78"/>
      <c r="D10" s="129"/>
      <c r="E10" s="129"/>
      <c r="F10" s="135"/>
      <c r="G10" s="81"/>
      <c r="H10" s="81"/>
      <c r="I10" s="84"/>
      <c r="J10" s="85"/>
      <c r="K10" s="86"/>
      <c r="L10" s="85"/>
      <c r="M10" s="130"/>
      <c r="V10" s="85"/>
      <c r="W10" s="133"/>
      <c r="X10" s="131"/>
      <c r="Y10" s="131"/>
      <c r="Z10" s="132"/>
      <c r="AA10" s="85"/>
    </row>
    <row r="11" spans="1:36" ht="18">
      <c r="A11" s="81" t="s">
        <v>67</v>
      </c>
      <c r="B11" s="78" t="s">
        <v>68</v>
      </c>
      <c r="C11" s="78" t="s">
        <v>74</v>
      </c>
      <c r="D11" s="129" t="s">
        <v>405</v>
      </c>
      <c r="E11" s="129" t="s">
        <v>406</v>
      </c>
      <c r="F11" s="129">
        <v>67.72</v>
      </c>
      <c r="G11" s="81" t="s">
        <v>21</v>
      </c>
      <c r="H11" s="81" t="s">
        <v>22</v>
      </c>
      <c r="I11" s="84">
        <v>33.765391000000001</v>
      </c>
      <c r="J11" s="85" t="s">
        <v>7</v>
      </c>
      <c r="K11" s="86">
        <v>0.09</v>
      </c>
      <c r="L11" s="85"/>
      <c r="M11" s="130" t="s">
        <v>662</v>
      </c>
      <c r="V11" s="85"/>
      <c r="W11" s="133"/>
      <c r="X11" s="131"/>
      <c r="Y11" s="131"/>
      <c r="Z11" s="132"/>
      <c r="AA11" s="85"/>
    </row>
    <row r="12" spans="1:36">
      <c r="A12" s="136"/>
      <c r="B12" s="78"/>
      <c r="C12" s="78"/>
      <c r="D12" s="78"/>
      <c r="E12" s="78"/>
      <c r="F12" s="78"/>
      <c r="G12" s="81"/>
      <c r="H12" s="81"/>
      <c r="I12" s="84"/>
      <c r="J12" s="85"/>
      <c r="K12" s="86"/>
      <c r="L12" s="85"/>
      <c r="M12" s="130"/>
      <c r="V12" s="85"/>
      <c r="W12" s="133"/>
      <c r="X12" s="131"/>
      <c r="Y12" s="131"/>
      <c r="Z12" s="132"/>
      <c r="AA12" s="85"/>
    </row>
    <row r="13" spans="1:36" ht="18.75">
      <c r="A13" s="81" t="s">
        <v>63</v>
      </c>
      <c r="B13" s="78" t="s">
        <v>64</v>
      </c>
      <c r="C13" s="78" t="s">
        <v>65</v>
      </c>
      <c r="D13" s="129" t="s">
        <v>407</v>
      </c>
      <c r="E13" s="129" t="s">
        <v>408</v>
      </c>
      <c r="F13" s="129">
        <v>76.87</v>
      </c>
      <c r="G13" s="81" t="s">
        <v>29</v>
      </c>
      <c r="H13" s="81" t="s">
        <v>30</v>
      </c>
      <c r="I13" s="124">
        <v>33.382951400000003</v>
      </c>
      <c r="J13" s="125" t="s">
        <v>7</v>
      </c>
      <c r="K13" s="126">
        <v>0.11695466942634125</v>
      </c>
      <c r="L13" s="85"/>
      <c r="M13" s="130" t="s">
        <v>661</v>
      </c>
      <c r="V13" s="85"/>
      <c r="W13" s="133"/>
      <c r="X13" s="131"/>
      <c r="Y13" s="131"/>
      <c r="Z13" s="132"/>
      <c r="AA13" s="85"/>
    </row>
    <row r="14" spans="1:36" ht="18">
      <c r="A14" s="81" t="s">
        <v>63</v>
      </c>
      <c r="B14" s="78" t="s">
        <v>64</v>
      </c>
      <c r="C14" s="78" t="s">
        <v>65</v>
      </c>
      <c r="D14" s="129" t="s">
        <v>407</v>
      </c>
      <c r="E14" s="129" t="s">
        <v>408</v>
      </c>
      <c r="F14" s="129">
        <v>76.87</v>
      </c>
      <c r="G14" s="81" t="s">
        <v>44</v>
      </c>
      <c r="H14" s="81" t="s">
        <v>22</v>
      </c>
      <c r="I14" s="84">
        <v>33.976739200000004</v>
      </c>
      <c r="J14" s="85" t="s">
        <v>7</v>
      </c>
      <c r="K14" s="86">
        <v>0.12</v>
      </c>
      <c r="L14" s="85"/>
      <c r="M14" s="130" t="s">
        <v>66</v>
      </c>
      <c r="V14" s="85"/>
      <c r="W14" s="133"/>
      <c r="X14" s="131"/>
      <c r="Y14" s="131"/>
      <c r="Z14" s="132"/>
      <c r="AA14" s="85"/>
    </row>
    <row r="15" spans="1:36" ht="18">
      <c r="A15" s="81" t="s">
        <v>63</v>
      </c>
      <c r="B15" s="78" t="s">
        <v>64</v>
      </c>
      <c r="C15" s="78" t="s">
        <v>65</v>
      </c>
      <c r="D15" s="129" t="s">
        <v>407</v>
      </c>
      <c r="E15" s="129" t="s">
        <v>408</v>
      </c>
      <c r="F15" s="129">
        <v>76.87</v>
      </c>
      <c r="G15" s="81" t="s">
        <v>21</v>
      </c>
      <c r="H15" s="81" t="s">
        <v>15</v>
      </c>
      <c r="I15" s="84">
        <v>34.328986200000003</v>
      </c>
      <c r="J15" s="85" t="s">
        <v>7</v>
      </c>
      <c r="K15" s="86">
        <v>0.69</v>
      </c>
      <c r="L15" s="78"/>
      <c r="M15" s="78" t="s">
        <v>660</v>
      </c>
      <c r="V15" s="78"/>
      <c r="W15" s="78"/>
      <c r="X15" s="78"/>
      <c r="Y15" s="78"/>
      <c r="Z15" s="78"/>
      <c r="AA15" s="78"/>
    </row>
    <row r="17" spans="1:28" ht="18.75">
      <c r="A17" s="191" t="s">
        <v>79</v>
      </c>
      <c r="B17" s="39" t="s">
        <v>80</v>
      </c>
      <c r="C17" s="39" t="s">
        <v>106</v>
      </c>
      <c r="D17" s="64" t="s">
        <v>664</v>
      </c>
      <c r="E17" s="64" t="s">
        <v>665</v>
      </c>
      <c r="F17" s="64">
        <v>71.59</v>
      </c>
      <c r="G17" s="191" t="s">
        <v>29</v>
      </c>
      <c r="H17" s="191" t="s">
        <v>30</v>
      </c>
      <c r="I17" s="192">
        <v>33.676276041602193</v>
      </c>
      <c r="J17" s="193" t="s">
        <v>7</v>
      </c>
      <c r="K17" s="194">
        <v>0.11453263735011791</v>
      </c>
      <c r="L17" s="195"/>
      <c r="M17" s="92" t="s">
        <v>965</v>
      </c>
      <c r="V17" s="195"/>
      <c r="W17" s="196"/>
      <c r="X17" s="197"/>
      <c r="Y17" s="197"/>
      <c r="Z17" s="198"/>
      <c r="AA17" s="195"/>
    </row>
    <row r="19" spans="1:28" ht="15.75">
      <c r="A19" s="65" t="s">
        <v>657</v>
      </c>
    </row>
    <row r="20" spans="1:28" ht="18.75">
      <c r="A20" s="191" t="s">
        <v>69</v>
      </c>
      <c r="B20" s="39" t="s">
        <v>70</v>
      </c>
      <c r="C20" s="39" t="s">
        <v>71</v>
      </c>
      <c r="D20" s="64" t="s">
        <v>806</v>
      </c>
      <c r="E20" s="64" t="s">
        <v>807</v>
      </c>
      <c r="F20" s="64">
        <v>64.150000000000006</v>
      </c>
      <c r="G20" s="191" t="s">
        <v>21</v>
      </c>
      <c r="H20" s="191" t="s">
        <v>22</v>
      </c>
      <c r="I20" s="192">
        <v>33.775455200000003</v>
      </c>
      <c r="J20" s="193" t="s">
        <v>7</v>
      </c>
      <c r="K20" s="194">
        <v>0.09</v>
      </c>
      <c r="L20" s="195"/>
      <c r="M20" s="92" t="s">
        <v>72</v>
      </c>
      <c r="V20" s="195"/>
      <c r="W20" s="196"/>
      <c r="X20" s="197"/>
      <c r="Y20" s="197"/>
      <c r="Z20" s="198"/>
      <c r="AA20" s="195"/>
    </row>
    <row r="21" spans="1:28" ht="18.75">
      <c r="A21" s="383" t="s">
        <v>73</v>
      </c>
      <c r="B21" s="337" t="s">
        <v>70</v>
      </c>
      <c r="C21" s="337" t="s">
        <v>74</v>
      </c>
      <c r="D21" s="384" t="s">
        <v>869</v>
      </c>
      <c r="E21" s="384" t="s">
        <v>808</v>
      </c>
      <c r="F21" s="385" t="s">
        <v>818</v>
      </c>
      <c r="G21" s="383" t="s">
        <v>21</v>
      </c>
      <c r="H21" s="383" t="s">
        <v>15</v>
      </c>
      <c r="I21" s="386">
        <v>34.308857800000006</v>
      </c>
      <c r="J21" s="387" t="s">
        <v>7</v>
      </c>
      <c r="K21" s="388">
        <v>0.26</v>
      </c>
      <c r="L21" s="389"/>
      <c r="M21" s="390" t="s">
        <v>75</v>
      </c>
      <c r="V21" s="195"/>
      <c r="W21" s="196"/>
      <c r="X21" s="197"/>
      <c r="Y21" s="197"/>
      <c r="Z21" s="198"/>
      <c r="AA21" s="195"/>
    </row>
    <row r="22" spans="1:28" ht="15.75">
      <c r="A22" s="336" t="s">
        <v>805</v>
      </c>
      <c r="B22" s="337"/>
      <c r="C22" s="337"/>
      <c r="D22" s="337"/>
      <c r="E22" s="337"/>
      <c r="F22" s="337"/>
      <c r="G22" s="321"/>
      <c r="H22" s="337"/>
      <c r="I22" s="337"/>
      <c r="J22" s="337"/>
      <c r="K22" s="337"/>
      <c r="L22" s="337"/>
      <c r="M22" s="337"/>
    </row>
    <row r="23" spans="1:28" ht="15.75">
      <c r="A23" s="81"/>
      <c r="B23" s="83"/>
      <c r="C23" s="83"/>
      <c r="D23" s="83"/>
      <c r="E23" s="83"/>
      <c r="F23" s="137"/>
      <c r="G23" s="81"/>
      <c r="H23" s="81"/>
      <c r="I23" s="124"/>
      <c r="J23" s="125"/>
      <c r="K23" s="126"/>
      <c r="L23" s="132"/>
      <c r="V23" s="85"/>
      <c r="W23" s="130"/>
      <c r="X23" s="85"/>
      <c r="Y23" s="85"/>
      <c r="Z23" s="86"/>
      <c r="AA23" s="127"/>
      <c r="AB23" s="81"/>
    </row>
    <row r="25" spans="1:28" s="137" customFormat="1"/>
  </sheetData>
  <phoneticPr fontId="17" type="noConversion"/>
  <pageMargins left="0.5" right="0.5" top="1" bottom="1" header="0.5" footer="0.5"/>
  <pageSetup scale="73" orientation="portrait" horizontalDpi="4294967292" verticalDpi="4294967292"/>
  <headerFooter>
    <oddFooter>&amp;L&amp;"Calibri,Regular"&amp;K000000&amp;D&amp;C&amp;"Calibri,Regular"&amp;K000000&amp;Z&amp;F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9"/>
  <sheetViews>
    <sheetView zoomScale="116" zoomScaleNormal="116" workbookViewId="0">
      <pane ySplit="1" topLeftCell="A2" activePane="bottomLeft" state="frozen"/>
      <selection pane="bottomLeft" activeCell="B21" sqref="B21"/>
    </sheetView>
  </sheetViews>
  <sheetFormatPr defaultColWidth="10.875" defaultRowHeight="15"/>
  <cols>
    <col min="1" max="1" width="8.5" style="39" customWidth="1"/>
    <col min="2" max="2" width="29.375" style="39" customWidth="1"/>
    <col min="3" max="3" width="21.625" style="39" customWidth="1"/>
    <col min="4" max="4" width="11" style="39" customWidth="1"/>
    <col min="5" max="5" width="11.5" style="39" customWidth="1"/>
    <col min="6" max="6" width="10.5" style="39" customWidth="1"/>
    <col min="7" max="7" width="13.125" style="39" customWidth="1"/>
    <col min="8" max="8" width="10.125" style="39" customWidth="1"/>
    <col min="9" max="9" width="9.625" style="39" customWidth="1"/>
    <col min="10" max="10" width="2.125" style="39" customWidth="1"/>
    <col min="11" max="11" width="5.875" style="39" customWidth="1"/>
    <col min="12" max="12" width="6.875" style="39" customWidth="1"/>
    <col min="13" max="13" width="96" style="39" customWidth="1"/>
    <col min="14" max="17" width="10.875" style="39"/>
    <col min="18" max="18" width="14.125" style="39" customWidth="1"/>
    <col min="19" max="16384" width="10.875" style="39"/>
  </cols>
  <sheetData>
    <row r="1" spans="1:65" s="289" customFormat="1" ht="19.5" thickBot="1">
      <c r="A1" s="392" t="s">
        <v>760</v>
      </c>
      <c r="B1" s="291"/>
      <c r="C1" s="291"/>
      <c r="D1" s="291"/>
      <c r="E1" s="291"/>
      <c r="F1" s="291"/>
      <c r="G1" s="293"/>
      <c r="H1" s="291"/>
      <c r="I1" s="292"/>
      <c r="J1" s="293"/>
      <c r="K1" s="393"/>
      <c r="L1" s="393"/>
      <c r="M1" s="393"/>
      <c r="N1" s="393"/>
      <c r="O1" s="393"/>
      <c r="P1" s="393"/>
      <c r="Q1" s="393"/>
      <c r="R1" s="393"/>
      <c r="S1" s="393"/>
      <c r="T1" s="393"/>
      <c r="U1" s="393"/>
      <c r="V1" s="393"/>
      <c r="W1" s="393"/>
      <c r="X1" s="393"/>
      <c r="Y1" s="393"/>
      <c r="Z1" s="393"/>
      <c r="AA1" s="393"/>
      <c r="AB1" s="393"/>
      <c r="AC1" s="393"/>
      <c r="AD1" s="393"/>
      <c r="AE1" s="393"/>
      <c r="AF1" s="393"/>
      <c r="AG1" s="393"/>
      <c r="AH1" s="393"/>
      <c r="AI1" s="393"/>
      <c r="AJ1" s="393"/>
      <c r="AK1" s="393"/>
      <c r="AL1" s="393"/>
      <c r="AM1" s="393"/>
      <c r="AN1" s="393"/>
      <c r="AO1" s="393"/>
      <c r="AP1" s="393"/>
      <c r="AQ1" s="393"/>
      <c r="AR1" s="393"/>
      <c r="AS1" s="393"/>
      <c r="AT1" s="393"/>
      <c r="AU1" s="393"/>
      <c r="AV1" s="393"/>
      <c r="AW1" s="393"/>
      <c r="AX1" s="393"/>
      <c r="AY1" s="393"/>
      <c r="AZ1" s="393"/>
      <c r="BA1" s="393"/>
      <c r="BB1" s="393"/>
      <c r="BC1" s="393"/>
      <c r="BD1" s="393"/>
      <c r="BE1" s="393"/>
      <c r="BF1" s="393"/>
      <c r="BG1" s="393"/>
      <c r="BH1" s="393"/>
      <c r="BI1" s="393"/>
      <c r="BJ1" s="393"/>
      <c r="BK1" s="393"/>
      <c r="BL1" s="393"/>
      <c r="BM1" s="393"/>
    </row>
    <row r="2" spans="1:65" ht="15.75" thickTop="1"/>
    <row r="3" spans="1:65" s="319" customFormat="1" ht="19.5" thickBot="1">
      <c r="A3" s="319" t="s">
        <v>0</v>
      </c>
      <c r="B3" s="319" t="s">
        <v>1</v>
      </c>
      <c r="C3" s="319" t="s">
        <v>2</v>
      </c>
      <c r="D3" s="320" t="s">
        <v>3</v>
      </c>
      <c r="E3" s="320" t="s">
        <v>4</v>
      </c>
      <c r="F3" s="320" t="s">
        <v>782</v>
      </c>
      <c r="G3" s="320" t="s">
        <v>51</v>
      </c>
      <c r="H3" s="320" t="s">
        <v>95</v>
      </c>
      <c r="I3" s="121" t="s">
        <v>779</v>
      </c>
      <c r="J3" s="121" t="s">
        <v>7</v>
      </c>
      <c r="K3" s="122" t="s">
        <v>8</v>
      </c>
      <c r="L3" s="122" t="s">
        <v>726</v>
      </c>
      <c r="M3" s="394" t="s">
        <v>50</v>
      </c>
      <c r="N3" s="394"/>
      <c r="O3" s="394"/>
      <c r="P3" s="394"/>
      <c r="Q3" s="394"/>
      <c r="R3" s="394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</row>
    <row r="4" spans="1:65" ht="18.75">
      <c r="A4" s="39" t="s">
        <v>261</v>
      </c>
      <c r="B4" s="39" t="s">
        <v>262</v>
      </c>
      <c r="C4" s="78" t="s">
        <v>28</v>
      </c>
      <c r="D4" s="129" t="s">
        <v>784</v>
      </c>
      <c r="E4" s="129" t="s">
        <v>870</v>
      </c>
      <c r="F4" s="307">
        <v>60.6</v>
      </c>
      <c r="G4" s="92" t="s">
        <v>255</v>
      </c>
      <c r="H4" s="39" t="s">
        <v>265</v>
      </c>
      <c r="I4" s="575">
        <v>34.07042766</v>
      </c>
      <c r="J4" s="441" t="s">
        <v>7</v>
      </c>
      <c r="K4" s="442">
        <v>0.33</v>
      </c>
      <c r="L4" s="227">
        <v>1</v>
      </c>
    </row>
    <row r="5" spans="1:65" s="1" customFormat="1" ht="15.75">
      <c r="D5" s="549"/>
      <c r="E5" s="549"/>
      <c r="F5" s="549"/>
      <c r="H5" s="549"/>
      <c r="I5" s="125"/>
      <c r="J5" s="125"/>
      <c r="K5" s="126"/>
      <c r="L5" s="126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</row>
    <row r="6" spans="1:65" s="78" customFormat="1" ht="18.75">
      <c r="A6" s="78" t="s">
        <v>31</v>
      </c>
      <c r="B6" s="78" t="s">
        <v>32</v>
      </c>
      <c r="C6" s="78" t="s">
        <v>53</v>
      </c>
      <c r="D6" s="129" t="s">
        <v>761</v>
      </c>
      <c r="E6" s="129" t="s">
        <v>762</v>
      </c>
      <c r="F6" s="129">
        <v>68.34</v>
      </c>
      <c r="G6" s="81" t="s">
        <v>29</v>
      </c>
      <c r="H6" s="81" t="s">
        <v>30</v>
      </c>
      <c r="I6" s="288">
        <v>34.445527874865107</v>
      </c>
      <c r="J6" s="125" t="s">
        <v>7</v>
      </c>
      <c r="K6" s="126">
        <v>9.5393180072022563E-2</v>
      </c>
      <c r="L6" s="133">
        <v>2</v>
      </c>
      <c r="M6" s="78" t="s">
        <v>811</v>
      </c>
      <c r="R6" s="301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</row>
    <row r="7" spans="1:65" s="78" customFormat="1" ht="18.75">
      <c r="A7" s="78" t="s">
        <v>26</v>
      </c>
      <c r="B7" s="78" t="s">
        <v>27</v>
      </c>
      <c r="C7" s="78" t="s">
        <v>28</v>
      </c>
      <c r="D7" s="129" t="s">
        <v>763</v>
      </c>
      <c r="E7" s="129" t="s">
        <v>764</v>
      </c>
      <c r="F7" s="129">
        <v>68.48</v>
      </c>
      <c r="G7" s="81" t="s">
        <v>29</v>
      </c>
      <c r="H7" s="81" t="s">
        <v>30</v>
      </c>
      <c r="I7" s="288">
        <v>34.525609451840062</v>
      </c>
      <c r="J7" s="125" t="s">
        <v>7</v>
      </c>
      <c r="K7" s="126">
        <v>5.7233856600522548E-2</v>
      </c>
      <c r="L7" s="133">
        <v>2</v>
      </c>
      <c r="M7" s="78" t="s">
        <v>56</v>
      </c>
      <c r="R7" s="301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</row>
    <row r="8" spans="1:65" ht="18.75">
      <c r="A8" s="39" t="s">
        <v>260</v>
      </c>
      <c r="B8" s="39" t="s">
        <v>263</v>
      </c>
      <c r="C8" s="39" t="s">
        <v>28</v>
      </c>
      <c r="D8" s="129" t="s">
        <v>763</v>
      </c>
      <c r="E8" s="129" t="s">
        <v>764</v>
      </c>
      <c r="F8" s="158">
        <v>72.7</v>
      </c>
      <c r="G8" s="92" t="s">
        <v>255</v>
      </c>
      <c r="H8" s="39" t="s">
        <v>264</v>
      </c>
      <c r="I8" s="443">
        <v>34.49</v>
      </c>
      <c r="J8" s="444" t="s">
        <v>7</v>
      </c>
      <c r="K8" s="442">
        <v>0.22</v>
      </c>
      <c r="L8" s="227">
        <v>3</v>
      </c>
      <c r="M8" s="78" t="s">
        <v>810</v>
      </c>
    </row>
    <row r="9" spans="1:65" s="78" customFormat="1" ht="15.75">
      <c r="D9" s="129"/>
      <c r="E9" s="129"/>
      <c r="F9" s="129"/>
      <c r="G9" s="81"/>
      <c r="H9" s="81"/>
      <c r="I9" s="288"/>
      <c r="J9" s="125"/>
      <c r="K9" s="126"/>
      <c r="L9" s="133"/>
      <c r="R9" s="301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</row>
    <row r="10" spans="1:65" s="78" customFormat="1" ht="18.75">
      <c r="A10" s="78" t="s">
        <v>33</v>
      </c>
      <c r="B10" s="78" t="s">
        <v>55</v>
      </c>
      <c r="C10" s="78" t="s">
        <v>52</v>
      </c>
      <c r="D10" s="129" t="s">
        <v>765</v>
      </c>
      <c r="E10" s="129" t="s">
        <v>766</v>
      </c>
      <c r="F10" s="129">
        <v>67.61</v>
      </c>
      <c r="G10" s="81" t="s">
        <v>21</v>
      </c>
      <c r="H10" s="81" t="s">
        <v>15</v>
      </c>
      <c r="I10" s="288">
        <v>34.452011599999999</v>
      </c>
      <c r="J10" s="125" t="s">
        <v>7</v>
      </c>
      <c r="K10" s="126">
        <v>0.24</v>
      </c>
      <c r="L10" s="133">
        <v>2</v>
      </c>
      <c r="M10" s="80" t="s">
        <v>54</v>
      </c>
      <c r="R10" s="301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</row>
    <row r="11" spans="1:65" s="78" customFormat="1" ht="18.75">
      <c r="A11" s="78" t="s">
        <v>33</v>
      </c>
      <c r="B11" s="78" t="s">
        <v>55</v>
      </c>
      <c r="C11" s="78" t="s">
        <v>52</v>
      </c>
      <c r="D11" s="129" t="s">
        <v>765</v>
      </c>
      <c r="E11" s="129" t="s">
        <v>766</v>
      </c>
      <c r="F11" s="129">
        <v>68.61</v>
      </c>
      <c r="G11" s="81" t="s">
        <v>14</v>
      </c>
      <c r="H11" s="81" t="s">
        <v>22</v>
      </c>
      <c r="I11" s="288">
        <v>34.532553999999998</v>
      </c>
      <c r="J11" s="125" t="s">
        <v>7</v>
      </c>
      <c r="K11" s="126">
        <v>0.09</v>
      </c>
      <c r="L11" s="133">
        <v>2</v>
      </c>
      <c r="M11" s="80" t="s">
        <v>57</v>
      </c>
      <c r="R11" s="301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</row>
    <row r="12" spans="1:65" s="78" customFormat="1" ht="18.75">
      <c r="A12" s="78" t="s">
        <v>34</v>
      </c>
      <c r="B12" s="78" t="s">
        <v>35</v>
      </c>
      <c r="C12" s="78" t="s">
        <v>52</v>
      </c>
      <c r="D12" s="129" t="s">
        <v>767</v>
      </c>
      <c r="E12" s="129" t="s">
        <v>768</v>
      </c>
      <c r="F12" s="129">
        <v>56.22</v>
      </c>
      <c r="G12" s="81" t="s">
        <v>14</v>
      </c>
      <c r="H12" s="81" t="s">
        <v>22</v>
      </c>
      <c r="I12" s="288">
        <v>34.340210228783995</v>
      </c>
      <c r="J12" s="125" t="s">
        <v>7</v>
      </c>
      <c r="K12" s="126">
        <v>0.14968399922170245</v>
      </c>
      <c r="L12" s="133">
        <v>2</v>
      </c>
      <c r="M12" s="80" t="s">
        <v>36</v>
      </c>
      <c r="R12" s="301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</row>
    <row r="13" spans="1:65" s="78" customFormat="1" ht="15.75">
      <c r="D13" s="129"/>
      <c r="E13" s="129"/>
      <c r="F13" s="129"/>
      <c r="G13" s="81"/>
      <c r="H13" s="81"/>
      <c r="I13" s="288"/>
      <c r="J13" s="125"/>
      <c r="K13" s="126"/>
      <c r="L13" s="133"/>
      <c r="R13" s="301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</row>
    <row r="14" spans="1:65" s="78" customFormat="1" ht="18.75">
      <c r="A14" s="78" t="s">
        <v>42</v>
      </c>
      <c r="B14" s="78" t="s">
        <v>43</v>
      </c>
      <c r="C14" s="78" t="s">
        <v>52</v>
      </c>
      <c r="D14" s="129" t="s">
        <v>769</v>
      </c>
      <c r="E14" s="129" t="s">
        <v>770</v>
      </c>
      <c r="F14" s="129">
        <v>55.22</v>
      </c>
      <c r="G14" s="81" t="s">
        <v>44</v>
      </c>
      <c r="H14" s="81" t="s">
        <v>22</v>
      </c>
      <c r="I14" s="288">
        <v>34.624169497910003</v>
      </c>
      <c r="J14" s="125" t="s">
        <v>7</v>
      </c>
      <c r="K14" s="126">
        <v>0.15616732966490265</v>
      </c>
      <c r="L14" s="133">
        <v>2</v>
      </c>
      <c r="M14" s="80" t="s">
        <v>45</v>
      </c>
      <c r="R14" s="301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</row>
    <row r="15" spans="1:65" s="78" customFormat="1" ht="15.75">
      <c r="G15" s="81" t="s">
        <v>14</v>
      </c>
      <c r="H15" s="81" t="s">
        <v>41</v>
      </c>
      <c r="I15" s="288">
        <v>34.794316800000004</v>
      </c>
      <c r="J15" s="125" t="s">
        <v>7</v>
      </c>
      <c r="K15" s="126">
        <v>0.33</v>
      </c>
      <c r="L15" s="133">
        <v>2</v>
      </c>
      <c r="M15" s="80" t="s">
        <v>46</v>
      </c>
      <c r="R15" s="302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</row>
    <row r="16" spans="1:65" s="78" customFormat="1" ht="18.75">
      <c r="A16" s="78" t="s">
        <v>47</v>
      </c>
      <c r="B16" s="78" t="s">
        <v>58</v>
      </c>
      <c r="C16" s="78" t="s">
        <v>52</v>
      </c>
      <c r="D16" s="129" t="s">
        <v>771</v>
      </c>
      <c r="E16" s="129" t="s">
        <v>772</v>
      </c>
      <c r="F16" s="129">
        <v>59.57</v>
      </c>
      <c r="G16" s="130" t="s">
        <v>14</v>
      </c>
      <c r="H16" s="81" t="s">
        <v>15</v>
      </c>
      <c r="I16" s="308">
        <v>28.340857</v>
      </c>
      <c r="J16" s="309" t="s">
        <v>7</v>
      </c>
      <c r="K16" s="310">
        <v>0.28999999999999998</v>
      </c>
      <c r="L16" s="196">
        <v>2</v>
      </c>
      <c r="M16" s="78" t="s">
        <v>780</v>
      </c>
      <c r="R16" s="304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</row>
    <row r="17" spans="1:65" s="78" customFormat="1" ht="15.75">
      <c r="D17" s="129"/>
      <c r="E17" s="129"/>
      <c r="F17" s="129"/>
      <c r="G17" s="81"/>
      <c r="H17" s="81"/>
      <c r="I17" s="158"/>
      <c r="J17" s="193"/>
      <c r="K17" s="194"/>
      <c r="L17" s="196"/>
      <c r="R17" s="301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</row>
    <row r="18" spans="1:65" s="78" customFormat="1" ht="18">
      <c r="A18" s="78" t="s">
        <v>37</v>
      </c>
      <c r="B18" s="78" t="s">
        <v>38</v>
      </c>
      <c r="C18" s="78" t="s">
        <v>52</v>
      </c>
      <c r="D18" s="129" t="s">
        <v>773</v>
      </c>
      <c r="E18" s="129" t="s">
        <v>774</v>
      </c>
      <c r="F18" s="129">
        <v>68.48</v>
      </c>
      <c r="G18" s="81" t="s">
        <v>21</v>
      </c>
      <c r="H18" s="81" t="s">
        <v>22</v>
      </c>
      <c r="I18" s="158">
        <v>35.402617932301666</v>
      </c>
      <c r="J18" s="195" t="s">
        <v>7</v>
      </c>
      <c r="K18" s="303">
        <v>0.16510014681582816</v>
      </c>
      <c r="L18" s="196">
        <v>2</v>
      </c>
      <c r="M18" s="80" t="s">
        <v>59</v>
      </c>
      <c r="R18" s="301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</row>
    <row r="19" spans="1:65" s="78" customFormat="1" ht="18">
      <c r="A19" s="78" t="s">
        <v>37</v>
      </c>
      <c r="B19" s="78" t="s">
        <v>38</v>
      </c>
      <c r="C19" s="78" t="s">
        <v>52</v>
      </c>
      <c r="D19" s="129" t="s">
        <v>773</v>
      </c>
      <c r="E19" s="129" t="s">
        <v>774</v>
      </c>
      <c r="F19" s="129">
        <v>69.48</v>
      </c>
      <c r="G19" s="81" t="s">
        <v>14</v>
      </c>
      <c r="H19" s="81" t="s">
        <v>15</v>
      </c>
      <c r="I19" s="158">
        <v>34.743977799999996</v>
      </c>
      <c r="J19" s="195" t="s">
        <v>7</v>
      </c>
      <c r="K19" s="303">
        <v>0.63</v>
      </c>
      <c r="L19" s="196">
        <v>2</v>
      </c>
      <c r="M19" s="80" t="s">
        <v>966</v>
      </c>
      <c r="R19" s="301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</row>
    <row r="20" spans="1:65" s="78" customFormat="1" ht="18.75">
      <c r="A20" s="78" t="s">
        <v>40</v>
      </c>
      <c r="B20" s="78" t="s">
        <v>35</v>
      </c>
      <c r="C20" s="78" t="s">
        <v>52</v>
      </c>
      <c r="D20" s="129" t="s">
        <v>775</v>
      </c>
      <c r="E20" s="129" t="s">
        <v>776</v>
      </c>
      <c r="F20" s="82">
        <v>57</v>
      </c>
      <c r="G20" s="130" t="s">
        <v>14</v>
      </c>
      <c r="H20" s="81" t="s">
        <v>22</v>
      </c>
      <c r="I20" s="308">
        <v>30.08</v>
      </c>
      <c r="J20" s="309" t="s">
        <v>7</v>
      </c>
      <c r="K20" s="310">
        <v>1.04</v>
      </c>
      <c r="L20" s="196">
        <v>2</v>
      </c>
      <c r="M20" s="80" t="s">
        <v>967</v>
      </c>
      <c r="R20" s="304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</row>
    <row r="21" spans="1:65" s="78" customFormat="1" ht="15.75">
      <c r="D21" s="129"/>
      <c r="E21" s="129"/>
      <c r="F21" s="129"/>
      <c r="G21" s="130"/>
      <c r="H21" s="81"/>
      <c r="I21" s="305"/>
      <c r="J21" s="85"/>
      <c r="K21" s="86"/>
      <c r="L21" s="133"/>
      <c r="M21" s="80"/>
      <c r="R21" s="304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</row>
    <row r="22" spans="1:65" s="78" customFormat="1" ht="18">
      <c r="A22" s="78" t="s">
        <v>48</v>
      </c>
      <c r="B22" s="78" t="s">
        <v>49</v>
      </c>
      <c r="C22" s="78" t="s">
        <v>28</v>
      </c>
      <c r="D22" s="129" t="s">
        <v>777</v>
      </c>
      <c r="E22" s="129" t="s">
        <v>778</v>
      </c>
      <c r="F22" s="129">
        <v>73.55</v>
      </c>
      <c r="G22" s="81" t="s">
        <v>14</v>
      </c>
      <c r="H22" s="81" t="s">
        <v>15</v>
      </c>
      <c r="I22" s="305">
        <v>34.391604799999996</v>
      </c>
      <c r="J22" s="85" t="s">
        <v>7</v>
      </c>
      <c r="K22" s="86">
        <v>0.22</v>
      </c>
      <c r="L22" s="133">
        <v>2</v>
      </c>
      <c r="M22" s="80" t="s">
        <v>383</v>
      </c>
      <c r="N22" s="39"/>
      <c r="R22" s="306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</row>
    <row r="23" spans="1:65" s="78" customFormat="1" ht="18">
      <c r="A23" s="78" t="s">
        <v>48</v>
      </c>
      <c r="B23" s="78" t="s">
        <v>49</v>
      </c>
      <c r="C23" s="78" t="s">
        <v>28</v>
      </c>
      <c r="D23" s="129" t="s">
        <v>777</v>
      </c>
      <c r="E23" s="129" t="s">
        <v>778</v>
      </c>
      <c r="F23" s="129">
        <v>74.55</v>
      </c>
      <c r="G23" s="81" t="s">
        <v>14</v>
      </c>
      <c r="H23" s="39" t="s">
        <v>41</v>
      </c>
      <c r="I23" s="305">
        <v>35.599740799999999</v>
      </c>
      <c r="J23" s="85" t="s">
        <v>7</v>
      </c>
      <c r="K23" s="159">
        <v>0.11</v>
      </c>
      <c r="L23" s="227">
        <v>2</v>
      </c>
      <c r="M23" s="78" t="s">
        <v>384</v>
      </c>
      <c r="N23" s="39"/>
      <c r="R23" s="306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</row>
    <row r="24" spans="1:65" ht="15.75">
      <c r="A24" s="337"/>
      <c r="B24" s="337"/>
      <c r="C24" s="337"/>
      <c r="D24" s="337"/>
      <c r="E24" s="337"/>
      <c r="F24" s="337"/>
      <c r="G24" s="338" t="s">
        <v>396</v>
      </c>
      <c r="H24" s="337"/>
      <c r="I24" s="339">
        <v>34.530628493342739</v>
      </c>
      <c r="J24" s="337"/>
      <c r="K24" s="337"/>
      <c r="L24" s="337"/>
      <c r="M24" s="337"/>
    </row>
    <row r="25" spans="1:65" ht="15.75">
      <c r="A25" s="65" t="s">
        <v>798</v>
      </c>
      <c r="D25" s="39" t="s">
        <v>860</v>
      </c>
      <c r="L25" s="227"/>
    </row>
    <row r="26" spans="1:65" ht="15.75">
      <c r="A26" s="337" t="s">
        <v>984</v>
      </c>
      <c r="B26" s="337"/>
      <c r="C26" s="337"/>
      <c r="D26" s="337"/>
      <c r="E26" s="337"/>
      <c r="F26" s="337"/>
      <c r="G26" s="337"/>
      <c r="H26" s="337"/>
      <c r="I26" s="337"/>
      <c r="J26" s="337"/>
      <c r="K26" s="337"/>
      <c r="L26" s="337"/>
      <c r="M26" s="337"/>
    </row>
    <row r="29" spans="1:65">
      <c r="N29" s="39">
        <f>28.2/28.02</f>
        <v>1.0064239828693791</v>
      </c>
      <c r="O29" s="39">
        <f>N29*31.51</f>
        <v>31.712419700214134</v>
      </c>
    </row>
  </sheetData>
  <phoneticPr fontId="17" type="noConversion"/>
  <pageMargins left="0.5" right="0.5" top="1" bottom="1" header="0.5" footer="0.5"/>
  <pageSetup scale="64" orientation="portrait" horizontalDpi="4294967292" verticalDpi="4294967292"/>
  <headerFooter>
    <oddFooter>&amp;L&amp;"Calibri,Regular"&amp;K000000&amp;D&amp;C&amp;"Calibri,Regular"&amp;K000000&amp;Z&amp;F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I38"/>
  <sheetViews>
    <sheetView topLeftCell="A7" zoomScale="128" zoomScaleNormal="128" workbookViewId="0">
      <selection activeCell="L26" sqref="L26"/>
    </sheetView>
  </sheetViews>
  <sheetFormatPr defaultColWidth="10.875" defaultRowHeight="15.75"/>
  <cols>
    <col min="1" max="1" width="9.625" style="39" customWidth="1"/>
    <col min="2" max="2" width="19.5" style="65" customWidth="1"/>
    <col min="3" max="3" width="24" style="39" customWidth="1"/>
    <col min="4" max="4" width="10.375" style="39" customWidth="1"/>
    <col min="5" max="5" width="11.375" style="39" customWidth="1"/>
    <col min="6" max="6" width="12.625" style="39" customWidth="1"/>
    <col min="7" max="7" width="15.875" style="39" customWidth="1"/>
    <col min="8" max="8" width="7.125" style="39" customWidth="1"/>
    <col min="9" max="9" width="2" style="39" customWidth="1"/>
    <col min="10" max="10" width="4.875" style="39" customWidth="1"/>
    <col min="11" max="11" width="5.875" style="182" customWidth="1"/>
    <col min="12" max="12" width="14.125" style="39" customWidth="1"/>
    <col min="13" max="13" width="15.125" customWidth="1"/>
    <col min="14" max="14" width="8.375" customWidth="1"/>
    <col min="15" max="16384" width="10.875" style="39"/>
  </cols>
  <sheetData>
    <row r="1" spans="1:35" ht="19.5" thickBot="1">
      <c r="A1" s="392" t="s">
        <v>821</v>
      </c>
      <c r="B1" s="398"/>
      <c r="C1" s="393"/>
      <c r="D1" s="393"/>
      <c r="E1" s="393"/>
      <c r="F1" s="393"/>
      <c r="G1" s="393"/>
      <c r="H1" s="393"/>
      <c r="I1" s="393"/>
      <c r="J1" s="393"/>
      <c r="K1" s="399"/>
      <c r="L1" s="393"/>
    </row>
    <row r="2" spans="1:35" s="77" customFormat="1" ht="17.25" thickTop="1" thickBot="1">
      <c r="A2" s="77" t="s">
        <v>0</v>
      </c>
      <c r="B2" s="77" t="s">
        <v>1</v>
      </c>
      <c r="C2" s="77" t="s">
        <v>2</v>
      </c>
      <c r="D2" s="316" t="s">
        <v>857</v>
      </c>
      <c r="E2" s="316" t="s">
        <v>858</v>
      </c>
      <c r="F2" s="316" t="s">
        <v>5</v>
      </c>
      <c r="G2" s="316" t="s">
        <v>95</v>
      </c>
      <c r="H2" s="19" t="s">
        <v>6</v>
      </c>
      <c r="I2" s="19" t="s">
        <v>7</v>
      </c>
      <c r="J2" s="20" t="s">
        <v>8</v>
      </c>
      <c r="K2" s="351" t="s">
        <v>296</v>
      </c>
      <c r="L2" s="77" t="s">
        <v>344</v>
      </c>
      <c r="M2" s="352"/>
      <c r="N2" s="352"/>
      <c r="O2" s="66"/>
      <c r="P2" s="66"/>
      <c r="Q2" s="66"/>
      <c r="R2" s="66"/>
      <c r="S2" s="66"/>
      <c r="T2" s="66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</row>
    <row r="3" spans="1:35" s="162" customFormat="1">
      <c r="A3" s="162" t="s">
        <v>820</v>
      </c>
      <c r="D3" s="183"/>
      <c r="E3" s="183"/>
      <c r="F3" s="183"/>
      <c r="G3" s="183"/>
      <c r="H3" s="184">
        <v>30.19</v>
      </c>
      <c r="I3" s="185" t="s">
        <v>7</v>
      </c>
      <c r="J3" s="186">
        <v>0.16</v>
      </c>
      <c r="K3" s="187"/>
      <c r="M3"/>
      <c r="N3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</row>
    <row r="4" spans="1:35" s="10" customFormat="1">
      <c r="B4" s="74"/>
      <c r="D4" s="2"/>
      <c r="E4" s="2"/>
      <c r="F4" s="2"/>
      <c r="G4" s="2"/>
      <c r="H4" s="5"/>
      <c r="I4" s="5"/>
      <c r="J4" s="3"/>
      <c r="K4" s="161"/>
      <c r="M4"/>
      <c r="N4"/>
      <c r="O4" s="67"/>
      <c r="P4" s="67"/>
      <c r="Q4" s="67"/>
      <c r="R4" s="67"/>
      <c r="S4" s="67"/>
      <c r="T4" s="67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</row>
    <row r="5" spans="1:35">
      <c r="B5" s="336" t="s">
        <v>337</v>
      </c>
      <c r="J5" s="92"/>
    </row>
    <row r="6" spans="1:35">
      <c r="A6" s="65" t="s">
        <v>338</v>
      </c>
    </row>
    <row r="7" spans="1:35" s="81" customFormat="1">
      <c r="A7" s="81" t="s">
        <v>313</v>
      </c>
      <c r="B7" s="81" t="s">
        <v>216</v>
      </c>
      <c r="C7" s="81" t="s">
        <v>314</v>
      </c>
      <c r="D7" s="83" t="s">
        <v>865</v>
      </c>
      <c r="E7" s="83" t="s">
        <v>315</v>
      </c>
      <c r="F7" s="81" t="s">
        <v>44</v>
      </c>
      <c r="G7" s="81" t="s">
        <v>129</v>
      </c>
      <c r="H7" s="124">
        <v>30.99</v>
      </c>
      <c r="I7" s="125" t="s">
        <v>7</v>
      </c>
      <c r="J7" s="126">
        <v>0.09</v>
      </c>
      <c r="K7" s="83">
        <v>1</v>
      </c>
      <c r="L7" s="39"/>
      <c r="M7"/>
      <c r="N7"/>
    </row>
    <row r="8" spans="1:35" s="81" customFormat="1">
      <c r="A8" s="81" t="s">
        <v>309</v>
      </c>
      <c r="B8" s="81" t="s">
        <v>216</v>
      </c>
      <c r="C8" s="81" t="s">
        <v>310</v>
      </c>
      <c r="D8" s="83" t="s">
        <v>311</v>
      </c>
      <c r="E8" s="83" t="s">
        <v>312</v>
      </c>
      <c r="F8" s="81" t="s">
        <v>44</v>
      </c>
      <c r="G8" s="81" t="s">
        <v>129</v>
      </c>
      <c r="H8" s="124">
        <v>31.27</v>
      </c>
      <c r="I8" s="125" t="s">
        <v>7</v>
      </c>
      <c r="J8" s="126">
        <v>0.05</v>
      </c>
      <c r="K8" s="83">
        <v>1</v>
      </c>
      <c r="L8" s="39"/>
      <c r="M8"/>
      <c r="N8"/>
    </row>
    <row r="9" spans="1:35" s="81" customFormat="1">
      <c r="A9" s="81" t="s">
        <v>309</v>
      </c>
      <c r="B9" s="81" t="s">
        <v>216</v>
      </c>
      <c r="C9" s="81" t="s">
        <v>310</v>
      </c>
      <c r="D9" s="83" t="s">
        <v>311</v>
      </c>
      <c r="E9" s="83" t="s">
        <v>312</v>
      </c>
      <c r="F9" s="81" t="s">
        <v>21</v>
      </c>
      <c r="G9" s="81" t="s">
        <v>129</v>
      </c>
      <c r="H9" s="124">
        <v>31.31</v>
      </c>
      <c r="I9" s="125" t="s">
        <v>7</v>
      </c>
      <c r="J9" s="126">
        <v>0.08</v>
      </c>
      <c r="K9" s="83">
        <v>1</v>
      </c>
      <c r="L9" s="39"/>
      <c r="M9"/>
      <c r="N9"/>
    </row>
    <row r="10" spans="1:35" s="81" customFormat="1">
      <c r="A10" s="81" t="s">
        <v>595</v>
      </c>
      <c r="B10" s="81" t="s">
        <v>216</v>
      </c>
      <c r="C10" s="81" t="s">
        <v>578</v>
      </c>
      <c r="D10" s="163" t="s">
        <v>597</v>
      </c>
      <c r="E10" s="163" t="s">
        <v>596</v>
      </c>
      <c r="F10" s="80" t="s">
        <v>14</v>
      </c>
      <c r="G10" s="78" t="s">
        <v>15</v>
      </c>
      <c r="H10" s="124">
        <v>31.81</v>
      </c>
      <c r="I10" s="125" t="s">
        <v>7</v>
      </c>
      <c r="J10" s="126">
        <v>0.16</v>
      </c>
      <c r="K10" s="83">
        <v>2</v>
      </c>
      <c r="L10" s="78" t="s">
        <v>656</v>
      </c>
      <c r="M10"/>
      <c r="N10"/>
    </row>
    <row r="11" spans="1:35">
      <c r="A11" s="1" t="s">
        <v>339</v>
      </c>
    </row>
    <row r="12" spans="1:35" s="81" customFormat="1">
      <c r="A12" s="78" t="s">
        <v>305</v>
      </c>
      <c r="B12" s="81" t="s">
        <v>345</v>
      </c>
      <c r="C12" s="78" t="s">
        <v>306</v>
      </c>
      <c r="D12" s="79" t="s">
        <v>307</v>
      </c>
      <c r="E12" s="79" t="s">
        <v>308</v>
      </c>
      <c r="F12" s="80" t="s">
        <v>14</v>
      </c>
      <c r="G12" s="81" t="s">
        <v>129</v>
      </c>
      <c r="H12" s="276">
        <v>30.17</v>
      </c>
      <c r="I12" s="513" t="s">
        <v>7</v>
      </c>
      <c r="J12" s="514">
        <v>0.08</v>
      </c>
      <c r="K12" s="83">
        <v>1</v>
      </c>
      <c r="L12" s="39"/>
      <c r="M12"/>
      <c r="N12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80"/>
    </row>
    <row r="13" spans="1:35" s="81" customFormat="1">
      <c r="A13" s="81" t="s">
        <v>323</v>
      </c>
      <c r="B13" s="81" t="s">
        <v>340</v>
      </c>
      <c r="C13" s="81" t="s">
        <v>324</v>
      </c>
      <c r="D13" s="83" t="s">
        <v>883</v>
      </c>
      <c r="E13" s="83" t="s">
        <v>325</v>
      </c>
      <c r="F13" s="81" t="s">
        <v>29</v>
      </c>
      <c r="G13" s="81" t="s">
        <v>326</v>
      </c>
      <c r="H13" s="515">
        <v>30.36</v>
      </c>
      <c r="I13" s="516" t="s">
        <v>7</v>
      </c>
      <c r="J13" s="242">
        <v>0.03</v>
      </c>
      <c r="K13" s="83">
        <v>1</v>
      </c>
      <c r="L13" s="39"/>
      <c r="M13"/>
      <c r="N13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</row>
    <row r="14" spans="1:35" s="81" customFormat="1">
      <c r="A14" s="78" t="s">
        <v>316</v>
      </c>
      <c r="B14" s="81" t="s">
        <v>216</v>
      </c>
      <c r="C14" s="78" t="s">
        <v>317</v>
      </c>
      <c r="D14" s="83" t="s">
        <v>318</v>
      </c>
      <c r="E14" s="87" t="s">
        <v>319</v>
      </c>
      <c r="F14" s="81" t="s">
        <v>44</v>
      </c>
      <c r="G14" s="81" t="s">
        <v>129</v>
      </c>
      <c r="H14" s="124">
        <v>30.72</v>
      </c>
      <c r="I14" s="513" t="s">
        <v>7</v>
      </c>
      <c r="J14" s="514">
        <v>0.06</v>
      </c>
      <c r="K14" s="83">
        <v>1</v>
      </c>
      <c r="L14" s="39"/>
      <c r="M14"/>
      <c r="N14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</row>
    <row r="15" spans="1:35" s="81" customFormat="1">
      <c r="A15" s="78" t="s">
        <v>336</v>
      </c>
      <c r="B15" s="81" t="s">
        <v>216</v>
      </c>
      <c r="C15" s="78" t="s">
        <v>320</v>
      </c>
      <c r="D15" s="83" t="s">
        <v>321</v>
      </c>
      <c r="E15" s="87" t="s">
        <v>322</v>
      </c>
      <c r="F15" s="81" t="s">
        <v>44</v>
      </c>
      <c r="G15" s="81" t="s">
        <v>129</v>
      </c>
      <c r="H15" s="124">
        <v>31.14</v>
      </c>
      <c r="I15" s="513" t="s">
        <v>7</v>
      </c>
      <c r="J15" s="514">
        <v>0.03</v>
      </c>
      <c r="K15" s="83">
        <v>1</v>
      </c>
      <c r="L15" s="39"/>
      <c r="M15"/>
      <c r="N15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</row>
    <row r="16" spans="1:35">
      <c r="D16" s="83"/>
    </row>
    <row r="17" spans="1:14" s="81" customFormat="1">
      <c r="A17" s="88"/>
      <c r="B17" s="397" t="s">
        <v>641</v>
      </c>
      <c r="C17" s="340"/>
      <c r="D17" s="39"/>
      <c r="E17" s="83"/>
      <c r="H17" s="89"/>
      <c r="K17" s="85"/>
      <c r="L17" s="39"/>
      <c r="M17"/>
      <c r="N17"/>
    </row>
    <row r="18" spans="1:14">
      <c r="A18" s="65" t="s">
        <v>338</v>
      </c>
    </row>
    <row r="19" spans="1:14">
      <c r="A19" s="39" t="s">
        <v>579</v>
      </c>
      <c r="B19" s="39" t="s">
        <v>1012</v>
      </c>
      <c r="C19" s="39" t="s">
        <v>581</v>
      </c>
      <c r="D19" s="445" t="s">
        <v>871</v>
      </c>
      <c r="E19" s="445" t="s">
        <v>872</v>
      </c>
      <c r="F19" s="81" t="s">
        <v>21</v>
      </c>
      <c r="G19" s="39" t="s">
        <v>22</v>
      </c>
      <c r="H19" s="93">
        <v>29.738181818181815</v>
      </c>
      <c r="I19" s="30" t="s">
        <v>7</v>
      </c>
      <c r="J19" s="92">
        <v>0.4</v>
      </c>
      <c r="K19" s="182">
        <v>3</v>
      </c>
      <c r="L19" s="39" t="s">
        <v>593</v>
      </c>
    </row>
    <row r="20" spans="1:14">
      <c r="A20" s="39" t="s">
        <v>580</v>
      </c>
      <c r="B20" s="39" t="s">
        <v>1011</v>
      </c>
      <c r="C20" s="39" t="s">
        <v>582</v>
      </c>
      <c r="D20" s="445" t="s">
        <v>873</v>
      </c>
      <c r="E20" s="445" t="s">
        <v>874</v>
      </c>
      <c r="F20" s="81" t="s">
        <v>21</v>
      </c>
      <c r="G20" s="39" t="s">
        <v>22</v>
      </c>
      <c r="H20" s="93">
        <v>31.481454545454543</v>
      </c>
      <c r="I20" s="30" t="s">
        <v>7</v>
      </c>
      <c r="J20" s="92">
        <v>0.4</v>
      </c>
      <c r="K20" s="182">
        <v>3</v>
      </c>
    </row>
    <row r="21" spans="1:14">
      <c r="A21" s="39" t="s">
        <v>583</v>
      </c>
      <c r="B21" s="39" t="s">
        <v>342</v>
      </c>
      <c r="C21" s="39" t="s">
        <v>586</v>
      </c>
      <c r="D21" s="445" t="s">
        <v>875</v>
      </c>
      <c r="E21" s="445" t="s">
        <v>876</v>
      </c>
      <c r="F21" s="81" t="s">
        <v>44</v>
      </c>
      <c r="G21" s="39" t="s">
        <v>22</v>
      </c>
      <c r="H21" s="93">
        <v>32.27105454545454</v>
      </c>
      <c r="I21" s="30" t="s">
        <v>7</v>
      </c>
      <c r="J21" s="159">
        <v>0.85</v>
      </c>
      <c r="K21" s="182">
        <v>3</v>
      </c>
    </row>
    <row r="22" spans="1:14">
      <c r="A22" s="39" t="s">
        <v>584</v>
      </c>
      <c r="B22" s="39" t="s">
        <v>592</v>
      </c>
      <c r="C22" s="39" t="s">
        <v>585</v>
      </c>
      <c r="D22" s="445" t="s">
        <v>877</v>
      </c>
      <c r="E22" s="445" t="s">
        <v>878</v>
      </c>
      <c r="F22" s="81" t="s">
        <v>44</v>
      </c>
      <c r="G22" s="39" t="s">
        <v>22</v>
      </c>
      <c r="H22" s="93">
        <v>32.629963636363634</v>
      </c>
      <c r="I22" s="30" t="s">
        <v>7</v>
      </c>
      <c r="J22" s="159">
        <v>0.22</v>
      </c>
      <c r="K22" s="182">
        <v>3</v>
      </c>
      <c r="L22" s="39" t="s">
        <v>655</v>
      </c>
    </row>
    <row r="23" spans="1:14">
      <c r="A23" s="39" t="s">
        <v>588</v>
      </c>
      <c r="B23" s="39" t="s">
        <v>342</v>
      </c>
      <c r="C23" s="39" t="s">
        <v>589</v>
      </c>
      <c r="D23" s="445" t="s">
        <v>879</v>
      </c>
      <c r="E23" s="445" t="s">
        <v>880</v>
      </c>
      <c r="F23" s="81" t="s">
        <v>44</v>
      </c>
      <c r="G23" s="39" t="s">
        <v>22</v>
      </c>
      <c r="H23" s="93">
        <v>33.73745454545454</v>
      </c>
      <c r="I23" s="30" t="s">
        <v>7</v>
      </c>
      <c r="J23" s="160">
        <v>0.6</v>
      </c>
      <c r="K23" s="182">
        <v>3</v>
      </c>
    </row>
    <row r="24" spans="1:14">
      <c r="A24" s="39" t="s">
        <v>587</v>
      </c>
      <c r="B24" s="39" t="s">
        <v>342</v>
      </c>
      <c r="C24" s="39" t="s">
        <v>590</v>
      </c>
      <c r="D24" s="445" t="s">
        <v>881</v>
      </c>
      <c r="E24" s="445" t="s">
        <v>882</v>
      </c>
      <c r="F24" s="81" t="s">
        <v>591</v>
      </c>
      <c r="G24" s="39" t="s">
        <v>22</v>
      </c>
      <c r="H24" s="93">
        <v>33.73745454545454</v>
      </c>
      <c r="I24" s="30" t="s">
        <v>7</v>
      </c>
      <c r="J24" s="92">
        <v>0.6</v>
      </c>
      <c r="K24" s="182">
        <v>3</v>
      </c>
    </row>
    <row r="25" spans="1:14">
      <c r="A25" s="39" t="s">
        <v>587</v>
      </c>
      <c r="B25" s="39" t="s">
        <v>342</v>
      </c>
      <c r="C25" s="39" t="s">
        <v>590</v>
      </c>
      <c r="D25" s="445" t="s">
        <v>881</v>
      </c>
      <c r="E25" s="445" t="s">
        <v>882</v>
      </c>
      <c r="F25" s="81" t="s">
        <v>44</v>
      </c>
      <c r="G25" s="39" t="s">
        <v>22</v>
      </c>
      <c r="H25" s="93">
        <v>34.1</v>
      </c>
      <c r="I25" s="30" t="s">
        <v>7</v>
      </c>
      <c r="J25" s="160">
        <v>1</v>
      </c>
      <c r="K25" s="182">
        <v>3</v>
      </c>
    </row>
    <row r="26" spans="1:14">
      <c r="A26" s="39" t="s">
        <v>647</v>
      </c>
      <c r="B26" s="39" t="s">
        <v>342</v>
      </c>
      <c r="C26" s="39" t="s">
        <v>643</v>
      </c>
      <c r="D26" s="400" t="s">
        <v>653</v>
      </c>
      <c r="E26" s="401" t="s">
        <v>654</v>
      </c>
      <c r="F26" s="191" t="s">
        <v>44</v>
      </c>
      <c r="G26" s="191" t="s">
        <v>41</v>
      </c>
      <c r="H26" s="489">
        <v>32.549999999999997</v>
      </c>
      <c r="I26" s="517" t="s">
        <v>7</v>
      </c>
      <c r="J26" s="479">
        <v>0.06</v>
      </c>
      <c r="K26" s="182">
        <v>4</v>
      </c>
    </row>
    <row r="27" spans="1:14">
      <c r="A27" s="1" t="s">
        <v>339</v>
      </c>
    </row>
    <row r="28" spans="1:14" s="81" customFormat="1">
      <c r="A28" s="81" t="s">
        <v>327</v>
      </c>
      <c r="B28" s="81" t="s">
        <v>341</v>
      </c>
      <c r="C28" s="81" t="s">
        <v>343</v>
      </c>
      <c r="D28" s="83" t="s">
        <v>328</v>
      </c>
      <c r="E28" s="83" t="s">
        <v>329</v>
      </c>
      <c r="F28" s="81" t="s">
        <v>330</v>
      </c>
      <c r="G28" s="81" t="s">
        <v>129</v>
      </c>
      <c r="H28" s="84">
        <v>30.59</v>
      </c>
      <c r="I28" s="85" t="s">
        <v>7</v>
      </c>
      <c r="J28" s="86">
        <v>0.09</v>
      </c>
      <c r="K28" s="83">
        <v>1</v>
      </c>
      <c r="L28" s="39" t="s">
        <v>594</v>
      </c>
      <c r="M28"/>
      <c r="N28"/>
    </row>
    <row r="29" spans="1:14">
      <c r="A29" s="39" t="s">
        <v>301</v>
      </c>
      <c r="B29" s="39" t="s">
        <v>303</v>
      </c>
      <c r="C29" s="39" t="s">
        <v>302</v>
      </c>
      <c r="F29" s="81" t="s">
        <v>21</v>
      </c>
      <c r="G29" s="39" t="s">
        <v>304</v>
      </c>
      <c r="H29" s="93">
        <f>33.4*1.0122</f>
        <v>33.807479999999998</v>
      </c>
      <c r="I29" s="30" t="s">
        <v>7</v>
      </c>
      <c r="J29" s="92">
        <v>1.3</v>
      </c>
      <c r="K29" s="182">
        <v>5</v>
      </c>
    </row>
    <row r="30" spans="1:14" s="81" customFormat="1">
      <c r="A30" s="81" t="s">
        <v>331</v>
      </c>
      <c r="B30" s="81" t="s">
        <v>332</v>
      </c>
      <c r="C30" s="81" t="s">
        <v>333</v>
      </c>
      <c r="D30" s="83" t="s">
        <v>334</v>
      </c>
      <c r="E30" s="83" t="s">
        <v>335</v>
      </c>
      <c r="F30" s="81" t="s">
        <v>21</v>
      </c>
      <c r="G30" s="81" t="s">
        <v>129</v>
      </c>
      <c r="H30" s="124">
        <v>35.47</v>
      </c>
      <c r="I30" s="125" t="s">
        <v>7</v>
      </c>
      <c r="J30" s="126">
        <v>0.08</v>
      </c>
      <c r="K30" s="83">
        <v>1</v>
      </c>
      <c r="L30" s="39"/>
      <c r="M30"/>
      <c r="N30"/>
    </row>
    <row r="31" spans="1:14" s="81" customFormat="1">
      <c r="A31" s="340" t="s">
        <v>331</v>
      </c>
      <c r="B31" s="340" t="s">
        <v>332</v>
      </c>
      <c r="C31" s="340" t="s">
        <v>333</v>
      </c>
      <c r="D31" s="341" t="s">
        <v>334</v>
      </c>
      <c r="E31" s="341" t="s">
        <v>335</v>
      </c>
      <c r="F31" s="340" t="s">
        <v>44</v>
      </c>
      <c r="G31" s="340" t="s">
        <v>129</v>
      </c>
      <c r="H31" s="518">
        <v>35.36</v>
      </c>
      <c r="I31" s="519" t="s">
        <v>7</v>
      </c>
      <c r="J31" s="520">
        <v>7.0000000000000007E-2</v>
      </c>
      <c r="K31" s="341">
        <v>1</v>
      </c>
      <c r="L31" s="337"/>
      <c r="M31"/>
      <c r="N31"/>
    </row>
    <row r="32" spans="1:14">
      <c r="A32" s="39" t="s">
        <v>1013</v>
      </c>
      <c r="B32" s="39"/>
    </row>
    <row r="33" spans="1:12">
      <c r="A33" s="336" t="s">
        <v>798</v>
      </c>
      <c r="B33" s="336"/>
      <c r="C33" s="337"/>
      <c r="D33" s="337"/>
      <c r="E33" s="337"/>
      <c r="F33" s="337"/>
      <c r="G33" s="337"/>
      <c r="H33" s="337"/>
      <c r="I33" s="337"/>
      <c r="J33" s="337"/>
      <c r="K33" s="403"/>
      <c r="L33" s="337"/>
    </row>
    <row r="34" spans="1:12">
      <c r="B34" s="39"/>
    </row>
    <row r="35" spans="1:12">
      <c r="B35" s="39"/>
      <c r="C35" s="181"/>
    </row>
    <row r="36" spans="1:12">
      <c r="F36" s="168" t="s">
        <v>624</v>
      </c>
      <c r="G36"/>
      <c r="H36" s="169">
        <f>AVERAGE(H7:H32)</f>
        <v>32.162152181818186</v>
      </c>
    </row>
    <row r="37" spans="1:12">
      <c r="F37" s="168" t="s">
        <v>625</v>
      </c>
      <c r="H37" s="169">
        <f>AVERAGE(H19:H36)</f>
        <v>32.895015062937063</v>
      </c>
    </row>
    <row r="38" spans="1:12">
      <c r="F38" s="168" t="s">
        <v>626</v>
      </c>
      <c r="H38" s="169">
        <f>AVERAGE(H7:H15)</f>
        <v>30.971250000000005</v>
      </c>
    </row>
  </sheetData>
  <phoneticPr fontId="17" type="noConversion"/>
  <pageMargins left="0.5" right="0.5" top="1" bottom="1" header="0.5" footer="0.5"/>
  <pageSetup scale="72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R49"/>
  <sheetViews>
    <sheetView zoomScale="142" zoomScaleNormal="142" workbookViewId="0">
      <pane ySplit="3" topLeftCell="A4" activePane="bottomLeft" state="frozen"/>
      <selection pane="bottomLeft" activeCell="J12" sqref="J12"/>
    </sheetView>
  </sheetViews>
  <sheetFormatPr defaultColWidth="10.875" defaultRowHeight="12.75"/>
  <cols>
    <col min="1" max="1" width="7.375" style="67" customWidth="1"/>
    <col min="2" max="2" width="26.375" style="67" customWidth="1"/>
    <col min="3" max="3" width="19.125" style="67" customWidth="1"/>
    <col min="4" max="4" width="9" style="67" customWidth="1"/>
    <col min="5" max="5" width="10.5" style="67" customWidth="1"/>
    <col min="6" max="6" width="10.875" style="67"/>
    <col min="7" max="7" width="8.375" style="67" customWidth="1"/>
    <col min="8" max="8" width="7.5" style="67" customWidth="1"/>
    <col min="9" max="9" width="2" style="67" customWidth="1"/>
    <col min="10" max="10" width="5.375" style="67" customWidth="1"/>
    <col min="11" max="11" width="7.875" style="67" customWidth="1"/>
    <col min="12" max="12" width="76" style="67" customWidth="1"/>
    <col min="13" max="16384" width="10.875" style="67"/>
  </cols>
  <sheetData>
    <row r="1" spans="1:13" ht="14.25">
      <c r="A1" s="170" t="s">
        <v>1025</v>
      </c>
      <c r="B1" s="170"/>
      <c r="C1" s="170"/>
      <c r="D1" s="170"/>
      <c r="E1" s="170"/>
      <c r="F1" s="170"/>
      <c r="G1" s="170"/>
      <c r="H1" s="51"/>
      <c r="I1" s="45"/>
      <c r="J1" s="46"/>
      <c r="K1" s="46"/>
      <c r="L1" s="51"/>
      <c r="M1" s="51"/>
    </row>
    <row r="2" spans="1:13" ht="5.0999999999999996" customHeight="1" thickBot="1">
      <c r="A2" s="332"/>
      <c r="B2" s="446"/>
      <c r="C2" s="446"/>
      <c r="D2" s="446"/>
      <c r="E2" s="446"/>
      <c r="F2" s="447"/>
      <c r="G2" s="446"/>
      <c r="H2" s="448"/>
      <c r="I2" s="449"/>
      <c r="J2" s="447"/>
      <c r="K2" s="447"/>
      <c r="L2" s="333"/>
      <c r="M2" s="51"/>
    </row>
    <row r="3" spans="1:13" s="66" customFormat="1" ht="14.25" thickTop="1" thickBot="1">
      <c r="A3" s="325" t="s">
        <v>0</v>
      </c>
      <c r="B3" s="325" t="s">
        <v>1</v>
      </c>
      <c r="C3" s="325" t="s">
        <v>2</v>
      </c>
      <c r="D3" s="330" t="s">
        <v>857</v>
      </c>
      <c r="E3" s="330" t="s">
        <v>858</v>
      </c>
      <c r="F3" s="326" t="s">
        <v>451</v>
      </c>
      <c r="G3" s="326" t="s">
        <v>95</v>
      </c>
      <c r="H3" s="365" t="s">
        <v>803</v>
      </c>
      <c r="I3" s="140" t="s">
        <v>7</v>
      </c>
      <c r="J3" s="141" t="s">
        <v>94</v>
      </c>
      <c r="K3" s="141" t="s">
        <v>296</v>
      </c>
      <c r="L3" s="330" t="s">
        <v>50</v>
      </c>
      <c r="M3" s="63"/>
    </row>
    <row r="4" spans="1:13" s="66" customFormat="1">
      <c r="A4" s="170"/>
      <c r="B4" s="170"/>
      <c r="C4" s="170"/>
      <c r="D4" s="63"/>
      <c r="E4" s="63"/>
      <c r="F4" s="450"/>
      <c r="G4" s="450"/>
      <c r="H4" s="222"/>
      <c r="I4" s="45"/>
      <c r="J4" s="46"/>
      <c r="K4" s="45"/>
      <c r="L4" s="63"/>
      <c r="M4" s="63"/>
    </row>
    <row r="5" spans="1:13" s="66" customFormat="1">
      <c r="A5" s="170" t="s">
        <v>1021</v>
      </c>
      <c r="B5" s="170"/>
      <c r="C5" s="170"/>
      <c r="D5" s="63"/>
      <c r="E5" s="63"/>
      <c r="F5" s="450"/>
      <c r="G5" s="450"/>
      <c r="H5" s="222"/>
      <c r="I5" s="45"/>
      <c r="J5" s="46"/>
      <c r="K5" s="45"/>
      <c r="L5" s="63"/>
      <c r="M5" s="63"/>
    </row>
    <row r="6" spans="1:13" ht="13.5">
      <c r="A6" s="23" t="s">
        <v>886</v>
      </c>
      <c r="B6" s="23" t="s">
        <v>887</v>
      </c>
      <c r="C6" s="51" t="s">
        <v>517</v>
      </c>
      <c r="D6" s="24" t="s">
        <v>888</v>
      </c>
      <c r="E6" s="24" t="s">
        <v>889</v>
      </c>
      <c r="F6" s="10" t="s">
        <v>14</v>
      </c>
      <c r="G6" s="10" t="s">
        <v>22</v>
      </c>
      <c r="H6" s="114">
        <v>33.042071020699503</v>
      </c>
      <c r="I6" s="114" t="s">
        <v>7</v>
      </c>
      <c r="J6" s="71">
        <v>0.20773629219059855</v>
      </c>
      <c r="K6" s="69">
        <v>1</v>
      </c>
    </row>
    <row r="7" spans="1:13" ht="13.5">
      <c r="A7" s="23" t="s">
        <v>890</v>
      </c>
      <c r="B7" s="23" t="s">
        <v>891</v>
      </c>
      <c r="C7" s="51" t="s">
        <v>517</v>
      </c>
      <c r="D7" s="24" t="s">
        <v>892</v>
      </c>
      <c r="E7" s="24" t="s">
        <v>893</v>
      </c>
      <c r="F7" s="10" t="s">
        <v>14</v>
      </c>
      <c r="G7" s="10" t="s">
        <v>22</v>
      </c>
      <c r="H7" s="114">
        <v>33.011877230549608</v>
      </c>
      <c r="I7" s="114" t="s">
        <v>7</v>
      </c>
      <c r="J7" s="71">
        <v>0.22</v>
      </c>
      <c r="K7" s="69">
        <v>1</v>
      </c>
    </row>
    <row r="8" spans="1:13" ht="14.25">
      <c r="A8" s="51" t="s">
        <v>515</v>
      </c>
      <c r="B8" s="51" t="s">
        <v>516</v>
      </c>
      <c r="C8" s="51" t="s">
        <v>517</v>
      </c>
      <c r="D8" s="24" t="s">
        <v>851</v>
      </c>
      <c r="E8" s="24" t="s">
        <v>852</v>
      </c>
      <c r="F8" s="150" t="s">
        <v>255</v>
      </c>
      <c r="G8" s="150" t="s">
        <v>256</v>
      </c>
      <c r="H8" s="579">
        <v>34.07</v>
      </c>
      <c r="I8" s="49" t="s">
        <v>7</v>
      </c>
      <c r="J8" s="580">
        <v>0.4</v>
      </c>
      <c r="K8" s="324">
        <v>2</v>
      </c>
      <c r="L8" s="23" t="s">
        <v>801</v>
      </c>
      <c r="M8" s="23"/>
    </row>
    <row r="9" spans="1:13" ht="13.5">
      <c r="A9" s="23" t="s">
        <v>894</v>
      </c>
      <c r="B9" s="23" t="s">
        <v>895</v>
      </c>
      <c r="C9" s="23" t="s">
        <v>896</v>
      </c>
      <c r="D9" s="24" t="s">
        <v>897</v>
      </c>
      <c r="E9" s="24" t="s">
        <v>898</v>
      </c>
      <c r="F9" s="10" t="s">
        <v>899</v>
      </c>
      <c r="G9" s="10" t="s">
        <v>41</v>
      </c>
      <c r="H9" s="451">
        <v>33.24</v>
      </c>
      <c r="I9" s="45" t="s">
        <v>7</v>
      </c>
      <c r="J9" s="452">
        <v>0.08</v>
      </c>
      <c r="K9" s="324">
        <v>1</v>
      </c>
      <c r="L9" s="23"/>
      <c r="M9" s="23"/>
    </row>
    <row r="10" spans="1:13" ht="14.25">
      <c r="A10" s="51" t="s">
        <v>518</v>
      </c>
      <c r="B10" s="51" t="s">
        <v>516</v>
      </c>
      <c r="C10" s="51" t="s">
        <v>519</v>
      </c>
      <c r="D10" s="24" t="s">
        <v>853</v>
      </c>
      <c r="E10" s="24" t="s">
        <v>856</v>
      </c>
      <c r="F10" s="150" t="s">
        <v>255</v>
      </c>
      <c r="G10" s="150" t="s">
        <v>256</v>
      </c>
      <c r="H10" s="576">
        <v>33.53</v>
      </c>
      <c r="I10" s="577" t="s">
        <v>7</v>
      </c>
      <c r="J10" s="578">
        <v>0.4</v>
      </c>
      <c r="K10" s="324">
        <v>2</v>
      </c>
      <c r="L10" s="51"/>
      <c r="M10" s="51"/>
    </row>
    <row r="11" spans="1:13" ht="14.25">
      <c r="A11" s="51" t="s">
        <v>298</v>
      </c>
      <c r="B11" s="51" t="s">
        <v>109</v>
      </c>
      <c r="C11" s="51" t="s">
        <v>300</v>
      </c>
      <c r="D11" s="24" t="s">
        <v>854</v>
      </c>
      <c r="E11" s="24" t="s">
        <v>855</v>
      </c>
      <c r="F11" s="150" t="s">
        <v>255</v>
      </c>
      <c r="G11" s="150" t="s">
        <v>256</v>
      </c>
      <c r="H11" s="576">
        <v>33.590000000000003</v>
      </c>
      <c r="I11" s="577" t="s">
        <v>7</v>
      </c>
      <c r="J11" s="578">
        <v>0.4</v>
      </c>
      <c r="K11" s="324">
        <v>2</v>
      </c>
      <c r="L11" s="51" t="s">
        <v>520</v>
      </c>
      <c r="M11" s="51"/>
    </row>
    <row r="12" spans="1:13">
      <c r="A12" s="22"/>
      <c r="B12" s="22"/>
      <c r="C12" s="22"/>
      <c r="D12" s="40"/>
      <c r="E12" s="40"/>
      <c r="F12" s="40"/>
      <c r="G12" s="40"/>
      <c r="H12" s="173"/>
      <c r="I12" s="43"/>
      <c r="J12" s="50"/>
      <c r="K12" s="43"/>
      <c r="L12" s="51"/>
      <c r="M12" s="51"/>
    </row>
    <row r="13" spans="1:13" s="412" customFormat="1">
      <c r="A13" s="404" t="s">
        <v>452</v>
      </c>
      <c r="B13" s="404"/>
      <c r="C13" s="405"/>
      <c r="D13" s="406"/>
      <c r="E13" s="406"/>
      <c r="F13" s="407" t="s">
        <v>802</v>
      </c>
      <c r="G13" s="407"/>
      <c r="H13" s="408">
        <v>33.35</v>
      </c>
      <c r="I13" s="409" t="s">
        <v>7</v>
      </c>
      <c r="J13" s="410">
        <v>0.03</v>
      </c>
      <c r="K13" s="411">
        <v>1</v>
      </c>
    </row>
    <row r="14" spans="1:13" s="412" customFormat="1">
      <c r="A14" s="404"/>
      <c r="B14" s="404"/>
      <c r="C14" s="405"/>
      <c r="D14" s="406"/>
      <c r="E14" s="406"/>
      <c r="F14" s="407"/>
      <c r="G14" s="407"/>
      <c r="H14" s="408"/>
      <c r="I14" s="409"/>
      <c r="J14" s="410"/>
      <c r="K14" s="411"/>
    </row>
    <row r="15" spans="1:13">
      <c r="A15" s="63" t="s">
        <v>453</v>
      </c>
      <c r="B15" s="63"/>
      <c r="C15" s="51"/>
      <c r="D15" s="51"/>
      <c r="E15" s="51"/>
      <c r="F15" s="51"/>
      <c r="G15" s="51"/>
      <c r="I15" s="51"/>
      <c r="J15" s="51"/>
      <c r="K15" s="324"/>
      <c r="L15" s="51"/>
      <c r="M15" s="51"/>
    </row>
    <row r="16" spans="1:13" ht="14.25">
      <c r="A16" s="23" t="s">
        <v>454</v>
      </c>
      <c r="B16" s="23" t="s">
        <v>455</v>
      </c>
      <c r="C16" s="23" t="s">
        <v>456</v>
      </c>
      <c r="D16" s="24" t="s">
        <v>457</v>
      </c>
      <c r="E16" s="24" t="s">
        <v>458</v>
      </c>
      <c r="F16" s="22" t="s">
        <v>21</v>
      </c>
      <c r="G16" s="22" t="s">
        <v>22</v>
      </c>
      <c r="H16" s="114">
        <v>33.49</v>
      </c>
      <c r="I16" s="43" t="s">
        <v>7</v>
      </c>
      <c r="J16" s="50">
        <v>0.13</v>
      </c>
      <c r="K16" s="41">
        <v>1</v>
      </c>
      <c r="L16" s="51"/>
      <c r="M16" s="51"/>
    </row>
    <row r="17" spans="1:13" ht="14.25">
      <c r="A17" s="22" t="s">
        <v>459</v>
      </c>
      <c r="B17" s="22" t="s">
        <v>460</v>
      </c>
      <c r="C17" s="22" t="s">
        <v>461</v>
      </c>
      <c r="D17" s="24" t="s">
        <v>462</v>
      </c>
      <c r="E17" s="24" t="s">
        <v>463</v>
      </c>
      <c r="F17" s="22" t="s">
        <v>14</v>
      </c>
      <c r="G17" s="22" t="s">
        <v>15</v>
      </c>
      <c r="H17" s="114">
        <v>33.58</v>
      </c>
      <c r="I17" s="43" t="s">
        <v>7</v>
      </c>
      <c r="J17" s="50">
        <v>0.1</v>
      </c>
      <c r="K17" s="41">
        <v>1</v>
      </c>
      <c r="L17" s="51"/>
      <c r="M17" s="51"/>
    </row>
    <row r="18" spans="1:13" ht="14.25">
      <c r="A18" s="22" t="s">
        <v>464</v>
      </c>
      <c r="B18" s="22" t="s">
        <v>465</v>
      </c>
      <c r="C18" s="22" t="s">
        <v>466</v>
      </c>
      <c r="D18" s="24" t="s">
        <v>467</v>
      </c>
      <c r="E18" s="24" t="s">
        <v>468</v>
      </c>
      <c r="F18" s="22" t="s">
        <v>14</v>
      </c>
      <c r="G18" s="22" t="s">
        <v>15</v>
      </c>
      <c r="H18" s="114">
        <v>33.68</v>
      </c>
      <c r="I18" s="43" t="s">
        <v>7</v>
      </c>
      <c r="J18" s="50">
        <v>0.09</v>
      </c>
      <c r="K18" s="41">
        <v>1</v>
      </c>
      <c r="L18" s="51"/>
      <c r="M18" s="358"/>
    </row>
    <row r="19" spans="1:13">
      <c r="A19" s="22"/>
      <c r="B19" s="22"/>
      <c r="C19" s="22"/>
      <c r="D19" s="22"/>
      <c r="E19" s="22"/>
      <c r="F19" s="22" t="s">
        <v>21</v>
      </c>
      <c r="G19" s="22" t="s">
        <v>22</v>
      </c>
      <c r="H19" s="114">
        <v>34</v>
      </c>
      <c r="I19" s="43" t="s">
        <v>7</v>
      </c>
      <c r="J19" s="50">
        <v>0.12</v>
      </c>
      <c r="K19" s="41">
        <v>1</v>
      </c>
      <c r="L19" s="51"/>
      <c r="M19" s="51"/>
    </row>
    <row r="20" spans="1:13" ht="14.25">
      <c r="A20" s="23" t="s">
        <v>469</v>
      </c>
      <c r="B20" s="23" t="s">
        <v>470</v>
      </c>
      <c r="C20" s="23" t="s">
        <v>471</v>
      </c>
      <c r="D20" s="24" t="s">
        <v>472</v>
      </c>
      <c r="E20" s="24" t="s">
        <v>473</v>
      </c>
      <c r="F20" s="22" t="s">
        <v>14</v>
      </c>
      <c r="G20" s="22" t="s">
        <v>41</v>
      </c>
      <c r="H20" s="114">
        <v>34.409999999999997</v>
      </c>
      <c r="I20" s="43" t="s">
        <v>7</v>
      </c>
      <c r="J20" s="50">
        <v>0.1</v>
      </c>
      <c r="K20" s="41">
        <v>1</v>
      </c>
      <c r="L20" s="51"/>
      <c r="M20" s="51"/>
    </row>
    <row r="21" spans="1:13">
      <c r="A21" s="51"/>
      <c r="B21" s="51"/>
      <c r="C21" s="51"/>
      <c r="D21" s="51"/>
      <c r="E21" s="51"/>
      <c r="F21" s="51"/>
      <c r="G21" s="51"/>
      <c r="I21" s="51"/>
      <c r="J21" s="51"/>
      <c r="K21" s="41"/>
      <c r="L21" s="51"/>
      <c r="M21" s="51"/>
    </row>
    <row r="22" spans="1:13" ht="14.25">
      <c r="A22" s="22" t="s">
        <v>474</v>
      </c>
      <c r="B22" s="23" t="s">
        <v>475</v>
      </c>
      <c r="C22" s="23" t="s">
        <v>476</v>
      </c>
      <c r="D22" s="24" t="s">
        <v>477</v>
      </c>
      <c r="E22" s="24" t="s">
        <v>478</v>
      </c>
      <c r="F22" s="22" t="s">
        <v>21</v>
      </c>
      <c r="G22" s="22" t="s">
        <v>22</v>
      </c>
      <c r="H22" s="114">
        <v>33.47</v>
      </c>
      <c r="I22" s="43" t="s">
        <v>7</v>
      </c>
      <c r="J22" s="50">
        <v>0.09</v>
      </c>
      <c r="K22" s="41">
        <v>1</v>
      </c>
      <c r="L22" s="51"/>
      <c r="M22" s="51"/>
    </row>
    <row r="23" spans="1:13" ht="14.25">
      <c r="A23" s="22" t="s">
        <v>479</v>
      </c>
      <c r="B23" s="23" t="s">
        <v>480</v>
      </c>
      <c r="C23" s="23" t="s">
        <v>476</v>
      </c>
      <c r="D23" s="24" t="s">
        <v>481</v>
      </c>
      <c r="E23" s="24" t="s">
        <v>482</v>
      </c>
      <c r="F23" s="22" t="s">
        <v>29</v>
      </c>
      <c r="G23" s="22" t="s">
        <v>30</v>
      </c>
      <c r="H23" s="76">
        <v>33.89</v>
      </c>
      <c r="I23" s="45" t="s">
        <v>7</v>
      </c>
      <c r="J23" s="46">
        <v>0.09</v>
      </c>
      <c r="K23" s="41">
        <v>1</v>
      </c>
      <c r="L23" s="51"/>
      <c r="M23" s="51"/>
    </row>
    <row r="24" spans="1:13" ht="14.25">
      <c r="A24" s="22" t="s">
        <v>483</v>
      </c>
      <c r="B24" s="23" t="s">
        <v>484</v>
      </c>
      <c r="C24" s="23" t="s">
        <v>485</v>
      </c>
      <c r="D24" s="24" t="s">
        <v>486</v>
      </c>
      <c r="E24" s="24" t="s">
        <v>487</v>
      </c>
      <c r="F24" s="22" t="s">
        <v>29</v>
      </c>
      <c r="G24" s="22" t="s">
        <v>30</v>
      </c>
      <c r="H24" s="76">
        <v>33.78</v>
      </c>
      <c r="I24" s="45" t="s">
        <v>7</v>
      </c>
      <c r="J24" s="46">
        <v>0.02</v>
      </c>
      <c r="K24" s="41">
        <v>1</v>
      </c>
      <c r="L24" s="51"/>
      <c r="M24" s="51"/>
    </row>
    <row r="25" spans="1:13">
      <c r="A25" s="22"/>
      <c r="B25" s="23"/>
      <c r="C25" s="23"/>
      <c r="D25" s="24"/>
      <c r="E25" s="24"/>
      <c r="F25" s="22"/>
      <c r="G25" s="22"/>
      <c r="H25" s="114"/>
      <c r="I25" s="143"/>
      <c r="J25" s="144"/>
      <c r="K25" s="41"/>
      <c r="L25" s="51"/>
      <c r="M25" s="51"/>
    </row>
    <row r="26" spans="1:13" ht="14.25">
      <c r="A26" s="23" t="s">
        <v>488</v>
      </c>
      <c r="B26" s="23" t="s">
        <v>489</v>
      </c>
      <c r="C26" s="23" t="s">
        <v>490</v>
      </c>
      <c r="D26" s="24" t="s">
        <v>884</v>
      </c>
      <c r="E26" s="24" t="s">
        <v>885</v>
      </c>
      <c r="F26" s="22" t="s">
        <v>29</v>
      </c>
      <c r="G26" s="22" t="s">
        <v>30</v>
      </c>
      <c r="H26" s="76">
        <v>34.020000000000003</v>
      </c>
      <c r="I26" s="45" t="s">
        <v>7</v>
      </c>
      <c r="J26" s="46">
        <v>0.02</v>
      </c>
      <c r="K26" s="41">
        <v>1</v>
      </c>
      <c r="L26" s="51"/>
      <c r="M26" s="51"/>
    </row>
    <row r="27" spans="1:13" ht="14.25">
      <c r="A27" s="22" t="s">
        <v>491</v>
      </c>
      <c r="B27" s="23" t="s">
        <v>489</v>
      </c>
      <c r="C27" s="22" t="s">
        <v>492</v>
      </c>
      <c r="D27" s="24" t="s">
        <v>493</v>
      </c>
      <c r="E27" s="24" t="s">
        <v>494</v>
      </c>
      <c r="F27" s="22" t="s">
        <v>29</v>
      </c>
      <c r="G27" s="22" t="s">
        <v>30</v>
      </c>
      <c r="H27" s="76">
        <v>34.06</v>
      </c>
      <c r="I27" s="45" t="s">
        <v>7</v>
      </c>
      <c r="J27" s="46">
        <v>0.02</v>
      </c>
      <c r="K27" s="41">
        <v>1</v>
      </c>
      <c r="L27" s="51"/>
      <c r="M27" s="51"/>
    </row>
    <row r="28" spans="1:13">
      <c r="A28" s="22"/>
      <c r="B28" s="22"/>
      <c r="C28" s="22"/>
      <c r="D28" s="22"/>
      <c r="E28" s="145"/>
      <c r="F28" s="22" t="s">
        <v>21</v>
      </c>
      <c r="G28" s="22" t="s">
        <v>22</v>
      </c>
      <c r="H28" s="114">
        <v>34.19</v>
      </c>
      <c r="I28" s="43" t="s">
        <v>7</v>
      </c>
      <c r="J28" s="50">
        <v>0.11</v>
      </c>
      <c r="K28" s="41">
        <v>1</v>
      </c>
      <c r="L28" s="51">
        <v>1</v>
      </c>
      <c r="M28" s="51"/>
    </row>
    <row r="29" spans="1:13" ht="14.25">
      <c r="A29" s="23" t="s">
        <v>495</v>
      </c>
      <c r="B29" s="23" t="s">
        <v>496</v>
      </c>
      <c r="C29" s="23" t="s">
        <v>497</v>
      </c>
      <c r="D29" s="24" t="s">
        <v>498</v>
      </c>
      <c r="E29" s="24" t="s">
        <v>499</v>
      </c>
      <c r="F29" s="22" t="s">
        <v>29</v>
      </c>
      <c r="G29" s="22" t="s">
        <v>30</v>
      </c>
      <c r="H29" s="76">
        <v>33.94</v>
      </c>
      <c r="I29" s="45" t="s">
        <v>7</v>
      </c>
      <c r="J29" s="46">
        <v>0.04</v>
      </c>
      <c r="K29" s="41">
        <v>1</v>
      </c>
      <c r="L29" s="51"/>
      <c r="M29" s="51"/>
    </row>
    <row r="30" spans="1:13">
      <c r="A30" s="146"/>
      <c r="B30" s="142" t="s">
        <v>500</v>
      </c>
      <c r="C30" s="147"/>
      <c r="D30" s="147"/>
      <c r="E30" s="148"/>
      <c r="F30" s="149"/>
      <c r="G30" s="149"/>
      <c r="H30" s="114">
        <v>33.96</v>
      </c>
      <c r="I30" s="178" t="s">
        <v>7</v>
      </c>
      <c r="J30" s="174">
        <v>0.09</v>
      </c>
      <c r="K30" s="41">
        <v>1</v>
      </c>
      <c r="L30" s="51"/>
      <c r="M30" s="51"/>
    </row>
    <row r="31" spans="1:13">
      <c r="A31" s="51"/>
      <c r="B31" s="51"/>
      <c r="C31" s="51"/>
      <c r="D31" s="51"/>
      <c r="E31" s="51"/>
      <c r="F31" s="51"/>
      <c r="G31" s="51"/>
      <c r="I31" s="51"/>
      <c r="J31" s="51"/>
      <c r="K31" s="41"/>
      <c r="L31" s="51"/>
      <c r="M31" s="51"/>
    </row>
    <row r="32" spans="1:13" ht="14.25">
      <c r="A32" s="23" t="s">
        <v>501</v>
      </c>
      <c r="B32" s="23" t="s">
        <v>502</v>
      </c>
      <c r="C32" s="23" t="s">
        <v>503</v>
      </c>
      <c r="D32" s="24" t="s">
        <v>39</v>
      </c>
      <c r="E32" s="24" t="s">
        <v>504</v>
      </c>
      <c r="F32" s="22" t="s">
        <v>29</v>
      </c>
      <c r="G32" s="22" t="s">
        <v>30</v>
      </c>
      <c r="H32" s="76">
        <v>34.03</v>
      </c>
      <c r="I32" s="43" t="s">
        <v>7</v>
      </c>
      <c r="J32" s="50">
        <v>7.0000000000000007E-2</v>
      </c>
      <c r="K32" s="41">
        <v>1</v>
      </c>
      <c r="L32" s="51"/>
      <c r="M32" s="51"/>
    </row>
    <row r="33" spans="1:44" ht="14.25">
      <c r="A33" s="23" t="s">
        <v>505</v>
      </c>
      <c r="B33" s="23" t="s">
        <v>502</v>
      </c>
      <c r="C33" s="23" t="s">
        <v>506</v>
      </c>
      <c r="D33" s="24" t="s">
        <v>507</v>
      </c>
      <c r="E33" s="24" t="s">
        <v>508</v>
      </c>
      <c r="F33" s="22" t="s">
        <v>29</v>
      </c>
      <c r="G33" s="22" t="s">
        <v>30</v>
      </c>
      <c r="H33" s="76">
        <v>34.1</v>
      </c>
      <c r="I33" s="43" t="s">
        <v>7</v>
      </c>
      <c r="J33" s="50">
        <v>0.11</v>
      </c>
      <c r="K33" s="41">
        <v>1</v>
      </c>
      <c r="L33" s="51"/>
      <c r="M33" s="51"/>
    </row>
    <row r="34" spans="1:44">
      <c r="A34" s="22"/>
      <c r="B34" s="40"/>
      <c r="C34" s="40"/>
      <c r="D34" s="40"/>
      <c r="E34" s="40"/>
      <c r="F34" s="22"/>
      <c r="G34" s="22"/>
      <c r="H34" s="76"/>
      <c r="I34" s="45"/>
      <c r="J34" s="46"/>
      <c r="K34" s="41"/>
      <c r="L34" s="51"/>
      <c r="M34" s="51"/>
    </row>
    <row r="35" spans="1:44" ht="14.25">
      <c r="A35" s="150" t="s">
        <v>509</v>
      </c>
      <c r="B35" s="150" t="s">
        <v>510</v>
      </c>
      <c r="C35" s="150" t="s">
        <v>511</v>
      </c>
      <c r="D35" s="24" t="s">
        <v>512</v>
      </c>
      <c r="E35" s="24" t="s">
        <v>513</v>
      </c>
      <c r="F35" s="22" t="s">
        <v>29</v>
      </c>
      <c r="G35" s="22" t="s">
        <v>30</v>
      </c>
      <c r="H35" s="76">
        <v>34.130000000000003</v>
      </c>
      <c r="I35" s="43" t="s">
        <v>7</v>
      </c>
      <c r="J35" s="50">
        <v>0.09</v>
      </c>
      <c r="K35" s="41">
        <v>1</v>
      </c>
      <c r="L35" s="51"/>
      <c r="M35" s="51"/>
    </row>
    <row r="36" spans="1:44">
      <c r="A36" s="150"/>
      <c r="B36" s="150"/>
      <c r="C36" s="150"/>
      <c r="D36" s="24"/>
      <c r="E36" s="24"/>
      <c r="F36" s="150" t="s">
        <v>21</v>
      </c>
      <c r="G36" s="150" t="s">
        <v>22</v>
      </c>
      <c r="H36" s="114">
        <v>34.17</v>
      </c>
      <c r="I36" s="45" t="s">
        <v>7</v>
      </c>
      <c r="J36" s="46">
        <v>0.14000000000000001</v>
      </c>
      <c r="K36" s="41">
        <v>1</v>
      </c>
      <c r="L36" s="51"/>
      <c r="M36" s="51"/>
    </row>
    <row r="37" spans="1:44">
      <c r="G37" s="66" t="s">
        <v>800</v>
      </c>
      <c r="H37" s="76">
        <f>AVERAGE(H16:H36)</f>
        <v>33.935294117647054</v>
      </c>
      <c r="K37" s="41"/>
    </row>
    <row r="38" spans="1:44">
      <c r="A38" s="167" t="s">
        <v>623</v>
      </c>
      <c r="B38" s="150"/>
      <c r="C38" s="150"/>
      <c r="D38" s="24"/>
      <c r="E38" s="24"/>
      <c r="F38" s="22"/>
      <c r="G38" s="22"/>
      <c r="H38" s="359"/>
      <c r="I38" s="45"/>
      <c r="J38" s="46"/>
      <c r="K38" s="41"/>
      <c r="L38" s="51"/>
      <c r="M38" s="51"/>
    </row>
    <row r="39" spans="1:44" ht="14.25">
      <c r="A39" s="22" t="s">
        <v>598</v>
      </c>
      <c r="B39" s="23" t="s">
        <v>599</v>
      </c>
      <c r="C39" s="23" t="s">
        <v>600</v>
      </c>
      <c r="D39" s="24" t="s">
        <v>601</v>
      </c>
      <c r="E39" s="24" t="s">
        <v>602</v>
      </c>
      <c r="F39" s="22" t="s">
        <v>21</v>
      </c>
      <c r="G39" s="22" t="s">
        <v>15</v>
      </c>
      <c r="H39" s="311">
        <v>34.229999999999997</v>
      </c>
      <c r="I39" s="217" t="s">
        <v>7</v>
      </c>
      <c r="J39" s="71">
        <v>0.6</v>
      </c>
      <c r="K39" s="41">
        <v>1</v>
      </c>
      <c r="L39" s="44" t="s">
        <v>603</v>
      </c>
      <c r="N39" s="145" t="s">
        <v>604</v>
      </c>
      <c r="O39" s="22"/>
      <c r="P39" s="22"/>
      <c r="Q39" s="22"/>
      <c r="R39" s="23"/>
      <c r="S39" s="23"/>
      <c r="T39" s="22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2"/>
      <c r="AL39" s="22"/>
      <c r="AM39" s="22"/>
      <c r="AN39" s="22"/>
      <c r="AO39" s="22"/>
      <c r="AP39" s="22"/>
      <c r="AQ39" s="22"/>
      <c r="AR39" s="22"/>
    </row>
    <row r="40" spans="1:44" ht="14.25">
      <c r="A40" s="22" t="s">
        <v>605</v>
      </c>
      <c r="B40" s="23" t="s">
        <v>599</v>
      </c>
      <c r="C40" s="23" t="s">
        <v>606</v>
      </c>
      <c r="D40" s="24" t="s">
        <v>607</v>
      </c>
      <c r="E40" s="24" t="s">
        <v>608</v>
      </c>
      <c r="F40" s="22" t="s">
        <v>21</v>
      </c>
      <c r="G40" s="22" t="s">
        <v>22</v>
      </c>
      <c r="H40" s="312">
        <v>33.83</v>
      </c>
      <c r="I40" s="222" t="s">
        <v>7</v>
      </c>
      <c r="J40" s="228">
        <v>0.09</v>
      </c>
      <c r="K40" s="41">
        <v>1</v>
      </c>
      <c r="L40" s="22" t="s">
        <v>609</v>
      </c>
      <c r="N40" s="58"/>
      <c r="O40" s="22"/>
      <c r="P40" s="22"/>
      <c r="Q40" s="22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2"/>
      <c r="AL40" s="22"/>
      <c r="AM40" s="22"/>
      <c r="AN40" s="22"/>
      <c r="AO40" s="22"/>
      <c r="AP40" s="22"/>
      <c r="AQ40" s="22"/>
      <c r="AR40" s="22"/>
    </row>
    <row r="41" spans="1:44" ht="14.25">
      <c r="A41" s="22">
        <v>1136</v>
      </c>
      <c r="B41" s="23" t="s">
        <v>599</v>
      </c>
      <c r="C41" s="23" t="s">
        <v>610</v>
      </c>
      <c r="D41" s="24" t="s">
        <v>611</v>
      </c>
      <c r="E41" s="24" t="s">
        <v>612</v>
      </c>
      <c r="F41" s="23" t="s">
        <v>330</v>
      </c>
      <c r="G41" s="22" t="s">
        <v>30</v>
      </c>
      <c r="H41" s="311">
        <v>34.520000000000003</v>
      </c>
      <c r="I41" s="217" t="s">
        <v>7</v>
      </c>
      <c r="J41" s="71">
        <v>0.59</v>
      </c>
      <c r="K41" s="41">
        <v>1</v>
      </c>
      <c r="L41" s="44" t="s">
        <v>613</v>
      </c>
      <c r="N41" s="164"/>
      <c r="O41" s="43"/>
      <c r="P41" s="50"/>
      <c r="Q41" s="4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2"/>
      <c r="AL41" s="22"/>
      <c r="AM41" s="22"/>
      <c r="AN41" s="22"/>
      <c r="AO41" s="22"/>
      <c r="AP41" s="22"/>
      <c r="AQ41" s="22"/>
      <c r="AR41" s="22"/>
    </row>
    <row r="42" spans="1:44" ht="14.25">
      <c r="A42" s="22" t="s">
        <v>614</v>
      </c>
      <c r="B42" s="23" t="s">
        <v>599</v>
      </c>
      <c r="C42" s="23" t="s">
        <v>1014</v>
      </c>
      <c r="D42" s="24" t="s">
        <v>615</v>
      </c>
      <c r="E42" s="24" t="s">
        <v>616</v>
      </c>
      <c r="F42" s="22" t="s">
        <v>21</v>
      </c>
      <c r="G42" s="22" t="s">
        <v>22</v>
      </c>
      <c r="H42" s="312">
        <v>33.67</v>
      </c>
      <c r="I42" s="222" t="s">
        <v>7</v>
      </c>
      <c r="J42" s="228">
        <v>0.13</v>
      </c>
      <c r="K42" s="41">
        <v>1</v>
      </c>
      <c r="L42" s="58"/>
      <c r="N42" s="164"/>
      <c r="O42" s="165"/>
      <c r="P42" s="166"/>
      <c r="Q42" s="165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145"/>
      <c r="AL42" s="145"/>
      <c r="AM42" s="145"/>
      <c r="AN42" s="145"/>
      <c r="AO42" s="145"/>
      <c r="AP42" s="145"/>
      <c r="AQ42" s="145"/>
      <c r="AR42" s="145"/>
    </row>
    <row r="43" spans="1:44" ht="14.25">
      <c r="A43" s="23" t="s">
        <v>617</v>
      </c>
      <c r="B43" s="23" t="s">
        <v>618</v>
      </c>
      <c r="C43" s="23" t="s">
        <v>619</v>
      </c>
      <c r="D43" s="24" t="s">
        <v>620</v>
      </c>
      <c r="E43" s="24" t="s">
        <v>621</v>
      </c>
      <c r="F43" s="22" t="s">
        <v>29</v>
      </c>
      <c r="G43" s="22" t="s">
        <v>30</v>
      </c>
      <c r="H43" s="313">
        <v>34.119999999999997</v>
      </c>
      <c r="I43" s="222" t="s">
        <v>7</v>
      </c>
      <c r="J43" s="228">
        <v>7.0000000000000007E-2</v>
      </c>
      <c r="K43" s="41">
        <v>1</v>
      </c>
      <c r="L43" s="23" t="s">
        <v>622</v>
      </c>
      <c r="N43" s="164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</row>
    <row r="44" spans="1:44">
      <c r="A44" s="23"/>
      <c r="B44" s="23"/>
      <c r="C44" s="23"/>
      <c r="D44" s="24"/>
      <c r="E44" s="24"/>
      <c r="F44" s="22"/>
      <c r="G44" s="66" t="s">
        <v>800</v>
      </c>
      <c r="H44" s="76">
        <f>AVERAGE(H39:H43)</f>
        <v>34.073999999999998</v>
      </c>
      <c r="I44" s="45"/>
      <c r="K44" s="225"/>
      <c r="L44" s="23"/>
      <c r="N44" s="164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</row>
    <row r="45" spans="1:44">
      <c r="K45" s="225"/>
    </row>
    <row r="46" spans="1:44" s="412" customFormat="1">
      <c r="A46" s="413" t="s">
        <v>514</v>
      </c>
      <c r="B46" s="413"/>
      <c r="F46" s="407" t="s">
        <v>802</v>
      </c>
      <c r="G46" s="407"/>
      <c r="H46" s="408">
        <v>34.15</v>
      </c>
      <c r="I46" s="409" t="s">
        <v>7</v>
      </c>
      <c r="J46" s="410">
        <v>0.03</v>
      </c>
      <c r="K46" s="411">
        <v>1</v>
      </c>
    </row>
    <row r="47" spans="1:44">
      <c r="A47" s="331"/>
      <c r="B47" s="331"/>
      <c r="C47" s="331"/>
      <c r="D47" s="331"/>
      <c r="E47" s="331"/>
      <c r="F47" s="331"/>
      <c r="G47" s="331"/>
      <c r="H47" s="360"/>
      <c r="I47" s="48"/>
      <c r="J47" s="361"/>
      <c r="K47" s="362"/>
      <c r="L47" s="331"/>
      <c r="M47" s="51"/>
    </row>
    <row r="48" spans="1:44">
      <c r="A48" s="67" t="s">
        <v>985</v>
      </c>
    </row>
    <row r="49" spans="1:12">
      <c r="A49" s="363" t="s">
        <v>799</v>
      </c>
      <c r="B49" s="296"/>
      <c r="C49" s="296"/>
      <c r="D49" s="296"/>
      <c r="E49" s="296"/>
      <c r="F49" s="296"/>
      <c r="G49" s="296"/>
      <c r="H49" s="296"/>
      <c r="I49" s="296"/>
      <c r="J49" s="296"/>
      <c r="K49" s="296"/>
      <c r="L49" s="296"/>
    </row>
  </sheetData>
  <phoneticPr fontId="17" type="noConversion"/>
  <pageMargins left="0.25" right="0.25" top="0.75" bottom="0.75" header="0.5" footer="0.5"/>
  <pageSetup scale="84" orientation="portrait" horizontalDpi="4294967292" verticalDpi="4294967292"/>
  <headerFooter>
    <oddFooter>&amp;Z&amp;F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X58"/>
  <sheetViews>
    <sheetView zoomScale="126" zoomScaleNormal="126" zoomScalePageLayoutView="125" workbookViewId="0">
      <pane ySplit="3" topLeftCell="A12" activePane="bottomLeft" state="frozen"/>
      <selection pane="bottomLeft" activeCell="H19" sqref="H19"/>
    </sheetView>
  </sheetViews>
  <sheetFormatPr defaultColWidth="11" defaultRowHeight="15.75"/>
  <cols>
    <col min="1" max="1" width="9.625" customWidth="1"/>
    <col min="2" max="2" width="22.125" customWidth="1"/>
    <col min="3" max="3" width="20" customWidth="1"/>
    <col min="4" max="4" width="9.625" customWidth="1"/>
    <col min="5" max="5" width="10.125" customWidth="1"/>
    <col min="6" max="6" width="11" customWidth="1"/>
    <col min="7" max="7" width="11.375" customWidth="1"/>
    <col min="8" max="8" width="6.875" customWidth="1"/>
    <col min="9" max="9" width="1.875" customWidth="1"/>
    <col min="10" max="10" width="4.875" customWidth="1"/>
    <col min="11" max="11" width="7" style="38" customWidth="1"/>
    <col min="12" max="12" width="85" customWidth="1"/>
  </cols>
  <sheetData>
    <row r="1" spans="1:35" s="10" customFormat="1" ht="16.5" thickBot="1">
      <c r="A1" s="322" t="s">
        <v>792</v>
      </c>
      <c r="B1" s="12"/>
      <c r="C1" s="12"/>
      <c r="D1" s="12"/>
      <c r="E1" s="12"/>
      <c r="F1" s="12"/>
      <c r="G1" s="13"/>
      <c r="H1" s="14"/>
      <c r="I1" s="15"/>
      <c r="J1" s="16"/>
      <c r="K1" s="314"/>
      <c r="L1" s="350"/>
      <c r="M1"/>
      <c r="N1"/>
      <c r="O1"/>
      <c r="P1"/>
      <c r="Q1"/>
      <c r="R1" s="35"/>
      <c r="S1" s="35"/>
      <c r="T1" s="35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</row>
    <row r="2" spans="1:35" s="77" customFormat="1" ht="17.25" thickTop="1" thickBot="1">
      <c r="A2" s="77" t="s">
        <v>0</v>
      </c>
      <c r="B2" s="77" t="s">
        <v>1</v>
      </c>
      <c r="C2" s="77" t="s">
        <v>2</v>
      </c>
      <c r="D2" s="316" t="s">
        <v>857</v>
      </c>
      <c r="E2" s="316" t="s">
        <v>858</v>
      </c>
      <c r="F2" s="316" t="s">
        <v>5</v>
      </c>
      <c r="G2" s="316" t="s">
        <v>791</v>
      </c>
      <c r="H2" s="19" t="s">
        <v>6</v>
      </c>
      <c r="I2" s="19" t="s">
        <v>7</v>
      </c>
      <c r="J2" s="20" t="s">
        <v>8</v>
      </c>
      <c r="K2" s="351" t="s">
        <v>296</v>
      </c>
      <c r="L2" s="77" t="s">
        <v>9</v>
      </c>
      <c r="M2" s="352"/>
      <c r="N2" s="352"/>
      <c r="O2" s="352"/>
      <c r="P2" s="352"/>
      <c r="Q2" s="352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</row>
    <row r="3" spans="1:35" s="67" customFormat="1">
      <c r="A3" s="98" t="s">
        <v>356</v>
      </c>
      <c r="K3" s="172"/>
      <c r="L3" s="62"/>
      <c r="M3"/>
      <c r="N3"/>
      <c r="O3"/>
      <c r="P3"/>
      <c r="Q3"/>
    </row>
    <row r="4" spans="1:35" s="10" customFormat="1">
      <c r="A4" s="97"/>
      <c r="C4" s="99"/>
      <c r="D4" s="99"/>
      <c r="E4" s="99"/>
      <c r="F4" s="97"/>
      <c r="G4" s="97"/>
      <c r="H4" s="100"/>
      <c r="I4" s="101"/>
      <c r="J4" s="102"/>
      <c r="K4" s="161"/>
      <c r="L4" s="22"/>
      <c r="M4"/>
      <c r="N4"/>
      <c r="O4"/>
      <c r="P4"/>
      <c r="Q4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</row>
    <row r="5" spans="1:35" s="104" customFormat="1">
      <c r="A5" s="103" t="s">
        <v>357</v>
      </c>
      <c r="B5" s="103" t="s">
        <v>358</v>
      </c>
      <c r="C5" s="103" t="s">
        <v>359</v>
      </c>
      <c r="D5" s="24" t="s">
        <v>360</v>
      </c>
      <c r="E5" s="24" t="s">
        <v>361</v>
      </c>
      <c r="F5" s="103" t="s">
        <v>362</v>
      </c>
      <c r="G5" s="10" t="s">
        <v>22</v>
      </c>
      <c r="H5" s="4">
        <v>33.221366652068006</v>
      </c>
      <c r="I5" s="5" t="s">
        <v>7</v>
      </c>
      <c r="J5" s="3">
        <v>0.10455586096603196</v>
      </c>
      <c r="K5" s="69">
        <v>1</v>
      </c>
      <c r="L5" s="31" t="s">
        <v>389</v>
      </c>
      <c r="M5"/>
      <c r="N5"/>
      <c r="O5"/>
      <c r="P5"/>
      <c r="Q5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</row>
    <row r="6" spans="1:35" s="104" customFormat="1">
      <c r="A6" s="103" t="s">
        <v>866</v>
      </c>
      <c r="B6" s="103" t="s">
        <v>358</v>
      </c>
      <c r="C6" s="103" t="s">
        <v>359</v>
      </c>
      <c r="D6" s="24" t="s">
        <v>360</v>
      </c>
      <c r="E6" s="24" t="s">
        <v>361</v>
      </c>
      <c r="F6" s="103" t="s">
        <v>363</v>
      </c>
      <c r="G6" s="10" t="s">
        <v>22</v>
      </c>
      <c r="H6" s="4">
        <v>33.191731599999997</v>
      </c>
      <c r="I6" s="5" t="s">
        <v>7</v>
      </c>
      <c r="J6" s="3">
        <v>0.21</v>
      </c>
      <c r="K6" s="69">
        <v>1</v>
      </c>
      <c r="L6" s="31" t="s">
        <v>389</v>
      </c>
      <c r="M6"/>
      <c r="N6"/>
      <c r="O6"/>
      <c r="P6"/>
      <c r="Q6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</row>
    <row r="7" spans="1:35" s="10" customFormat="1">
      <c r="A7" s="97"/>
      <c r="B7" s="98"/>
      <c r="C7" s="99"/>
      <c r="D7" s="99"/>
      <c r="E7" s="99"/>
      <c r="F7" s="97"/>
      <c r="G7" s="97"/>
      <c r="H7" s="100"/>
      <c r="I7" s="101"/>
      <c r="J7" s="102"/>
      <c r="K7" s="161"/>
      <c r="M7"/>
      <c r="N7"/>
      <c r="O7"/>
      <c r="P7"/>
      <c r="Q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</row>
    <row r="8" spans="1:35" s="107" customFormat="1">
      <c r="A8" s="105" t="s">
        <v>364</v>
      </c>
      <c r="B8" s="105" t="s">
        <v>365</v>
      </c>
      <c r="C8" s="105" t="s">
        <v>366</v>
      </c>
      <c r="D8" s="24" t="s">
        <v>367</v>
      </c>
      <c r="E8" s="24" t="s">
        <v>368</v>
      </c>
      <c r="F8" s="106" t="s">
        <v>21</v>
      </c>
      <c r="G8" s="97" t="s">
        <v>15</v>
      </c>
      <c r="H8" s="4">
        <v>33.151474800000003</v>
      </c>
      <c r="I8" s="101" t="s">
        <v>7</v>
      </c>
      <c r="J8" s="102">
        <v>0.19</v>
      </c>
      <c r="K8" s="315">
        <v>2</v>
      </c>
      <c r="L8" s="23" t="s">
        <v>369</v>
      </c>
      <c r="M8"/>
      <c r="N8"/>
      <c r="O8"/>
      <c r="P8"/>
      <c r="Q8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</row>
    <row r="9" spans="1:35" s="107" customFormat="1">
      <c r="A9" s="105" t="s">
        <v>364</v>
      </c>
      <c r="B9" s="105" t="s">
        <v>365</v>
      </c>
      <c r="C9" s="105" t="s">
        <v>366</v>
      </c>
      <c r="D9" s="24" t="s">
        <v>367</v>
      </c>
      <c r="E9" s="24" t="s">
        <v>368</v>
      </c>
      <c r="F9" s="10" t="s">
        <v>14</v>
      </c>
      <c r="G9" s="10" t="s">
        <v>41</v>
      </c>
      <c r="H9" s="4">
        <v>33.493657600000006</v>
      </c>
      <c r="I9" s="5" t="s">
        <v>7</v>
      </c>
      <c r="J9" s="3">
        <v>0.21</v>
      </c>
      <c r="K9" s="315">
        <v>2</v>
      </c>
      <c r="L9" s="10" t="s">
        <v>370</v>
      </c>
      <c r="M9"/>
      <c r="N9"/>
      <c r="O9"/>
      <c r="P9"/>
      <c r="Q9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</row>
    <row r="10" spans="1:35" s="107" customFormat="1">
      <c r="A10" s="105" t="s">
        <v>371</v>
      </c>
      <c r="B10" s="105" t="s">
        <v>365</v>
      </c>
      <c r="C10" s="105" t="s">
        <v>366</v>
      </c>
      <c r="D10" s="24" t="s">
        <v>372</v>
      </c>
      <c r="E10" s="24" t="s">
        <v>373</v>
      </c>
      <c r="F10" s="97" t="s">
        <v>14</v>
      </c>
      <c r="G10" s="97" t="s">
        <v>15</v>
      </c>
      <c r="H10" s="4">
        <v>33.060897000000004</v>
      </c>
      <c r="I10" s="101" t="s">
        <v>7</v>
      </c>
      <c r="J10" s="102">
        <v>0.15</v>
      </c>
      <c r="K10" s="315">
        <v>2</v>
      </c>
      <c r="L10" s="23" t="s">
        <v>374</v>
      </c>
      <c r="M10"/>
      <c r="N10"/>
      <c r="O10"/>
      <c r="P10"/>
      <c r="Q10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</row>
    <row r="11" spans="1:35" s="10" customFormat="1">
      <c r="A11" s="105" t="s">
        <v>375</v>
      </c>
      <c r="B11" s="105" t="s">
        <v>365</v>
      </c>
      <c r="C11" s="105" t="s">
        <v>366</v>
      </c>
      <c r="D11" s="24" t="s">
        <v>376</v>
      </c>
      <c r="E11" s="24" t="s">
        <v>377</v>
      </c>
      <c r="F11" s="106" t="s">
        <v>362</v>
      </c>
      <c r="G11" s="10" t="s">
        <v>41</v>
      </c>
      <c r="H11" s="32">
        <v>32.497301800000002</v>
      </c>
      <c r="I11" s="30" t="s">
        <v>7</v>
      </c>
      <c r="J11" s="31">
        <v>0.26</v>
      </c>
      <c r="K11" s="216">
        <v>2</v>
      </c>
      <c r="L11" s="23" t="s">
        <v>378</v>
      </c>
      <c r="M11"/>
      <c r="N11"/>
      <c r="O11"/>
      <c r="P11"/>
      <c r="Q11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</row>
    <row r="12" spans="1:35" s="10" customFormat="1">
      <c r="A12" s="105" t="s">
        <v>375</v>
      </c>
      <c r="B12" s="105" t="s">
        <v>365</v>
      </c>
      <c r="C12" s="105" t="s">
        <v>366</v>
      </c>
      <c r="D12" s="24" t="s">
        <v>376</v>
      </c>
      <c r="E12" s="24" t="s">
        <v>377</v>
      </c>
      <c r="F12" s="10" t="s">
        <v>379</v>
      </c>
      <c r="G12" s="10" t="s">
        <v>15</v>
      </c>
      <c r="H12" s="4">
        <v>33.191731599999997</v>
      </c>
      <c r="I12" s="5" t="s">
        <v>7</v>
      </c>
      <c r="J12" s="3">
        <v>0.11</v>
      </c>
      <c r="K12" s="216">
        <v>2</v>
      </c>
      <c r="L12" s="10" t="s">
        <v>380</v>
      </c>
      <c r="M12"/>
      <c r="N12"/>
      <c r="O12"/>
      <c r="P12"/>
      <c r="Q12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</row>
    <row r="13" spans="1:35" s="10" customFormat="1">
      <c r="C13" s="109"/>
      <c r="D13" s="108" t="s">
        <v>825</v>
      </c>
      <c r="F13" s="110"/>
      <c r="G13" s="110"/>
      <c r="H13" s="356">
        <v>33.201795800000006</v>
      </c>
      <c r="I13" s="111" t="s">
        <v>7</v>
      </c>
      <c r="J13" s="112">
        <v>0.15</v>
      </c>
      <c r="K13" s="161"/>
      <c r="L13" s="113" t="s">
        <v>381</v>
      </c>
      <c r="M13"/>
      <c r="N13"/>
      <c r="O13"/>
      <c r="P13"/>
      <c r="Q13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</row>
    <row r="14" spans="1:35" s="10" customFormat="1">
      <c r="C14" s="109"/>
      <c r="D14" s="108"/>
      <c r="F14" s="110"/>
      <c r="G14" s="110"/>
      <c r="H14" s="4"/>
      <c r="I14" s="111"/>
      <c r="J14" s="112"/>
      <c r="K14" s="161"/>
      <c r="L14" s="113"/>
      <c r="M14"/>
      <c r="N14"/>
      <c r="O14"/>
      <c r="P14"/>
      <c r="Q14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</row>
    <row r="15" spans="1:35" s="67" customFormat="1">
      <c r="A15" s="67" t="s">
        <v>386</v>
      </c>
      <c r="B15" s="67" t="s">
        <v>385</v>
      </c>
      <c r="C15" s="67" t="s">
        <v>973</v>
      </c>
      <c r="D15" s="24" t="s">
        <v>550</v>
      </c>
      <c r="E15" s="24" t="s">
        <v>551</v>
      </c>
      <c r="F15" s="67" t="s">
        <v>29</v>
      </c>
      <c r="G15" s="10" t="s">
        <v>89</v>
      </c>
      <c r="H15" s="4">
        <v>34.33</v>
      </c>
      <c r="I15" s="111" t="s">
        <v>7</v>
      </c>
      <c r="J15" s="76">
        <v>0.05</v>
      </c>
      <c r="K15" s="69">
        <v>1</v>
      </c>
      <c r="L15" s="34" t="s">
        <v>390</v>
      </c>
      <c r="M15"/>
      <c r="N15"/>
      <c r="O15"/>
      <c r="P15"/>
      <c r="Q15"/>
    </row>
    <row r="16" spans="1:35" s="67" customFormat="1">
      <c r="A16" s="67" t="s">
        <v>387</v>
      </c>
      <c r="B16" s="67" t="s">
        <v>385</v>
      </c>
      <c r="C16" s="67" t="s">
        <v>973</v>
      </c>
      <c r="D16" s="24" t="s">
        <v>552</v>
      </c>
      <c r="E16" s="24" t="s">
        <v>553</v>
      </c>
      <c r="F16" s="67" t="s">
        <v>29</v>
      </c>
      <c r="G16" s="10" t="s">
        <v>89</v>
      </c>
      <c r="H16" s="4">
        <v>34.21</v>
      </c>
      <c r="I16" s="111" t="s">
        <v>7</v>
      </c>
      <c r="J16" s="76">
        <v>0.08</v>
      </c>
      <c r="K16" s="69">
        <v>1</v>
      </c>
      <c r="L16" s="25" t="s">
        <v>388</v>
      </c>
      <c r="M16"/>
      <c r="N16"/>
      <c r="O16"/>
      <c r="P16"/>
      <c r="Q16"/>
    </row>
    <row r="17" spans="1:50" s="10" customFormat="1">
      <c r="D17" s="2"/>
      <c r="E17" s="550"/>
      <c r="F17" s="2"/>
      <c r="G17" s="2"/>
      <c r="H17" s="5"/>
      <c r="I17" s="5"/>
      <c r="J17" s="3"/>
      <c r="K17" s="161"/>
      <c r="M17"/>
      <c r="N17"/>
      <c r="O17"/>
      <c r="P17"/>
      <c r="Q1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</row>
    <row r="18" spans="1:50" s="67" customFormat="1">
      <c r="A18" s="66" t="s">
        <v>796</v>
      </c>
      <c r="E18" s="72"/>
      <c r="K18" s="69"/>
      <c r="M18"/>
      <c r="N18"/>
      <c r="O18"/>
      <c r="P18"/>
      <c r="Q18"/>
    </row>
    <row r="19" spans="1:50" s="67" customFormat="1">
      <c r="A19" s="22" t="s">
        <v>299</v>
      </c>
      <c r="B19" s="23" t="s">
        <v>109</v>
      </c>
      <c r="C19" s="67" t="s">
        <v>286</v>
      </c>
      <c r="D19" s="24" t="s">
        <v>787</v>
      </c>
      <c r="E19" s="311" t="s">
        <v>548</v>
      </c>
      <c r="F19" s="71" t="s">
        <v>255</v>
      </c>
      <c r="G19" s="68" t="s">
        <v>968</v>
      </c>
      <c r="H19" s="67">
        <v>37.700000000000003</v>
      </c>
      <c r="I19" s="7" t="s">
        <v>7</v>
      </c>
      <c r="J19" s="68">
        <v>0.7</v>
      </c>
      <c r="K19" s="69">
        <v>4</v>
      </c>
      <c r="L19" s="67" t="s">
        <v>1032</v>
      </c>
      <c r="M19"/>
      <c r="N19"/>
      <c r="O19"/>
      <c r="P19"/>
      <c r="Q19"/>
    </row>
    <row r="20" spans="1:50" s="67" customFormat="1">
      <c r="A20" s="22" t="s">
        <v>285</v>
      </c>
      <c r="B20" s="23" t="s">
        <v>185</v>
      </c>
      <c r="C20" s="67" t="s">
        <v>295</v>
      </c>
      <c r="D20" s="24" t="s">
        <v>1019</v>
      </c>
      <c r="E20" s="24" t="s">
        <v>1020</v>
      </c>
      <c r="F20" s="10" t="s">
        <v>21</v>
      </c>
      <c r="G20" s="10" t="s">
        <v>22</v>
      </c>
      <c r="H20" s="75">
        <v>33.6</v>
      </c>
      <c r="I20" s="223" t="s">
        <v>7</v>
      </c>
      <c r="J20" s="226">
        <v>0.4</v>
      </c>
      <c r="K20" s="69">
        <v>3</v>
      </c>
      <c r="M20"/>
      <c r="N20"/>
      <c r="O20"/>
      <c r="P20"/>
      <c r="Q20"/>
    </row>
    <row r="21" spans="1:50" s="26" customFormat="1">
      <c r="A21" s="22" t="s">
        <v>17</v>
      </c>
      <c r="B21" s="23" t="s">
        <v>185</v>
      </c>
      <c r="C21" s="23" t="s">
        <v>18</v>
      </c>
      <c r="D21" s="24" t="s">
        <v>19</v>
      </c>
      <c r="E21" s="24" t="s">
        <v>20</v>
      </c>
      <c r="F21" s="10" t="s">
        <v>21</v>
      </c>
      <c r="G21" s="10" t="s">
        <v>22</v>
      </c>
      <c r="H21" s="4">
        <v>33.684495762197187</v>
      </c>
      <c r="I21" s="5" t="s">
        <v>7</v>
      </c>
      <c r="J21" s="3">
        <v>0.10919834995916333</v>
      </c>
      <c r="K21" s="40">
        <v>2</v>
      </c>
      <c r="M21"/>
      <c r="N21"/>
      <c r="O21"/>
      <c r="P21"/>
      <c r="Q21"/>
      <c r="AB21" s="21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</row>
    <row r="22" spans="1:50" s="26" customFormat="1">
      <c r="A22" s="22" t="s">
        <v>23</v>
      </c>
      <c r="B22" s="23" t="s">
        <v>185</v>
      </c>
      <c r="C22" s="23" t="s">
        <v>11</v>
      </c>
      <c r="D22" s="24" t="s">
        <v>24</v>
      </c>
      <c r="E22" s="24" t="s">
        <v>25</v>
      </c>
      <c r="F22" s="10" t="s">
        <v>21</v>
      </c>
      <c r="G22" s="10" t="s">
        <v>22</v>
      </c>
      <c r="H22" s="32">
        <v>35.270000000000003</v>
      </c>
      <c r="I22" s="30" t="s">
        <v>7</v>
      </c>
      <c r="J22" s="31">
        <v>0.11318579599185025</v>
      </c>
      <c r="K22" s="40">
        <v>2</v>
      </c>
      <c r="L22" s="68" t="s">
        <v>570</v>
      </c>
      <c r="M22"/>
      <c r="N22"/>
      <c r="O22"/>
      <c r="P22"/>
      <c r="Q22"/>
      <c r="R22" s="28"/>
      <c r="T22" s="2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</row>
    <row r="23" spans="1:50" s="26" customFormat="1">
      <c r="A23" s="22" t="s">
        <v>10</v>
      </c>
      <c r="B23" s="23" t="s">
        <v>165</v>
      </c>
      <c r="C23" s="23" t="s">
        <v>11</v>
      </c>
      <c r="D23" s="24" t="s">
        <v>12</v>
      </c>
      <c r="E23" s="24" t="s">
        <v>13</v>
      </c>
      <c r="F23" s="25" t="s">
        <v>14</v>
      </c>
      <c r="G23" s="10" t="s">
        <v>15</v>
      </c>
      <c r="H23" s="155">
        <v>32.932273276530005</v>
      </c>
      <c r="I23" s="117" t="s">
        <v>7</v>
      </c>
      <c r="J23" s="118">
        <v>0.05</v>
      </c>
      <c r="K23" s="40">
        <v>2</v>
      </c>
      <c r="L23" s="23" t="s">
        <v>822</v>
      </c>
      <c r="M23"/>
      <c r="N23"/>
      <c r="O23"/>
      <c r="P23"/>
      <c r="Q23"/>
      <c r="R23" s="28"/>
      <c r="T23" s="27"/>
      <c r="AA23" s="23" t="s">
        <v>16</v>
      </c>
      <c r="AB23" s="29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</row>
    <row r="24" spans="1:50" s="67" customFormat="1">
      <c r="A24" s="22" t="s">
        <v>288</v>
      </c>
      <c r="B24" s="23" t="s">
        <v>164</v>
      </c>
      <c r="C24" s="23" t="s">
        <v>287</v>
      </c>
      <c r="D24" s="24" t="s">
        <v>990</v>
      </c>
      <c r="E24" s="24" t="s">
        <v>991</v>
      </c>
      <c r="F24" s="10" t="s">
        <v>293</v>
      </c>
      <c r="G24" s="10" t="s">
        <v>294</v>
      </c>
      <c r="H24" s="75">
        <v>33.9</v>
      </c>
      <c r="I24" s="223" t="s">
        <v>7</v>
      </c>
      <c r="J24" s="226">
        <v>0.4</v>
      </c>
      <c r="K24" s="69">
        <v>2</v>
      </c>
      <c r="M24"/>
      <c r="N24"/>
      <c r="O24"/>
      <c r="P24"/>
      <c r="Q24"/>
    </row>
    <row r="25" spans="1:50" s="67" customFormat="1">
      <c r="A25" s="22" t="s">
        <v>289</v>
      </c>
      <c r="B25" s="23" t="s">
        <v>164</v>
      </c>
      <c r="C25" s="23" t="s">
        <v>11</v>
      </c>
      <c r="D25" s="24" t="s">
        <v>987</v>
      </c>
      <c r="E25" s="24" t="s">
        <v>992</v>
      </c>
      <c r="F25" s="67" t="s">
        <v>292</v>
      </c>
      <c r="G25" s="10" t="s">
        <v>294</v>
      </c>
      <c r="H25" s="4">
        <v>33.92</v>
      </c>
      <c r="I25" s="5" t="s">
        <v>7</v>
      </c>
      <c r="J25" s="3">
        <v>0.08</v>
      </c>
      <c r="K25" s="69">
        <v>3</v>
      </c>
      <c r="M25"/>
      <c r="N25"/>
      <c r="O25"/>
      <c r="P25"/>
      <c r="Q25"/>
    </row>
    <row r="26" spans="1:50" s="67" customFormat="1">
      <c r="A26" s="22" t="s">
        <v>290</v>
      </c>
      <c r="B26" s="23" t="s">
        <v>164</v>
      </c>
      <c r="C26" s="23" t="s">
        <v>11</v>
      </c>
      <c r="D26" s="24" t="s">
        <v>988</v>
      </c>
      <c r="E26" s="24" t="s">
        <v>993</v>
      </c>
      <c r="F26" s="67" t="s">
        <v>292</v>
      </c>
      <c r="G26" s="10" t="s">
        <v>294</v>
      </c>
      <c r="H26" s="4">
        <v>33.92</v>
      </c>
      <c r="I26" s="5" t="s">
        <v>7</v>
      </c>
      <c r="J26" s="3">
        <v>0.08</v>
      </c>
      <c r="K26" s="69">
        <v>3</v>
      </c>
      <c r="M26"/>
      <c r="N26"/>
      <c r="O26"/>
      <c r="P26"/>
      <c r="Q26"/>
    </row>
    <row r="27" spans="1:50" s="67" customFormat="1">
      <c r="A27" s="22" t="s">
        <v>291</v>
      </c>
      <c r="B27" s="23" t="s">
        <v>164</v>
      </c>
      <c r="C27" s="23" t="s">
        <v>11</v>
      </c>
      <c r="D27" s="24" t="s">
        <v>989</v>
      </c>
      <c r="E27" s="24" t="s">
        <v>994</v>
      </c>
      <c r="F27" s="67" t="s">
        <v>292</v>
      </c>
      <c r="G27" s="10" t="s">
        <v>294</v>
      </c>
      <c r="H27" s="4">
        <v>34.14</v>
      </c>
      <c r="I27" s="5" t="s">
        <v>7</v>
      </c>
      <c r="J27" s="3">
        <v>0.08</v>
      </c>
      <c r="K27" s="69">
        <v>3</v>
      </c>
      <c r="M27"/>
      <c r="N27"/>
      <c r="O27"/>
      <c r="P27"/>
      <c r="Q27"/>
    </row>
    <row r="28" spans="1:50" s="67" customFormat="1">
      <c r="A28" s="22"/>
      <c r="B28" s="23"/>
      <c r="C28" s="23"/>
      <c r="E28" s="551"/>
      <c r="G28" s="10"/>
      <c r="H28" s="4"/>
      <c r="I28" s="5"/>
      <c r="J28" s="3"/>
      <c r="K28" s="69"/>
      <c r="M28"/>
      <c r="N28"/>
      <c r="O28"/>
      <c r="P28"/>
      <c r="Q28"/>
    </row>
    <row r="29" spans="1:50">
      <c r="A29" s="154" t="s">
        <v>969</v>
      </c>
      <c r="D29" s="24" t="s">
        <v>990</v>
      </c>
      <c r="E29" s="552"/>
    </row>
    <row r="30" spans="1:50" s="67" customFormat="1">
      <c r="A30" s="22" t="s">
        <v>297</v>
      </c>
      <c r="B30" s="23" t="s">
        <v>109</v>
      </c>
      <c r="C30" s="67" t="s">
        <v>970</v>
      </c>
      <c r="D30" s="24" t="s">
        <v>636</v>
      </c>
      <c r="E30" s="311" t="s">
        <v>547</v>
      </c>
      <c r="F30" s="71" t="s">
        <v>255</v>
      </c>
      <c r="G30" s="68" t="s">
        <v>968</v>
      </c>
      <c r="H30" s="581">
        <v>32.58</v>
      </c>
      <c r="I30" s="223" t="s">
        <v>7</v>
      </c>
      <c r="J30" s="380">
        <v>0.49</v>
      </c>
      <c r="K30" s="69">
        <v>4</v>
      </c>
      <c r="M30"/>
      <c r="N30"/>
      <c r="O30"/>
      <c r="P30"/>
      <c r="Q30"/>
    </row>
    <row r="31" spans="1:50" s="67" customFormat="1">
      <c r="A31" s="22"/>
      <c r="B31" s="23"/>
      <c r="C31" s="23"/>
      <c r="E31" s="72"/>
      <c r="G31" s="10"/>
      <c r="H31" s="4"/>
      <c r="I31" s="30"/>
      <c r="J31" s="31"/>
      <c r="K31" s="69"/>
      <c r="M31"/>
      <c r="N31"/>
      <c r="O31"/>
      <c r="P31"/>
      <c r="Q31"/>
    </row>
    <row r="32" spans="1:50" s="10" customFormat="1" ht="12.95" customHeight="1">
      <c r="A32" s="74" t="s">
        <v>795</v>
      </c>
      <c r="C32" s="152"/>
      <c r="D32" s="2"/>
      <c r="E32" s="550"/>
      <c r="F32" s="2"/>
      <c r="G32" s="2"/>
      <c r="H32" s="151"/>
      <c r="I32" s="7"/>
      <c r="J32" s="7"/>
      <c r="K32" s="7"/>
      <c r="L32" s="30"/>
      <c r="M32"/>
      <c r="N32"/>
      <c r="O32"/>
      <c r="P32"/>
      <c r="Q32"/>
      <c r="R32" s="153"/>
    </row>
    <row r="33" spans="1:19" s="10" customFormat="1" ht="12.95" customHeight="1">
      <c r="A33" s="10" t="s">
        <v>536</v>
      </c>
      <c r="B33" s="23" t="s">
        <v>545</v>
      </c>
      <c r="C33" s="23" t="s">
        <v>786</v>
      </c>
      <c r="D33" s="24" t="s">
        <v>554</v>
      </c>
      <c r="E33" s="24" t="s">
        <v>555</v>
      </c>
      <c r="F33" s="10" t="s">
        <v>537</v>
      </c>
      <c r="G33" s="10" t="s">
        <v>22</v>
      </c>
      <c r="H33" s="4">
        <v>34.657958151797352</v>
      </c>
      <c r="I33" s="5" t="s">
        <v>7</v>
      </c>
      <c r="J33" s="3">
        <v>0.21056861800196708</v>
      </c>
      <c r="K33" s="216">
        <v>1</v>
      </c>
      <c r="L33" s="10" t="s">
        <v>538</v>
      </c>
      <c r="M33"/>
      <c r="N33"/>
      <c r="O33"/>
      <c r="P33"/>
      <c r="Q33"/>
    </row>
    <row r="34" spans="1:19" s="10" customFormat="1" ht="12.95" customHeight="1">
      <c r="A34" s="10" t="s">
        <v>539</v>
      </c>
      <c r="B34" s="23" t="s">
        <v>540</v>
      </c>
      <c r="C34" s="23" t="s">
        <v>541</v>
      </c>
      <c r="D34" s="24" t="s">
        <v>556</v>
      </c>
      <c r="E34" s="24" t="s">
        <v>557</v>
      </c>
      <c r="F34" s="10" t="s">
        <v>537</v>
      </c>
      <c r="G34" s="10" t="s">
        <v>22</v>
      </c>
      <c r="H34" s="4">
        <v>34.625658664763762</v>
      </c>
      <c r="I34" s="5" t="s">
        <v>7</v>
      </c>
      <c r="J34" s="3">
        <v>0.2335796704380356</v>
      </c>
      <c r="K34" s="216">
        <v>1</v>
      </c>
      <c r="M34"/>
      <c r="N34"/>
      <c r="O34"/>
      <c r="P34"/>
      <c r="Q34"/>
    </row>
    <row r="35" spans="1:19" s="10" customFormat="1" ht="12.95" customHeight="1">
      <c r="A35" s="10" t="s">
        <v>542</v>
      </c>
      <c r="B35" s="23" t="s">
        <v>543</v>
      </c>
      <c r="C35" s="23" t="s">
        <v>521</v>
      </c>
      <c r="D35" s="24" t="s">
        <v>558</v>
      </c>
      <c r="E35" s="24" t="s">
        <v>559</v>
      </c>
      <c r="F35" s="10" t="s">
        <v>537</v>
      </c>
      <c r="G35" s="10" t="s">
        <v>22</v>
      </c>
      <c r="H35" s="4">
        <v>34.507579543183518</v>
      </c>
      <c r="I35" s="5" t="s">
        <v>7</v>
      </c>
      <c r="J35" s="3">
        <v>0.17517825500272455</v>
      </c>
      <c r="K35" s="216">
        <v>1</v>
      </c>
      <c r="M35"/>
      <c r="N35"/>
      <c r="O35"/>
      <c r="P35"/>
      <c r="Q35"/>
    </row>
    <row r="36" spans="1:19" s="10" customFormat="1" ht="12.95" customHeight="1">
      <c r="B36" s="154" t="s">
        <v>546</v>
      </c>
      <c r="C36" s="23"/>
      <c r="E36" s="550"/>
      <c r="H36" s="74"/>
      <c r="I36" s="30"/>
      <c r="J36" s="31"/>
      <c r="K36" s="216"/>
      <c r="M36"/>
      <c r="N36"/>
      <c r="O36"/>
      <c r="P36"/>
      <c r="Q36"/>
    </row>
    <row r="37" spans="1:19" s="10" customFormat="1" ht="12.95" customHeight="1">
      <c r="A37" s="10" t="s">
        <v>386</v>
      </c>
      <c r="B37" s="10" t="s">
        <v>544</v>
      </c>
      <c r="C37" s="22" t="s">
        <v>785</v>
      </c>
      <c r="D37" s="24" t="s">
        <v>550</v>
      </c>
      <c r="E37" s="24" t="s">
        <v>551</v>
      </c>
      <c r="F37" s="10" t="s">
        <v>525</v>
      </c>
      <c r="G37" s="10" t="s">
        <v>526</v>
      </c>
      <c r="H37" s="4">
        <v>34.33</v>
      </c>
      <c r="I37" s="5" t="s">
        <v>7</v>
      </c>
      <c r="J37" s="3">
        <v>5.1413140577922463E-2</v>
      </c>
      <c r="K37" s="216">
        <v>1</v>
      </c>
      <c r="L37" s="34" t="s">
        <v>1018</v>
      </c>
      <c r="M37"/>
      <c r="N37"/>
      <c r="O37"/>
      <c r="P37"/>
      <c r="Q37"/>
    </row>
    <row r="38" spans="1:19" s="10" customFormat="1">
      <c r="A38" s="10" t="s">
        <v>387</v>
      </c>
      <c r="B38" s="10" t="s">
        <v>544</v>
      </c>
      <c r="C38" s="22" t="s">
        <v>785</v>
      </c>
      <c r="D38" s="24" t="s">
        <v>552</v>
      </c>
      <c r="E38" s="24" t="s">
        <v>553</v>
      </c>
      <c r="F38" s="10" t="s">
        <v>525</v>
      </c>
      <c r="G38" s="10" t="s">
        <v>526</v>
      </c>
      <c r="H38" s="4">
        <v>34.214008520852779</v>
      </c>
      <c r="I38" s="5" t="s">
        <v>7</v>
      </c>
      <c r="J38" s="3">
        <v>8.3257409972814972E-2</v>
      </c>
      <c r="K38" s="216">
        <v>1</v>
      </c>
      <c r="L38" s="25" t="s">
        <v>388</v>
      </c>
      <c r="M38"/>
      <c r="N38"/>
      <c r="O38"/>
      <c r="P38"/>
      <c r="Q38"/>
    </row>
    <row r="39" spans="1:19" s="67" customFormat="1">
      <c r="E39" s="72"/>
      <c r="H39" s="66"/>
      <c r="K39" s="225"/>
      <c r="M39"/>
      <c r="N39"/>
      <c r="O39"/>
      <c r="P39"/>
      <c r="Q39"/>
    </row>
    <row r="40" spans="1:19" s="10" customFormat="1" ht="12.95" customHeight="1">
      <c r="A40" s="66" t="s">
        <v>793</v>
      </c>
      <c r="B40" s="74"/>
      <c r="C40" s="23"/>
      <c r="D40" s="23"/>
      <c r="E40" s="24"/>
      <c r="F40" s="2"/>
      <c r="G40" s="2"/>
      <c r="H40" s="74"/>
      <c r="I40" s="7"/>
      <c r="J40" s="7"/>
      <c r="K40" s="216"/>
      <c r="L40" s="30"/>
      <c r="M40"/>
      <c r="N40"/>
      <c r="O40"/>
      <c r="P40"/>
      <c r="Q40"/>
      <c r="R40" s="25"/>
    </row>
    <row r="41" spans="1:19" s="10" customFormat="1" ht="12.95" customHeight="1">
      <c r="A41" s="10" t="s">
        <v>522</v>
      </c>
      <c r="B41" s="10" t="s">
        <v>523</v>
      </c>
      <c r="C41" s="23" t="s">
        <v>524</v>
      </c>
      <c r="D41" s="24" t="s">
        <v>560</v>
      </c>
      <c r="E41" s="24" t="s">
        <v>561</v>
      </c>
      <c r="F41" s="10" t="s">
        <v>525</v>
      </c>
      <c r="G41" s="10" t="s">
        <v>526</v>
      </c>
      <c r="H41" s="4">
        <v>30.050288541124825</v>
      </c>
      <c r="I41" s="5" t="s">
        <v>7</v>
      </c>
      <c r="J41" s="3">
        <v>4.4397039384767904E-2</v>
      </c>
      <c r="K41" s="216">
        <v>1</v>
      </c>
      <c r="L41" s="25"/>
      <c r="M41"/>
      <c r="N41"/>
      <c r="O41"/>
      <c r="P41"/>
      <c r="Q41"/>
    </row>
    <row r="42" spans="1:19" s="10" customFormat="1" ht="12.95" customHeight="1">
      <c r="A42" s="10" t="s">
        <v>527</v>
      </c>
      <c r="B42" s="10" t="s">
        <v>523</v>
      </c>
      <c r="C42" s="23" t="s">
        <v>528</v>
      </c>
      <c r="D42" s="24" t="s">
        <v>562</v>
      </c>
      <c r="E42" s="24" t="s">
        <v>563</v>
      </c>
      <c r="F42" s="10" t="s">
        <v>525</v>
      </c>
      <c r="G42" s="10" t="s">
        <v>526</v>
      </c>
      <c r="H42" s="4">
        <v>30.027428116377656</v>
      </c>
      <c r="I42" s="5" t="s">
        <v>7</v>
      </c>
      <c r="J42" s="3">
        <v>4.9872071282509603E-2</v>
      </c>
      <c r="K42" s="216">
        <v>1</v>
      </c>
      <c r="L42" s="25"/>
      <c r="M42"/>
      <c r="N42"/>
      <c r="O42"/>
      <c r="P42"/>
      <c r="Q42"/>
    </row>
    <row r="43" spans="1:19" s="10" customFormat="1" ht="12.95" customHeight="1">
      <c r="A43" s="10" t="s">
        <v>529</v>
      </c>
      <c r="B43" s="10" t="s">
        <v>1015</v>
      </c>
      <c r="C43" s="23" t="s">
        <v>521</v>
      </c>
      <c r="D43" s="24" t="s">
        <v>564</v>
      </c>
      <c r="E43" s="24" t="s">
        <v>565</v>
      </c>
      <c r="F43" s="10" t="s">
        <v>525</v>
      </c>
      <c r="G43" s="10" t="s">
        <v>526</v>
      </c>
      <c r="H43" s="4">
        <v>29.83057855798274</v>
      </c>
      <c r="I43" s="5" t="s">
        <v>7</v>
      </c>
      <c r="J43" s="3">
        <v>6.2408695198797055E-2</v>
      </c>
      <c r="K43" s="216">
        <v>1</v>
      </c>
      <c r="L43" s="25" t="s">
        <v>530</v>
      </c>
      <c r="M43"/>
      <c r="N43"/>
      <c r="O43"/>
      <c r="P43"/>
      <c r="Q43"/>
    </row>
    <row r="44" spans="1:19" s="10" customFormat="1" ht="12.95" customHeight="1">
      <c r="A44" s="10" t="s">
        <v>531</v>
      </c>
      <c r="B44" s="10" t="s">
        <v>1016</v>
      </c>
      <c r="C44" s="23" t="s">
        <v>532</v>
      </c>
      <c r="D44" s="24" t="s">
        <v>566</v>
      </c>
      <c r="E44" s="24" t="s">
        <v>567</v>
      </c>
      <c r="F44" s="10" t="s">
        <v>525</v>
      </c>
      <c r="G44" s="10" t="s">
        <v>526</v>
      </c>
      <c r="H44" s="4">
        <v>29.991939382172784</v>
      </c>
      <c r="I44" s="5" t="s">
        <v>7</v>
      </c>
      <c r="J44" s="3">
        <v>4.6547420518172469E-2</v>
      </c>
      <c r="K44" s="216">
        <v>1</v>
      </c>
      <c r="L44" s="25" t="s">
        <v>533</v>
      </c>
      <c r="M44"/>
      <c r="N44"/>
      <c r="O44"/>
      <c r="P44"/>
      <c r="Q44"/>
    </row>
    <row r="45" spans="1:19" s="10" customFormat="1" ht="12.95" customHeight="1">
      <c r="A45" s="10" t="s">
        <v>534</v>
      </c>
      <c r="B45" s="10" t="s">
        <v>523</v>
      </c>
      <c r="C45" s="23" t="s">
        <v>528</v>
      </c>
      <c r="D45" s="24" t="s">
        <v>568</v>
      </c>
      <c r="E45" s="24" t="s">
        <v>569</v>
      </c>
      <c r="F45" s="10" t="s">
        <v>535</v>
      </c>
      <c r="G45" s="10" t="s">
        <v>22</v>
      </c>
      <c r="H45" s="4">
        <v>30.279014415890387</v>
      </c>
      <c r="I45" s="5" t="s">
        <v>7</v>
      </c>
      <c r="J45" s="3">
        <v>9.0232750704120124E-2</v>
      </c>
      <c r="K45" s="216">
        <v>1</v>
      </c>
      <c r="L45" s="25"/>
      <c r="M45"/>
      <c r="N45"/>
      <c r="O45"/>
      <c r="P45"/>
      <c r="Q45"/>
    </row>
    <row r="46" spans="1:19" s="67" customFormat="1" ht="15" customHeight="1">
      <c r="D46" s="354" t="s">
        <v>797</v>
      </c>
      <c r="E46" s="375"/>
      <c r="F46" s="355"/>
      <c r="G46" s="355"/>
      <c r="H46" s="353">
        <v>30.035849802709681</v>
      </c>
      <c r="I46" s="111" t="s">
        <v>7</v>
      </c>
      <c r="J46" s="357">
        <v>0.05</v>
      </c>
      <c r="K46" s="225"/>
      <c r="M46"/>
      <c r="N46"/>
      <c r="O46"/>
      <c r="P46"/>
      <c r="Q46"/>
    </row>
    <row r="47" spans="1:19" s="67" customFormat="1">
      <c r="A47" s="66" t="s">
        <v>794</v>
      </c>
      <c r="E47" s="72"/>
      <c r="H47" s="156"/>
      <c r="K47" s="69"/>
      <c r="M47"/>
      <c r="N47"/>
      <c r="O47"/>
      <c r="P47"/>
      <c r="Q47"/>
    </row>
    <row r="48" spans="1:19" s="10" customFormat="1" ht="12.95" customHeight="1">
      <c r="A48" s="10" t="s">
        <v>571</v>
      </c>
      <c r="B48" s="152" t="s">
        <v>1017</v>
      </c>
      <c r="C48" s="152" t="s">
        <v>971</v>
      </c>
      <c r="D48" s="24" t="s">
        <v>572</v>
      </c>
      <c r="E48" s="24" t="s">
        <v>573</v>
      </c>
      <c r="F48" s="10" t="s">
        <v>535</v>
      </c>
      <c r="G48" s="10" t="s">
        <v>22</v>
      </c>
      <c r="H48" s="157">
        <v>32.22</v>
      </c>
      <c r="I48" s="5" t="s">
        <v>7</v>
      </c>
      <c r="J48" s="3">
        <v>8.5952563750468391E-2</v>
      </c>
      <c r="K48" s="38">
        <v>1</v>
      </c>
      <c r="L48"/>
      <c r="M48"/>
      <c r="N48"/>
      <c r="O48"/>
      <c r="P48"/>
      <c r="Q48"/>
      <c r="R48"/>
      <c r="S48"/>
    </row>
    <row r="49" spans="1:19" s="10" customFormat="1" ht="12.95" customHeight="1">
      <c r="A49" s="10" t="s">
        <v>574</v>
      </c>
      <c r="B49" s="152" t="s">
        <v>575</v>
      </c>
      <c r="C49" s="152" t="s">
        <v>972</v>
      </c>
      <c r="D49" s="24" t="s">
        <v>576</v>
      </c>
      <c r="E49" s="24" t="s">
        <v>577</v>
      </c>
      <c r="F49" s="10" t="s">
        <v>537</v>
      </c>
      <c r="G49" s="10" t="s">
        <v>22</v>
      </c>
      <c r="H49" s="157">
        <v>34.85</v>
      </c>
      <c r="I49" s="5" t="s">
        <v>7</v>
      </c>
      <c r="J49" s="3">
        <v>0.15889678391497628</v>
      </c>
      <c r="K49" s="38">
        <v>1</v>
      </c>
      <c r="L49"/>
      <c r="M49"/>
      <c r="N49"/>
      <c r="O49"/>
      <c r="P49"/>
      <c r="Q49"/>
      <c r="R49"/>
      <c r="S49"/>
    </row>
    <row r="50" spans="1:19" s="10" customFormat="1" ht="12.95" customHeight="1">
      <c r="A50" s="47" t="s">
        <v>627</v>
      </c>
      <c r="B50" s="296" t="s">
        <v>1026</v>
      </c>
      <c r="C50" s="296" t="s">
        <v>628</v>
      </c>
      <c r="D50" s="521" t="s">
        <v>630</v>
      </c>
      <c r="E50" s="521" t="s">
        <v>629</v>
      </c>
      <c r="F50" s="299" t="s">
        <v>525</v>
      </c>
      <c r="G50" s="299" t="s">
        <v>526</v>
      </c>
      <c r="H50" s="522">
        <v>37.380000000000003</v>
      </c>
      <c r="I50" s="523" t="s">
        <v>7</v>
      </c>
      <c r="J50" s="422">
        <v>8.961515902616729E-2</v>
      </c>
      <c r="K50" s="524">
        <v>1</v>
      </c>
      <c r="L50" s="525"/>
      <c r="M50"/>
      <c r="N50"/>
      <c r="O50"/>
      <c r="P50"/>
      <c r="Q50"/>
      <c r="R50"/>
      <c r="S50"/>
    </row>
    <row r="51" spans="1:19" s="67" customFormat="1">
      <c r="A51" s="296" t="s">
        <v>986</v>
      </c>
      <c r="B51" s="296"/>
      <c r="C51" s="296"/>
      <c r="D51" s="296"/>
      <c r="E51" s="296"/>
      <c r="F51" s="296"/>
      <c r="G51" s="296"/>
      <c r="H51" s="296"/>
      <c r="I51" s="296"/>
      <c r="J51" s="296"/>
      <c r="K51" s="342"/>
      <c r="L51" s="296"/>
      <c r="M51"/>
      <c r="N51"/>
      <c r="O51"/>
      <c r="P51"/>
      <c r="Q51"/>
    </row>
    <row r="55" spans="1:19" s="67" customFormat="1">
      <c r="K55" s="69"/>
      <c r="M55"/>
      <c r="N55"/>
      <c r="O55"/>
      <c r="P55"/>
      <c r="Q55"/>
    </row>
    <row r="56" spans="1:19" s="67" customFormat="1">
      <c r="K56" s="69"/>
      <c r="M56"/>
      <c r="N56"/>
      <c r="O56"/>
      <c r="P56"/>
      <c r="Q56"/>
    </row>
    <row r="57" spans="1:19" s="67" customFormat="1">
      <c r="K57" s="69"/>
      <c r="M57"/>
      <c r="N57"/>
      <c r="O57"/>
      <c r="P57"/>
      <c r="Q57"/>
    </row>
    <row r="58" spans="1:19" s="67" customFormat="1">
      <c r="K58" s="69"/>
      <c r="M58"/>
      <c r="N58"/>
      <c r="O58"/>
      <c r="P58"/>
      <c r="Q58"/>
    </row>
  </sheetData>
  <phoneticPr fontId="17" type="noConversion"/>
  <pageMargins left="0.5" right="0.5" top="1" bottom="1" header="0.5" footer="0.5"/>
  <pageSetup scale="78" orientation="portrait" horizontalDpi="4294967292" verticalDpi="4294967292"/>
  <headerFooter>
    <oddFooter>&amp;Z&amp;F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F048D-5FBC-8A48-8FB4-7815BFBEADA8}">
  <sheetPr>
    <pageSetUpPr fitToPage="1"/>
  </sheetPr>
  <dimension ref="A1:AH12"/>
  <sheetViews>
    <sheetView tabSelected="1" zoomScale="127" zoomScaleNormal="127" workbookViewId="0">
      <selection activeCell="O1" sqref="O1"/>
    </sheetView>
  </sheetViews>
  <sheetFormatPr defaultColWidth="11" defaultRowHeight="15.75"/>
  <cols>
    <col min="1" max="1" width="9.5" customWidth="1"/>
    <col min="2" max="2" width="20.875" customWidth="1"/>
    <col min="3" max="3" width="27" customWidth="1"/>
    <col min="4" max="4" width="10" customWidth="1"/>
    <col min="6" max="6" width="11.625" customWidth="1"/>
    <col min="7" max="7" width="6.625" customWidth="1"/>
    <col min="8" max="8" width="5.375" style="38" customWidth="1"/>
    <col min="9" max="9" width="5.625" customWidth="1"/>
    <col min="10" max="10" width="8" style="433" customWidth="1"/>
    <col min="11" max="11" width="2.625" style="433" customWidth="1"/>
    <col min="12" max="12" width="3.5" style="433" customWidth="1"/>
    <col min="13" max="13" width="6.375" customWidth="1"/>
  </cols>
  <sheetData>
    <row r="1" spans="1:34" s="10" customFormat="1" ht="18" customHeight="1" thickBot="1">
      <c r="A1" s="322" t="s">
        <v>1038</v>
      </c>
      <c r="B1" s="12"/>
      <c r="C1" s="12"/>
      <c r="D1" s="12"/>
      <c r="E1" s="12"/>
      <c r="F1" s="11"/>
      <c r="G1" s="11"/>
      <c r="H1" s="414"/>
      <c r="I1" s="415"/>
      <c r="J1" s="424"/>
      <c r="K1" s="425"/>
      <c r="L1" s="426"/>
      <c r="M1" s="416"/>
      <c r="N1" s="6"/>
      <c r="O1" s="10" t="s">
        <v>1039</v>
      </c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</row>
    <row r="2" spans="1:34" s="419" customFormat="1" ht="14.1" customHeight="1" thickTop="1">
      <c r="A2" s="419" t="s">
        <v>0</v>
      </c>
      <c r="B2" s="420" t="s">
        <v>1</v>
      </c>
      <c r="C2" s="420" t="s">
        <v>2</v>
      </c>
      <c r="D2" s="420" t="s">
        <v>836</v>
      </c>
      <c r="E2" s="420" t="s">
        <v>837</v>
      </c>
      <c r="F2" s="420" t="s">
        <v>838</v>
      </c>
      <c r="G2" s="420" t="s">
        <v>95</v>
      </c>
      <c r="H2" s="421" t="s">
        <v>178</v>
      </c>
      <c r="I2" s="418" t="s">
        <v>125</v>
      </c>
      <c r="J2" s="427" t="s">
        <v>549</v>
      </c>
      <c r="K2" s="428" t="s">
        <v>7</v>
      </c>
      <c r="L2" s="429" t="s">
        <v>839</v>
      </c>
      <c r="M2" s="422" t="s">
        <v>296</v>
      </c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  <c r="AB2" s="382"/>
      <c r="AC2" s="382"/>
      <c r="AD2" s="382"/>
      <c r="AE2" s="382"/>
      <c r="AF2" s="382"/>
      <c r="AG2" s="382"/>
      <c r="AH2" s="382"/>
    </row>
    <row r="3" spans="1:34" s="355" customFormat="1" ht="14.1" customHeight="1">
      <c r="A3" s="70" t="s">
        <v>98</v>
      </c>
      <c r="B3" s="67" t="s">
        <v>827</v>
      </c>
      <c r="C3" s="67" t="s">
        <v>863</v>
      </c>
      <c r="D3" s="70" t="s">
        <v>98</v>
      </c>
      <c r="E3" s="70" t="s">
        <v>98</v>
      </c>
      <c r="F3" s="70" t="s">
        <v>98</v>
      </c>
      <c r="G3" s="67" t="s">
        <v>826</v>
      </c>
      <c r="H3" s="69"/>
      <c r="I3" s="67"/>
      <c r="J3" s="430">
        <v>31.8</v>
      </c>
      <c r="K3" s="402" t="s">
        <v>7</v>
      </c>
      <c r="L3" s="431" t="s">
        <v>98</v>
      </c>
      <c r="M3" s="69">
        <v>1</v>
      </c>
    </row>
    <row r="4" spans="1:34" s="67" customFormat="1" ht="14.1" customHeight="1">
      <c r="A4" s="67" t="s">
        <v>828</v>
      </c>
      <c r="B4" s="67" t="s">
        <v>829</v>
      </c>
      <c r="C4" s="67" t="s">
        <v>840</v>
      </c>
      <c r="D4" s="70" t="s">
        <v>98</v>
      </c>
      <c r="E4" s="70" t="s">
        <v>98</v>
      </c>
      <c r="F4" s="10" t="s">
        <v>21</v>
      </c>
      <c r="G4" s="67" t="s">
        <v>826</v>
      </c>
      <c r="H4" s="69"/>
      <c r="J4" s="430">
        <v>32.617535919540231</v>
      </c>
      <c r="K4" s="402" t="s">
        <v>7</v>
      </c>
      <c r="L4" s="369">
        <v>1.3</v>
      </c>
      <c r="M4" s="69">
        <v>2</v>
      </c>
    </row>
    <row r="5" spans="1:34" s="67" customFormat="1" ht="14.1" customHeight="1">
      <c r="A5" s="67" t="s">
        <v>828</v>
      </c>
      <c r="B5" s="67" t="s">
        <v>829</v>
      </c>
      <c r="C5" s="67" t="s">
        <v>840</v>
      </c>
      <c r="D5" s="70" t="s">
        <v>98</v>
      </c>
      <c r="E5" s="70" t="s">
        <v>98</v>
      </c>
      <c r="F5" s="67" t="s">
        <v>44</v>
      </c>
      <c r="G5" s="67" t="s">
        <v>826</v>
      </c>
      <c r="H5" s="69"/>
      <c r="J5" s="430">
        <v>33.326612787356318</v>
      </c>
      <c r="K5" s="402" t="s">
        <v>7</v>
      </c>
      <c r="L5" s="369">
        <v>2.4</v>
      </c>
      <c r="M5" s="69">
        <v>2</v>
      </c>
    </row>
    <row r="6" spans="1:34" s="67" customFormat="1" ht="14.1" customHeight="1">
      <c r="A6" s="70" t="s">
        <v>98</v>
      </c>
      <c r="B6" s="67" t="s">
        <v>830</v>
      </c>
      <c r="C6" s="67" t="s">
        <v>831</v>
      </c>
      <c r="D6" s="70" t="s">
        <v>98</v>
      </c>
      <c r="E6" s="70" t="s">
        <v>98</v>
      </c>
      <c r="F6" s="10" t="s">
        <v>21</v>
      </c>
      <c r="G6" s="67" t="s">
        <v>826</v>
      </c>
      <c r="H6" s="69"/>
      <c r="J6" s="430">
        <v>33.022722701149426</v>
      </c>
      <c r="K6" s="402" t="s">
        <v>7</v>
      </c>
      <c r="L6" s="369">
        <v>1</v>
      </c>
      <c r="M6" s="69">
        <v>3</v>
      </c>
    </row>
    <row r="7" spans="1:34" s="67" customFormat="1" ht="14.1" customHeight="1">
      <c r="A7" s="70" t="s">
        <v>98</v>
      </c>
      <c r="B7" s="67" t="s">
        <v>109</v>
      </c>
      <c r="C7" s="67" t="s">
        <v>843</v>
      </c>
      <c r="D7" s="24" t="s">
        <v>845</v>
      </c>
      <c r="E7" s="24" t="s">
        <v>846</v>
      </c>
      <c r="F7" s="67" t="s">
        <v>255</v>
      </c>
      <c r="G7" s="67" t="s">
        <v>256</v>
      </c>
      <c r="H7" s="70" t="s">
        <v>842</v>
      </c>
      <c r="I7" s="67">
        <v>3.4</v>
      </c>
      <c r="J7" s="67">
        <v>30.2</v>
      </c>
      <c r="K7" s="402" t="s">
        <v>7</v>
      </c>
      <c r="L7" s="68">
        <v>0.9</v>
      </c>
      <c r="M7" s="69">
        <v>4</v>
      </c>
    </row>
    <row r="8" spans="1:34" s="10" customFormat="1" ht="14.1" customHeight="1">
      <c r="A8" s="70" t="s">
        <v>98</v>
      </c>
      <c r="B8" s="67" t="s">
        <v>844</v>
      </c>
      <c r="C8" s="67" t="s">
        <v>832</v>
      </c>
      <c r="D8" s="24" t="s">
        <v>847</v>
      </c>
      <c r="E8" s="24" t="s">
        <v>849</v>
      </c>
      <c r="F8" s="67" t="s">
        <v>255</v>
      </c>
      <c r="G8" s="67" t="s">
        <v>256</v>
      </c>
      <c r="H8" s="70" t="s">
        <v>841</v>
      </c>
      <c r="I8" s="67">
        <v>1.4</v>
      </c>
      <c r="J8" s="430">
        <v>30.5</v>
      </c>
      <c r="K8" s="432" t="s">
        <v>7</v>
      </c>
      <c r="L8" s="369">
        <v>0.3</v>
      </c>
      <c r="M8" s="69">
        <v>4</v>
      </c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1:34" s="10" customFormat="1" ht="14.1" customHeight="1">
      <c r="A9" s="70" t="s">
        <v>98</v>
      </c>
      <c r="B9" s="10" t="s">
        <v>833</v>
      </c>
      <c r="C9" s="10" t="s">
        <v>834</v>
      </c>
      <c r="D9" s="24" t="s">
        <v>848</v>
      </c>
      <c r="E9" s="24" t="s">
        <v>850</v>
      </c>
      <c r="F9" s="67" t="s">
        <v>835</v>
      </c>
      <c r="G9" s="67" t="s">
        <v>256</v>
      </c>
      <c r="H9" s="423" t="s">
        <v>842</v>
      </c>
      <c r="I9" s="417">
        <v>1.7</v>
      </c>
      <c r="J9" s="430">
        <v>31.4</v>
      </c>
      <c r="K9" s="432" t="s">
        <v>7</v>
      </c>
      <c r="L9" s="369">
        <v>0.4</v>
      </c>
      <c r="M9" s="69">
        <v>4</v>
      </c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4">
      <c r="A10" s="437" t="s">
        <v>862</v>
      </c>
      <c r="B10" s="438"/>
      <c r="C10" s="438"/>
      <c r="D10" s="438"/>
      <c r="E10" s="438"/>
      <c r="F10" s="438"/>
      <c r="G10" s="438"/>
      <c r="H10" s="439"/>
      <c r="I10" s="438"/>
      <c r="J10" s="440"/>
      <c r="K10" s="440"/>
      <c r="L10" s="440"/>
      <c r="M10" s="438"/>
    </row>
    <row r="12" spans="1:34">
      <c r="A12" t="s">
        <v>1037</v>
      </c>
      <c r="B12" s="67"/>
    </row>
  </sheetData>
  <pageMargins left="0.45" right="0.45" top="0.75" bottom="0.75" header="0.3" footer="0.3"/>
  <pageSetup scale="71" orientation="portrait" horizontalDpi="0" verticalDpi="0"/>
  <headerFooter>
    <oddFooter>&amp;Z&amp;F&amp;RPage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1A. BLVC-loci</vt:lpstr>
      <vt:lpstr>1B. Baughman </vt:lpstr>
      <vt:lpstr>1C. Summer Coon. </vt:lpstr>
      <vt:lpstr>1D. Tracy</vt:lpstr>
      <vt:lpstr>1E. Jacks Creek</vt:lpstr>
      <vt:lpstr>1F. Platoro</vt:lpstr>
      <vt:lpstr>1G. Rawley</vt:lpstr>
      <vt:lpstr>1H. Other NE Conejos</vt:lpstr>
      <vt:lpstr>1I. W SJ Conejos</vt:lpstr>
      <vt:lpstr>Sheet2</vt:lpstr>
      <vt:lpstr>'1A. BLVC-loci'!Print_Area</vt:lpstr>
      <vt:lpstr>'1B. Baughman '!Print_Area</vt:lpstr>
      <vt:lpstr>'1C. Summer Coon. '!Print_Area</vt:lpstr>
      <vt:lpstr>'1D. Tracy'!Print_Area</vt:lpstr>
      <vt:lpstr>'1E. Jacks Creek'!Print_Area</vt:lpstr>
      <vt:lpstr>'1F. Platoro'!Print_Area</vt:lpstr>
      <vt:lpstr>'1G. Rawley'!Print_Area</vt:lpstr>
      <vt:lpstr>'1H. Other NE Conejos'!Print_Area</vt:lpstr>
      <vt:lpstr>'1I. W SJ Conejos'!Print_Area</vt:lpstr>
      <vt:lpstr>'1A. BLVC-loci'!Print_Titles</vt:lpstr>
    </vt:vector>
  </TitlesOfParts>
  <Company>USGS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Lipman, Peter W.</dc:creator>
  <cp:lastModifiedBy>Gina Harlow</cp:lastModifiedBy>
  <cp:lastPrinted>2023-06-12T22:17:12Z</cp:lastPrinted>
  <dcterms:created xsi:type="dcterms:W3CDTF">2017-01-18T22:32:26Z</dcterms:created>
  <dcterms:modified xsi:type="dcterms:W3CDTF">2023-10-26T16:49:28Z</dcterms:modified>
</cp:coreProperties>
</file>