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01-In Production\G51339-Long\1-Supp Mat\"/>
    </mc:Choice>
  </mc:AlternateContent>
  <xr:revisionPtr revIDLastSave="0" documentId="13_ncr:1_{90294525-BE6B-45A9-90FF-5C3B264474FB}" xr6:coauthVersionLast="47" xr6:coauthVersionMax="47" xr10:uidLastSave="{00000000-0000-0000-0000-000000000000}"/>
  <bookViews>
    <workbookView xWindow="3630" yWindow="3630" windowWidth="21600" windowHeight="12030" xr2:uid="{55C2D4C0-371A-4843-91E1-41E3425EE8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F21" i="1"/>
  <c r="N17" i="1"/>
  <c r="G25" i="1"/>
  <c r="H26" i="1" s="1"/>
  <c r="H27" i="1" s="1"/>
  <c r="D6" i="1"/>
  <c r="D7" i="1" s="1"/>
  <c r="D11" i="1"/>
  <c r="E11" i="1" s="1"/>
  <c r="D16" i="1"/>
  <c r="E16" i="1" s="1"/>
  <c r="D36" i="1"/>
  <c r="E36" i="1" s="1"/>
  <c r="D32" i="1"/>
  <c r="L31" i="1"/>
  <c r="L32" i="1" s="1"/>
  <c r="K31" i="1"/>
  <c r="N31" i="1" s="1"/>
  <c r="N32" i="1" s="1"/>
  <c r="J31" i="1"/>
  <c r="J32" i="1" s="1"/>
  <c r="I31" i="1"/>
  <c r="I32" i="1" s="1"/>
  <c r="H31" i="1"/>
  <c r="H32" i="1" s="1"/>
  <c r="G31" i="1"/>
  <c r="G32" i="1" s="1"/>
  <c r="F31" i="1"/>
  <c r="F32" i="1" s="1"/>
  <c r="E31" i="1"/>
  <c r="E32" i="1" s="1"/>
  <c r="D31" i="1"/>
  <c r="E26" i="1"/>
  <c r="E27" i="1" s="1"/>
  <c r="F26" i="1"/>
  <c r="F27" i="1" s="1"/>
  <c r="D26" i="1"/>
  <c r="D27" i="1" s="1"/>
  <c r="J26" i="1" l="1"/>
  <c r="O31" i="1"/>
  <c r="O32" i="1" s="1"/>
  <c r="I26" i="1"/>
  <c r="N26" i="1" s="1"/>
  <c r="G26" i="1"/>
  <c r="G27" i="1" s="1"/>
  <c r="E6" i="1"/>
  <c r="E7" i="1" s="1"/>
  <c r="D12" i="1"/>
  <c r="E12" i="1"/>
  <c r="F11" i="1"/>
  <c r="D17" i="1"/>
  <c r="F16" i="1"/>
  <c r="E17" i="1"/>
  <c r="K32" i="1"/>
  <c r="D37" i="1"/>
  <c r="E37" i="1"/>
  <c r="F36" i="1"/>
  <c r="I21" i="1"/>
  <c r="N21" i="1" s="1"/>
  <c r="N22" i="1" s="1"/>
  <c r="H21" i="1"/>
  <c r="H22" i="1" s="1"/>
  <c r="G21" i="1"/>
  <c r="G22" i="1" s="1"/>
  <c r="F22" i="1"/>
  <c r="E21" i="1"/>
  <c r="E22" i="1" s="1"/>
  <c r="D21" i="1"/>
  <c r="D22" i="1" s="1"/>
  <c r="J27" i="1" l="1"/>
  <c r="I27" i="1"/>
  <c r="N27" i="1"/>
  <c r="F6" i="1"/>
  <c r="G6" i="1" s="1"/>
  <c r="F12" i="1"/>
  <c r="G11" i="1"/>
  <c r="G16" i="1"/>
  <c r="F17" i="1"/>
  <c r="F37" i="1"/>
  <c r="G36" i="1"/>
  <c r="O21" i="1"/>
  <c r="O22" i="1" s="1"/>
  <c r="I22" i="1"/>
  <c r="F7" i="1" l="1"/>
  <c r="H6" i="1"/>
  <c r="G7" i="1"/>
  <c r="H11" i="1"/>
  <c r="G12" i="1"/>
  <c r="H16" i="1"/>
  <c r="G17" i="1"/>
  <c r="G37" i="1"/>
  <c r="H36" i="1"/>
  <c r="N36" i="1" s="1"/>
  <c r="N37" i="1" s="1"/>
  <c r="I6" i="1" l="1"/>
  <c r="H7" i="1"/>
  <c r="I11" i="1"/>
  <c r="H12" i="1"/>
  <c r="I16" i="1"/>
  <c r="H17" i="1"/>
  <c r="H37" i="1"/>
  <c r="J6" i="1" l="1"/>
  <c r="I7" i="1"/>
  <c r="J11" i="1"/>
  <c r="I12" i="1"/>
  <c r="J16" i="1"/>
  <c r="I17" i="1"/>
  <c r="K6" i="1" l="1"/>
  <c r="J7" i="1"/>
  <c r="K11" i="1"/>
  <c r="J12" i="1"/>
  <c r="K16" i="1"/>
  <c r="J17" i="1"/>
  <c r="L6" i="1" l="1"/>
  <c r="K7" i="1"/>
  <c r="L11" i="1"/>
  <c r="N11" i="1" s="1"/>
  <c r="N12" i="1" s="1"/>
  <c r="K12" i="1"/>
  <c r="L16" i="1"/>
  <c r="L17" i="1" s="1"/>
  <c r="K17" i="1"/>
  <c r="M6" i="1" l="1"/>
  <c r="N6" i="1" s="1"/>
  <c r="N7" i="1" s="1"/>
  <c r="L7" i="1"/>
  <c r="L12" i="1"/>
  <c r="M7" i="1" l="1"/>
</calcChain>
</file>

<file path=xl/sharedStrings.xml><?xml version="1.0" encoding="utf-8"?>
<sst xmlns="http://schemas.openxmlformats.org/spreadsheetml/2006/main" count="73" uniqueCount="41">
  <si>
    <t xml:space="preserve">0 km </t>
  </si>
  <si>
    <t xml:space="preserve">2.5 km </t>
  </si>
  <si>
    <t>5 km</t>
  </si>
  <si>
    <t>7.5 km</t>
  </si>
  <si>
    <t>10 km</t>
  </si>
  <si>
    <t>12.5 km</t>
  </si>
  <si>
    <t>15 km</t>
  </si>
  <si>
    <t>17.5 km</t>
  </si>
  <si>
    <t>20 km</t>
  </si>
  <si>
    <t>22.5 km</t>
  </si>
  <si>
    <t>Cross</t>
  </si>
  <si>
    <t>section</t>
  </si>
  <si>
    <t>Price (1981)</t>
  </si>
  <si>
    <t>Fuentes et al. (2012)</t>
  </si>
  <si>
    <t>Coogan (1992)</t>
  </si>
  <si>
    <t>DeCelles and Coogan (2006)</t>
  </si>
  <si>
    <t>Giallorenzo et al. (2018)</t>
  </si>
  <si>
    <t>Source publication</t>
  </si>
  <si>
    <t>Distance along restored section (km)</t>
  </si>
  <si>
    <t>Incremental extension (km)</t>
  </si>
  <si>
    <t>Cumulative extension (km)</t>
  </si>
  <si>
    <t>Post-extensional distance (km)</t>
  </si>
  <si>
    <t>edge (km)</t>
  </si>
  <si>
    <t>Thickness at western edge (km)</t>
  </si>
  <si>
    <t>Western</t>
  </si>
  <si>
    <t>Projected</t>
  </si>
  <si>
    <t xml:space="preserve">Cells in green = incremental extension values from Long (2019; his Plate DR1). </t>
  </si>
  <si>
    <t>Measured quantity</t>
  </si>
  <si>
    <t>thicknesses (km)</t>
  </si>
  <si>
    <r>
      <t>Cumulative thickness of pre-Cretaceous sedimentary rocks above the basal Sevier thrust d</t>
    </r>
    <r>
      <rPr>
        <b/>
        <sz val="11"/>
        <color theme="1"/>
        <rFont val="Calibri"/>
        <family val="2"/>
      </rPr>
      <t>é</t>
    </r>
    <r>
      <rPr>
        <b/>
        <sz val="11"/>
        <color theme="1"/>
        <rFont val="Calibri"/>
        <family val="2"/>
        <scheme val="minor"/>
      </rPr>
      <t>collement (km)</t>
    </r>
  </si>
  <si>
    <t xml:space="preserve">Cells in orange = incremental extension values from the reconstruction of Rodgers et al. (2002; their Figure 4). The 15.3 km incremental extension value for the 5 km cumulative thickness point is the total from </t>
  </si>
  <si>
    <t xml:space="preserve">   10.9 km of extension along the Coogan (1992) section line and 4.4 km of extension on the Rodgers et al. (2002) reconstruction.</t>
  </si>
  <si>
    <t>Cells in blue = incremental extension values from McQuarrie and Wernicke (2005; their Figure 3). The 57.5 km incremental extension value for the 7.5 km cumulative thickness point is the total from 17.5 km of</t>
  </si>
  <si>
    <t xml:space="preserve">    extension along the Coogan (1992) section line and 40 km of extension on the McQuarrie and Wernicke (2005) reconstruction.</t>
  </si>
  <si>
    <t xml:space="preserve">Cells in purple = incremental extension values from McQuarrie and Wernicke (2005; their Figure 4). The 80.2 km incremental extension value for the 7.5 km cumulative thickness point is the total from 3.2 km of </t>
  </si>
  <si>
    <t xml:space="preserve">   extension along the Giallorenzo et al. (2018) section line and 77 km of extension on the McQuarrie and Wernicke (2005) reconstruction.</t>
  </si>
  <si>
    <t>Cells in red = distances along restored section estimated from projection of minimum thicknesses of Neoproterozoic-Early Cambrian rocks that lie above the basal Sevier fold-thrust belt décollement from</t>
  </si>
  <si>
    <t>Cells in brown = post-extensional distances interpolated from westward linear projection of basal Sevier fold-thrust belt décollement dip at the western edge of the cross section.</t>
  </si>
  <si>
    <t>Cells in gray = incremental extension values measured from restoration of normal faults on the deformed cross section (shown on Figure SM1).</t>
  </si>
  <si>
    <t xml:space="preserve">    proximal ranges along-strike and across-strike to the west (see footnotes 11, 13, and 16 on Figure SM1).</t>
  </si>
  <si>
    <t>Table 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</si>
</sst>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164" fontId="0" fillId="0" borderId="5" xfId="0" applyNumberFormat="1" applyBorder="1"/>
    <xf numFmtId="164" fontId="2" fillId="0" borderId="5" xfId="0" applyNumberFormat="1" applyFont="1" applyBorder="1"/>
    <xf numFmtId="164" fontId="3" fillId="0" borderId="5" xfId="0" applyNumberFormat="1" applyFont="1" applyBorder="1"/>
    <xf numFmtId="164" fontId="1" fillId="0" borderId="5" xfId="0" applyNumberFormat="1" applyFont="1" applyBorder="1"/>
    <xf numFmtId="164" fontId="4" fillId="0" borderId="5" xfId="0" applyNumberFormat="1" applyFont="1" applyBorder="1"/>
    <xf numFmtId="164" fontId="5" fillId="0" borderId="5" xfId="0" applyNumberFormat="1" applyFont="1" applyBorder="1"/>
    <xf numFmtId="0" fontId="10" fillId="0" borderId="4" xfId="0" applyFont="1" applyBorder="1"/>
    <xf numFmtId="0" fontId="0" fillId="0" borderId="5" xfId="0" applyBorder="1"/>
    <xf numFmtId="0" fontId="3" fillId="0" borderId="4" xfId="0" applyFont="1" applyBorder="1"/>
    <xf numFmtId="0" fontId="4" fillId="0" borderId="4" xfId="0" applyFont="1" applyBorder="1"/>
    <xf numFmtId="0" fontId="5" fillId="0" borderId="4" xfId="0" applyFont="1" applyBorder="1"/>
    <xf numFmtId="0" fontId="6" fillId="0" borderId="4" xfId="0" applyFont="1" applyBorder="1"/>
    <xf numFmtId="0" fontId="2" fillId="0" borderId="4" xfId="0" applyFont="1" applyBorder="1"/>
    <xf numFmtId="0" fontId="9" fillId="0" borderId="6" xfId="0" applyFont="1" applyBorder="1"/>
    <xf numFmtId="0" fontId="0" fillId="0" borderId="7" xfId="0" applyBorder="1"/>
    <xf numFmtId="1" fontId="0" fillId="0" borderId="7" xfId="0" applyNumberFormat="1" applyBorder="1"/>
    <xf numFmtId="0" fontId="0" fillId="0" borderId="8" xfId="0" applyBorder="1"/>
    <xf numFmtId="0" fontId="0" fillId="0" borderId="6" xfId="0" applyBorder="1"/>
    <xf numFmtId="164" fontId="1" fillId="0" borderId="7" xfId="0" applyNumberFormat="1" applyFont="1" applyBorder="1"/>
    <xf numFmtId="164" fontId="0" fillId="0" borderId="7" xfId="0" applyNumberFormat="1" applyBorder="1"/>
    <xf numFmtId="164" fontId="0" fillId="0" borderId="8" xfId="0" applyNumberForma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64" fontId="0" fillId="0" borderId="0" xfId="0" applyNumberFormat="1"/>
    <xf numFmtId="164" fontId="10" fillId="0" borderId="0" xfId="0" applyNumberFormat="1" applyFont="1"/>
    <xf numFmtId="0" fontId="1" fillId="0" borderId="0" xfId="0" applyFont="1"/>
    <xf numFmtId="164" fontId="1" fillId="0" borderId="0" xfId="0" applyNumberFormat="1" applyFont="1"/>
    <xf numFmtId="164" fontId="3" fillId="0" borderId="0" xfId="0" applyNumberFormat="1" applyFont="1"/>
    <xf numFmtId="164" fontId="8" fillId="0" borderId="0" xfId="0" applyNumberFormat="1" applyFont="1"/>
    <xf numFmtId="164" fontId="2" fillId="0" borderId="0" xfId="0" applyNumberFormat="1" applyFont="1"/>
    <xf numFmtId="164" fontId="4" fillId="0" borderId="0" xfId="0" applyNumberFormat="1" applyFont="1"/>
    <xf numFmtId="164" fontId="7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A0112-F14E-491B-A046-6497A18DB690}">
  <sheetPr>
    <pageSetUpPr fitToPage="1"/>
  </sheetPr>
  <dimension ref="A1:O49"/>
  <sheetViews>
    <sheetView tabSelected="1" topLeftCell="A40" workbookViewId="0">
      <selection activeCell="B1" sqref="B1:B1048576"/>
    </sheetView>
  </sheetViews>
  <sheetFormatPr defaultRowHeight="15" x14ac:dyDescent="0.25"/>
  <cols>
    <col min="1" max="1" width="8.7109375" customWidth="1"/>
    <col min="2" max="2" width="25" customWidth="1"/>
    <col min="3" max="3" width="32.7109375" customWidth="1"/>
    <col min="4" max="4" width="8.5703125" customWidth="1"/>
    <col min="5" max="5" width="8.85546875" customWidth="1"/>
    <col min="6" max="6" width="10.42578125" bestFit="1" customWidth="1"/>
    <col min="7" max="7" width="9.5703125" customWidth="1"/>
    <col min="8" max="8" width="8.28515625" customWidth="1"/>
    <col min="9" max="9" width="9.42578125" customWidth="1"/>
    <col min="10" max="10" width="11" customWidth="1"/>
    <col min="11" max="11" width="10.28515625" customWidth="1"/>
    <col min="12" max="12" width="10.5703125" style="1" customWidth="1"/>
    <col min="13" max="13" width="9" customWidth="1"/>
    <col min="14" max="14" width="10.28515625" customWidth="1"/>
    <col min="15" max="15" width="15.5703125" customWidth="1"/>
  </cols>
  <sheetData>
    <row r="1" spans="1:15" x14ac:dyDescent="0.25">
      <c r="A1" s="33" t="s">
        <v>40</v>
      </c>
    </row>
    <row r="2" spans="1:15" x14ac:dyDescent="0.25">
      <c r="A2" s="2" t="s">
        <v>10</v>
      </c>
      <c r="B2" s="3"/>
      <c r="C2" s="4"/>
      <c r="D2" s="42" t="s">
        <v>29</v>
      </c>
      <c r="E2" s="43"/>
      <c r="F2" s="43"/>
      <c r="G2" s="43"/>
      <c r="H2" s="43"/>
      <c r="I2" s="43"/>
      <c r="J2" s="43"/>
      <c r="K2" s="43"/>
      <c r="L2" s="43"/>
      <c r="M2" s="43"/>
      <c r="N2" s="3" t="s">
        <v>24</v>
      </c>
      <c r="O2" s="5" t="s">
        <v>25</v>
      </c>
    </row>
    <row r="3" spans="1:15" x14ac:dyDescent="0.25">
      <c r="A3" s="28" t="s">
        <v>11</v>
      </c>
      <c r="B3" s="29" t="s">
        <v>17</v>
      </c>
      <c r="C3" s="29" t="s">
        <v>27</v>
      </c>
      <c r="D3" s="29" t="s">
        <v>0</v>
      </c>
      <c r="E3" s="29" t="s">
        <v>1</v>
      </c>
      <c r="F3" s="29" t="s">
        <v>2</v>
      </c>
      <c r="G3" s="29" t="s">
        <v>3</v>
      </c>
      <c r="H3" s="29" t="s">
        <v>4</v>
      </c>
      <c r="I3" s="29" t="s">
        <v>5</v>
      </c>
      <c r="J3" s="29" t="s">
        <v>6</v>
      </c>
      <c r="K3" s="29" t="s">
        <v>7</v>
      </c>
      <c r="L3" s="29" t="s">
        <v>8</v>
      </c>
      <c r="M3" s="29" t="s">
        <v>9</v>
      </c>
      <c r="N3" s="29" t="s">
        <v>22</v>
      </c>
      <c r="O3" s="30" t="s">
        <v>28</v>
      </c>
    </row>
    <row r="4" spans="1:15" x14ac:dyDescent="0.25">
      <c r="A4" s="6">
        <v>1</v>
      </c>
      <c r="B4" t="s">
        <v>12</v>
      </c>
      <c r="C4" t="s">
        <v>18</v>
      </c>
      <c r="D4" s="31">
        <v>5.6</v>
      </c>
      <c r="E4" s="31">
        <v>159.1</v>
      </c>
      <c r="F4" s="31">
        <v>215.3</v>
      </c>
      <c r="G4" s="31">
        <v>249.8</v>
      </c>
      <c r="H4" s="31">
        <v>284.60000000000002</v>
      </c>
      <c r="I4" s="31">
        <v>297.2</v>
      </c>
      <c r="J4" s="31">
        <v>310.2</v>
      </c>
      <c r="K4" s="31">
        <v>372.2</v>
      </c>
      <c r="L4" s="31">
        <v>407.1</v>
      </c>
      <c r="M4" s="31">
        <v>410.9</v>
      </c>
      <c r="N4" s="31">
        <v>462.5</v>
      </c>
      <c r="O4" s="7"/>
    </row>
    <row r="5" spans="1:15" x14ac:dyDescent="0.25">
      <c r="A5" s="6"/>
      <c r="C5" t="s">
        <v>19</v>
      </c>
      <c r="D5" s="32">
        <v>0</v>
      </c>
      <c r="E5" s="32">
        <v>1.1000000000000001</v>
      </c>
      <c r="F5" s="32">
        <v>0.3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7"/>
    </row>
    <row r="6" spans="1:15" x14ac:dyDescent="0.25">
      <c r="A6" s="6"/>
      <c r="C6" t="s">
        <v>20</v>
      </c>
      <c r="D6" s="31">
        <f>D5</f>
        <v>0</v>
      </c>
      <c r="E6" s="31">
        <f>E5+D6</f>
        <v>1.1000000000000001</v>
      </c>
      <c r="F6" s="31">
        <f t="shared" ref="F6:M6" si="0">F5+E6</f>
        <v>1.4000000000000001</v>
      </c>
      <c r="G6" s="31">
        <f t="shared" si="0"/>
        <v>1.4000000000000001</v>
      </c>
      <c r="H6" s="31">
        <f t="shared" si="0"/>
        <v>1.4000000000000001</v>
      </c>
      <c r="I6" s="31">
        <f t="shared" si="0"/>
        <v>1.4000000000000001</v>
      </c>
      <c r="J6" s="31">
        <f t="shared" si="0"/>
        <v>1.4000000000000001</v>
      </c>
      <c r="K6" s="31">
        <f t="shared" si="0"/>
        <v>1.4000000000000001</v>
      </c>
      <c r="L6" s="31">
        <f t="shared" si="0"/>
        <v>1.4000000000000001</v>
      </c>
      <c r="M6" s="31">
        <f t="shared" si="0"/>
        <v>1.4000000000000001</v>
      </c>
      <c r="N6" s="31">
        <f>M6</f>
        <v>1.4000000000000001</v>
      </c>
      <c r="O6" s="7"/>
    </row>
    <row r="7" spans="1:15" x14ac:dyDescent="0.25">
      <c r="A7" s="6"/>
      <c r="C7" s="33" t="s">
        <v>21</v>
      </c>
      <c r="D7" s="34">
        <f t="shared" ref="D7:M7" si="1">D4+D6</f>
        <v>5.6</v>
      </c>
      <c r="E7" s="34">
        <f t="shared" si="1"/>
        <v>160.19999999999999</v>
      </c>
      <c r="F7" s="34">
        <f t="shared" si="1"/>
        <v>216.70000000000002</v>
      </c>
      <c r="G7" s="34">
        <f t="shared" si="1"/>
        <v>251.20000000000002</v>
      </c>
      <c r="H7" s="34">
        <f t="shared" si="1"/>
        <v>286</v>
      </c>
      <c r="I7" s="34">
        <f t="shared" si="1"/>
        <v>298.59999999999997</v>
      </c>
      <c r="J7" s="34">
        <f t="shared" si="1"/>
        <v>311.59999999999997</v>
      </c>
      <c r="K7" s="34">
        <f t="shared" si="1"/>
        <v>373.59999999999997</v>
      </c>
      <c r="L7" s="34">
        <f t="shared" si="1"/>
        <v>408.5</v>
      </c>
      <c r="M7" s="34">
        <f t="shared" si="1"/>
        <v>412.29999999999995</v>
      </c>
      <c r="N7" s="34">
        <f>N4+N6</f>
        <v>463.9</v>
      </c>
      <c r="O7" s="7"/>
    </row>
    <row r="8" spans="1:15" x14ac:dyDescent="0.25">
      <c r="A8" s="24"/>
      <c r="B8" s="21"/>
      <c r="C8" s="21" t="s">
        <v>23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>
        <v>24.9</v>
      </c>
      <c r="O8" s="27"/>
    </row>
    <row r="9" spans="1:15" x14ac:dyDescent="0.25">
      <c r="A9" s="6">
        <v>2</v>
      </c>
      <c r="B9" t="s">
        <v>12</v>
      </c>
      <c r="C9" t="s">
        <v>18</v>
      </c>
      <c r="D9" s="31">
        <v>25</v>
      </c>
      <c r="E9" s="31">
        <v>132.4</v>
      </c>
      <c r="F9" s="31">
        <v>181.5</v>
      </c>
      <c r="G9" s="31">
        <v>192</v>
      </c>
      <c r="H9" s="31">
        <v>197.4</v>
      </c>
      <c r="I9" s="31">
        <v>208.1</v>
      </c>
      <c r="J9" s="31">
        <v>213.4</v>
      </c>
      <c r="K9" s="31">
        <v>294.5</v>
      </c>
      <c r="L9" s="31">
        <v>298.10000000000002</v>
      </c>
      <c r="M9" s="31"/>
      <c r="N9" s="31">
        <v>339.6</v>
      </c>
      <c r="O9" s="7"/>
    </row>
    <row r="10" spans="1:15" x14ac:dyDescent="0.25">
      <c r="A10" s="6"/>
      <c r="C10" t="s">
        <v>19</v>
      </c>
      <c r="D10" s="32">
        <v>0</v>
      </c>
      <c r="E10" s="32">
        <v>17.399999999999999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/>
      <c r="N10" s="32">
        <v>0</v>
      </c>
      <c r="O10" s="7"/>
    </row>
    <row r="11" spans="1:15" x14ac:dyDescent="0.25">
      <c r="A11" s="6"/>
      <c r="C11" t="s">
        <v>20</v>
      </c>
      <c r="D11" s="31">
        <f>D10</f>
        <v>0</v>
      </c>
      <c r="E11" s="31">
        <f>E10+D11</f>
        <v>17.399999999999999</v>
      </c>
      <c r="F11" s="31">
        <f t="shared" ref="F11:L11" si="2">F10+E11</f>
        <v>17.399999999999999</v>
      </c>
      <c r="G11" s="31">
        <f t="shared" si="2"/>
        <v>17.399999999999999</v>
      </c>
      <c r="H11" s="31">
        <f t="shared" si="2"/>
        <v>17.399999999999999</v>
      </c>
      <c r="I11" s="31">
        <f t="shared" si="2"/>
        <v>17.399999999999999</v>
      </c>
      <c r="J11" s="31">
        <f t="shared" si="2"/>
        <v>17.399999999999999</v>
      </c>
      <c r="K11" s="31">
        <f t="shared" si="2"/>
        <v>17.399999999999999</v>
      </c>
      <c r="L11" s="31">
        <f t="shared" si="2"/>
        <v>17.399999999999999</v>
      </c>
      <c r="M11" s="31"/>
      <c r="N11" s="31">
        <f>L11</f>
        <v>17.399999999999999</v>
      </c>
      <c r="O11" s="7"/>
    </row>
    <row r="12" spans="1:15" x14ac:dyDescent="0.25">
      <c r="A12" s="6"/>
      <c r="C12" s="33" t="s">
        <v>21</v>
      </c>
      <c r="D12" s="34">
        <f t="shared" ref="D12:L12" si="3">D9+D11</f>
        <v>25</v>
      </c>
      <c r="E12" s="34">
        <f t="shared" si="3"/>
        <v>149.80000000000001</v>
      </c>
      <c r="F12" s="34">
        <f t="shared" si="3"/>
        <v>198.9</v>
      </c>
      <c r="G12" s="34">
        <f t="shared" si="3"/>
        <v>209.4</v>
      </c>
      <c r="H12" s="34">
        <f t="shared" si="3"/>
        <v>214.8</v>
      </c>
      <c r="I12" s="34">
        <f t="shared" si="3"/>
        <v>225.5</v>
      </c>
      <c r="J12" s="34">
        <f t="shared" si="3"/>
        <v>230.8</v>
      </c>
      <c r="K12" s="34">
        <f t="shared" si="3"/>
        <v>311.89999999999998</v>
      </c>
      <c r="L12" s="34">
        <f t="shared" si="3"/>
        <v>315.5</v>
      </c>
      <c r="M12" s="34"/>
      <c r="N12" s="34">
        <f>N9+N11</f>
        <v>357</v>
      </c>
      <c r="O12" s="7"/>
    </row>
    <row r="13" spans="1:15" x14ac:dyDescent="0.25">
      <c r="A13" s="24"/>
      <c r="B13" s="21"/>
      <c r="C13" s="21" t="s">
        <v>23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>
        <v>22.1</v>
      </c>
      <c r="O13" s="27"/>
    </row>
    <row r="14" spans="1:15" x14ac:dyDescent="0.25">
      <c r="A14" s="6">
        <v>3</v>
      </c>
      <c r="B14" t="s">
        <v>13</v>
      </c>
      <c r="C14" t="s">
        <v>18</v>
      </c>
      <c r="D14" s="31">
        <v>18.8</v>
      </c>
      <c r="E14" s="31">
        <v>169.4</v>
      </c>
      <c r="F14" s="31">
        <v>189.6</v>
      </c>
      <c r="G14" s="31">
        <v>198.7</v>
      </c>
      <c r="H14" s="31">
        <v>203.3</v>
      </c>
      <c r="I14" s="31">
        <v>211.3</v>
      </c>
      <c r="J14" s="31">
        <v>218.9</v>
      </c>
      <c r="K14" s="31">
        <v>232.9</v>
      </c>
      <c r="L14" s="31">
        <v>248.6</v>
      </c>
      <c r="M14" s="31"/>
      <c r="N14" s="31">
        <v>248.6</v>
      </c>
      <c r="O14" s="7"/>
    </row>
    <row r="15" spans="1:15" x14ac:dyDescent="0.25">
      <c r="A15" s="6"/>
      <c r="C15" t="s">
        <v>19</v>
      </c>
      <c r="D15" s="32">
        <v>0</v>
      </c>
      <c r="E15" s="32">
        <v>14.4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/>
      <c r="N15" s="32">
        <v>0</v>
      </c>
      <c r="O15" s="7"/>
    </row>
    <row r="16" spans="1:15" x14ac:dyDescent="0.25">
      <c r="A16" s="6"/>
      <c r="C16" t="s">
        <v>20</v>
      </c>
      <c r="D16" s="31">
        <f>D15</f>
        <v>0</v>
      </c>
      <c r="E16" s="31">
        <f>D16+E15</f>
        <v>14.4</v>
      </c>
      <c r="F16" s="31">
        <f t="shared" ref="F16:L16" si="4">E16+F15</f>
        <v>14.4</v>
      </c>
      <c r="G16" s="31">
        <f t="shared" si="4"/>
        <v>14.4</v>
      </c>
      <c r="H16" s="31">
        <f t="shared" si="4"/>
        <v>14.4</v>
      </c>
      <c r="I16" s="31">
        <f t="shared" si="4"/>
        <v>14.4</v>
      </c>
      <c r="J16" s="31">
        <f t="shared" si="4"/>
        <v>14.4</v>
      </c>
      <c r="K16" s="31">
        <f t="shared" si="4"/>
        <v>14.4</v>
      </c>
      <c r="L16" s="31">
        <f t="shared" si="4"/>
        <v>14.4</v>
      </c>
      <c r="M16" s="31"/>
      <c r="N16" s="31">
        <v>14.4</v>
      </c>
      <c r="O16" s="7"/>
    </row>
    <row r="17" spans="1:15" x14ac:dyDescent="0.25">
      <c r="A17" s="6"/>
      <c r="C17" s="33" t="s">
        <v>21</v>
      </c>
      <c r="D17" s="34">
        <f t="shared" ref="D17:L17" si="5">D14+D16</f>
        <v>18.8</v>
      </c>
      <c r="E17" s="34">
        <f t="shared" si="5"/>
        <v>183.8</v>
      </c>
      <c r="F17" s="34">
        <f t="shared" si="5"/>
        <v>204</v>
      </c>
      <c r="G17" s="34">
        <f t="shared" si="5"/>
        <v>213.1</v>
      </c>
      <c r="H17" s="34">
        <f t="shared" si="5"/>
        <v>217.70000000000002</v>
      </c>
      <c r="I17" s="34">
        <f t="shared" si="5"/>
        <v>225.70000000000002</v>
      </c>
      <c r="J17" s="34">
        <f t="shared" si="5"/>
        <v>233.3</v>
      </c>
      <c r="K17" s="34">
        <f t="shared" si="5"/>
        <v>247.3</v>
      </c>
      <c r="L17" s="34">
        <f t="shared" si="5"/>
        <v>263</v>
      </c>
      <c r="M17" s="34"/>
      <c r="N17" s="34">
        <f>N14+N16</f>
        <v>263</v>
      </c>
      <c r="O17" s="7"/>
    </row>
    <row r="18" spans="1:15" x14ac:dyDescent="0.25">
      <c r="A18" s="24"/>
      <c r="B18" s="21"/>
      <c r="C18" s="21" t="s">
        <v>23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>
        <v>20</v>
      </c>
      <c r="O18" s="27"/>
    </row>
    <row r="19" spans="1:15" x14ac:dyDescent="0.25">
      <c r="A19" s="6">
        <v>4</v>
      </c>
      <c r="B19" t="s">
        <v>14</v>
      </c>
      <c r="C19" t="s">
        <v>18</v>
      </c>
      <c r="D19" s="31">
        <v>26.6</v>
      </c>
      <c r="E19" s="31">
        <v>52.6</v>
      </c>
      <c r="F19" s="31">
        <v>169.1</v>
      </c>
      <c r="G19" s="31">
        <v>293.2</v>
      </c>
      <c r="H19" s="31">
        <v>342.8</v>
      </c>
      <c r="I19" s="31">
        <v>354.5</v>
      </c>
      <c r="J19" s="31"/>
      <c r="K19" s="31"/>
      <c r="L19" s="31"/>
      <c r="M19" s="31"/>
      <c r="N19" s="31">
        <v>364.8</v>
      </c>
      <c r="O19" s="8">
        <v>380.1</v>
      </c>
    </row>
    <row r="20" spans="1:15" x14ac:dyDescent="0.25">
      <c r="A20" s="6"/>
      <c r="C20" t="s">
        <v>19</v>
      </c>
      <c r="D20" s="32">
        <v>0.2</v>
      </c>
      <c r="E20" s="32">
        <v>0</v>
      </c>
      <c r="F20" s="35">
        <v>15.3</v>
      </c>
      <c r="G20" s="35">
        <v>34.1</v>
      </c>
      <c r="H20" s="35">
        <v>10.199999999999999</v>
      </c>
      <c r="I20" s="35">
        <v>0</v>
      </c>
      <c r="J20" s="31"/>
      <c r="K20" s="31"/>
      <c r="L20" s="31"/>
      <c r="M20" s="31"/>
      <c r="N20" s="35">
        <v>0</v>
      </c>
      <c r="O20" s="9">
        <v>0</v>
      </c>
    </row>
    <row r="21" spans="1:15" x14ac:dyDescent="0.25">
      <c r="A21" s="6"/>
      <c r="C21" t="s">
        <v>20</v>
      </c>
      <c r="D21" s="31">
        <f>D20</f>
        <v>0.2</v>
      </c>
      <c r="E21" s="31">
        <f>D20+E20</f>
        <v>0.2</v>
      </c>
      <c r="F21" s="31">
        <f>D20+E20+F20</f>
        <v>15.5</v>
      </c>
      <c r="G21" s="31">
        <f>D20+E20+F20+G20</f>
        <v>49.6</v>
      </c>
      <c r="H21" s="31">
        <f>D20+E20+F20+G20+H20</f>
        <v>59.8</v>
      </c>
      <c r="I21" s="31">
        <f>D20+E20+F20+G20+H20+I20</f>
        <v>59.8</v>
      </c>
      <c r="J21" s="31"/>
      <c r="K21" s="31"/>
      <c r="L21" s="31"/>
      <c r="M21" s="31"/>
      <c r="N21" s="31">
        <f>I21+N20</f>
        <v>59.8</v>
      </c>
      <c r="O21" s="7">
        <f>I21+O20</f>
        <v>59.8</v>
      </c>
    </row>
    <row r="22" spans="1:15" x14ac:dyDescent="0.25">
      <c r="A22" s="6"/>
      <c r="C22" s="33" t="s">
        <v>21</v>
      </c>
      <c r="D22" s="34">
        <f t="shared" ref="D22:I22" si="6">D19+D21</f>
        <v>26.8</v>
      </c>
      <c r="E22" s="34">
        <f t="shared" si="6"/>
        <v>52.800000000000004</v>
      </c>
      <c r="F22" s="34">
        <f t="shared" si="6"/>
        <v>184.6</v>
      </c>
      <c r="G22" s="34">
        <f t="shared" si="6"/>
        <v>342.8</v>
      </c>
      <c r="H22" s="34">
        <f t="shared" si="6"/>
        <v>402.6</v>
      </c>
      <c r="I22" s="34">
        <f t="shared" si="6"/>
        <v>414.3</v>
      </c>
      <c r="J22" s="36"/>
      <c r="K22" s="34"/>
      <c r="L22" s="34"/>
      <c r="M22" s="34"/>
      <c r="N22" s="34">
        <f>N19+N21</f>
        <v>424.6</v>
      </c>
      <c r="O22" s="10">
        <f>O19+O21</f>
        <v>439.90000000000003</v>
      </c>
    </row>
    <row r="23" spans="1:15" x14ac:dyDescent="0.25">
      <c r="A23" s="24"/>
      <c r="B23" s="21"/>
      <c r="C23" s="21" t="s">
        <v>23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6">
        <v>12.9</v>
      </c>
      <c r="O23" s="27">
        <v>13</v>
      </c>
    </row>
    <row r="24" spans="1:15" x14ac:dyDescent="0.25">
      <c r="A24" s="6">
        <v>5</v>
      </c>
      <c r="B24" t="s">
        <v>14</v>
      </c>
      <c r="C24" t="s">
        <v>18</v>
      </c>
      <c r="D24" s="31">
        <v>12.4</v>
      </c>
      <c r="E24" s="31">
        <v>22.4</v>
      </c>
      <c r="F24" s="31">
        <v>112.1</v>
      </c>
      <c r="G24" s="31">
        <v>206.1</v>
      </c>
      <c r="H24" s="31">
        <v>225.7</v>
      </c>
      <c r="I24" s="31">
        <v>319.8</v>
      </c>
      <c r="J24" s="37">
        <v>327.9</v>
      </c>
      <c r="K24" s="31"/>
      <c r="L24" s="31"/>
      <c r="M24" s="31"/>
      <c r="N24" s="31">
        <v>319.8</v>
      </c>
      <c r="O24" s="8">
        <v>329.8</v>
      </c>
    </row>
    <row r="25" spans="1:15" x14ac:dyDescent="0.25">
      <c r="A25" s="6"/>
      <c r="C25" t="s">
        <v>19</v>
      </c>
      <c r="D25" s="32">
        <v>0</v>
      </c>
      <c r="E25" s="32">
        <v>0</v>
      </c>
      <c r="F25" s="32">
        <v>4</v>
      </c>
      <c r="G25" s="38">
        <f>17.5+40</f>
        <v>57.5</v>
      </c>
      <c r="H25" s="38">
        <v>4</v>
      </c>
      <c r="I25" s="38">
        <v>26</v>
      </c>
      <c r="J25" s="38">
        <v>30</v>
      </c>
      <c r="K25" s="31"/>
      <c r="L25" s="31"/>
      <c r="M25" s="31"/>
      <c r="N25" s="38">
        <v>26</v>
      </c>
      <c r="O25" s="11">
        <v>30</v>
      </c>
    </row>
    <row r="26" spans="1:15" x14ac:dyDescent="0.25">
      <c r="A26" s="6"/>
      <c r="C26" t="s">
        <v>20</v>
      </c>
      <c r="D26" s="31">
        <f>D25</f>
        <v>0</v>
      </c>
      <c r="E26" s="31">
        <f>D25+E25</f>
        <v>0</v>
      </c>
      <c r="F26" s="31">
        <f>D25+E25+F25</f>
        <v>4</v>
      </c>
      <c r="G26" s="31">
        <f>D25+E25+F25+G25</f>
        <v>61.5</v>
      </c>
      <c r="H26" s="31">
        <f>D25+E25+F25+G25+H25</f>
        <v>65.5</v>
      </c>
      <c r="I26" s="31">
        <f>D25+E25+F25+G25+H25+I25</f>
        <v>91.5</v>
      </c>
      <c r="J26" s="31">
        <f>D25+E25+F25+G25+H25+I25+J25</f>
        <v>121.5</v>
      </c>
      <c r="K26" s="31"/>
      <c r="L26" s="31"/>
      <c r="M26" s="31"/>
      <c r="N26" s="31">
        <f>I26</f>
        <v>91.5</v>
      </c>
      <c r="O26" s="7">
        <v>121.5</v>
      </c>
    </row>
    <row r="27" spans="1:15" x14ac:dyDescent="0.25">
      <c r="A27" s="6"/>
      <c r="C27" s="33" t="s">
        <v>21</v>
      </c>
      <c r="D27" s="34">
        <f t="shared" ref="D27:J27" si="7">D24+D26</f>
        <v>12.4</v>
      </c>
      <c r="E27" s="34">
        <f t="shared" si="7"/>
        <v>22.4</v>
      </c>
      <c r="F27" s="34">
        <f t="shared" si="7"/>
        <v>116.1</v>
      </c>
      <c r="G27" s="34">
        <f t="shared" si="7"/>
        <v>267.60000000000002</v>
      </c>
      <c r="H27" s="34">
        <f t="shared" si="7"/>
        <v>291.2</v>
      </c>
      <c r="I27" s="34">
        <f t="shared" si="7"/>
        <v>411.3</v>
      </c>
      <c r="J27" s="34">
        <f t="shared" si="7"/>
        <v>449.4</v>
      </c>
      <c r="K27" s="31"/>
      <c r="L27" s="31"/>
      <c r="M27" s="31"/>
      <c r="N27" s="34">
        <f>N24+N26</f>
        <v>411.3</v>
      </c>
      <c r="O27" s="10">
        <f>O24+O26</f>
        <v>451.3</v>
      </c>
    </row>
    <row r="28" spans="1:15" x14ac:dyDescent="0.25">
      <c r="A28" s="24"/>
      <c r="B28" s="21"/>
      <c r="C28" s="21" t="s">
        <v>23</v>
      </c>
      <c r="D28" s="25"/>
      <c r="E28" s="25"/>
      <c r="F28" s="25"/>
      <c r="G28" s="25"/>
      <c r="H28" s="25"/>
      <c r="I28" s="25"/>
      <c r="J28" s="25"/>
      <c r="K28" s="26"/>
      <c r="L28" s="26"/>
      <c r="M28" s="26"/>
      <c r="N28" s="26">
        <v>12.5</v>
      </c>
      <c r="O28" s="27">
        <v>15.2</v>
      </c>
    </row>
    <row r="29" spans="1:15" x14ac:dyDescent="0.25">
      <c r="A29" s="6">
        <v>6</v>
      </c>
      <c r="B29" t="s">
        <v>15</v>
      </c>
      <c r="C29" t="s">
        <v>18</v>
      </c>
      <c r="D29" s="39">
        <v>0</v>
      </c>
      <c r="E29" s="31">
        <v>40</v>
      </c>
      <c r="F29" s="31">
        <v>71.400000000000006</v>
      </c>
      <c r="G29" s="31">
        <v>153.9</v>
      </c>
      <c r="H29" s="31">
        <v>205</v>
      </c>
      <c r="I29" s="31">
        <v>270.10000000000002</v>
      </c>
      <c r="J29" s="31">
        <v>283.39999999999998</v>
      </c>
      <c r="K29" s="31">
        <v>296.2</v>
      </c>
      <c r="L29" s="37">
        <v>370.6</v>
      </c>
      <c r="M29" s="31"/>
      <c r="N29" s="31">
        <v>350.2</v>
      </c>
      <c r="O29" s="8">
        <v>384.8</v>
      </c>
    </row>
    <row r="30" spans="1:15" x14ac:dyDescent="0.25">
      <c r="A30" s="6"/>
      <c r="C30" t="s">
        <v>19</v>
      </c>
      <c r="D30" s="40">
        <v>0</v>
      </c>
      <c r="E30" s="40">
        <v>3.9</v>
      </c>
      <c r="F30" s="40">
        <v>2.9</v>
      </c>
      <c r="G30" s="40">
        <v>37.700000000000003</v>
      </c>
      <c r="H30" s="40">
        <v>67.8</v>
      </c>
      <c r="I30" s="40">
        <v>20.8</v>
      </c>
      <c r="J30" s="40">
        <v>6</v>
      </c>
      <c r="K30" s="40">
        <v>5.3</v>
      </c>
      <c r="L30" s="40">
        <v>7</v>
      </c>
      <c r="M30" s="31"/>
      <c r="N30" s="40">
        <v>5.2</v>
      </c>
      <c r="O30" s="12">
        <v>1.5</v>
      </c>
    </row>
    <row r="31" spans="1:15" x14ac:dyDescent="0.25">
      <c r="A31" s="6"/>
      <c r="C31" t="s">
        <v>20</v>
      </c>
      <c r="D31" s="39">
        <f>D30</f>
        <v>0</v>
      </c>
      <c r="E31" s="39">
        <f>D30+E30</f>
        <v>3.9</v>
      </c>
      <c r="F31" s="39">
        <f>D30+E30+F30</f>
        <v>6.8</v>
      </c>
      <c r="G31" s="39">
        <f>D30+E30+F30+G30</f>
        <v>44.5</v>
      </c>
      <c r="H31" s="39">
        <f>D30+E30+F30+G30+H30</f>
        <v>112.3</v>
      </c>
      <c r="I31" s="39">
        <f>D30+E30+F30+G30+H30+I30</f>
        <v>133.1</v>
      </c>
      <c r="J31" s="39">
        <f>D30+E30+F30+G30+H30+I30+J30</f>
        <v>139.1</v>
      </c>
      <c r="K31" s="39">
        <f>D30+E30+F30+G30+H30+I30+J30+K30</f>
        <v>144.4</v>
      </c>
      <c r="L31" s="39">
        <f>D30+E30+F30+G30+H30+I30+J30+K30+L30</f>
        <v>151.4</v>
      </c>
      <c r="M31" s="31"/>
      <c r="N31" s="31">
        <f>K31+N30</f>
        <v>149.6</v>
      </c>
      <c r="O31" s="7">
        <f>L31+O30</f>
        <v>152.9</v>
      </c>
    </row>
    <row r="32" spans="1:15" x14ac:dyDescent="0.25">
      <c r="A32" s="6"/>
      <c r="C32" s="33" t="s">
        <v>21</v>
      </c>
      <c r="D32" s="34">
        <f>0</f>
        <v>0</v>
      </c>
      <c r="E32" s="34">
        <f t="shared" ref="E32:L32" si="8">E29+E31</f>
        <v>43.9</v>
      </c>
      <c r="F32" s="34">
        <f t="shared" si="8"/>
        <v>78.2</v>
      </c>
      <c r="G32" s="34">
        <f>G29+G31</f>
        <v>198.4</v>
      </c>
      <c r="H32" s="34">
        <f t="shared" si="8"/>
        <v>317.3</v>
      </c>
      <c r="I32" s="34">
        <f t="shared" si="8"/>
        <v>403.20000000000005</v>
      </c>
      <c r="J32" s="34">
        <f t="shared" si="8"/>
        <v>422.5</v>
      </c>
      <c r="K32" s="34">
        <f t="shared" si="8"/>
        <v>440.6</v>
      </c>
      <c r="L32" s="34">
        <f t="shared" si="8"/>
        <v>522</v>
      </c>
      <c r="M32" s="31"/>
      <c r="N32" s="34">
        <f>N29+N31</f>
        <v>499.79999999999995</v>
      </c>
      <c r="O32" s="10">
        <f>O29+O31</f>
        <v>537.70000000000005</v>
      </c>
    </row>
    <row r="33" spans="1:15" x14ac:dyDescent="0.25">
      <c r="A33" s="24"/>
      <c r="B33" s="21"/>
      <c r="C33" s="21" t="s">
        <v>23</v>
      </c>
      <c r="D33" s="25"/>
      <c r="E33" s="25"/>
      <c r="F33" s="25"/>
      <c r="G33" s="25"/>
      <c r="H33" s="25"/>
      <c r="I33" s="25"/>
      <c r="J33" s="25"/>
      <c r="K33" s="25"/>
      <c r="L33" s="25"/>
      <c r="M33" s="26"/>
      <c r="N33" s="26">
        <v>19.600000000000001</v>
      </c>
      <c r="O33" s="27">
        <v>20.2</v>
      </c>
    </row>
    <row r="34" spans="1:15" x14ac:dyDescent="0.25">
      <c r="A34" s="6">
        <v>7</v>
      </c>
      <c r="B34" t="s">
        <v>16</v>
      </c>
      <c r="C34" t="s">
        <v>18</v>
      </c>
      <c r="D34" s="31">
        <v>0</v>
      </c>
      <c r="E34" s="31">
        <v>4.0999999999999996</v>
      </c>
      <c r="F34" s="31">
        <v>48.1</v>
      </c>
      <c r="G34" s="31">
        <v>141.30000000000001</v>
      </c>
      <c r="H34" s="31">
        <v>147.69999999999999</v>
      </c>
      <c r="I34" s="31"/>
      <c r="J34" s="31"/>
      <c r="K34" s="31"/>
      <c r="L34" s="31"/>
      <c r="M34" s="31"/>
      <c r="N34" s="31">
        <v>152</v>
      </c>
      <c r="O34" s="7"/>
    </row>
    <row r="35" spans="1:15" x14ac:dyDescent="0.25">
      <c r="A35" s="6"/>
      <c r="C35" t="s">
        <v>19</v>
      </c>
      <c r="D35" s="32">
        <v>0</v>
      </c>
      <c r="E35" s="32">
        <v>0</v>
      </c>
      <c r="F35" s="32">
        <v>0.4</v>
      </c>
      <c r="G35" s="41">
        <v>80.2</v>
      </c>
      <c r="H35" s="41">
        <v>0</v>
      </c>
      <c r="I35" s="31"/>
      <c r="J35" s="31"/>
      <c r="K35" s="31"/>
      <c r="L35" s="31"/>
      <c r="M35" s="31"/>
      <c r="N35" s="41">
        <v>0</v>
      </c>
      <c r="O35" s="7"/>
    </row>
    <row r="36" spans="1:15" x14ac:dyDescent="0.25">
      <c r="A36" s="6"/>
      <c r="C36" t="s">
        <v>20</v>
      </c>
      <c r="D36" s="31">
        <f>D35</f>
        <v>0</v>
      </c>
      <c r="E36" s="31">
        <f>D36+E35</f>
        <v>0</v>
      </c>
      <c r="F36" s="31">
        <f>E36+F35</f>
        <v>0.4</v>
      </c>
      <c r="G36" s="31">
        <f>F36+G35</f>
        <v>80.600000000000009</v>
      </c>
      <c r="H36" s="31">
        <f>G36+H35</f>
        <v>80.600000000000009</v>
      </c>
      <c r="I36" s="31"/>
      <c r="J36" s="31"/>
      <c r="K36" s="31"/>
      <c r="L36" s="31"/>
      <c r="M36" s="31"/>
      <c r="N36" s="31">
        <f>H36+N35</f>
        <v>80.600000000000009</v>
      </c>
      <c r="O36" s="7"/>
    </row>
    <row r="37" spans="1:15" x14ac:dyDescent="0.25">
      <c r="A37" s="6"/>
      <c r="C37" s="33" t="s">
        <v>21</v>
      </c>
      <c r="D37" s="34">
        <f>D34+D36</f>
        <v>0</v>
      </c>
      <c r="E37" s="34">
        <f>E34+E36</f>
        <v>4.0999999999999996</v>
      </c>
      <c r="F37" s="34">
        <f>F34+F36</f>
        <v>48.5</v>
      </c>
      <c r="G37" s="34">
        <f>G34+G36</f>
        <v>221.90000000000003</v>
      </c>
      <c r="H37" s="34">
        <f>H34+H36</f>
        <v>228.3</v>
      </c>
      <c r="I37" s="36">
        <v>234.1</v>
      </c>
      <c r="J37" s="34"/>
      <c r="K37" s="34"/>
      <c r="L37" s="34"/>
      <c r="M37" s="34"/>
      <c r="N37" s="34">
        <f>N34+N36</f>
        <v>232.60000000000002</v>
      </c>
      <c r="O37" s="7"/>
    </row>
    <row r="38" spans="1:15" x14ac:dyDescent="0.25">
      <c r="A38" s="24"/>
      <c r="B38" s="21"/>
      <c r="C38" s="21" t="s">
        <v>23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>
        <v>11.9</v>
      </c>
      <c r="O38" s="27"/>
    </row>
    <row r="39" spans="1:15" x14ac:dyDescent="0.25">
      <c r="A39" s="13" t="s">
        <v>38</v>
      </c>
      <c r="O39" s="14"/>
    </row>
    <row r="40" spans="1:15" x14ac:dyDescent="0.25">
      <c r="A40" s="15" t="s">
        <v>30</v>
      </c>
      <c r="O40" s="14"/>
    </row>
    <row r="41" spans="1:15" x14ac:dyDescent="0.25">
      <c r="A41" s="15" t="s">
        <v>31</v>
      </c>
      <c r="O41" s="14"/>
    </row>
    <row r="42" spans="1:15" x14ac:dyDescent="0.25">
      <c r="A42" s="16" t="s">
        <v>32</v>
      </c>
      <c r="O42" s="14"/>
    </row>
    <row r="43" spans="1:15" x14ac:dyDescent="0.25">
      <c r="A43" s="16" t="s">
        <v>33</v>
      </c>
      <c r="O43" s="14"/>
    </row>
    <row r="44" spans="1:15" x14ac:dyDescent="0.25">
      <c r="A44" s="17" t="s">
        <v>26</v>
      </c>
      <c r="O44" s="14"/>
    </row>
    <row r="45" spans="1:15" x14ac:dyDescent="0.25">
      <c r="A45" s="18" t="s">
        <v>34</v>
      </c>
      <c r="O45" s="14"/>
    </row>
    <row r="46" spans="1:15" x14ac:dyDescent="0.25">
      <c r="A46" s="18" t="s">
        <v>35</v>
      </c>
      <c r="O46" s="14"/>
    </row>
    <row r="47" spans="1:15" x14ac:dyDescent="0.25">
      <c r="A47" s="19" t="s">
        <v>36</v>
      </c>
      <c r="O47" s="14"/>
    </row>
    <row r="48" spans="1:15" x14ac:dyDescent="0.25">
      <c r="A48" s="19" t="s">
        <v>39</v>
      </c>
      <c r="O48" s="14"/>
    </row>
    <row r="49" spans="1:15" x14ac:dyDescent="0.25">
      <c r="A49" s="20" t="s">
        <v>37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2"/>
      <c r="M49" s="21"/>
      <c r="N49" s="21"/>
      <c r="O49" s="23"/>
    </row>
  </sheetData>
  <mergeCells count="1">
    <mergeCell ref="D2:M2"/>
  </mergeCells>
  <pageMargins left="0.7" right="0.7" top="0.75" bottom="0.75" header="0.3" footer="0.3"/>
  <pageSetup scale="6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Long, Sean P</dc:creator>
  <cp:lastModifiedBy>Kea Giles</cp:lastModifiedBy>
  <cp:lastPrinted>2023-08-30T22:35:02Z</cp:lastPrinted>
  <dcterms:created xsi:type="dcterms:W3CDTF">2022-07-14T16:07:08Z</dcterms:created>
  <dcterms:modified xsi:type="dcterms:W3CDTF">2023-09-08T21:40:00Z</dcterms:modified>
</cp:coreProperties>
</file>