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cugbeducn-my.sharepoint.com/personal/xiaobozhao_cugb_edu_cn/Documents/0-论文写作 202303/#-1-Nd-Hf systematics in Yili Block - 20211029/1-Supplementary, figure captions and revised figure/"/>
    </mc:Choice>
  </mc:AlternateContent>
  <xr:revisionPtr revIDLastSave="1" documentId="13_ncr:1_{F8EDF309-55CA-44E0-8C72-1EF0A7EE2B40}" xr6:coauthVersionLast="47" xr6:coauthVersionMax="47" xr10:uidLastSave="{4D65C8D6-B894-428A-932E-96B41118A90C}"/>
  <bookViews>
    <workbookView xWindow="-108" yWindow="-108" windowWidth="30936" windowHeight="16896" xr2:uid="{00000000-000D-0000-FFFF-FFFF00000000}"/>
  </bookViews>
  <sheets>
    <sheet name="Table S8"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70" i="1" l="1"/>
  <c r="N469" i="1"/>
  <c r="N468" i="1"/>
  <c r="N467" i="1"/>
  <c r="N466" i="1"/>
  <c r="N465" i="1"/>
  <c r="R374" i="1"/>
  <c r="Q374" i="1"/>
  <c r="R373" i="1"/>
  <c r="Q373" i="1"/>
  <c r="H345" i="1"/>
  <c r="H344" i="1"/>
  <c r="H343" i="1"/>
  <c r="H342" i="1"/>
  <c r="H341" i="1"/>
  <c r="H340" i="1"/>
  <c r="H279" i="1"/>
  <c r="Q274" i="1"/>
  <c r="N274" i="1"/>
  <c r="R274" i="1" s="1"/>
  <c r="H274" i="1"/>
  <c r="Q273" i="1"/>
  <c r="N273" i="1"/>
  <c r="R273" i="1" s="1"/>
  <c r="H273" i="1"/>
  <c r="Q272" i="1"/>
  <c r="N272" i="1"/>
  <c r="R272" i="1" s="1"/>
  <c r="H272" i="1"/>
  <c r="Q271" i="1"/>
  <c r="N271" i="1"/>
  <c r="R271" i="1" s="1"/>
  <c r="H271" i="1"/>
  <c r="Q270" i="1"/>
  <c r="N270" i="1"/>
  <c r="R270" i="1" s="1"/>
  <c r="H270" i="1"/>
  <c r="Q269" i="1"/>
  <c r="N269" i="1"/>
  <c r="R269" i="1" s="1"/>
  <c r="H269" i="1"/>
  <c r="Q268" i="1"/>
  <c r="N268" i="1"/>
  <c r="R268" i="1" s="1"/>
  <c r="H268" i="1"/>
  <c r="Q267" i="1"/>
  <c r="N267" i="1"/>
  <c r="R267" i="1" s="1"/>
  <c r="H267" i="1"/>
  <c r="Q266" i="1"/>
  <c r="N266" i="1"/>
  <c r="R266" i="1" s="1"/>
  <c r="H266" i="1"/>
  <c r="Q265" i="1"/>
  <c r="N265" i="1"/>
  <c r="R265" i="1" s="1"/>
  <c r="H265" i="1"/>
  <c r="Q264" i="1"/>
  <c r="N264" i="1"/>
  <c r="R264" i="1" s="1"/>
  <c r="H264" i="1"/>
  <c r="R263" i="1"/>
  <c r="Q263" i="1"/>
  <c r="R262" i="1"/>
  <c r="Q262" i="1"/>
  <c r="R261" i="1"/>
  <c r="Q261" i="1"/>
  <c r="R260" i="1"/>
  <c r="Q260" i="1"/>
  <c r="R259" i="1"/>
  <c r="Q259" i="1"/>
  <c r="R258" i="1"/>
  <c r="Q258" i="1"/>
  <c r="R257" i="1"/>
  <c r="Q257" i="1"/>
  <c r="R256" i="1"/>
  <c r="Q256" i="1"/>
  <c r="R255" i="1"/>
  <c r="Q255" i="1"/>
  <c r="R254" i="1"/>
  <c r="Q254" i="1"/>
  <c r="R253" i="1"/>
  <c r="Q253" i="1"/>
  <c r="R252" i="1"/>
  <c r="Q252" i="1"/>
  <c r="R251" i="1"/>
  <c r="Q251" i="1"/>
  <c r="R250" i="1"/>
  <c r="Q250" i="1"/>
  <c r="R249" i="1"/>
  <c r="Q249" i="1"/>
  <c r="R248" i="1"/>
  <c r="Q248" i="1"/>
  <c r="R247" i="1"/>
  <c r="Q247" i="1"/>
  <c r="R246" i="1"/>
  <c r="Q246" i="1"/>
  <c r="R245" i="1"/>
  <c r="Q245" i="1"/>
  <c r="R244" i="1"/>
  <c r="Q244" i="1"/>
  <c r="R243" i="1"/>
  <c r="Q243" i="1"/>
  <c r="R242" i="1"/>
  <c r="Q242" i="1"/>
  <c r="R241" i="1"/>
  <c r="Q241" i="1"/>
  <c r="R240" i="1"/>
  <c r="Q240" i="1"/>
  <c r="R239" i="1"/>
  <c r="Q239" i="1"/>
  <c r="R238" i="1"/>
  <c r="Q238" i="1"/>
  <c r="R237" i="1"/>
  <c r="Q237" i="1"/>
  <c r="R236" i="1"/>
  <c r="Q236" i="1"/>
  <c r="N215" i="1"/>
  <c r="H215" i="1"/>
  <c r="N214" i="1"/>
  <c r="H214" i="1"/>
  <c r="N213" i="1"/>
  <c r="H213" i="1"/>
  <c r="N212" i="1"/>
  <c r="H212" i="1"/>
  <c r="H211" i="1"/>
  <c r="H210" i="1"/>
  <c r="H209" i="1"/>
  <c r="H208" i="1"/>
  <c r="H207" i="1"/>
  <c r="R206" i="1"/>
  <c r="Q206" i="1"/>
  <c r="R205" i="1"/>
  <c r="Q205" i="1"/>
  <c r="R204" i="1"/>
  <c r="Q204" i="1"/>
  <c r="R203" i="1"/>
  <c r="Q203" i="1"/>
  <c r="R202" i="1"/>
  <c r="Q202" i="1"/>
  <c r="R201" i="1"/>
  <c r="Q201" i="1"/>
  <c r="R200" i="1"/>
  <c r="Q200" i="1"/>
  <c r="R188" i="1"/>
  <c r="Q188" i="1"/>
  <c r="R187" i="1"/>
  <c r="Q187" i="1"/>
  <c r="R186" i="1"/>
  <c r="Q186" i="1"/>
  <c r="R185" i="1"/>
  <c r="Q185" i="1"/>
  <c r="R184" i="1"/>
  <c r="Q184" i="1"/>
  <c r="R183" i="1"/>
  <c r="Q183" i="1"/>
  <c r="R182" i="1"/>
  <c r="Q182" i="1"/>
  <c r="R181" i="1"/>
  <c r="Q181" i="1"/>
  <c r="R180" i="1"/>
  <c r="Q180" i="1"/>
  <c r="R179" i="1"/>
  <c r="Q179" i="1"/>
  <c r="R178" i="1"/>
  <c r="Q178" i="1"/>
  <c r="R177" i="1"/>
  <c r="Q177" i="1"/>
  <c r="R176" i="1"/>
  <c r="Q176" i="1"/>
  <c r="R175" i="1"/>
  <c r="Q175" i="1"/>
  <c r="R174" i="1"/>
  <c r="Q174" i="1"/>
  <c r="R173" i="1"/>
  <c r="Q173" i="1"/>
  <c r="R172" i="1"/>
  <c r="Q172" i="1"/>
  <c r="R171" i="1"/>
  <c r="Q171" i="1"/>
  <c r="R170" i="1"/>
  <c r="Q170" i="1"/>
  <c r="R169" i="1"/>
  <c r="Q169" i="1"/>
  <c r="R168" i="1"/>
  <c r="Q168" i="1"/>
  <c r="R167" i="1"/>
  <c r="Q167" i="1"/>
  <c r="R166" i="1"/>
  <c r="Q166" i="1"/>
  <c r="R165" i="1"/>
  <c r="Q165" i="1"/>
  <c r="R164" i="1"/>
  <c r="Q164" i="1"/>
  <c r="R163" i="1"/>
  <c r="Q163" i="1"/>
  <c r="R162" i="1"/>
  <c r="Q162" i="1"/>
  <c r="R161" i="1"/>
  <c r="Q161" i="1"/>
  <c r="R160" i="1"/>
  <c r="Q160" i="1"/>
  <c r="R159" i="1"/>
  <c r="Q159" i="1"/>
  <c r="R158" i="1"/>
  <c r="Q158" i="1"/>
  <c r="R157" i="1"/>
  <c r="Q157" i="1"/>
  <c r="R156" i="1"/>
  <c r="Q156" i="1"/>
  <c r="R155" i="1"/>
  <c r="Q155" i="1"/>
  <c r="R154" i="1"/>
  <c r="Q154" i="1"/>
  <c r="R153" i="1"/>
  <c r="Q153" i="1"/>
  <c r="R152" i="1"/>
  <c r="Q152" i="1"/>
  <c r="R151" i="1"/>
  <c r="Q151" i="1"/>
  <c r="R150" i="1"/>
  <c r="Q150" i="1"/>
  <c r="R149" i="1"/>
  <c r="Q149" i="1"/>
  <c r="R148" i="1"/>
  <c r="Q148" i="1"/>
  <c r="R147" i="1"/>
  <c r="Q147" i="1"/>
  <c r="R146" i="1"/>
  <c r="Q146" i="1"/>
  <c r="R145" i="1"/>
  <c r="Q145" i="1"/>
  <c r="R144" i="1"/>
  <c r="Q144" i="1"/>
  <c r="R143" i="1"/>
  <c r="Q143" i="1"/>
  <c r="R142" i="1"/>
  <c r="Q142" i="1"/>
  <c r="R141" i="1"/>
  <c r="Q141" i="1"/>
  <c r="R140" i="1"/>
  <c r="Q140" i="1"/>
  <c r="R139" i="1"/>
  <c r="Q139" i="1"/>
  <c r="R138" i="1"/>
  <c r="Q138" i="1"/>
  <c r="R137" i="1"/>
  <c r="Q137" i="1"/>
  <c r="R136" i="1"/>
  <c r="Q136" i="1"/>
  <c r="R135" i="1"/>
  <c r="Q135" i="1"/>
  <c r="R134" i="1"/>
  <c r="Q134" i="1"/>
  <c r="R133" i="1"/>
  <c r="Q133" i="1"/>
  <c r="R132" i="1"/>
  <c r="Q132" i="1"/>
  <c r="R131" i="1"/>
  <c r="Q131" i="1"/>
  <c r="R130" i="1"/>
  <c r="Q130" i="1"/>
  <c r="R129" i="1"/>
  <c r="Q129" i="1"/>
  <c r="R128" i="1"/>
  <c r="Q128" i="1"/>
  <c r="R127" i="1"/>
  <c r="Q127" i="1"/>
  <c r="R126" i="1"/>
  <c r="Q126" i="1"/>
  <c r="R125" i="1"/>
  <c r="Q125" i="1"/>
  <c r="R124" i="1"/>
  <c r="Q124" i="1"/>
  <c r="R123" i="1"/>
  <c r="Q123" i="1"/>
  <c r="R122" i="1"/>
  <c r="Q122" i="1"/>
  <c r="R121" i="1"/>
  <c r="Q121" i="1"/>
  <c r="R120" i="1"/>
  <c r="Q120" i="1"/>
  <c r="R119" i="1"/>
  <c r="Q119" i="1"/>
  <c r="R118" i="1"/>
  <c r="Q118" i="1"/>
  <c r="R117" i="1"/>
  <c r="Q117" i="1"/>
  <c r="R116" i="1"/>
  <c r="Q116" i="1"/>
  <c r="R115" i="1"/>
  <c r="Q115" i="1"/>
  <c r="R114" i="1"/>
  <c r="Q114" i="1"/>
  <c r="R113" i="1"/>
  <c r="Q113" i="1"/>
  <c r="R112" i="1"/>
  <c r="Q112" i="1"/>
  <c r="R111" i="1"/>
  <c r="Q111" i="1"/>
  <c r="R110" i="1"/>
  <c r="Q110" i="1"/>
  <c r="R109" i="1"/>
  <c r="Q109" i="1"/>
  <c r="R108" i="1"/>
  <c r="Q108" i="1"/>
  <c r="R107" i="1"/>
  <c r="Q107" i="1"/>
  <c r="R106" i="1"/>
  <c r="Q106" i="1"/>
  <c r="R105" i="1"/>
  <c r="Q105" i="1"/>
  <c r="R104" i="1"/>
  <c r="Q104" i="1"/>
  <c r="R103" i="1"/>
  <c r="Q103" i="1"/>
  <c r="R102" i="1"/>
  <c r="Q102" i="1"/>
  <c r="R101" i="1"/>
  <c r="Q101" i="1"/>
  <c r="R100" i="1"/>
  <c r="Q100" i="1"/>
  <c r="R99" i="1"/>
  <c r="Q99" i="1"/>
  <c r="R98" i="1"/>
  <c r="Q98" i="1"/>
  <c r="R97" i="1"/>
  <c r="Q97" i="1"/>
  <c r="R96" i="1"/>
  <c r="Q96" i="1"/>
  <c r="R95" i="1"/>
  <c r="Q95" i="1"/>
  <c r="R94" i="1"/>
  <c r="Q94" i="1"/>
  <c r="R93" i="1"/>
  <c r="Q93" i="1"/>
  <c r="R92" i="1"/>
  <c r="Q92" i="1"/>
  <c r="R91" i="1"/>
  <c r="Q91" i="1"/>
  <c r="R90" i="1"/>
  <c r="Q90" i="1"/>
  <c r="R89" i="1"/>
  <c r="Q89" i="1"/>
  <c r="R88" i="1"/>
  <c r="Q88" i="1"/>
  <c r="R87" i="1"/>
  <c r="Q87" i="1"/>
  <c r="R86" i="1"/>
  <c r="Q86" i="1"/>
  <c r="R85" i="1"/>
  <c r="Q85" i="1"/>
  <c r="R84" i="1"/>
  <c r="Q84" i="1"/>
  <c r="R83" i="1"/>
  <c r="Q83" i="1"/>
  <c r="R82" i="1"/>
  <c r="Q82" i="1"/>
  <c r="R81" i="1"/>
  <c r="Q81" i="1"/>
  <c r="R80" i="1"/>
  <c r="Q80" i="1"/>
  <c r="R79" i="1"/>
  <c r="Q79" i="1"/>
  <c r="Q72" i="1"/>
  <c r="N72" i="1"/>
  <c r="R72" i="1" s="1"/>
  <c r="H72" i="1"/>
  <c r="Q71" i="1"/>
  <c r="N71" i="1"/>
  <c r="R71" i="1" s="1"/>
  <c r="H71" i="1"/>
  <c r="R46" i="1"/>
  <c r="Q46" i="1"/>
  <c r="R45" i="1"/>
  <c r="Q45" i="1"/>
  <c r="R44" i="1"/>
  <c r="Q44" i="1"/>
  <c r="R43" i="1"/>
  <c r="Q43" i="1"/>
  <c r="R42" i="1"/>
  <c r="Q42" i="1"/>
  <c r="R41" i="1"/>
  <c r="Q41" i="1"/>
  <c r="R40" i="1"/>
  <c r="Q40" i="1"/>
  <c r="R39" i="1"/>
  <c r="Q39" i="1"/>
  <c r="R38" i="1"/>
  <c r="Q38" i="1"/>
  <c r="R37" i="1"/>
  <c r="Q37" i="1"/>
  <c r="R36" i="1"/>
  <c r="Q36" i="1"/>
  <c r="R35" i="1"/>
  <c r="Q35" i="1"/>
  <c r="R34" i="1"/>
  <c r="Q34" i="1"/>
  <c r="R33" i="1"/>
  <c r="Q33" i="1"/>
  <c r="R22" i="1"/>
  <c r="Q22" i="1"/>
  <c r="R21" i="1"/>
  <c r="Q21" i="1"/>
  <c r="R20" i="1"/>
  <c r="Q20" i="1"/>
  <c r="R19" i="1"/>
  <c r="Q19" i="1"/>
  <c r="R18" i="1"/>
  <c r="Q18" i="1"/>
  <c r="R14" i="1"/>
  <c r="Q14" i="1"/>
  <c r="R9" i="1"/>
  <c r="Q9" i="1"/>
  <c r="R8" i="1"/>
  <c r="Q8" i="1"/>
  <c r="R7" i="1"/>
  <c r="Q7" i="1"/>
  <c r="R6" i="1"/>
  <c r="Q6" i="1"/>
  <c r="R5" i="1"/>
  <c r="Q5" i="1"/>
  <c r="S7" i="1" l="1"/>
  <c r="S9" i="1"/>
  <c r="S5" i="1"/>
  <c r="S6" i="1"/>
  <c r="S8" i="1"/>
</calcChain>
</file>

<file path=xl/sharedStrings.xml><?xml version="1.0" encoding="utf-8"?>
<sst xmlns="http://schemas.openxmlformats.org/spreadsheetml/2006/main" count="2620" uniqueCount="749">
  <si>
    <t>NO.</t>
    <phoneticPr fontId="7" type="noConversion"/>
  </si>
  <si>
    <t>Location</t>
    <phoneticPr fontId="4" type="noConversion"/>
  </si>
  <si>
    <t>Sample No.</t>
    <phoneticPr fontId="4" type="noConversion"/>
  </si>
  <si>
    <t>Lithology</t>
    <phoneticPr fontId="4" type="noConversion"/>
  </si>
  <si>
    <t>Age</t>
    <phoneticPr fontId="3" type="noConversion"/>
  </si>
  <si>
    <t>Rb (ppm)</t>
  </si>
  <si>
    <t>Sr (ppm)</t>
  </si>
  <si>
    <r>
      <rPr>
        <vertAlign val="superscript"/>
        <sz val="10"/>
        <rFont val="Arial"/>
        <family val="2"/>
      </rPr>
      <t>87</t>
    </r>
    <r>
      <rPr>
        <sz val="10"/>
        <rFont val="Arial"/>
        <family val="2"/>
      </rPr>
      <t>Rb/</t>
    </r>
    <r>
      <rPr>
        <vertAlign val="superscript"/>
        <sz val="10"/>
        <rFont val="Arial"/>
        <family val="2"/>
      </rPr>
      <t>86</t>
    </r>
    <r>
      <rPr>
        <sz val="10"/>
        <rFont val="Arial"/>
        <family val="2"/>
      </rPr>
      <t>Sr</t>
    </r>
    <phoneticPr fontId="4" type="noConversion"/>
  </si>
  <si>
    <r>
      <rPr>
        <vertAlign val="superscript"/>
        <sz val="10"/>
        <rFont val="Arial"/>
        <family val="2"/>
      </rPr>
      <t>87</t>
    </r>
    <r>
      <rPr>
        <sz val="10"/>
        <rFont val="Arial"/>
        <family val="2"/>
      </rPr>
      <t>Sr/</t>
    </r>
    <r>
      <rPr>
        <vertAlign val="superscript"/>
        <sz val="10"/>
        <rFont val="Arial"/>
        <family val="2"/>
      </rPr>
      <t>86</t>
    </r>
    <r>
      <rPr>
        <sz val="10"/>
        <rFont val="Arial"/>
        <family val="2"/>
      </rPr>
      <t>Sr</t>
    </r>
    <phoneticPr fontId="4" type="noConversion"/>
  </si>
  <si>
    <t>2σ</t>
    <phoneticPr fontId="3" type="noConversion"/>
  </si>
  <si>
    <r>
      <rPr>
        <vertAlign val="superscript"/>
        <sz val="10"/>
        <rFont val="Arial"/>
        <family val="2"/>
      </rPr>
      <t>87</t>
    </r>
    <r>
      <rPr>
        <sz val="10"/>
        <rFont val="Arial"/>
        <family val="2"/>
      </rPr>
      <t>Sr/</t>
    </r>
    <r>
      <rPr>
        <vertAlign val="superscript"/>
        <sz val="10"/>
        <rFont val="Arial"/>
        <family val="2"/>
      </rPr>
      <t>86</t>
    </r>
    <r>
      <rPr>
        <sz val="10"/>
        <rFont val="Arial"/>
        <family val="2"/>
      </rPr>
      <t>Sr</t>
    </r>
    <r>
      <rPr>
        <vertAlign val="subscript"/>
        <sz val="10"/>
        <rFont val="Arial"/>
        <family val="2"/>
      </rPr>
      <t xml:space="preserve"> (i)</t>
    </r>
    <phoneticPr fontId="4" type="noConversion"/>
  </si>
  <si>
    <t>Sm (ppm)</t>
    <phoneticPr fontId="3" type="noConversion"/>
  </si>
  <si>
    <t>Nd (ppm)</t>
  </si>
  <si>
    <r>
      <rPr>
        <vertAlign val="superscript"/>
        <sz val="10"/>
        <rFont val="Arial"/>
        <family val="2"/>
      </rPr>
      <t>147</t>
    </r>
    <r>
      <rPr>
        <sz val="10"/>
        <rFont val="Arial"/>
        <family val="2"/>
      </rPr>
      <t>Sm/</t>
    </r>
    <r>
      <rPr>
        <vertAlign val="superscript"/>
        <sz val="10"/>
        <rFont val="Arial"/>
        <family val="2"/>
      </rPr>
      <t>144</t>
    </r>
    <r>
      <rPr>
        <sz val="10"/>
        <rFont val="Arial"/>
        <family val="2"/>
      </rPr>
      <t>Nd</t>
    </r>
    <phoneticPr fontId="4" type="noConversion"/>
  </si>
  <si>
    <r>
      <rPr>
        <vertAlign val="superscript"/>
        <sz val="10"/>
        <rFont val="Arial"/>
        <family val="2"/>
      </rPr>
      <t>143</t>
    </r>
    <r>
      <rPr>
        <sz val="10"/>
        <rFont val="Arial"/>
        <family val="2"/>
      </rPr>
      <t>Nd/</t>
    </r>
    <r>
      <rPr>
        <vertAlign val="superscript"/>
        <sz val="10"/>
        <rFont val="Arial"/>
        <family val="2"/>
      </rPr>
      <t>144</t>
    </r>
    <r>
      <rPr>
        <sz val="10"/>
        <rFont val="Arial"/>
        <family val="2"/>
      </rPr>
      <t>Nd</t>
    </r>
    <phoneticPr fontId="4" type="noConversion"/>
  </si>
  <si>
    <t>2σ</t>
    <phoneticPr fontId="4" type="noConversion"/>
  </si>
  <si>
    <t>εNd(0)</t>
    <phoneticPr fontId="4" type="noConversion"/>
  </si>
  <si>
    <r>
      <t>f</t>
    </r>
    <r>
      <rPr>
        <vertAlign val="subscript"/>
        <sz val="10"/>
        <rFont val="Calibri"/>
        <family val="2"/>
      </rPr>
      <t>Sm/Nd</t>
    </r>
    <phoneticPr fontId="4" type="noConversion"/>
  </si>
  <si>
    <t>εNd (t)</t>
  </si>
  <si>
    <r>
      <t>T</t>
    </r>
    <r>
      <rPr>
        <vertAlign val="subscript"/>
        <sz val="10"/>
        <rFont val="Arial"/>
        <family val="2"/>
      </rPr>
      <t>DM</t>
    </r>
    <r>
      <rPr>
        <sz val="10"/>
        <rFont val="Arial"/>
        <family val="2"/>
      </rPr>
      <t>1 (Ga)</t>
    </r>
    <phoneticPr fontId="4" type="noConversion"/>
  </si>
  <si>
    <r>
      <t>T</t>
    </r>
    <r>
      <rPr>
        <vertAlign val="subscript"/>
        <sz val="10"/>
        <rFont val="Arial"/>
        <family val="2"/>
      </rPr>
      <t>DM</t>
    </r>
    <r>
      <rPr>
        <sz val="10"/>
        <rFont val="Arial"/>
        <family val="2"/>
      </rPr>
      <t>2 (Ga)</t>
    </r>
    <phoneticPr fontId="3" type="noConversion"/>
  </si>
  <si>
    <t>Reference</t>
    <phoneticPr fontId="4" type="noConversion"/>
  </si>
  <si>
    <t>470-450Ma magmatic rocks</t>
    <phoneticPr fontId="4" type="noConversion"/>
  </si>
  <si>
    <t>Boluokenu range</t>
    <phoneticPr fontId="4" type="noConversion"/>
  </si>
  <si>
    <t>QT-2</t>
    <phoneticPr fontId="4" type="noConversion"/>
  </si>
  <si>
    <t>Monzogranite</t>
    <phoneticPr fontId="4" type="noConversion"/>
  </si>
  <si>
    <t>this study</t>
    <phoneticPr fontId="4" type="noConversion"/>
  </si>
  <si>
    <t>QT-3</t>
    <phoneticPr fontId="4" type="noConversion"/>
  </si>
  <si>
    <t>QT-5</t>
    <phoneticPr fontId="4" type="noConversion"/>
  </si>
  <si>
    <t>QT-8</t>
    <phoneticPr fontId="4" type="noConversion"/>
  </si>
  <si>
    <t>QT-9</t>
    <phoneticPr fontId="4" type="noConversion"/>
  </si>
  <si>
    <t>Biezhentao range</t>
    <phoneticPr fontId="4" type="noConversion"/>
  </si>
  <si>
    <t>PM11-102-HQ1</t>
    <phoneticPr fontId="4" type="noConversion"/>
  </si>
  <si>
    <t>Diorite</t>
    <phoneticPr fontId="3" type="noConversion"/>
  </si>
  <si>
    <t>Jia. (2018)</t>
    <phoneticPr fontId="4" type="noConversion"/>
  </si>
  <si>
    <t>PM11-96-HQ2</t>
    <phoneticPr fontId="4" type="noConversion"/>
  </si>
  <si>
    <t>PM11-98-HQ1</t>
    <phoneticPr fontId="4" type="noConversion"/>
  </si>
  <si>
    <t>n.a.</t>
    <phoneticPr fontId="3" type="noConversion"/>
  </si>
  <si>
    <t>D1073-YQ3</t>
    <phoneticPr fontId="4" type="noConversion"/>
  </si>
  <si>
    <t>Quartz diorite</t>
    <phoneticPr fontId="4" type="noConversion"/>
  </si>
  <si>
    <t>D1073-YQ4</t>
    <phoneticPr fontId="4" type="noConversion"/>
  </si>
  <si>
    <t>07-1a</t>
  </si>
  <si>
    <t>Monzodiorite dyke</t>
  </si>
  <si>
    <t>Wang et al. (2012)</t>
    <phoneticPr fontId="4" type="noConversion"/>
  </si>
  <si>
    <t>Biezhentao range</t>
  </si>
  <si>
    <t>07-1b</t>
  </si>
  <si>
    <t>Enclave of a foliated gabbro</t>
  </si>
  <si>
    <t>07-8d</t>
  </si>
  <si>
    <t>Fine-grained foliated diorite</t>
  </si>
  <si>
    <t>02XW-04B</t>
  </si>
  <si>
    <t>Amphibolite</t>
  </si>
  <si>
    <t>Hu et al. (2008)</t>
    <phoneticPr fontId="4" type="noConversion"/>
  </si>
  <si>
    <t>881053-1</t>
  </si>
  <si>
    <t>881053-6</t>
  </si>
  <si>
    <t>881053-7</t>
  </si>
  <si>
    <t>02XW-20A</t>
  </si>
  <si>
    <t>420-380Ma magmatic rocks</t>
    <phoneticPr fontId="4" type="noConversion"/>
  </si>
  <si>
    <t>KQ-1</t>
  </si>
  <si>
    <t>this study</t>
    <phoneticPr fontId="3" type="noConversion"/>
  </si>
  <si>
    <t>KQ-2</t>
  </si>
  <si>
    <t>KQ-3</t>
  </si>
  <si>
    <t>KQ-7</t>
  </si>
  <si>
    <t>TX-4</t>
  </si>
  <si>
    <t>K-feldspar granite</t>
    <phoneticPr fontId="4" type="noConversion"/>
  </si>
  <si>
    <t>TX-5</t>
  </si>
  <si>
    <t>TX-6</t>
  </si>
  <si>
    <t>TX-7</t>
  </si>
  <si>
    <t>TX-9</t>
  </si>
  <si>
    <t>LM1-1</t>
    <phoneticPr fontId="3" type="noConversion"/>
  </si>
  <si>
    <t>Granodiorite porphyry</t>
    <phoneticPr fontId="3" type="noConversion"/>
  </si>
  <si>
    <t>Xie et al. (2013)</t>
    <phoneticPr fontId="3" type="noConversion"/>
  </si>
  <si>
    <t>LM1-11</t>
    <phoneticPr fontId="3" type="noConversion"/>
  </si>
  <si>
    <t>Quartz mica dioritic porphyry</t>
    <phoneticPr fontId="3" type="noConversion"/>
  </si>
  <si>
    <t>LM1-4</t>
    <phoneticPr fontId="3" type="noConversion"/>
  </si>
  <si>
    <t>LM1-6</t>
    <phoneticPr fontId="3" type="noConversion"/>
  </si>
  <si>
    <t>LM2-2</t>
    <phoneticPr fontId="3" type="noConversion"/>
  </si>
  <si>
    <t>Quartz monzodiorite</t>
    <phoneticPr fontId="3" type="noConversion"/>
  </si>
  <si>
    <t>LM2-4</t>
    <phoneticPr fontId="3" type="noConversion"/>
  </si>
  <si>
    <t>D18-01</t>
  </si>
  <si>
    <t>Granodiorite porphyry</t>
  </si>
  <si>
    <t>Zhang et al. (2010)</t>
    <phoneticPr fontId="3" type="noConversion"/>
  </si>
  <si>
    <t>D19-01</t>
  </si>
  <si>
    <t>D19-02</t>
  </si>
  <si>
    <t>D20-01</t>
  </si>
  <si>
    <t>Tonalite porphyry</t>
    <phoneticPr fontId="4" type="noConversion"/>
  </si>
  <si>
    <t>D20-02</t>
  </si>
  <si>
    <t>D21-01</t>
    <phoneticPr fontId="3" type="noConversion"/>
  </si>
  <si>
    <t>YM2-1</t>
  </si>
  <si>
    <t>Andesite</t>
    <phoneticPr fontId="3" type="noConversion"/>
  </si>
  <si>
    <t>An et al. (2013)</t>
    <phoneticPr fontId="3" type="noConversion"/>
  </si>
  <si>
    <t>YM-4</t>
  </si>
  <si>
    <t>380-350Ma magmatic rocks</t>
    <phoneticPr fontId="4" type="noConversion"/>
  </si>
  <si>
    <t>Boluokunu range</t>
    <phoneticPr fontId="4" type="noConversion"/>
  </si>
  <si>
    <t>g3</t>
    <phoneticPr fontId="4" type="noConversion"/>
  </si>
  <si>
    <t>g4</t>
  </si>
  <si>
    <t>g5</t>
  </si>
  <si>
    <t>g6</t>
  </si>
  <si>
    <t>g7</t>
  </si>
  <si>
    <t>g8</t>
  </si>
  <si>
    <t>g9</t>
  </si>
  <si>
    <t>wl01</t>
    <phoneticPr fontId="3" type="noConversion"/>
  </si>
  <si>
    <t>Gabbro</t>
    <phoneticPr fontId="4" type="noConversion"/>
  </si>
  <si>
    <t>unpublished</t>
    <phoneticPr fontId="3" type="noConversion"/>
  </si>
  <si>
    <t>wl02</t>
  </si>
  <si>
    <t>wl03</t>
  </si>
  <si>
    <t>wl04</t>
  </si>
  <si>
    <t>wl06</t>
    <phoneticPr fontId="3" type="noConversion"/>
  </si>
  <si>
    <t>wl07</t>
  </si>
  <si>
    <t>wl08</t>
  </si>
  <si>
    <t>wl09</t>
  </si>
  <si>
    <t>wl11</t>
    <phoneticPr fontId="3" type="noConversion"/>
  </si>
  <si>
    <t>9-2</t>
    <phoneticPr fontId="4" type="noConversion"/>
  </si>
  <si>
    <t>9-3</t>
  </si>
  <si>
    <t>9-4</t>
  </si>
  <si>
    <t>9-5</t>
  </si>
  <si>
    <t>9-6</t>
  </si>
  <si>
    <t>9-7</t>
  </si>
  <si>
    <t>9-8</t>
  </si>
  <si>
    <t>C14BL50</t>
    <phoneticPr fontId="3" type="noConversion"/>
  </si>
  <si>
    <t>Monzogranites</t>
  </si>
  <si>
    <t>Sun et al. (2020)</t>
    <phoneticPr fontId="4" type="noConversion"/>
  </si>
  <si>
    <t>C14BL52</t>
    <phoneticPr fontId="3" type="noConversion"/>
  </si>
  <si>
    <t xml:space="preserve">06XJ017        </t>
    <phoneticPr fontId="3" type="noConversion"/>
  </si>
  <si>
    <t>Granodiorite</t>
  </si>
  <si>
    <t>Tang et al. (2010)</t>
    <phoneticPr fontId="3" type="noConversion"/>
  </si>
  <si>
    <t xml:space="preserve">06XJ018        </t>
    <phoneticPr fontId="3" type="noConversion"/>
  </si>
  <si>
    <t xml:space="preserve">06XJ19-2       </t>
    <phoneticPr fontId="3" type="noConversion"/>
  </si>
  <si>
    <t xml:space="preserve">06XJ20         </t>
    <phoneticPr fontId="3" type="noConversion"/>
  </si>
  <si>
    <t xml:space="preserve">06XJ22         </t>
    <phoneticPr fontId="3" type="noConversion"/>
  </si>
  <si>
    <t xml:space="preserve">06XJ23-2       </t>
    <phoneticPr fontId="3" type="noConversion"/>
  </si>
  <si>
    <t>JX1-1</t>
  </si>
  <si>
    <t>JX3-1</t>
  </si>
  <si>
    <t>TST076-1</t>
  </si>
  <si>
    <t>Andesitic porphyrite</t>
    <phoneticPr fontId="3" type="noConversion"/>
  </si>
  <si>
    <t>Yu et al. (2016)</t>
    <phoneticPr fontId="3" type="noConversion"/>
  </si>
  <si>
    <t>TST075-1</t>
  </si>
  <si>
    <t>TST072-2</t>
  </si>
  <si>
    <t>TST072-3</t>
  </si>
  <si>
    <t>Implicit crystalline andesite</t>
  </si>
  <si>
    <t>TST071-1</t>
  </si>
  <si>
    <t>Tufflava</t>
    <phoneticPr fontId="3" type="noConversion"/>
  </si>
  <si>
    <t>TST071-2</t>
  </si>
  <si>
    <t>TST071-4</t>
    <phoneticPr fontId="3" type="noConversion"/>
  </si>
  <si>
    <t>Orthophyre</t>
    <phoneticPr fontId="3" type="noConversion"/>
  </si>
  <si>
    <t>TST083-1</t>
  </si>
  <si>
    <t>Andesite porphyrite</t>
    <phoneticPr fontId="3" type="noConversion"/>
  </si>
  <si>
    <t>TST085-1</t>
  </si>
  <si>
    <t>TST086-0</t>
    <phoneticPr fontId="4" type="noConversion"/>
  </si>
  <si>
    <t>Andesite</t>
    <phoneticPr fontId="4" type="noConversion"/>
  </si>
  <si>
    <t>TST086-1</t>
  </si>
  <si>
    <t>TST087-1</t>
    <phoneticPr fontId="3" type="noConversion"/>
  </si>
  <si>
    <t>Andesite tuff</t>
    <phoneticPr fontId="3" type="noConversion"/>
  </si>
  <si>
    <t>TST087-2</t>
  </si>
  <si>
    <t>TST087-3</t>
  </si>
  <si>
    <t>Tuff</t>
    <phoneticPr fontId="3" type="noConversion"/>
  </si>
  <si>
    <t>TST090-1</t>
    <phoneticPr fontId="3" type="noConversion"/>
  </si>
  <si>
    <t>Pyroclastic rock</t>
    <phoneticPr fontId="3" type="noConversion"/>
  </si>
  <si>
    <t>TST090-2</t>
  </si>
  <si>
    <t>Basalt</t>
    <phoneticPr fontId="3" type="noConversion"/>
  </si>
  <si>
    <t>YM-10</t>
    <phoneticPr fontId="4" type="noConversion"/>
  </si>
  <si>
    <t>Andesite porphyry</t>
    <phoneticPr fontId="3" type="noConversion"/>
  </si>
  <si>
    <t>An et al. (2014)</t>
    <phoneticPr fontId="3" type="noConversion"/>
  </si>
  <si>
    <t>YM11-1</t>
    <phoneticPr fontId="4" type="noConversion"/>
  </si>
  <si>
    <t>YM11-6</t>
    <phoneticPr fontId="4" type="noConversion"/>
  </si>
  <si>
    <t>AX-1</t>
  </si>
  <si>
    <t>Andesite</t>
  </si>
  <si>
    <t>Zhao et al. (2020)</t>
    <phoneticPr fontId="3" type="noConversion"/>
  </si>
  <si>
    <t>AX-2</t>
  </si>
  <si>
    <t>AX-3</t>
  </si>
  <si>
    <t>AX-4</t>
  </si>
  <si>
    <t>AX-5</t>
  </si>
  <si>
    <t>TWE-1</t>
  </si>
  <si>
    <t>TWE-2</t>
  </si>
  <si>
    <t>Andeiste</t>
  </si>
  <si>
    <t>TWE-3</t>
  </si>
  <si>
    <t>TWE-4</t>
  </si>
  <si>
    <t>Basaltic andesite</t>
  </si>
  <si>
    <t>TWE-5</t>
  </si>
  <si>
    <t>TWE-6</t>
  </si>
  <si>
    <t>TWE-7</t>
  </si>
  <si>
    <t>T10</t>
  </si>
  <si>
    <t>Granitic porphyry</t>
  </si>
  <si>
    <t>T11</t>
  </si>
  <si>
    <t>T12</t>
  </si>
  <si>
    <t>T13</t>
  </si>
  <si>
    <t>T14</t>
  </si>
  <si>
    <t>T15</t>
  </si>
  <si>
    <t>KXX17</t>
  </si>
  <si>
    <t>Gabbro diorite</t>
  </si>
  <si>
    <t>KXX18</t>
  </si>
  <si>
    <t>KXX22</t>
  </si>
  <si>
    <t>KXX58</t>
  </si>
  <si>
    <t>KXX59</t>
  </si>
  <si>
    <t>KXX06</t>
  </si>
  <si>
    <t>KXX07</t>
  </si>
  <si>
    <t>KXX08</t>
  </si>
  <si>
    <t>KXX80</t>
  </si>
  <si>
    <t>KXX12</t>
  </si>
  <si>
    <t>Quartz diorite</t>
  </si>
  <si>
    <t>KXX29</t>
  </si>
  <si>
    <t>KXX30</t>
  </si>
  <si>
    <t>KXX31</t>
  </si>
  <si>
    <t>KXX32</t>
  </si>
  <si>
    <t>KXX01</t>
  </si>
  <si>
    <t>KXX02</t>
  </si>
  <si>
    <t>KXX34</t>
  </si>
  <si>
    <t>KXX35</t>
  </si>
  <si>
    <t>KXX37</t>
  </si>
  <si>
    <t>KXX15</t>
  </si>
  <si>
    <t>Diorite porphyry</t>
  </si>
  <si>
    <t>KXX21</t>
  </si>
  <si>
    <t>KXX25</t>
  </si>
  <si>
    <t>KXX55</t>
  </si>
  <si>
    <t>QE05</t>
    <phoneticPr fontId="4" type="noConversion"/>
  </si>
  <si>
    <t>Gabbroic diorite</t>
    <phoneticPr fontId="4" type="noConversion"/>
  </si>
  <si>
    <t>QE26</t>
    <phoneticPr fontId="4" type="noConversion"/>
  </si>
  <si>
    <t>QE09</t>
    <phoneticPr fontId="4" type="noConversion"/>
  </si>
  <si>
    <t>Granodiorite</t>
    <phoneticPr fontId="4" type="noConversion"/>
  </si>
  <si>
    <t>QE10</t>
    <phoneticPr fontId="4" type="noConversion"/>
  </si>
  <si>
    <t>QE13</t>
    <phoneticPr fontId="4" type="noConversion"/>
  </si>
  <si>
    <t>QE14</t>
    <phoneticPr fontId="4" type="noConversion"/>
  </si>
  <si>
    <t>QE17</t>
    <phoneticPr fontId="4" type="noConversion"/>
  </si>
  <si>
    <t>K2-2</t>
    <phoneticPr fontId="4" type="noConversion"/>
  </si>
  <si>
    <t>K-granite</t>
    <phoneticPr fontId="4" type="noConversion"/>
  </si>
  <si>
    <t>n.a.</t>
    <phoneticPr fontId="4" type="noConversion"/>
  </si>
  <si>
    <t>Tian. (2016)</t>
    <phoneticPr fontId="3" type="noConversion"/>
  </si>
  <si>
    <t>K2-3</t>
    <phoneticPr fontId="4" type="noConversion"/>
  </si>
  <si>
    <t>K2-6</t>
    <phoneticPr fontId="4" type="noConversion"/>
  </si>
  <si>
    <t>K2-8</t>
    <phoneticPr fontId="4" type="noConversion"/>
  </si>
  <si>
    <t>K2-10</t>
    <phoneticPr fontId="4" type="noConversion"/>
  </si>
  <si>
    <t>K2-12</t>
    <phoneticPr fontId="4" type="noConversion"/>
  </si>
  <si>
    <t>KK-2</t>
    <phoneticPr fontId="4" type="noConversion"/>
  </si>
  <si>
    <t>KK-3</t>
    <phoneticPr fontId="4" type="noConversion"/>
  </si>
  <si>
    <t>KK-4</t>
    <phoneticPr fontId="4" type="noConversion"/>
  </si>
  <si>
    <t>KK-5</t>
    <phoneticPr fontId="4" type="noConversion"/>
  </si>
  <si>
    <t>HL-1</t>
  </si>
  <si>
    <t>HL-2</t>
  </si>
  <si>
    <t>HL-3</t>
  </si>
  <si>
    <t>HL-4</t>
  </si>
  <si>
    <t>HL-6</t>
  </si>
  <si>
    <t>ZKL4-404-1</t>
    <phoneticPr fontId="4" type="noConversion"/>
  </si>
  <si>
    <t>Wang. (2019)</t>
    <phoneticPr fontId="3" type="noConversion"/>
  </si>
  <si>
    <t>ZKL4-404-2</t>
  </si>
  <si>
    <t>ZKL4-404-3</t>
  </si>
  <si>
    <t>16KK-39-1</t>
    <phoneticPr fontId="4" type="noConversion"/>
  </si>
  <si>
    <t>Syenogranite</t>
    <phoneticPr fontId="4" type="noConversion"/>
  </si>
  <si>
    <t>16KK-39-2</t>
  </si>
  <si>
    <t>16KK-2</t>
    <phoneticPr fontId="4" type="noConversion"/>
  </si>
  <si>
    <t>MME</t>
    <phoneticPr fontId="4" type="noConversion"/>
  </si>
  <si>
    <t>16KK-4</t>
    <phoneticPr fontId="4" type="noConversion"/>
  </si>
  <si>
    <t>16KK-20</t>
    <phoneticPr fontId="4" type="noConversion"/>
  </si>
  <si>
    <t>16KK-21</t>
  </si>
  <si>
    <t>ZK1502-6</t>
    <phoneticPr fontId="4" type="noConversion"/>
  </si>
  <si>
    <t>ZK1502-10</t>
    <phoneticPr fontId="4" type="noConversion"/>
  </si>
  <si>
    <t>Kb1</t>
    <phoneticPr fontId="4" type="noConversion"/>
  </si>
  <si>
    <t>Gao et al. (2016)</t>
    <phoneticPr fontId="3" type="noConversion"/>
  </si>
  <si>
    <t>Kb2</t>
  </si>
  <si>
    <t>Hb1</t>
    <phoneticPr fontId="4" type="noConversion"/>
  </si>
  <si>
    <t>Hb4</t>
  </si>
  <si>
    <t>Hb5</t>
  </si>
  <si>
    <t>D8-01</t>
  </si>
  <si>
    <t>Xue et al. (2011)</t>
    <phoneticPr fontId="3" type="noConversion"/>
  </si>
  <si>
    <t>D9-02</t>
  </si>
  <si>
    <t>D10-01</t>
  </si>
  <si>
    <t>D12-01</t>
  </si>
  <si>
    <t>D14-01</t>
  </si>
  <si>
    <t>LLK-1</t>
  </si>
  <si>
    <t>LLK-7</t>
  </si>
  <si>
    <t>LLK-13</t>
  </si>
  <si>
    <t>D3-01</t>
  </si>
  <si>
    <t>D7-02</t>
  </si>
  <si>
    <t>C14JH24</t>
  </si>
  <si>
    <t>K-feldspar granite</t>
  </si>
  <si>
    <t>Wang et al. (2020)</t>
    <phoneticPr fontId="3" type="noConversion"/>
  </si>
  <si>
    <t>C14JH26</t>
  </si>
  <si>
    <t>C14JH29</t>
  </si>
  <si>
    <t>Granodiorite</t>
    <phoneticPr fontId="3" type="noConversion"/>
  </si>
  <si>
    <t>C14JH31</t>
  </si>
  <si>
    <t>C14JH34</t>
  </si>
  <si>
    <t>Monzonite granite</t>
  </si>
  <si>
    <t>C14JH36</t>
  </si>
  <si>
    <t>350-320Ma magmatic rocks</t>
    <phoneticPr fontId="4" type="noConversion"/>
  </si>
  <si>
    <t>Boluokenu range</t>
    <phoneticPr fontId="3" type="noConversion"/>
  </si>
  <si>
    <t>HX-1</t>
  </si>
  <si>
    <t>Biotite granite</t>
  </si>
  <si>
    <t>HX-4</t>
  </si>
  <si>
    <t>HX-11</t>
  </si>
  <si>
    <t>HX-12</t>
  </si>
  <si>
    <t>Awulale range</t>
    <phoneticPr fontId="3" type="noConversion"/>
  </si>
  <si>
    <t>S-4</t>
  </si>
  <si>
    <t>Basaltic trachy andesite</t>
    <phoneticPr fontId="4" type="noConversion"/>
  </si>
  <si>
    <t>Wang et al. (2018)</t>
    <phoneticPr fontId="3" type="noConversion"/>
  </si>
  <si>
    <t>S-8</t>
  </si>
  <si>
    <t>Trachy andesite</t>
    <phoneticPr fontId="4" type="noConversion"/>
  </si>
  <si>
    <t>S-15</t>
  </si>
  <si>
    <t>Dacite</t>
    <phoneticPr fontId="4" type="noConversion"/>
  </si>
  <si>
    <t>S-13</t>
  </si>
  <si>
    <t>Z-7</t>
  </si>
  <si>
    <t>Basalt</t>
    <phoneticPr fontId="4" type="noConversion"/>
  </si>
  <si>
    <t>Z-6</t>
  </si>
  <si>
    <t>Z-4</t>
  </si>
  <si>
    <t>Nd-009-3</t>
    <phoneticPr fontId="4" type="noConversion"/>
  </si>
  <si>
    <t>Zhang et al. (2015b)</t>
    <phoneticPr fontId="3" type="noConversion"/>
  </si>
  <si>
    <t>Nd-009-7</t>
    <phoneticPr fontId="4" type="noConversion"/>
  </si>
  <si>
    <t>Nd-I-2</t>
    <phoneticPr fontId="4" type="noConversion"/>
  </si>
  <si>
    <t>Basaltic andesite</t>
    <phoneticPr fontId="4" type="noConversion"/>
  </si>
  <si>
    <t>Nd-007-1</t>
    <phoneticPr fontId="4" type="noConversion"/>
  </si>
  <si>
    <t>Nd-II-2</t>
    <phoneticPr fontId="4" type="noConversion"/>
  </si>
  <si>
    <t>0938-3</t>
    <phoneticPr fontId="4" type="noConversion"/>
  </si>
  <si>
    <t>Trachy basalt</t>
    <phoneticPr fontId="4" type="noConversion"/>
  </si>
  <si>
    <t>Zhang et al. (2015a)</t>
    <phoneticPr fontId="3" type="noConversion"/>
  </si>
  <si>
    <t>0941-1</t>
    <phoneticPr fontId="4" type="noConversion"/>
  </si>
  <si>
    <t>0948-1</t>
    <phoneticPr fontId="4" type="noConversion"/>
  </si>
  <si>
    <t>0949-1</t>
    <phoneticPr fontId="4" type="noConversion"/>
  </si>
  <si>
    <t>Trachyte</t>
    <phoneticPr fontId="4" type="noConversion"/>
  </si>
  <si>
    <t>Nd-III-1</t>
    <phoneticPr fontId="4" type="noConversion"/>
  </si>
  <si>
    <t>Jing et al. (2015)</t>
    <phoneticPr fontId="3" type="noConversion"/>
  </si>
  <si>
    <t>Nd-III-2</t>
    <phoneticPr fontId="4" type="noConversion"/>
  </si>
  <si>
    <t>Nd-801-1</t>
    <phoneticPr fontId="4" type="noConversion"/>
  </si>
  <si>
    <t>Nd-nx-1</t>
    <phoneticPr fontId="4" type="noConversion"/>
  </si>
  <si>
    <t>Nd-nx-2</t>
    <phoneticPr fontId="4" type="noConversion"/>
  </si>
  <si>
    <t>Nd-nx-4</t>
    <phoneticPr fontId="4" type="noConversion"/>
  </si>
  <si>
    <t>Nd-nx-5</t>
    <phoneticPr fontId="4" type="noConversion"/>
  </si>
  <si>
    <t>320-300Ma magmatic rocks</t>
    <phoneticPr fontId="4" type="noConversion"/>
  </si>
  <si>
    <t>Yilianhabierga range</t>
    <phoneticPr fontId="4" type="noConversion"/>
  </si>
  <si>
    <t>HX-13</t>
  </si>
  <si>
    <t>HX-14</t>
  </si>
  <si>
    <t>HX-16</t>
  </si>
  <si>
    <t>HX-20</t>
  </si>
  <si>
    <t>HX-21</t>
  </si>
  <si>
    <t>WLDB-1</t>
  </si>
  <si>
    <t>Granite porphyry</t>
    <phoneticPr fontId="4" type="noConversion"/>
  </si>
  <si>
    <t>WLDB-2</t>
  </si>
  <si>
    <t>WLDB-4</t>
  </si>
  <si>
    <t>WLDB-6</t>
  </si>
  <si>
    <t>WLDB-7</t>
  </si>
  <si>
    <t>06XJ04</t>
    <phoneticPr fontId="3" type="noConversion"/>
  </si>
  <si>
    <t>Dacite</t>
    <phoneticPr fontId="3" type="noConversion"/>
  </si>
  <si>
    <t>06XJ06</t>
    <phoneticPr fontId="3" type="noConversion"/>
  </si>
  <si>
    <t>XK13-1</t>
  </si>
  <si>
    <t>Monzogranites</t>
    <phoneticPr fontId="3" type="noConversion"/>
  </si>
  <si>
    <t>Zhu et al. (2011)</t>
    <phoneticPr fontId="3" type="noConversion"/>
  </si>
  <si>
    <t>XK14-1</t>
  </si>
  <si>
    <t>XK2-1</t>
  </si>
  <si>
    <t>XK5-1</t>
  </si>
  <si>
    <t>XK6-1</t>
  </si>
  <si>
    <t>KKS-15</t>
  </si>
  <si>
    <t>Monzogranite</t>
  </si>
  <si>
    <t>Zhang et al. (2012)</t>
    <phoneticPr fontId="3" type="noConversion"/>
  </si>
  <si>
    <t>KKS-18</t>
  </si>
  <si>
    <t>KKS-34</t>
  </si>
  <si>
    <t>W-2</t>
  </si>
  <si>
    <t>W-4</t>
  </si>
  <si>
    <t>W-5</t>
  </si>
  <si>
    <t>W-7</t>
  </si>
  <si>
    <t>W-10</t>
  </si>
  <si>
    <t>W-13</t>
  </si>
  <si>
    <t>W-16</t>
  </si>
  <si>
    <t>ST-1</t>
  </si>
  <si>
    <t>ST-2</t>
  </si>
  <si>
    <t>ST-4</t>
  </si>
  <si>
    <t>ST-5</t>
  </si>
  <si>
    <t>ST-6</t>
  </si>
  <si>
    <t>ST-7</t>
  </si>
  <si>
    <t>16NL-26</t>
    <phoneticPr fontId="4" type="noConversion"/>
  </si>
  <si>
    <t>16NL-27</t>
  </si>
  <si>
    <t>16NL-9</t>
    <phoneticPr fontId="4" type="noConversion"/>
  </si>
  <si>
    <t>Porphyry Granite</t>
    <phoneticPr fontId="4" type="noConversion"/>
  </si>
  <si>
    <t>16NL-10</t>
  </si>
  <si>
    <t>D-7</t>
  </si>
  <si>
    <t>D-6</t>
  </si>
  <si>
    <t>D-5</t>
  </si>
  <si>
    <t>BZ11</t>
  </si>
  <si>
    <t>Basalt</t>
  </si>
  <si>
    <t>Ge et al. (2015)</t>
    <phoneticPr fontId="3" type="noConversion"/>
  </si>
  <si>
    <t>BZ10</t>
  </si>
  <si>
    <t>BZ15</t>
  </si>
  <si>
    <t>BZ07</t>
  </si>
  <si>
    <t>Trachyandesite</t>
  </si>
  <si>
    <t>BZ19</t>
  </si>
  <si>
    <t>BZ02</t>
  </si>
  <si>
    <t>BZ28</t>
  </si>
  <si>
    <t>Rhyolite</t>
    <phoneticPr fontId="3" type="noConversion"/>
  </si>
  <si>
    <t>DD23</t>
  </si>
  <si>
    <t>DD04</t>
  </si>
  <si>
    <t>DD66</t>
  </si>
  <si>
    <t>DD58</t>
  </si>
  <si>
    <t>10CG11-1</t>
    <phoneticPr fontId="4" type="noConversion"/>
  </si>
  <si>
    <t>10CG11-2</t>
    <phoneticPr fontId="4" type="noConversion"/>
  </si>
  <si>
    <t>10CG17-2</t>
    <phoneticPr fontId="4" type="noConversion"/>
  </si>
  <si>
    <t>10CG25-4</t>
    <phoneticPr fontId="4" type="noConversion"/>
  </si>
  <si>
    <t>10CG04-1</t>
    <phoneticPr fontId="3" type="noConversion"/>
  </si>
  <si>
    <t>Granite</t>
    <phoneticPr fontId="3" type="noConversion"/>
  </si>
  <si>
    <t>CGB-4</t>
    <phoneticPr fontId="3" type="noConversion"/>
  </si>
  <si>
    <t>Li et al. (2015b)</t>
    <phoneticPr fontId="3" type="noConversion"/>
  </si>
  <si>
    <t>CGB-8</t>
    <phoneticPr fontId="3" type="noConversion"/>
  </si>
  <si>
    <t>CGB-9</t>
    <phoneticPr fontId="3" type="noConversion"/>
  </si>
  <si>
    <t>CGB-10</t>
    <phoneticPr fontId="3" type="noConversion"/>
  </si>
  <si>
    <t>CGB-11</t>
    <phoneticPr fontId="3" type="noConversion"/>
  </si>
  <si>
    <t>CGB-14</t>
    <phoneticPr fontId="3" type="noConversion"/>
  </si>
  <si>
    <t>04XJ-262</t>
  </si>
  <si>
    <t>Syenite</t>
  </si>
  <si>
    <t>Sun et al. (2008)</t>
    <phoneticPr fontId="3" type="noConversion"/>
  </si>
  <si>
    <t>04XJ-264</t>
  </si>
  <si>
    <t>04XJ-265</t>
  </si>
  <si>
    <t>04XJ-268</t>
  </si>
  <si>
    <t>04XJ-274</t>
  </si>
  <si>
    <t>04XJ-282</t>
  </si>
  <si>
    <t>YX08G5</t>
  </si>
  <si>
    <t>Yang et al. (2012)</t>
    <phoneticPr fontId="3" type="noConversion"/>
  </si>
  <si>
    <t>YX08G6</t>
  </si>
  <si>
    <t>YX8-1</t>
  </si>
  <si>
    <t>YX8-3</t>
  </si>
  <si>
    <t>17. 7</t>
  </si>
  <si>
    <t>YX8-4</t>
  </si>
  <si>
    <t>YX8-5</t>
  </si>
  <si>
    <t>YX8-7</t>
  </si>
  <si>
    <t>YXAn-8</t>
  </si>
  <si>
    <t>YX2-2</t>
  </si>
  <si>
    <t>YX2-7</t>
  </si>
  <si>
    <t>YX3-3</t>
  </si>
  <si>
    <t>YX2-1</t>
  </si>
  <si>
    <t>K-rich trachyandesite</t>
  </si>
  <si>
    <t>YX2-5</t>
  </si>
  <si>
    <t>YX2-6</t>
  </si>
  <si>
    <t>16F38</t>
  </si>
  <si>
    <t>Trachy-andesite</t>
    <phoneticPr fontId="4" type="noConversion"/>
  </si>
  <si>
    <t>Feng and Zhu. (2019)</t>
    <phoneticPr fontId="3" type="noConversion"/>
  </si>
  <si>
    <t>16F42</t>
  </si>
  <si>
    <t>F95</t>
  </si>
  <si>
    <t>Trachye</t>
    <phoneticPr fontId="4" type="noConversion"/>
  </si>
  <si>
    <t>TS194</t>
  </si>
  <si>
    <t>TS197</t>
  </si>
  <si>
    <t>TS200</t>
  </si>
  <si>
    <t>TS207</t>
  </si>
  <si>
    <t>F90</t>
  </si>
  <si>
    <t>16F21</t>
  </si>
  <si>
    <t>16F29</t>
  </si>
  <si>
    <t>16F30</t>
  </si>
  <si>
    <t>13WL-6</t>
  </si>
  <si>
    <t>Hornblende gabbro</t>
    <phoneticPr fontId="3" type="noConversion"/>
  </si>
  <si>
    <t>Yan et al. (2015)</t>
    <phoneticPr fontId="3" type="noConversion"/>
  </si>
  <si>
    <t>13WL-7</t>
  </si>
  <si>
    <t>13WL-8</t>
  </si>
  <si>
    <t>13WL-9</t>
  </si>
  <si>
    <t>13WL-10</t>
  </si>
  <si>
    <t>13WL-11</t>
  </si>
  <si>
    <t>13WL-12</t>
  </si>
  <si>
    <t>13WL-13</t>
  </si>
  <si>
    <t>QJ-14</t>
  </si>
  <si>
    <t>Albite porphyry</t>
    <phoneticPr fontId="3" type="noConversion"/>
  </si>
  <si>
    <t>Sun et al. (2021)</t>
    <phoneticPr fontId="3" type="noConversion"/>
  </si>
  <si>
    <t>QJ-15</t>
  </si>
  <si>
    <t>QJ-29</t>
  </si>
  <si>
    <t>QJ-31</t>
  </si>
  <si>
    <t>ZKTMLK-1</t>
    <phoneticPr fontId="3" type="noConversion"/>
  </si>
  <si>
    <t>Gabbro</t>
    <phoneticPr fontId="3" type="noConversion"/>
  </si>
  <si>
    <t>ZKTMLK-3</t>
    <phoneticPr fontId="3" type="noConversion"/>
  </si>
  <si>
    <t>ZKTMLK-5</t>
    <phoneticPr fontId="3" type="noConversion"/>
  </si>
  <si>
    <t>ZKTMLK-6</t>
    <phoneticPr fontId="3" type="noConversion"/>
  </si>
  <si>
    <t>ZKTMLK-7</t>
    <phoneticPr fontId="3" type="noConversion"/>
  </si>
  <si>
    <t>ZKTMLK-9</t>
    <phoneticPr fontId="3" type="noConversion"/>
  </si>
  <si>
    <t>ZKTMLK-11</t>
    <phoneticPr fontId="3" type="noConversion"/>
  </si>
  <si>
    <t>ZK001-1</t>
    <phoneticPr fontId="3" type="noConversion"/>
  </si>
  <si>
    <t>11QJ1-1</t>
    <phoneticPr fontId="3" type="noConversion"/>
  </si>
  <si>
    <t>Li et al. (2015a)</t>
    <phoneticPr fontId="3" type="noConversion"/>
  </si>
  <si>
    <t>11QJ1-3</t>
    <phoneticPr fontId="3" type="noConversion"/>
  </si>
  <si>
    <t>11QJ1-4</t>
    <phoneticPr fontId="3" type="noConversion"/>
  </si>
  <si>
    <t>15QJG3-1</t>
    <phoneticPr fontId="3" type="noConversion"/>
  </si>
  <si>
    <t>Adakite</t>
    <phoneticPr fontId="3" type="noConversion"/>
  </si>
  <si>
    <t>Li et al. (2019)</t>
    <phoneticPr fontId="3" type="noConversion"/>
  </si>
  <si>
    <t>15QJG3-2</t>
    <phoneticPr fontId="3" type="noConversion"/>
  </si>
  <si>
    <t>15QJG3-3</t>
    <phoneticPr fontId="3" type="noConversion"/>
  </si>
  <si>
    <t>15QJG3-4</t>
    <phoneticPr fontId="3" type="noConversion"/>
  </si>
  <si>
    <t>15QJG3-5</t>
    <phoneticPr fontId="3" type="noConversion"/>
  </si>
  <si>
    <t>16QJ1-1</t>
    <phoneticPr fontId="3" type="noConversion"/>
  </si>
  <si>
    <t>06XJ70</t>
    <phoneticPr fontId="3" type="noConversion"/>
  </si>
  <si>
    <t>Tang et al. (2014)</t>
    <phoneticPr fontId="3" type="noConversion"/>
  </si>
  <si>
    <t>06XJ73</t>
    <phoneticPr fontId="3" type="noConversion"/>
  </si>
  <si>
    <t>06XJ77</t>
    <phoneticPr fontId="3" type="noConversion"/>
  </si>
  <si>
    <t>06XJ80</t>
    <phoneticPr fontId="3" type="noConversion"/>
  </si>
  <si>
    <t>06XJ69</t>
    <phoneticPr fontId="3" type="noConversion"/>
  </si>
  <si>
    <t>Monzonite granite</t>
    <phoneticPr fontId="3" type="noConversion"/>
  </si>
  <si>
    <t>06XJ71</t>
    <phoneticPr fontId="3" type="noConversion"/>
  </si>
  <si>
    <t>06XJ72</t>
    <phoneticPr fontId="3" type="noConversion"/>
  </si>
  <si>
    <t>06XJ-79-1</t>
    <phoneticPr fontId="3" type="noConversion"/>
  </si>
  <si>
    <t>06XJ-78</t>
    <phoneticPr fontId="3" type="noConversion"/>
  </si>
  <si>
    <t>Monzonite granite dike</t>
    <phoneticPr fontId="3" type="noConversion"/>
  </si>
  <si>
    <t>06XJ-74</t>
    <phoneticPr fontId="3" type="noConversion"/>
  </si>
  <si>
    <t>C14JH02</t>
  </si>
  <si>
    <t>C14JH04</t>
  </si>
  <si>
    <t>C14JH14</t>
  </si>
  <si>
    <t>C14JH16</t>
  </si>
  <si>
    <t>300-260Ma magmatic rocks</t>
    <phoneticPr fontId="4" type="noConversion"/>
  </si>
  <si>
    <t>WL-12</t>
  </si>
  <si>
    <t>WL-13</t>
  </si>
  <si>
    <t>WL-14</t>
  </si>
  <si>
    <t>WL-15</t>
  </si>
  <si>
    <t>Awulale range</t>
    <phoneticPr fontId="4" type="noConversion"/>
  </si>
  <si>
    <t>TTDB-1</t>
    <phoneticPr fontId="3" type="noConversion"/>
  </si>
  <si>
    <t>TTDB-2</t>
  </si>
  <si>
    <t>TTDB-3</t>
  </si>
  <si>
    <t>TTDB-4</t>
  </si>
  <si>
    <t>TTDB-5</t>
  </si>
  <si>
    <t xml:space="preserve">06XJ010        </t>
    <phoneticPr fontId="3" type="noConversion"/>
  </si>
  <si>
    <t>Granite porphyry</t>
    <phoneticPr fontId="3" type="noConversion"/>
  </si>
  <si>
    <t xml:space="preserve">06XJ13         </t>
    <phoneticPr fontId="3" type="noConversion"/>
  </si>
  <si>
    <t xml:space="preserve">06XJ15         </t>
    <phoneticPr fontId="3" type="noConversion"/>
  </si>
  <si>
    <t>KKS-23</t>
  </si>
  <si>
    <t>KKS-25</t>
  </si>
  <si>
    <t>YXQ1</t>
  </si>
  <si>
    <t>Quartz syenite porphyry</t>
  </si>
  <si>
    <t>YXQ2</t>
  </si>
  <si>
    <t>YXQ3</t>
  </si>
  <si>
    <t>YXQ4</t>
  </si>
  <si>
    <t>YXQ6</t>
  </si>
  <si>
    <t>YXQ7</t>
  </si>
  <si>
    <t>AKB-4</t>
    <phoneticPr fontId="3" type="noConversion"/>
  </si>
  <si>
    <t>Trachyandesite</t>
    <phoneticPr fontId="3" type="noConversion"/>
  </si>
  <si>
    <t>Luo et al. (2010)</t>
    <phoneticPr fontId="3" type="noConversion"/>
  </si>
  <si>
    <t>AKB-1</t>
    <phoneticPr fontId="3" type="noConversion"/>
  </si>
  <si>
    <t>AK2-3</t>
    <phoneticPr fontId="3" type="noConversion"/>
  </si>
  <si>
    <t>Trachyte</t>
    <phoneticPr fontId="3" type="noConversion"/>
  </si>
  <si>
    <t>AK3-4</t>
    <phoneticPr fontId="3" type="noConversion"/>
  </si>
  <si>
    <t>AK5-4</t>
    <phoneticPr fontId="3" type="noConversion"/>
  </si>
  <si>
    <t>09QB-1A</t>
  </si>
  <si>
    <t>Olivine basalt</t>
    <phoneticPr fontId="4" type="noConversion"/>
  </si>
  <si>
    <t>Luo et al. (2013)</t>
    <phoneticPr fontId="3" type="noConversion"/>
  </si>
  <si>
    <t>09QB-1B</t>
  </si>
  <si>
    <t>09QB-1C</t>
  </si>
  <si>
    <t>09QB-2A</t>
  </si>
  <si>
    <t>09QB-2B</t>
  </si>
  <si>
    <t>09QB-2C</t>
  </si>
  <si>
    <t>KK1-10</t>
  </si>
  <si>
    <t>09TB-1A</t>
  </si>
  <si>
    <t>09TB-1B</t>
  </si>
  <si>
    <t>09TB-1C</t>
  </si>
  <si>
    <t>04XJ-327</t>
  </si>
  <si>
    <t>He et al. (2018)</t>
    <phoneticPr fontId="3" type="noConversion"/>
  </si>
  <si>
    <t>04XJ-329</t>
  </si>
  <si>
    <t>04XJ-334</t>
  </si>
  <si>
    <t>04XJ-337</t>
  </si>
  <si>
    <t>04XJ-288</t>
  </si>
  <si>
    <t>04XJ-302</t>
  </si>
  <si>
    <t>04XJ-305</t>
  </si>
  <si>
    <t>04XJ-307</t>
  </si>
  <si>
    <t>04XJ-315</t>
  </si>
  <si>
    <t>04XJ-320</t>
  </si>
  <si>
    <t>wt03 -2</t>
  </si>
  <si>
    <t>Ye et al. (2013)</t>
    <phoneticPr fontId="3" type="noConversion"/>
  </si>
  <si>
    <t>wt09-6</t>
  </si>
  <si>
    <t>wt10-1</t>
  </si>
  <si>
    <t>wt10-2</t>
  </si>
  <si>
    <t>wt10-3</t>
  </si>
  <si>
    <t>wt10-6</t>
  </si>
  <si>
    <t>wt11-2</t>
  </si>
  <si>
    <t>wt11-3</t>
  </si>
  <si>
    <t>wt12-1</t>
  </si>
  <si>
    <r>
      <t>T</t>
    </r>
    <r>
      <rPr>
        <sz val="9"/>
        <color indexed="8"/>
        <rFont val="Arial"/>
        <family val="2"/>
      </rPr>
      <t>R</t>
    </r>
    <r>
      <rPr>
        <sz val="9"/>
        <color indexed="8"/>
        <rFont val="Arial"/>
        <family val="2"/>
      </rPr>
      <t>D04</t>
    </r>
    <phoneticPr fontId="4" type="noConversion"/>
  </si>
  <si>
    <t>Chen et al. (2015)</t>
    <phoneticPr fontId="3" type="noConversion"/>
  </si>
  <si>
    <t>TRD05</t>
    <phoneticPr fontId="4" type="noConversion"/>
  </si>
  <si>
    <t>TRD07</t>
    <phoneticPr fontId="4" type="noConversion"/>
  </si>
  <si>
    <t>TRD08</t>
    <phoneticPr fontId="4" type="noConversion"/>
  </si>
  <si>
    <t>TRD10</t>
    <phoneticPr fontId="4" type="noConversion"/>
  </si>
  <si>
    <t>TRD13</t>
    <phoneticPr fontId="4" type="noConversion"/>
  </si>
  <si>
    <t>TRD14</t>
    <phoneticPr fontId="4" type="noConversion"/>
  </si>
  <si>
    <t>TRD15</t>
    <phoneticPr fontId="4" type="noConversion"/>
  </si>
  <si>
    <t>TRD16</t>
    <phoneticPr fontId="4" type="noConversion"/>
  </si>
  <si>
    <t>06XJ-91</t>
  </si>
  <si>
    <t>Basaltic andesite</t>
    <phoneticPr fontId="3" type="noConversion"/>
  </si>
  <si>
    <t>Tang et al. (2017a)</t>
    <phoneticPr fontId="3" type="noConversion"/>
  </si>
  <si>
    <t>06XJ-92</t>
  </si>
  <si>
    <t>06XJ-87</t>
  </si>
  <si>
    <t>06XJ-88-2</t>
  </si>
  <si>
    <t>06XJ-97</t>
  </si>
  <si>
    <t>06XJ-104</t>
  </si>
  <si>
    <t>Diabase</t>
    <phoneticPr fontId="4" type="noConversion"/>
  </si>
  <si>
    <t>06XJ-105</t>
  </si>
  <si>
    <t>YTS6</t>
    <phoneticPr fontId="4" type="noConversion"/>
  </si>
  <si>
    <t>Graniticporphyry</t>
    <phoneticPr fontId="3" type="noConversion"/>
  </si>
  <si>
    <t>Li et al. (2013)</t>
    <phoneticPr fontId="3" type="noConversion"/>
  </si>
  <si>
    <t>YTS7</t>
  </si>
  <si>
    <t>YTS9</t>
    <phoneticPr fontId="4" type="noConversion"/>
  </si>
  <si>
    <t>YTS11</t>
    <phoneticPr fontId="4" type="noConversion"/>
  </si>
  <si>
    <t>YTS12</t>
    <phoneticPr fontId="4" type="noConversion"/>
  </si>
  <si>
    <t>QY-6</t>
  </si>
  <si>
    <t>Diabase</t>
    <phoneticPr fontId="3" type="noConversion"/>
  </si>
  <si>
    <t>Zhao et al. (2018)</t>
    <phoneticPr fontId="3" type="noConversion"/>
  </si>
  <si>
    <t>QY-10</t>
  </si>
  <si>
    <t>QY-11</t>
  </si>
  <si>
    <t>QY-12</t>
  </si>
  <si>
    <t>QS-16</t>
  </si>
  <si>
    <t>Graniteporphyry</t>
  </si>
  <si>
    <t>Yan et al. (2013)</t>
    <phoneticPr fontId="3" type="noConversion"/>
  </si>
  <si>
    <t>QS-17</t>
  </si>
  <si>
    <t>QS-18</t>
  </si>
  <si>
    <t>QS-22</t>
  </si>
  <si>
    <t>QS-23</t>
  </si>
  <si>
    <t>B016-2</t>
  </si>
  <si>
    <t>Ding et al. (2014)</t>
    <phoneticPr fontId="3" type="noConversion"/>
  </si>
  <si>
    <t>B020-1</t>
  </si>
  <si>
    <t>B071-8</t>
  </si>
  <si>
    <t>D054-1</t>
  </si>
  <si>
    <t>Trachyteandesite</t>
  </si>
  <si>
    <t>Ding et al. (2019)</t>
    <phoneticPr fontId="3" type="noConversion"/>
  </si>
  <si>
    <t>D054-3</t>
  </si>
  <si>
    <t>D054-7</t>
  </si>
  <si>
    <t>D067-1</t>
  </si>
  <si>
    <t>ZK001-2</t>
  </si>
  <si>
    <t>ZK001-3</t>
  </si>
  <si>
    <t>ZK001-4</t>
  </si>
  <si>
    <t>ZK001-5</t>
  </si>
  <si>
    <t>ZK001-6</t>
  </si>
  <si>
    <t>ZK001-11</t>
    <phoneticPr fontId="3" type="noConversion"/>
  </si>
  <si>
    <t>QJ1-2</t>
    <phoneticPr fontId="3" type="noConversion"/>
  </si>
  <si>
    <t>QJ1-3</t>
    <phoneticPr fontId="3" type="noConversion"/>
  </si>
  <si>
    <t>QJ1-4</t>
    <phoneticPr fontId="3" type="noConversion"/>
  </si>
  <si>
    <t>QJ1-5</t>
    <phoneticPr fontId="3" type="noConversion"/>
  </si>
  <si>
    <t>QJ1-6</t>
    <phoneticPr fontId="3" type="noConversion"/>
  </si>
  <si>
    <t>QJ1-7</t>
    <phoneticPr fontId="3" type="noConversion"/>
  </si>
  <si>
    <t>10QJ-3D</t>
    <phoneticPr fontId="3" type="noConversion"/>
  </si>
  <si>
    <t>06X193</t>
    <phoneticPr fontId="3" type="noConversion"/>
  </si>
  <si>
    <t>Tang et al. (2017b)</t>
    <phoneticPr fontId="3" type="noConversion"/>
  </si>
  <si>
    <t>06X195</t>
    <phoneticPr fontId="3" type="noConversion"/>
  </si>
  <si>
    <t>06X196</t>
    <phoneticPr fontId="3" type="noConversion"/>
  </si>
  <si>
    <t>06X198</t>
    <phoneticPr fontId="3" type="noConversion"/>
  </si>
  <si>
    <t>06XJ-10</t>
    <phoneticPr fontId="3" type="noConversion"/>
  </si>
  <si>
    <t>06XJ-11</t>
    <phoneticPr fontId="3" type="noConversion"/>
  </si>
  <si>
    <t>Note:</t>
    <phoneticPr fontId="3" type="noConversion"/>
  </si>
  <si>
    <r>
      <t>1) T</t>
    </r>
    <r>
      <rPr>
        <vertAlign val="subscript"/>
        <sz val="9"/>
        <color indexed="8"/>
        <rFont val="Arial"/>
        <family val="2"/>
      </rPr>
      <t>DM1</t>
    </r>
    <r>
      <rPr>
        <sz val="9"/>
        <color indexed="8"/>
        <rFont val="Arial"/>
        <family val="2"/>
      </rPr>
      <t>=(1/λ)ln{1+[((</t>
    </r>
    <r>
      <rPr>
        <vertAlign val="superscript"/>
        <sz val="9"/>
        <color indexed="8"/>
        <rFont val="Arial"/>
        <family val="2"/>
      </rPr>
      <t>143</t>
    </r>
    <r>
      <rPr>
        <sz val="9"/>
        <color indexed="8"/>
        <rFont val="Arial"/>
        <family val="2"/>
      </rPr>
      <t>Nd/</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t>
    </r>
    <r>
      <rPr>
        <vertAlign val="superscript"/>
        <sz val="9"/>
        <color indexed="8"/>
        <rFont val="Arial"/>
        <family val="2"/>
      </rPr>
      <t>143</t>
    </r>
    <r>
      <rPr>
        <sz val="9"/>
        <color indexed="8"/>
        <rFont val="Arial"/>
        <family val="2"/>
      </rPr>
      <t>Nd/</t>
    </r>
    <r>
      <rPr>
        <vertAlign val="superscript"/>
        <sz val="9"/>
        <color indexed="8"/>
        <rFont val="Arial"/>
        <family val="2"/>
      </rPr>
      <t>144</t>
    </r>
    <r>
      <rPr>
        <sz val="9"/>
        <color indexed="8"/>
        <rFont val="Arial"/>
        <family val="2"/>
      </rPr>
      <t>Nd)</t>
    </r>
    <r>
      <rPr>
        <vertAlign val="subscript"/>
        <sz val="9"/>
        <color indexed="8"/>
        <rFont val="Arial"/>
        <family val="2"/>
      </rPr>
      <t>S</t>
    </r>
    <r>
      <rPr>
        <sz val="9"/>
        <color indexed="8"/>
        <rFont val="Arial"/>
        <family val="2"/>
      </rPr>
      <t>)/((</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S)</t>
    </r>
    <r>
      <rPr>
        <sz val="9"/>
        <color indexed="8"/>
        <rFont val="Arial"/>
        <family val="2"/>
      </rPr>
      <t>]}</t>
    </r>
    <r>
      <rPr>
        <sz val="9"/>
        <color indexed="8"/>
        <rFont val="宋体"/>
        <family val="3"/>
        <charset val="134"/>
      </rPr>
      <t>；</t>
    </r>
    <phoneticPr fontId="4" type="noConversion"/>
  </si>
  <si>
    <r>
      <t>2) T</t>
    </r>
    <r>
      <rPr>
        <vertAlign val="subscript"/>
        <sz val="9"/>
        <color indexed="8"/>
        <rFont val="Arial"/>
        <family val="2"/>
      </rPr>
      <t>DM2</t>
    </r>
    <r>
      <rPr>
        <sz val="9"/>
        <color indexed="8"/>
        <rFont val="Arial"/>
        <family val="2"/>
      </rPr>
      <t>=(1/λ)ln{1+[(</t>
    </r>
    <r>
      <rPr>
        <vertAlign val="superscript"/>
        <sz val="9"/>
        <color indexed="8"/>
        <rFont val="Arial"/>
        <family val="2"/>
      </rPr>
      <t>143</t>
    </r>
    <r>
      <rPr>
        <sz val="9"/>
        <color indexed="8"/>
        <rFont val="Arial"/>
        <family val="2"/>
      </rPr>
      <t>Nd/</t>
    </r>
    <r>
      <rPr>
        <vertAlign val="superscript"/>
        <sz val="9"/>
        <color indexed="8"/>
        <rFont val="Arial"/>
        <family val="2"/>
      </rPr>
      <t>144</t>
    </r>
    <r>
      <rPr>
        <sz val="9"/>
        <color indexed="8"/>
        <rFont val="Arial"/>
        <family val="2"/>
      </rPr>
      <t>Nd)</t>
    </r>
    <r>
      <rPr>
        <vertAlign val="subscript"/>
        <sz val="9"/>
        <color indexed="8"/>
        <rFont val="Arial"/>
        <family val="2"/>
      </rPr>
      <t>S</t>
    </r>
    <r>
      <rPr>
        <sz val="9"/>
        <color indexed="8"/>
        <rFont val="Arial"/>
        <family val="2"/>
      </rPr>
      <t>−(</t>
    </r>
    <r>
      <rPr>
        <vertAlign val="superscript"/>
        <sz val="9"/>
        <color indexed="8"/>
        <rFont val="Arial"/>
        <family val="2"/>
      </rPr>
      <t>143</t>
    </r>
    <r>
      <rPr>
        <sz val="9"/>
        <color indexed="8"/>
        <rFont val="Arial"/>
        <family val="2"/>
      </rPr>
      <t>Nd/</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S</t>
    </r>
    <r>
      <rPr>
        <sz val="9"/>
        <color indexed="8"/>
        <rFont val="Arial"/>
        <family val="2"/>
      </rPr>
      <t>−(</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C</t>
    </r>
    <r>
      <rPr>
        <sz val="9"/>
        <color indexed="8"/>
        <rFont val="Arial"/>
        <family val="2"/>
      </rPr>
      <t xml:space="preserve"> (e</t>
    </r>
    <r>
      <rPr>
        <vertAlign val="superscript"/>
        <sz val="9"/>
        <color indexed="8"/>
        <rFont val="Arial"/>
        <family val="2"/>
      </rPr>
      <t>λt</t>
    </r>
    <r>
      <rPr>
        <sz val="9"/>
        <color indexed="8"/>
        <rFont val="Arial"/>
        <family val="2"/>
      </rPr>
      <t>−1)]/[(</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C</t>
    </r>
    <r>
      <rPr>
        <sz val="9"/>
        <color indexed="8"/>
        <rFont val="Arial"/>
        <family val="2"/>
      </rPr>
      <t>−(</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t>
    </r>
    <phoneticPr fontId="4" type="noConversion"/>
  </si>
  <si>
    <r>
      <t>3) λ=6.54×10</t>
    </r>
    <r>
      <rPr>
        <vertAlign val="superscript"/>
        <sz val="9"/>
        <color indexed="8"/>
        <rFont val="Arial"/>
        <family val="2"/>
      </rPr>
      <t>−6</t>
    </r>
    <r>
      <rPr>
        <sz val="9"/>
        <color indexed="8"/>
        <rFont val="Arial"/>
        <family val="2"/>
      </rPr>
      <t>, (</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 xml:space="preserve">c </t>
    </r>
    <r>
      <rPr>
        <sz val="9"/>
        <color indexed="8"/>
        <rFont val="Arial"/>
        <family val="2"/>
      </rPr>
      <t>=0.118, (</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=0.21357, (</t>
    </r>
    <r>
      <rPr>
        <vertAlign val="superscript"/>
        <sz val="9"/>
        <color indexed="8"/>
        <rFont val="Arial"/>
        <family val="2"/>
      </rPr>
      <t>143</t>
    </r>
    <r>
      <rPr>
        <sz val="9"/>
        <color indexed="8"/>
        <rFont val="Arial"/>
        <family val="2"/>
      </rPr>
      <t>Nd/</t>
    </r>
    <r>
      <rPr>
        <vertAlign val="superscript"/>
        <sz val="9"/>
        <color indexed="8"/>
        <rFont val="Arial"/>
        <family val="2"/>
      </rPr>
      <t>144</t>
    </r>
    <r>
      <rPr>
        <sz val="9"/>
        <color indexed="8"/>
        <rFont val="Arial"/>
        <family val="2"/>
      </rPr>
      <t>Nd)</t>
    </r>
    <r>
      <rPr>
        <vertAlign val="subscript"/>
        <sz val="9"/>
        <color indexed="8"/>
        <rFont val="Arial"/>
        <family val="2"/>
      </rPr>
      <t>DM</t>
    </r>
    <r>
      <rPr>
        <sz val="9"/>
        <color indexed="8"/>
        <rFont val="Arial"/>
        <family val="2"/>
      </rPr>
      <t>=0.51315, (</t>
    </r>
    <r>
      <rPr>
        <vertAlign val="superscript"/>
        <sz val="9"/>
        <color indexed="8"/>
        <rFont val="Arial"/>
        <family val="2"/>
      </rPr>
      <t>147</t>
    </r>
    <r>
      <rPr>
        <sz val="9"/>
        <color indexed="8"/>
        <rFont val="Arial"/>
        <family val="2"/>
      </rPr>
      <t>Sm/</t>
    </r>
    <r>
      <rPr>
        <vertAlign val="superscript"/>
        <sz val="9"/>
        <color indexed="8"/>
        <rFont val="Arial"/>
        <family val="2"/>
      </rPr>
      <t>144</t>
    </r>
    <r>
      <rPr>
        <sz val="9"/>
        <color indexed="8"/>
        <rFont val="Arial"/>
        <family val="2"/>
      </rPr>
      <t>Nd)</t>
    </r>
    <r>
      <rPr>
        <vertAlign val="subscript"/>
        <sz val="9"/>
        <color indexed="8"/>
        <rFont val="Arial"/>
        <family val="2"/>
      </rPr>
      <t>CHUR</t>
    </r>
    <r>
      <rPr>
        <sz val="9"/>
        <color indexed="8"/>
        <rFont val="Arial"/>
        <family val="2"/>
      </rPr>
      <t>=0.1967.</t>
    </r>
    <phoneticPr fontId="4" type="noConversion"/>
  </si>
  <si>
    <t>n.a.- no analysis result</t>
    <phoneticPr fontId="3" type="noConversion"/>
  </si>
  <si>
    <t>: represent preclusive values.</t>
    <phoneticPr fontId="3" type="noConversion"/>
  </si>
  <si>
    <t>References:</t>
    <phoneticPr fontId="3" type="noConversion"/>
  </si>
  <si>
    <t>An, F., Zhu, Y.F., 2008. Study on trace elements geochemistry and SHRIMP chronology of volcanic rocks in Tulasu Basin, northwest Tianshan. Acta Petrologica Sinica 24, 2741-2748 (in Chinese with English abstract).</t>
    <phoneticPr fontId="3" type="noConversion"/>
  </si>
  <si>
    <r>
      <t>Chen, G.W., Deng, T., Liu, R., Xia, H., Liu, Q., 2015. Geochemistry of bimodal volcanic rocks in Permian Taerdetao Formation in Awulale area of western Tianshan</t>
    </r>
    <r>
      <rPr>
        <sz val="9"/>
        <color theme="1"/>
        <rFont val="等线"/>
        <family val="2"/>
      </rPr>
      <t>，</t>
    </r>
    <r>
      <rPr>
        <sz val="9"/>
        <color theme="1"/>
        <rFont val="Arial"/>
        <family val="2"/>
      </rPr>
      <t xml:space="preserve"> Xinjiang. Acta Petrologica Sinica 31, 105-118 (in Chinese with English abstract).</t>
    </r>
  </si>
  <si>
    <t>Ding, Z.X., Xue, C.J., Zhao, X.B., Yan, Y.H., Ya, L.K., Feng, B., Luo, H., Zu, B., Zhang, Q., Dai, Z.J., 2014. Geochronology, geochemistry and petrogenesis of the Early Permian rhyolite and its constrants on the lithosphere deep processes of the Western Awulale, Xinjiang. Earth Science Frontiers 21, 196-210 (in Chinese with English abstract).</t>
  </si>
  <si>
    <t>Feng, W.Y., Zhu, Y.F., 2019. Petrogenesis and tectonic implications of the late Carboniferous calc-alkaline and shoshonitic magmatic rocks in the Awulale mountain, western Tianshan. Gondwana Research 76, 44-61.</t>
  </si>
  <si>
    <t>Gao, J.G., Li, W.Y., Gao, Y.X., Zhang, Z.W., Zhou, N.H., 2016. Geochemical, zircon U-Pb dating and Sr-Nd-Pb isotope characteristics for late Devonian pluton of the Boluohuoluo area, West Tianshan and its geological implication. Acta Petrologica Sinica 32, 1379-1390 (in Chinese with English abstract).</t>
  </si>
  <si>
    <t>Ge, S.S., Zhai, M.G., Safonova, I., Li, D.P., Zhu, X.Y., Zuo, P.F., Shan, H.X., 2015. Whole-rock geochemistry and Sr-Nd-Pb isotope systematics of the Late Carboniferous volcanic rocks of the Awulale metallogenic belt in the western Tianshan Mountains (NW China): Petrogenesis and geodynamical implications. Lithos 228-229, 62-77.</t>
  </si>
  <si>
    <t>He, J.W., Zhang, Y.Z., Wang, Y.J., Qian, X., Sun, L.H., 2018. Late Paleozoic post-collisional setting of the North Tianshan, NW China: New insights from geochronology, geochemistry and Sr–Nd isotopic compositions of the Permian Nileke volcanic rocks. Lithos 318-319, 314-325.</t>
  </si>
  <si>
    <t>Hu, A.Q., Wei, G.J., Zhang, J.B., Deng, W.F., Chen, L.L., 2008. SHRIMP U-Pb ages for zircons of the amphibolites and tectonic evolution significance from the Wenquan domain in the West Tianshan Mountains, Xinjiang, China. Acta Petrologica Sinica 24, 2731-2740 (in Chinese with English abstract).</t>
  </si>
  <si>
    <t>Jia, Y.G., 2018. LA-ICP-MS zircon U-Pb dating, Sr-Nd-Hf isotopic analysis of the Early Paleozoic intermediate-acidic intrusions in the Wenquan area, Xinjiang. China University of Geosciences (Beijing), Master thesis, pp42 (in Chinese with English abstract).</t>
  </si>
  <si>
    <t>Jing, D.L., Zhang, B., Wang, B.Y., Wang, Z.X., Jiang, C.Y., Li, Y.J., Li, X.G., 2015. Geochemical characteristics and petrogenesis of the Carboniferous volcanic rocks in Nixintage iron ore deposit in western Tianshan Mountains, Xinjiang. Geochimica 44, 377-391 (in Chinese with English abstract).</t>
  </si>
  <si>
    <t>Li, N.B., Niu, H.C., Shan, Q., Jiang, Y.H., Zeng, L.J., Yang, W.B., Pei, Z.J., 2013. Zircon U-Pb geochronology and geochemistry of post-collisional granitic porphyry from Yuantoushan, Nileke, Xinjiang. Acta Petrologica Sinica 29, 3402–3412 (in Chinese with English abstract).</t>
  </si>
  <si>
    <t>Li, N.B., Niu, H.C., Shan, Q., Yang, W.B., 2015a. Two episodes of Late Paleozoic A-type magmatism in the Qunjisayi area, western Tianshan: Petrogenesis and tectonic implications. Journal of Asian Earth Sciences 113, 238-253.</t>
  </si>
  <si>
    <t>Li, N.B., Niu, H.C., Yang, W.B., Lai, C.K., Zhao, Z. H., 2019. Orogenic root delamination induced by eclogitization of thickened lower crust in the Chinese Western Tianshan: constraints from adakites. Journal of Geophysical Research: Solid Earth 124, 89-104.</t>
  </si>
  <si>
    <t>Li, N.B., Niu, H.C., Zhang, X.C., Zeng, Q.S., Shan, Q., Li, C.Y., Yan, S., Yang, W.B., 2015b. Age, petrogenesis and tectonic significance of the ferrobasalts in the Chagangnuoer iron deposit, western Tianshan. International Geology Review 57, 1218-1238.</t>
  </si>
  <si>
    <t>Luo, Y., Niu, H.C., Shan, Q., Yang, W.B., Zhang, B., Zhou, C.P., Liao, S.P., Yu, X.Y., 2010. Geochemical characteristics and petrogenesis of the Aikendaban Permian shoshonite in the western Tianshan. Acta Petrologica Sinica 26, 2925-2934 (in Chinese with English abstract).</t>
  </si>
  <si>
    <t>Luo, Y., Shan, Q., Zeng, Q.S., Li, N.B., Jiang, Y.H., Zeng, L.J., 2013. Geochemistry of Permian potassic mafic volcanic rocks in western Awulale Mountains. Geochimica 42, 544-556 (in Chinese with English abstract).</t>
  </si>
  <si>
    <t>Sun, L.H., Wang, Y.J., Fan, W.M., Zi, J.W., 2008. Post-collisional potassic magmatism in the Southern Awulale Mountain, western Tianshan Orogen: Petrogenetic and tectonic implications. Gondwana Research 14, 383–394.</t>
  </si>
  <si>
    <t>Sun, M.J., Cai, K.D., Sun, M., Wan, B., Wang, X.S., Bao, Z.H., 2020. Devonian arc-related granitoids in the Northwestern Chinese Tianshan, Central Asian Orogenic Belt: implications for the bending of the Kazakhstan Orocline. International Geology Review 63, 992-1010.</t>
  </si>
  <si>
    <t>Sun, Q., Zhao, X., Xue, C., Seltmann, R., Symons, D.T.A., 2021. Late Carboniferous –Early Permian mafic dikes and granitoids in the heart of the Western Tianshan Orogen, NW China: Implications for a tectonic transition from a syn- to postcollisional setting. Lithos 400–401, 106417.</t>
    <phoneticPr fontId="3" type="noConversion"/>
  </si>
  <si>
    <t>Tang, G.J., Cawood, P.A., Wyman, D.A., Wang, Q., Zhao, Z.H., 2017a. Evolving Mantle Sources in Post-collisional Early Permian-Triassic Magmatic Rocks in the Heart of Tianshan Orogen (Western China). Geochemistry, Geophysics, Geosystems 18, 4110-4122.</t>
  </si>
  <si>
    <t>Tang, G.J., Chung, S.L., Wang, Q., Wyman, D.A., Dan, W., Chen, H.Y. Zhao, Z.H., 2014. Petrogenesis of a Late Carboniferous mafic dike-granitoid association in the western Tianshan: Response to the geodynamics of oceanic subduction. Lithos 202-203, 85-99.</t>
  </si>
  <si>
    <t>Tang, G.J., Wang, Q., Wyman, D.A., Chung, S.L., Chen, H.Y. Zhao, Z.H., 2017b. Genesis of pristine adakitic magmas by lower crustal melting: A perspective from amphibole composition. Journal of Geophysical Research: Solid Earth 122, 1934-1948.</t>
  </si>
  <si>
    <t>Tang, G.J., Wang, Q., Wyman, D.A., Sun, M., Li, Z.X., Zhao, Z.H., Sun, W.D., Jia, X.H., Jiang, Z.Q., 2010. Geochronology and geochemistry of Late Paleozoic magmatic rocks in the Lamasu–Dabate area, northwestern Tianshan (west China): Evidence for a tectonic transition from arc to post-collisional setting. Lithos 119, 393-411.</t>
  </si>
  <si>
    <t>Tian, N., 2016. The Late Paleozoic magmatism and corresponding Iron and Copper polymetallic metallogenic in Kuokuqueke-Halegati district, Chinese Northwestern Tianshan. China University of Geosciences, PhD thesis, pp125 (in Chinese with English abstract).</t>
  </si>
  <si>
    <t>Wang, B., Jahn, B., Shu, L.S., Li, K.S., Chung, S.L., Liu, D.Y., 2012. Middle-Late Ordovician arc-type plutonism in the NW Chinese Tianshan: Implication for the accretion of the Kazakhstan continent in Central Asia. Journal of Asian Earth Sciences 49, 40-53.</t>
  </si>
  <si>
    <t>Wang, X.S., Cai, K.D., Sun, M., Zhao, G.C., Xiao, W.J., Xia, X.P., 2020. Evolution of Late Paleozoic Magmatic Arc in the Yili Block, NW China: Implications for Oroclinal Bending in the Western Central Asian Orogenic Belt. Tectonics 39.</t>
  </si>
  <si>
    <t>Wang, B.Y., Jing, D.L., Zhang, B., Han, L., Jiang, C.Y., 2018. Petrology and geochemistry of Carboniferous volcanic rocks from the Awulale Iron Metallogenetic Belt in the West Tianshan Orogen (NW China): Constraints on petrogenesis and tectonic setting. Geological Journal 54, 2347-2363.</t>
  </si>
  <si>
    <t>Wang, Y., 2019. Geochemical characteristics and genesis of the late Paleozoic intrusive rocks in the east segment of Boluokenu, Xinjiang. China University of Geosciences (Beijing), Master's thesis, 78 pp (in Chinese with English abstract).</t>
  </si>
  <si>
    <t>Xie, H.J., Wu, G., Zhu, M.T., Zhong, W., Liu, J., Mei, M., Wang, Y.W., 2013. Qiarbahete Sanukitoids and adakitic rocks in NW Tianshan: Age and geochemical constraints on their petrogenesis and tectonic settings. International Geology Review 55, 1941-1958.</t>
  </si>
  <si>
    <t>Xue, C.J., Chen, B., Jia, Z.Y., Zhang, B., Wan, Y., 2011., Geochemistry and chronology of Lailisigaoer-3571 porphyry Cu-Mo ore-field, western Tianshan, Xinjiang. Earth Science Frontiers 18, 149-165 (in Chinese with English abstract).</t>
  </si>
  <si>
    <t>Yan, S., Shan, Q., Niu, H.C., Yang, W.B., Li, N.B., Zeng, L.J., Jiang, Y.H., 2015. Petrology and geochemistry of late Carboniferous hornblende gabbro from the Awulale Mountains, western Tianshan (NW China): implication for an arc–nascent back-arc environment. Journal of Asian Earth Sciences 113, 218–237.</t>
  </si>
  <si>
    <t>Yan, Y.H., Xue, C.J., Zhang, Z.C., Ding, Z.X., Yang, W.H., Han, Z.H., 2013. Geochemistry and genesis of the Qunjisayi granite porphyry in the west of Awulale area, Western Tianshan Mountains. Acta Petrologica et Mineralogica 32, 139-153 (in Chinese with English abstract).</t>
  </si>
  <si>
    <t>Yang, W.B., Niu, H.C., Shan, Q., Luo, Y., Sun, W.D., Li, C.Y., Li, N.B., Yu, X.Y., 2012. Late Paleozoic calc-alkaline to shoshonitic magmatism and its geodynamic implications, Yuximolegai area, western Tianshan, Xinjiang. Gondwana Research 22, 325–340.</t>
  </si>
  <si>
    <t>Ye, H.M., Ye, X.T., Zhang, C.L., 2013. Geochemistry and geodynamic implications of Nileke Permian volcanic rocks in Western Tianshan, NW China. Acta Petrologica Sinica 29, 3389-3401 (in Chinese with English abstract).</t>
  </si>
  <si>
    <t>Yu, X.Q., Wang, Z.X., Zhou, X., Xiao, W.F., Yang, X.P., 2016. Zircon U–Pb geochronology and Sr-Nd isotopes of volcanic rocks from the Dahalajunshan Formation: implications for Late Devonian-Middle Carboniferous tectonic evolution of the Chinese Western Tianshan. International Journal of Earth Sciences 105, 1637-1661.</t>
  </si>
  <si>
    <t>Zhang, D.Y., Zhang, Z.C., Xue, C.J., Ai, Y., 2010. Petrology and geochemistry of the ore-forming porphyries in the Lamasu copper deposit, western Tianshan: Implications for petrogenesis. Acta Petrologica Sinica 26, 680-694.</t>
  </si>
  <si>
    <t>Zhang, D.Y., Zhang, Z.C., Encarnación, J., Xue, C.J., Duan, S.G., Zhao, Z.D., Liu, J.L., 2012. Petrogenesis of the Kekesai composite intrusion, western Tianshan, NW China: Implications for tectonic evolution during late Paleozoic time. Lithos 146–147, 65-79.</t>
  </si>
  <si>
    <t>Zhang, Xi., Klemd, R., Gao, J., Dong, L.H., Wang, X.S., Haase, K., Jiang, T., Qian, Q., 2015a. Metallogenesis of the Zhibo and Chagangnuoer volcanic iron oxide deposits in the Awulale Iron Metallogenic Belt, Western Tianshan orogen, China. Journal of Asian Earth Sciences 113, 151-172.</t>
  </si>
  <si>
    <t>Zhang, B., Jing, D.L., Wang, B.Y., Jiang, C.Y., Zhao, Z.G., 2015b. Geochemical characteristics and petrogenesis of Carboniferous volcanic rocks from Beizhan iron deposit of west Tianshan. Journal of Earth Science and Environment 37, 82-100 (in Chinese with English abstract).</t>
  </si>
  <si>
    <r>
      <t>Zhao, X. B., Xue, C. J., Seltmann, R., Dolgopolova, A., Andersen, J. C., Zhang, G. Z., 2020. Volcanic-plutonic connection and associated Au</t>
    </r>
    <r>
      <rPr>
        <sz val="9"/>
        <color theme="1"/>
        <rFont val="等线"/>
        <family val="2"/>
      </rPr>
      <t>‐</t>
    </r>
    <r>
      <rPr>
        <sz val="9"/>
        <color theme="1"/>
        <rFont val="Arial"/>
        <family val="2"/>
      </rPr>
      <t>Cu mineralization of the Tulasu ore district, Western Tianshan, NW China: Implications for mineralization potential in Palaeozoic arc terranes. Geological Journal 55, 2318-2341.</t>
    </r>
  </si>
  <si>
    <t>Zhao, X.B., Xue, C.J., Chi, G.X., Zhao, Y., Yan, Y.H., 2018. Diabase-hosted copper mineralization in the Qunjsai deposit, West Tianshan, NW China: Geological, geochemical and geochronological characteristics and mineralization mechanism. Ore Geology Reviews 92, 430-448.</t>
  </si>
  <si>
    <t>Zhu, M.T., Wu, G., Xie, H.J., Zhang, L.C., 2011. Geochronology and geochemistry of the Kekesai intrusion in western Tianshan, NW China and its geological implications. Acta Petrologica Sinica 27, 3041-3054 (in Chinese with English abstract).</t>
  </si>
  <si>
    <t>Northern Balkhash Lake</t>
    <phoneticPr fontId="4" type="noConversion"/>
  </si>
  <si>
    <t>Ash-1</t>
  </si>
  <si>
    <t>Granite</t>
    <phoneticPr fontId="4" type="noConversion"/>
  </si>
  <si>
    <t>Li et al. (2016a)</t>
    <phoneticPr fontId="4" type="noConversion"/>
  </si>
  <si>
    <t>Ash-2</t>
  </si>
  <si>
    <t>Aplite</t>
  </si>
  <si>
    <t>Ash-5</t>
  </si>
  <si>
    <t>xh080912-9(2)</t>
    <phoneticPr fontId="4" type="noConversion"/>
  </si>
  <si>
    <t>Granodiorite porphyry</t>
    <phoneticPr fontId="4" type="noConversion"/>
  </si>
  <si>
    <t>Liu et al. (2012)</t>
    <phoneticPr fontId="4" type="noConversion"/>
  </si>
  <si>
    <t>xh080912-9(3)</t>
  </si>
  <si>
    <t>9HS13-3</t>
    <phoneticPr fontId="4" type="noConversion"/>
  </si>
  <si>
    <t>Shen et al. (2017)</t>
    <phoneticPr fontId="4" type="noConversion"/>
  </si>
  <si>
    <t>9HS13-12</t>
    <phoneticPr fontId="4" type="noConversion"/>
  </si>
  <si>
    <t>B-2</t>
  </si>
  <si>
    <t>Li et al. (2016b)</t>
    <phoneticPr fontId="4" type="noConversion"/>
  </si>
  <si>
    <t>H-2</t>
  </si>
  <si>
    <t>L-1</t>
  </si>
  <si>
    <t>Kzh-1</t>
  </si>
  <si>
    <t>xh080910-2(1)</t>
    <phoneticPr fontId="4" type="noConversion"/>
  </si>
  <si>
    <t>Porphyritic monzonitic granite</t>
  </si>
  <si>
    <t>xh080910-7(1)</t>
    <phoneticPr fontId="4" type="noConversion"/>
  </si>
  <si>
    <t xml:space="preserve">Tonalite–porphyrite </t>
  </si>
  <si>
    <t>xh080910-10(1)</t>
    <phoneticPr fontId="4" type="noConversion"/>
  </si>
  <si>
    <t>alkali granite</t>
    <phoneticPr fontId="4" type="noConversion"/>
  </si>
  <si>
    <t>xh080911-1(1)</t>
    <phoneticPr fontId="4" type="noConversion"/>
  </si>
  <si>
    <t>xh080911-3(1)</t>
    <phoneticPr fontId="4" type="noConversion"/>
  </si>
  <si>
    <t>Quartz porphyry</t>
    <phoneticPr fontId="4" type="noConversion"/>
  </si>
  <si>
    <t>9HS15-3-2</t>
    <phoneticPr fontId="4" type="noConversion"/>
  </si>
  <si>
    <t>9HS15-6-1</t>
    <phoneticPr fontId="4" type="noConversion"/>
  </si>
  <si>
    <t>9HS15-6-2</t>
    <phoneticPr fontId="4" type="noConversion"/>
  </si>
  <si>
    <t>K-3</t>
  </si>
  <si>
    <t xml:space="preserve">KoG25    </t>
  </si>
  <si>
    <t xml:space="preserve">Hornblende granodiorite </t>
  </si>
  <si>
    <t>Heinhorst et al. (2000)</t>
    <phoneticPr fontId="4" type="noConversion"/>
  </si>
  <si>
    <t xml:space="preserve">KoeK16                                  </t>
  </si>
  <si>
    <t>Aplite</t>
    <phoneticPr fontId="4" type="noConversion"/>
  </si>
  <si>
    <t>9HS16-2</t>
    <phoneticPr fontId="4" type="noConversion"/>
  </si>
  <si>
    <t>9HS16-1</t>
    <phoneticPr fontId="4" type="noConversion"/>
  </si>
  <si>
    <t>Leucogranite</t>
    <phoneticPr fontId="4" type="noConversion"/>
  </si>
  <si>
    <t>EK-1</t>
  </si>
  <si>
    <t>EK-4-1</t>
  </si>
  <si>
    <t>EK-4-2</t>
  </si>
  <si>
    <t>Northeastern Balkhash Lake</t>
    <phoneticPr fontId="4" type="noConversion"/>
  </si>
  <si>
    <t>A1-1</t>
    <phoneticPr fontId="4" type="noConversion"/>
  </si>
  <si>
    <t>Cao et al. (2016)</t>
    <phoneticPr fontId="4" type="noConversion"/>
  </si>
  <si>
    <t>A2-3-1</t>
    <phoneticPr fontId="4" type="noConversion"/>
  </si>
  <si>
    <t>Diorite</t>
    <phoneticPr fontId="4" type="noConversion"/>
  </si>
  <si>
    <t>A2-3-3</t>
    <phoneticPr fontId="4" type="noConversion"/>
  </si>
  <si>
    <t>A2-6</t>
    <phoneticPr fontId="4" type="noConversion"/>
  </si>
  <si>
    <t>A2-7-5</t>
    <phoneticPr fontId="4" type="noConversion"/>
  </si>
  <si>
    <t>A2-7-9</t>
    <phoneticPr fontId="4" type="noConversion"/>
  </si>
  <si>
    <t>A2-7-12</t>
    <phoneticPr fontId="4" type="noConversion"/>
  </si>
  <si>
    <t>xh080919-4(1)</t>
    <phoneticPr fontId="4" type="noConversion"/>
  </si>
  <si>
    <t xml:space="preserve">Tonalite </t>
  </si>
  <si>
    <t>xh080919-5(4)</t>
    <phoneticPr fontId="4" type="noConversion"/>
  </si>
  <si>
    <t>Porphyritic granodiorite</t>
    <phoneticPr fontId="4" type="noConversion"/>
  </si>
  <si>
    <t>xh080919-5(5)</t>
  </si>
  <si>
    <t>9HS49-5</t>
  </si>
  <si>
    <t>Shen et al. (2018)</t>
    <phoneticPr fontId="4" type="noConversion"/>
  </si>
  <si>
    <t>9HS49-7</t>
  </si>
  <si>
    <t>Diorite porphyry</t>
    <phoneticPr fontId="4" type="noConversion"/>
  </si>
  <si>
    <t>Cao, M.J., Li, G.M., Qin, K.Z., Evans, N.J., Seitmuratova,E.Y., 2016. Assessing the magmatic affinity and Petrogenesis of granitoids at the glant Aktogai porphyry Cu deposit,Central Kazakhstan. American Journal of Science 316, 614-668.</t>
    <phoneticPr fontId="4" type="noConversion"/>
  </si>
  <si>
    <t xml:space="preserve">Heinhorst, J., Lehmann, B., Ermolov, P., Serykh, V., Zhurutin,S., 2000. Paleozoic crustal growth and metallogeny of Central Asia: evidence from magmatic-hydrothermal ore systems of Central Kazakhstan. Tectonophysic 328, 69-87.
</t>
    <phoneticPr fontId="4" type="noConversion"/>
  </si>
  <si>
    <t>Li, G.M., Cao, M.J., Qin, K.Z., Evans, N.J., Hollings, P., Seitmuratova,E.Y., 2016a. Geochronology, petrogenesis and tectonic settings of pre- and syn-ore granites from the W-Mo deposits (East Kounrad, Zhanet and Akshatau), Central Kazakhstan. Lithos 252-253, 16-31.</t>
    <phoneticPr fontId="4" type="noConversion"/>
  </si>
  <si>
    <t>Li, G.M., Cao, M.J., Qin, K.Z., Hollings, P., Evans, N.J., Seitmuratova,E.Y., 2016b. Petrogenesis of ore-forming and pre/post-ore granitoids from the Kounrad, Borly and Sayak porphyry/skarn Cu deposits, Central Kazakhstan. Gondwana Research 37, 408-425.</t>
    <phoneticPr fontId="4" type="noConversion"/>
  </si>
  <si>
    <t>Liu, G., Chen, X.H., Dong, S.W., Chen, Z.L., Han, S.Q., Yang, Y., Ye, B.Y., Shi,W., 2012. Late Paleozoic crustal growth and tectonic evolution in Balkhash metallogenic belt(Kazakhstan), Central Asia. Acta Petrologica Sinica 28(7), 1995-2008 (in Chinese with English abstract).</t>
    <phoneticPr fontId="4" type="noConversion"/>
  </si>
  <si>
    <t>Shen, P., Pan, H.D., Seitmuratova, E., 2017. Petrogenesis of the mineralized granitoids from the Kounrad and Borly porphyry Cu deposits and the East Kounrad porphyry Mo deposit in Kazakhstan: Implicationfor tectonicevolutionand mineralization of the western part of the Central Asian Orogenic Belt. Lithos 286-287, 53-74.</t>
    <phoneticPr fontId="4" type="noConversion"/>
  </si>
  <si>
    <t>Shen, P., Pan, H.D., Hattori, K., Cooke, D.R., Seitmuratova, E., 2018. Large Paleozoic and Mesozoic porphyry deposits in the Central Asian Orogenic Belt: Geodynamic settings, magmatic sources, and genetic models. Gondwana Research 58, 161-194.</t>
    <phoneticPr fontId="4" type="noConversion"/>
  </si>
  <si>
    <t>Table S8 Compilation whole-rock Sr-Nd isotopic compositions from the Paleozoic magmatic rocks of northern Yili and northern Balkhash area of the Balkhash-Yili arc.</t>
  </si>
  <si>
    <t>Northern Yili arc</t>
    <phoneticPr fontId="4" type="noConversion"/>
  </si>
  <si>
    <t>Northern Balkhash arc</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</si>
</sst>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00_ "/>
    <numFmt numFmtId="178" formatCode="0.0000_);[Red]\(0.0000\)"/>
    <numFmt numFmtId="179" formatCode="0.000000_ "/>
    <numFmt numFmtId="180" formatCode="0.000000_);[Red]\(0.000000\)"/>
    <numFmt numFmtId="181" formatCode="0.0000_ "/>
    <numFmt numFmtId="182" formatCode="0.000_ "/>
    <numFmt numFmtId="183" formatCode="0_);[Red]\(0\)"/>
    <numFmt numFmtId="184" formatCode="0;[Red]0"/>
    <numFmt numFmtId="185" formatCode="0.00;[Red]0.00"/>
    <numFmt numFmtId="186" formatCode="0.0000;[Red]0.0000"/>
    <numFmt numFmtId="187" formatCode="0.000000;[Red]0.000000"/>
  </numFmts>
  <fonts count="29" x14ac:knownFonts="1">
    <font>
      <sz val="11"/>
      <color theme="1"/>
      <name val="等线"/>
      <family val="2"/>
      <scheme val="minor"/>
    </font>
    <font>
      <sz val="12"/>
      <name val="宋体"/>
      <family val="3"/>
      <charset val="134"/>
    </font>
    <font>
      <b/>
      <sz val="10"/>
      <name val="Arial"/>
      <family val="2"/>
    </font>
    <font>
      <sz val="9"/>
      <name val="等线"/>
      <family val="3"/>
      <charset val="134"/>
      <scheme val="minor"/>
    </font>
    <font>
      <sz val="9"/>
      <name val="宋体"/>
      <family val="3"/>
      <charset val="134"/>
    </font>
    <font>
      <sz val="10"/>
      <name val="Arial"/>
      <family val="2"/>
    </font>
    <font>
      <sz val="10"/>
      <color rgb="FF000000"/>
      <name val="Arial"/>
      <family val="2"/>
    </font>
    <font>
      <sz val="9"/>
      <name val="等线"/>
      <family val="3"/>
      <charset val="134"/>
    </font>
    <font>
      <vertAlign val="superscript"/>
      <sz val="10"/>
      <name val="Arial"/>
      <family val="2"/>
    </font>
    <font>
      <vertAlign val="subscript"/>
      <sz val="10"/>
      <name val="Arial"/>
      <family val="2"/>
    </font>
    <font>
      <vertAlign val="subscript"/>
      <sz val="10"/>
      <name val="Calibri"/>
      <family val="2"/>
    </font>
    <font>
      <sz val="9"/>
      <color rgb="FF000000"/>
      <name val="Arial"/>
      <family val="2"/>
    </font>
    <font>
      <sz val="9"/>
      <name val="Arial"/>
      <family val="2"/>
    </font>
    <font>
      <sz val="9"/>
      <color theme="1"/>
      <name val="Arial"/>
      <family val="2"/>
    </font>
    <font>
      <strike/>
      <sz val="9"/>
      <color rgb="FF000000"/>
      <name val="Arial"/>
      <family val="2"/>
    </font>
    <font>
      <sz val="9"/>
      <name val="Times New Roman"/>
      <family val="1"/>
    </font>
    <font>
      <strike/>
      <sz val="9"/>
      <name val="Arial"/>
      <family val="2"/>
    </font>
    <font>
      <sz val="9"/>
      <color indexed="8"/>
      <name val="Arial"/>
      <family val="2"/>
    </font>
    <font>
      <strike/>
      <sz val="9"/>
      <color theme="1"/>
      <name val="Arial"/>
      <family val="2"/>
    </font>
    <font>
      <vertAlign val="subscript"/>
      <sz val="9"/>
      <color indexed="8"/>
      <name val="Arial"/>
      <family val="2"/>
    </font>
    <font>
      <vertAlign val="superscript"/>
      <sz val="9"/>
      <color indexed="8"/>
      <name val="Arial"/>
      <family val="2"/>
    </font>
    <font>
      <sz val="9"/>
      <color indexed="8"/>
      <name val="宋体"/>
      <family val="3"/>
      <charset val="134"/>
    </font>
    <font>
      <sz val="9"/>
      <color theme="1"/>
      <name val="等线"/>
      <family val="2"/>
    </font>
    <font>
      <b/>
      <sz val="12"/>
      <name val="Arial"/>
      <family val="2"/>
    </font>
    <font>
      <b/>
      <sz val="9"/>
      <color theme="1"/>
      <name val="Arial"/>
      <family val="2"/>
    </font>
    <font>
      <sz val="9"/>
      <color theme="1"/>
      <name val="等线"/>
      <family val="2"/>
      <scheme val="minor"/>
    </font>
    <font>
      <sz val="11"/>
      <name val="宋体"/>
      <family val="3"/>
      <charset val="134"/>
    </font>
    <font>
      <sz val="9"/>
      <color rgb="FF231F20"/>
      <name val="Arial"/>
      <family val="2"/>
    </font>
    <font>
      <i/>
      <u/>
      <sz val="10"/>
      <name val="Arial"/>
      <family val="2"/>
    </font>
  </fonts>
  <fills count="2">
    <fill>
      <patternFill patternType="none"/>
    </fill>
    <fill>
      <patternFill patternType="gray125"/>
    </fill>
  </fills>
  <borders count="5">
    <border>
      <left/>
      <right/>
      <top/>
      <bottom/>
      <diagonal/>
    </border>
    <border>
      <left/>
      <right/>
      <top style="thick">
        <color auto="1"/>
      </top>
      <bottom style="thick">
        <color auto="1"/>
      </bottom>
      <diagonal/>
    </border>
    <border>
      <left/>
      <right/>
      <top/>
      <bottom style="thin">
        <color indexed="64"/>
      </bottom>
      <diagonal/>
    </border>
    <border>
      <left/>
      <right/>
      <top/>
      <bottom style="thick">
        <color auto="1"/>
      </bottom>
      <diagonal/>
    </border>
    <border>
      <left/>
      <right/>
      <top/>
      <bottom style="medium">
        <color indexed="64"/>
      </bottom>
      <diagonal/>
    </border>
  </borders>
  <cellStyleXfs count="4">
    <xf numFmtId="0" fontId="0" fillId="0" borderId="0"/>
    <xf numFmtId="0" fontId="1" fillId="0" borderId="0">
      <alignment vertical="center"/>
    </xf>
    <xf numFmtId="0" fontId="1" fillId="0" borderId="0">
      <alignment vertical="center"/>
    </xf>
    <xf numFmtId="0" fontId="15" fillId="0" borderId="0">
      <alignment vertical="center"/>
    </xf>
  </cellStyleXfs>
  <cellXfs count="171">
    <xf numFmtId="0" fontId="0" fillId="0" borderId="0" xfId="0"/>
    <xf numFmtId="0" fontId="5" fillId="0" borderId="0" xfId="0" applyFont="1" applyAlignment="1">
      <alignment horizontal="left" vertical="center"/>
    </xf>
    <xf numFmtId="176" fontId="5" fillId="0" borderId="0" xfId="0" applyNumberFormat="1" applyFont="1" applyAlignment="1">
      <alignment horizontal="left" vertical="center"/>
    </xf>
    <xf numFmtId="177" fontId="5" fillId="0" borderId="0" xfId="0" applyNumberFormat="1" applyFont="1" applyAlignment="1">
      <alignment horizontal="left" vertical="center"/>
    </xf>
    <xf numFmtId="178" fontId="5" fillId="0" borderId="0" xfId="0" applyNumberFormat="1" applyFont="1" applyAlignment="1">
      <alignment horizontal="left" vertical="center"/>
    </xf>
    <xf numFmtId="179" fontId="5" fillId="0" borderId="0" xfId="0" applyNumberFormat="1" applyFont="1" applyAlignment="1">
      <alignment horizontal="left" vertical="center"/>
    </xf>
    <xf numFmtId="180" fontId="6" fillId="0" borderId="0" xfId="0" applyNumberFormat="1" applyFont="1" applyAlignment="1">
      <alignment horizontal="left" vertical="center"/>
    </xf>
    <xf numFmtId="181" fontId="5" fillId="0" borderId="0" xfId="0" applyNumberFormat="1" applyFont="1" applyAlignment="1">
      <alignment horizontal="left" vertical="center"/>
    </xf>
    <xf numFmtId="0" fontId="5" fillId="0" borderId="1" xfId="2" applyFont="1" applyBorder="1" applyAlignment="1">
      <alignment horizontal="center" vertical="center"/>
    </xf>
    <xf numFmtId="0" fontId="5" fillId="0" borderId="1" xfId="1" applyFont="1" applyBorder="1" applyAlignment="1">
      <alignment horizontal="center" vertical="center" wrapText="1"/>
    </xf>
    <xf numFmtId="176" fontId="5" fillId="0" borderId="1" xfId="1" applyNumberFormat="1" applyFont="1" applyBorder="1" applyAlignment="1">
      <alignment horizontal="center" vertical="center" wrapText="1"/>
    </xf>
    <xf numFmtId="177" fontId="5" fillId="0" borderId="1" xfId="2" applyNumberFormat="1" applyFont="1" applyBorder="1" applyAlignment="1">
      <alignment horizontal="center" vertical="center"/>
    </xf>
    <xf numFmtId="178" fontId="5" fillId="0" borderId="1" xfId="2" applyNumberFormat="1" applyFont="1" applyBorder="1" applyAlignment="1">
      <alignment horizontal="center" vertical="center"/>
    </xf>
    <xf numFmtId="179" fontId="5" fillId="0" borderId="1" xfId="2" applyNumberFormat="1" applyFont="1" applyBorder="1" applyAlignment="1">
      <alignment horizontal="center" vertical="center"/>
    </xf>
    <xf numFmtId="180" fontId="6" fillId="0" borderId="1" xfId="0" applyNumberFormat="1" applyFont="1" applyBorder="1" applyAlignment="1">
      <alignment horizontal="center" vertical="center"/>
    </xf>
    <xf numFmtId="181" fontId="5" fillId="0" borderId="1" xfId="2" applyNumberFormat="1" applyFont="1" applyBorder="1" applyAlignment="1">
      <alignment horizontal="center" vertical="center"/>
    </xf>
    <xf numFmtId="0" fontId="5" fillId="0" borderId="1" xfId="0" applyFont="1" applyBorder="1" applyAlignment="1">
      <alignment horizontal="center" vertical="center"/>
    </xf>
    <xf numFmtId="0" fontId="2" fillId="0" borderId="0" xfId="2" applyFont="1" applyAlignment="1">
      <alignment horizontal="left" vertical="center"/>
    </xf>
    <xf numFmtId="0" fontId="0" fillId="0" borderId="0" xfId="0" applyAlignment="1">
      <alignment horizontal="left"/>
    </xf>
    <xf numFmtId="176" fontId="0" fillId="0" borderId="0" xfId="0" applyNumberFormat="1" applyAlignment="1">
      <alignment horizontal="left"/>
    </xf>
    <xf numFmtId="177" fontId="0" fillId="0" borderId="0" xfId="0" applyNumberFormat="1" applyAlignment="1">
      <alignment horizontal="left"/>
    </xf>
    <xf numFmtId="178" fontId="0" fillId="0" borderId="0" xfId="0" applyNumberFormat="1" applyAlignment="1">
      <alignment horizontal="left"/>
    </xf>
    <xf numFmtId="179" fontId="0" fillId="0" borderId="0" xfId="0" applyNumberFormat="1" applyAlignment="1">
      <alignment horizontal="left"/>
    </xf>
    <xf numFmtId="180" fontId="11" fillId="0" borderId="0" xfId="0" applyNumberFormat="1" applyFont="1" applyAlignment="1">
      <alignment horizontal="left" vertical="center"/>
    </xf>
    <xf numFmtId="181" fontId="0" fillId="0" borderId="0" xfId="0" applyNumberFormat="1" applyAlignment="1">
      <alignment horizontal="left"/>
    </xf>
    <xf numFmtId="179" fontId="12" fillId="0" borderId="0" xfId="2" applyNumberFormat="1" applyFont="1" applyAlignment="1">
      <alignment horizontal="center" vertical="center"/>
    </xf>
    <xf numFmtId="177" fontId="12" fillId="0" borderId="0" xfId="2" applyNumberFormat="1" applyFont="1" applyAlignment="1">
      <alignment horizontal="center" vertical="center"/>
    </xf>
    <xf numFmtId="0" fontId="12" fillId="0" borderId="0" xfId="2"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176" fontId="11" fillId="0" borderId="0" xfId="0" applyNumberFormat="1" applyFont="1" applyAlignment="1">
      <alignment horizontal="left" vertical="center"/>
    </xf>
    <xf numFmtId="177" fontId="12" fillId="0" borderId="0" xfId="0" applyNumberFormat="1" applyFont="1" applyAlignment="1">
      <alignment horizontal="left" vertical="center"/>
    </xf>
    <xf numFmtId="178" fontId="11" fillId="0" borderId="0" xfId="0" applyNumberFormat="1" applyFont="1" applyAlignment="1">
      <alignment horizontal="left" vertical="center"/>
    </xf>
    <xf numFmtId="179" fontId="11" fillId="0" borderId="0" xfId="0" applyNumberFormat="1" applyFont="1" applyAlignment="1">
      <alignment horizontal="left" vertical="center"/>
    </xf>
    <xf numFmtId="181" fontId="11" fillId="0" borderId="0" xfId="0" applyNumberFormat="1" applyFont="1" applyAlignment="1">
      <alignment horizontal="left" vertical="center"/>
    </xf>
    <xf numFmtId="177" fontId="11" fillId="0" borderId="0" xfId="0" applyNumberFormat="1" applyFont="1" applyAlignment="1">
      <alignment horizontal="left" vertical="center"/>
    </xf>
    <xf numFmtId="182" fontId="13" fillId="0" borderId="0" xfId="0" applyNumberFormat="1" applyFont="1" applyAlignment="1">
      <alignment horizontal="left"/>
    </xf>
    <xf numFmtId="179" fontId="14" fillId="0" borderId="0" xfId="0" applyNumberFormat="1" applyFont="1" applyAlignment="1">
      <alignment horizontal="left" vertical="center"/>
    </xf>
    <xf numFmtId="180" fontId="14" fillId="0" borderId="0" xfId="0" applyNumberFormat="1" applyFont="1" applyAlignment="1">
      <alignment horizontal="left" vertical="center"/>
    </xf>
    <xf numFmtId="181" fontId="14" fillId="0" borderId="0" xfId="0" applyNumberFormat="1" applyFont="1" applyAlignment="1">
      <alignment horizontal="left" vertical="center"/>
    </xf>
    <xf numFmtId="179" fontId="12" fillId="0" borderId="0" xfId="1" applyNumberFormat="1" applyFont="1" applyAlignment="1">
      <alignment horizontal="left" vertical="center"/>
    </xf>
    <xf numFmtId="0" fontId="11" fillId="0" borderId="2" xfId="0" applyFont="1" applyBorder="1" applyAlignment="1">
      <alignment horizontal="left" vertical="center"/>
    </xf>
    <xf numFmtId="176" fontId="11" fillId="0" borderId="2" xfId="0" applyNumberFormat="1" applyFont="1" applyBorder="1" applyAlignment="1">
      <alignment horizontal="left" vertical="center"/>
    </xf>
    <xf numFmtId="177" fontId="11" fillId="0" borderId="2" xfId="0" applyNumberFormat="1" applyFont="1" applyBorder="1" applyAlignment="1">
      <alignment horizontal="left" vertical="center"/>
    </xf>
    <xf numFmtId="178" fontId="11" fillId="0" borderId="2" xfId="0" applyNumberFormat="1" applyFont="1" applyBorder="1" applyAlignment="1">
      <alignment horizontal="left" vertical="center"/>
    </xf>
    <xf numFmtId="179" fontId="11" fillId="0" borderId="2" xfId="0" applyNumberFormat="1" applyFont="1" applyBorder="1" applyAlignment="1">
      <alignment horizontal="left" vertical="center"/>
    </xf>
    <xf numFmtId="180" fontId="11" fillId="0" borderId="2" xfId="0" applyNumberFormat="1" applyFont="1" applyBorder="1" applyAlignment="1">
      <alignment horizontal="left" vertical="center"/>
    </xf>
    <xf numFmtId="181" fontId="11" fillId="0" borderId="2" xfId="0" applyNumberFormat="1" applyFont="1" applyBorder="1" applyAlignment="1">
      <alignment horizontal="left" vertical="center"/>
    </xf>
    <xf numFmtId="182" fontId="13" fillId="0" borderId="2" xfId="0" applyNumberFormat="1" applyFont="1" applyBorder="1" applyAlignment="1">
      <alignment horizontal="left"/>
    </xf>
    <xf numFmtId="0" fontId="12" fillId="0" borderId="2" xfId="0" applyFont="1" applyBorder="1" applyAlignment="1">
      <alignment horizontal="left" vertical="center"/>
    </xf>
    <xf numFmtId="182" fontId="0" fillId="0" borderId="0" xfId="0" applyNumberFormat="1" applyAlignment="1">
      <alignment horizontal="left"/>
    </xf>
    <xf numFmtId="183" fontId="13" fillId="0" borderId="0" xfId="0" applyNumberFormat="1" applyFont="1" applyAlignment="1">
      <alignment horizontal="left" vertical="center"/>
    </xf>
    <xf numFmtId="177" fontId="12" fillId="0" borderId="0" xfId="1" applyNumberFormat="1" applyFont="1" applyAlignment="1">
      <alignment horizontal="left" vertical="center"/>
    </xf>
    <xf numFmtId="181" fontId="12" fillId="0" borderId="0" xfId="3" applyNumberFormat="1" applyFont="1" applyAlignment="1">
      <alignment horizontal="left" vertical="center"/>
    </xf>
    <xf numFmtId="179" fontId="16" fillId="0" borderId="0" xfId="3" applyNumberFormat="1" applyFont="1" applyAlignment="1">
      <alignment horizontal="left" vertical="center"/>
    </xf>
    <xf numFmtId="179" fontId="16" fillId="0" borderId="0" xfId="0" applyNumberFormat="1" applyFont="1" applyAlignment="1">
      <alignment horizontal="left" vertical="center"/>
    </xf>
    <xf numFmtId="181" fontId="16" fillId="0" borderId="0" xfId="0" applyNumberFormat="1" applyFont="1" applyAlignment="1">
      <alignment horizontal="left"/>
    </xf>
    <xf numFmtId="181" fontId="12" fillId="0" borderId="0" xfId="1" applyNumberFormat="1" applyFont="1" applyAlignment="1">
      <alignment horizontal="left" vertical="center"/>
    </xf>
    <xf numFmtId="179" fontId="12" fillId="0" borderId="0" xfId="0" applyNumberFormat="1" applyFont="1" applyAlignment="1">
      <alignment horizontal="left" vertical="center"/>
    </xf>
    <xf numFmtId="177" fontId="12" fillId="0" borderId="0" xfId="0" applyNumberFormat="1" applyFont="1" applyAlignment="1">
      <alignment horizontal="left"/>
    </xf>
    <xf numFmtId="182" fontId="12" fillId="0" borderId="0" xfId="0" applyNumberFormat="1" applyFont="1" applyAlignment="1">
      <alignment horizontal="left"/>
    </xf>
    <xf numFmtId="0" fontId="13" fillId="0" borderId="0" xfId="0" applyFont="1" applyAlignment="1">
      <alignment horizontal="left"/>
    </xf>
    <xf numFmtId="179" fontId="12" fillId="0" borderId="0" xfId="3" applyNumberFormat="1" applyFont="1" applyAlignment="1">
      <alignment horizontal="left" vertical="center"/>
    </xf>
    <xf numFmtId="181" fontId="12" fillId="0" borderId="0" xfId="0" applyNumberFormat="1" applyFont="1" applyAlignment="1">
      <alignment horizontal="left"/>
    </xf>
    <xf numFmtId="181" fontId="13" fillId="0" borderId="0" xfId="0" applyNumberFormat="1" applyFont="1" applyAlignment="1">
      <alignment horizontal="left"/>
    </xf>
    <xf numFmtId="0" fontId="12" fillId="0" borderId="0" xfId="0" applyFont="1" applyAlignment="1">
      <alignment vertical="center"/>
    </xf>
    <xf numFmtId="179" fontId="12" fillId="0" borderId="2" xfId="0" applyNumberFormat="1" applyFont="1" applyBorder="1" applyAlignment="1">
      <alignment horizontal="left" vertical="center"/>
    </xf>
    <xf numFmtId="181" fontId="12" fillId="0" borderId="2" xfId="0" applyNumberFormat="1" applyFont="1" applyBorder="1" applyAlignment="1">
      <alignment horizontal="left"/>
    </xf>
    <xf numFmtId="177" fontId="12" fillId="0" borderId="2" xfId="1" applyNumberFormat="1" applyFont="1" applyBorder="1" applyAlignment="1">
      <alignment horizontal="left" vertical="center"/>
    </xf>
    <xf numFmtId="181" fontId="12" fillId="0" borderId="2" xfId="1" applyNumberFormat="1" applyFont="1" applyBorder="1" applyAlignment="1">
      <alignment horizontal="left" vertical="center"/>
    </xf>
    <xf numFmtId="179" fontId="12" fillId="0" borderId="2" xfId="1" applyNumberFormat="1" applyFont="1" applyBorder="1" applyAlignment="1">
      <alignment horizontal="left" vertical="center"/>
    </xf>
    <xf numFmtId="177" fontId="12" fillId="0" borderId="2" xfId="0" applyNumberFormat="1" applyFont="1" applyBorder="1" applyAlignment="1">
      <alignment horizontal="left"/>
    </xf>
    <xf numFmtId="182" fontId="12" fillId="0" borderId="2" xfId="0" applyNumberFormat="1" applyFont="1" applyBorder="1" applyAlignment="1">
      <alignment horizontal="left"/>
    </xf>
    <xf numFmtId="0" fontId="13" fillId="0" borderId="2" xfId="0" applyFont="1" applyBorder="1" applyAlignment="1">
      <alignment horizontal="left"/>
    </xf>
    <xf numFmtId="183" fontId="12" fillId="0" borderId="0" xfId="0" applyNumberFormat="1" applyFont="1" applyAlignment="1">
      <alignment horizontal="left" vertical="center"/>
    </xf>
    <xf numFmtId="0" fontId="13" fillId="0" borderId="0" xfId="0" applyFont="1"/>
    <xf numFmtId="183" fontId="12" fillId="0" borderId="0" xfId="0" applyNumberFormat="1" applyFont="1" applyAlignment="1">
      <alignment horizontal="left" vertical="center" wrapText="1"/>
    </xf>
    <xf numFmtId="11" fontId="11" fillId="0" borderId="0" xfId="0" applyNumberFormat="1" applyFont="1" applyAlignment="1">
      <alignment horizontal="left" vertical="center"/>
    </xf>
    <xf numFmtId="49" fontId="11" fillId="0" borderId="0" xfId="0" applyNumberFormat="1" applyFont="1" applyAlignment="1">
      <alignment horizontal="left" vertical="center"/>
    </xf>
    <xf numFmtId="0" fontId="12" fillId="0" borderId="2" xfId="0" applyFont="1" applyBorder="1" applyAlignment="1">
      <alignment vertical="center"/>
    </xf>
    <xf numFmtId="181" fontId="12" fillId="0" borderId="2" xfId="3" applyNumberFormat="1" applyFont="1" applyBorder="1" applyAlignment="1">
      <alignment horizontal="left" vertical="center"/>
    </xf>
    <xf numFmtId="179" fontId="12" fillId="0" borderId="2" xfId="3" applyNumberFormat="1" applyFont="1" applyBorder="1" applyAlignment="1">
      <alignment horizontal="left" vertical="center"/>
    </xf>
    <xf numFmtId="0" fontId="13" fillId="0" borderId="2" xfId="0" applyFont="1" applyBorder="1"/>
    <xf numFmtId="0" fontId="13" fillId="0" borderId="0" xfId="0" applyFont="1" applyAlignment="1">
      <alignment horizontal="left" vertical="center"/>
    </xf>
    <xf numFmtId="177" fontId="13" fillId="0" borderId="0" xfId="0" applyNumberFormat="1" applyFont="1" applyAlignment="1">
      <alignment horizontal="left" vertical="center"/>
    </xf>
    <xf numFmtId="181" fontId="13" fillId="0" borderId="0" xfId="0" applyNumberFormat="1" applyFont="1" applyAlignment="1">
      <alignment horizontal="left" vertical="center"/>
    </xf>
    <xf numFmtId="179" fontId="13" fillId="0" borderId="0" xfId="0" applyNumberFormat="1" applyFont="1" applyAlignment="1">
      <alignment horizontal="left" vertical="center"/>
    </xf>
    <xf numFmtId="179" fontId="13" fillId="0" borderId="0" xfId="0" applyNumberFormat="1" applyFont="1" applyAlignment="1">
      <alignment horizontal="left"/>
    </xf>
    <xf numFmtId="0" fontId="13" fillId="0" borderId="2" xfId="0" applyFont="1" applyBorder="1" applyAlignment="1">
      <alignment horizontal="left" vertical="center"/>
    </xf>
    <xf numFmtId="177" fontId="13" fillId="0" borderId="2" xfId="0" applyNumberFormat="1" applyFont="1" applyBorder="1" applyAlignment="1">
      <alignment horizontal="left" vertical="center"/>
    </xf>
    <xf numFmtId="181" fontId="13" fillId="0" borderId="2" xfId="0" applyNumberFormat="1" applyFont="1" applyBorder="1" applyAlignment="1">
      <alignment horizontal="left" vertical="center"/>
    </xf>
    <xf numFmtId="179" fontId="13" fillId="0" borderId="2" xfId="0" applyNumberFormat="1" applyFont="1" applyBorder="1" applyAlignment="1">
      <alignment horizontal="left" vertical="center"/>
    </xf>
    <xf numFmtId="179" fontId="13" fillId="0" borderId="2" xfId="0" applyNumberFormat="1" applyFont="1" applyBorder="1" applyAlignment="1">
      <alignment horizontal="left"/>
    </xf>
    <xf numFmtId="0" fontId="12" fillId="0" borderId="0" xfId="1" applyFont="1">
      <alignment vertical="center"/>
    </xf>
    <xf numFmtId="181" fontId="12" fillId="0" borderId="0" xfId="0" applyNumberFormat="1" applyFont="1" applyAlignment="1">
      <alignment horizontal="left" vertical="center"/>
    </xf>
    <xf numFmtId="182" fontId="11" fillId="0" borderId="0" xfId="0" applyNumberFormat="1" applyFont="1" applyAlignment="1">
      <alignment horizontal="left" vertical="center"/>
    </xf>
    <xf numFmtId="0" fontId="12" fillId="0" borderId="0" xfId="1" applyFont="1" applyAlignment="1">
      <alignment horizontal="left" vertical="center"/>
    </xf>
    <xf numFmtId="0" fontId="12" fillId="0" borderId="0" xfId="0" applyFont="1" applyAlignment="1">
      <alignment horizontal="left"/>
    </xf>
    <xf numFmtId="0" fontId="17" fillId="0" borderId="0" xfId="0" applyFont="1" applyAlignment="1">
      <alignment horizontal="left" vertical="center"/>
    </xf>
    <xf numFmtId="179" fontId="12" fillId="0" borderId="0" xfId="0" applyNumberFormat="1" applyFont="1" applyAlignment="1">
      <alignment horizontal="left"/>
    </xf>
    <xf numFmtId="179" fontId="18" fillId="0" borderId="0" xfId="0" applyNumberFormat="1" applyFont="1" applyAlignment="1">
      <alignment horizontal="left" vertical="center"/>
    </xf>
    <xf numFmtId="49" fontId="17" fillId="0" borderId="0" xfId="0" applyNumberFormat="1" applyFont="1" applyAlignment="1">
      <alignment horizontal="left" vertical="center"/>
    </xf>
    <xf numFmtId="0" fontId="13" fillId="0" borderId="3" xfId="0" applyFont="1" applyBorder="1" applyAlignment="1">
      <alignment horizontal="left"/>
    </xf>
    <xf numFmtId="0" fontId="12" fillId="0" borderId="3" xfId="0" applyFont="1" applyBorder="1" applyAlignment="1">
      <alignment vertical="center"/>
    </xf>
    <xf numFmtId="0" fontId="13" fillId="0" borderId="3" xfId="0" applyFont="1" applyBorder="1" applyAlignment="1">
      <alignment horizontal="left" vertical="center"/>
    </xf>
    <xf numFmtId="177" fontId="13" fillId="0" borderId="3" xfId="0" applyNumberFormat="1" applyFont="1" applyBorder="1" applyAlignment="1">
      <alignment horizontal="left" vertical="center"/>
    </xf>
    <xf numFmtId="181" fontId="13" fillId="0" borderId="3" xfId="0" applyNumberFormat="1" applyFont="1" applyBorder="1" applyAlignment="1">
      <alignment horizontal="left" vertical="center"/>
    </xf>
    <xf numFmtId="179" fontId="13" fillId="0" borderId="3" xfId="0" applyNumberFormat="1" applyFont="1" applyBorder="1" applyAlignment="1">
      <alignment horizontal="left" vertical="center"/>
    </xf>
    <xf numFmtId="179" fontId="12" fillId="0" borderId="3" xfId="0" applyNumberFormat="1" applyFont="1" applyBorder="1" applyAlignment="1">
      <alignment horizontal="left" vertical="center"/>
    </xf>
    <xf numFmtId="181" fontId="12" fillId="0" borderId="3" xfId="0" applyNumberFormat="1" applyFont="1" applyBorder="1" applyAlignment="1">
      <alignment horizontal="left"/>
    </xf>
    <xf numFmtId="179" fontId="12" fillId="0" borderId="3" xfId="1" applyNumberFormat="1" applyFont="1" applyBorder="1" applyAlignment="1">
      <alignment horizontal="left" vertical="center"/>
    </xf>
    <xf numFmtId="179" fontId="13" fillId="0" borderId="3" xfId="0" applyNumberFormat="1" applyFont="1" applyBorder="1" applyAlignment="1">
      <alignment horizontal="left"/>
    </xf>
    <xf numFmtId="177" fontId="12" fillId="0" borderId="3" xfId="0" applyNumberFormat="1" applyFont="1" applyBorder="1" applyAlignment="1">
      <alignment horizontal="left"/>
    </xf>
    <xf numFmtId="182" fontId="13" fillId="0" borderId="3" xfId="0" applyNumberFormat="1" applyFont="1" applyBorder="1" applyAlignment="1">
      <alignment horizontal="left"/>
    </xf>
    <xf numFmtId="181" fontId="0" fillId="0" borderId="0" xfId="0" applyNumberFormat="1"/>
    <xf numFmtId="0" fontId="23" fillId="0" borderId="0" xfId="1" applyFont="1" applyAlignment="1">
      <alignment horizontal="left" vertical="center"/>
    </xf>
    <xf numFmtId="0" fontId="24" fillId="0" borderId="0" xfId="0" applyFont="1" applyAlignment="1">
      <alignment horizontal="left" vertical="center"/>
    </xf>
    <xf numFmtId="0" fontId="25" fillId="0" borderId="0" xfId="0" applyFont="1"/>
    <xf numFmtId="186" fontId="0" fillId="0" borderId="0" xfId="0" applyNumberFormat="1"/>
    <xf numFmtId="184" fontId="11" fillId="0" borderId="0" xfId="0" applyNumberFormat="1" applyFont="1" applyAlignment="1">
      <alignment horizontal="left" vertical="center"/>
    </xf>
    <xf numFmtId="185" fontId="11" fillId="0" borderId="0" xfId="0" applyNumberFormat="1" applyFont="1" applyAlignment="1">
      <alignment horizontal="left" vertical="center"/>
    </xf>
    <xf numFmtId="186" fontId="11" fillId="0" borderId="0" xfId="0" applyNumberFormat="1" applyFont="1" applyAlignment="1">
      <alignment horizontal="left" vertical="center"/>
    </xf>
    <xf numFmtId="187" fontId="11" fillId="0" borderId="0" xfId="0" applyNumberFormat="1" applyFont="1" applyAlignment="1">
      <alignment horizontal="left" vertical="center"/>
    </xf>
    <xf numFmtId="186" fontId="12" fillId="0" borderId="0" xfId="0" applyNumberFormat="1" applyFont="1" applyAlignment="1">
      <alignment horizontal="left" vertical="center"/>
    </xf>
    <xf numFmtId="185" fontId="12" fillId="0" borderId="0" xfId="0" applyNumberFormat="1" applyFont="1" applyAlignment="1">
      <alignment horizontal="left" vertical="center"/>
    </xf>
    <xf numFmtId="187" fontId="12" fillId="0" borderId="0" xfId="0" applyNumberFormat="1" applyFont="1" applyAlignment="1">
      <alignment horizontal="left" vertical="center"/>
    </xf>
    <xf numFmtId="184" fontId="12" fillId="0" borderId="0" xfId="0" applyNumberFormat="1" applyFont="1" applyAlignment="1">
      <alignment horizontal="left" vertical="center"/>
    </xf>
    <xf numFmtId="184" fontId="12" fillId="0" borderId="0" xfId="1" applyNumberFormat="1" applyFont="1" applyAlignment="1">
      <alignment horizontal="left" vertical="center"/>
    </xf>
    <xf numFmtId="186" fontId="26" fillId="0" borderId="0" xfId="0" applyNumberFormat="1" applyFont="1" applyAlignment="1">
      <alignment horizontal="left"/>
    </xf>
    <xf numFmtId="186" fontId="13" fillId="0" borderId="0" xfId="0" applyNumberFormat="1" applyFont="1" applyAlignment="1">
      <alignment horizontal="left" vertical="center"/>
    </xf>
    <xf numFmtId="184" fontId="12" fillId="0" borderId="0" xfId="2" applyNumberFormat="1" applyFont="1" applyAlignment="1">
      <alignment horizontal="left" vertical="center"/>
    </xf>
    <xf numFmtId="185" fontId="27" fillId="0" borderId="0" xfId="0" applyNumberFormat="1" applyFont="1" applyAlignment="1">
      <alignment horizontal="left" vertical="center" wrapText="1"/>
    </xf>
    <xf numFmtId="186" fontId="27" fillId="0" borderId="0" xfId="0" applyNumberFormat="1" applyFont="1" applyAlignment="1">
      <alignment horizontal="left" vertical="center" wrapText="1"/>
    </xf>
    <xf numFmtId="187" fontId="27" fillId="0" borderId="0" xfId="0" applyNumberFormat="1" applyFont="1" applyAlignment="1">
      <alignment horizontal="left" vertical="center" wrapText="1"/>
    </xf>
    <xf numFmtId="177" fontId="27" fillId="0" borderId="0" xfId="0" applyNumberFormat="1" applyFont="1" applyAlignment="1">
      <alignment horizontal="left" vertical="center" wrapText="1"/>
    </xf>
    <xf numFmtId="184" fontId="27" fillId="0" borderId="0" xfId="0" applyNumberFormat="1" applyFont="1" applyAlignment="1">
      <alignment horizontal="left" vertical="center" wrapText="1"/>
    </xf>
    <xf numFmtId="0" fontId="12" fillId="0" borderId="4" xfId="0" applyFont="1" applyBorder="1" applyAlignment="1">
      <alignment horizontal="left" vertical="center"/>
    </xf>
    <xf numFmtId="0" fontId="11" fillId="0" borderId="4" xfId="0" applyFont="1" applyBorder="1" applyAlignment="1">
      <alignment horizontal="left" vertical="center"/>
    </xf>
    <xf numFmtId="184" fontId="11" fillId="0" borderId="4" xfId="0" applyNumberFormat="1" applyFont="1" applyBorder="1" applyAlignment="1">
      <alignment horizontal="left" vertical="center"/>
    </xf>
    <xf numFmtId="185" fontId="27" fillId="0" borderId="4" xfId="0" applyNumberFormat="1" applyFont="1" applyBorder="1" applyAlignment="1">
      <alignment horizontal="left" vertical="center" wrapText="1"/>
    </xf>
    <xf numFmtId="186" fontId="27" fillId="0" borderId="4" xfId="0" applyNumberFormat="1" applyFont="1" applyBorder="1" applyAlignment="1">
      <alignment horizontal="left" vertical="center" wrapText="1"/>
    </xf>
    <xf numFmtId="187" fontId="27" fillId="0" borderId="4" xfId="0" applyNumberFormat="1" applyFont="1" applyBorder="1" applyAlignment="1">
      <alignment horizontal="left" vertical="center" wrapText="1"/>
    </xf>
    <xf numFmtId="187" fontId="12" fillId="0" borderId="4" xfId="0" applyNumberFormat="1" applyFont="1" applyBorder="1" applyAlignment="1">
      <alignment horizontal="left" vertical="center"/>
    </xf>
    <xf numFmtId="177" fontId="27" fillId="0" borderId="4" xfId="0" applyNumberFormat="1" applyFont="1" applyBorder="1" applyAlignment="1">
      <alignment horizontal="left" vertical="center" wrapText="1"/>
    </xf>
    <xf numFmtId="184" fontId="27" fillId="0" borderId="4" xfId="0" applyNumberFormat="1" applyFont="1" applyBorder="1" applyAlignment="1">
      <alignment horizontal="left" vertical="center" wrapText="1"/>
    </xf>
    <xf numFmtId="0" fontId="5" fillId="0" borderId="0" xfId="2" applyFont="1" applyBorder="1" applyAlignment="1">
      <alignment horizontal="center" vertical="center"/>
    </xf>
    <xf numFmtId="0" fontId="5" fillId="0" borderId="0" xfId="1" applyFont="1" applyBorder="1" applyAlignment="1">
      <alignment horizontal="center" vertical="center" wrapText="1"/>
    </xf>
    <xf numFmtId="176" fontId="5" fillId="0" borderId="0" xfId="1" applyNumberFormat="1" applyFont="1" applyBorder="1" applyAlignment="1">
      <alignment horizontal="center" vertical="center" wrapText="1"/>
    </xf>
    <xf numFmtId="177" fontId="5" fillId="0" borderId="0" xfId="2" applyNumberFormat="1" applyFont="1" applyBorder="1" applyAlignment="1">
      <alignment horizontal="center" vertical="center"/>
    </xf>
    <xf numFmtId="178" fontId="5" fillId="0" borderId="0" xfId="2" applyNumberFormat="1" applyFont="1" applyBorder="1" applyAlignment="1">
      <alignment horizontal="center" vertical="center"/>
    </xf>
    <xf numFmtId="179" fontId="5" fillId="0" borderId="0" xfId="2" applyNumberFormat="1" applyFont="1" applyBorder="1" applyAlignment="1">
      <alignment horizontal="center" vertical="center"/>
    </xf>
    <xf numFmtId="180" fontId="6" fillId="0" borderId="0" xfId="0" applyNumberFormat="1" applyFont="1" applyBorder="1" applyAlignment="1">
      <alignment horizontal="center" vertical="center"/>
    </xf>
    <xf numFmtId="181" fontId="5" fillId="0" borderId="0" xfId="2" applyNumberFormat="1" applyFont="1" applyBorder="1" applyAlignment="1">
      <alignment horizontal="center" vertical="center"/>
    </xf>
    <xf numFmtId="0" fontId="5" fillId="0" borderId="0" xfId="0" applyFont="1" applyBorder="1" applyAlignment="1">
      <alignment horizontal="center" vertical="center"/>
    </xf>
    <xf numFmtId="0" fontId="28" fillId="0" borderId="0" xfId="2" applyFont="1" applyAlignment="1">
      <alignment horizontal="left" vertical="center"/>
    </xf>
    <xf numFmtId="0" fontId="13" fillId="0" borderId="0" xfId="0" applyFont="1" applyBorder="1" applyAlignment="1">
      <alignment horizontal="left"/>
    </xf>
    <xf numFmtId="0" fontId="12" fillId="0" borderId="0" xfId="0" applyFont="1" applyBorder="1" applyAlignment="1">
      <alignment vertical="center"/>
    </xf>
    <xf numFmtId="0" fontId="13" fillId="0" borderId="0" xfId="0" applyFont="1" applyBorder="1" applyAlignment="1">
      <alignment horizontal="left" vertical="center"/>
    </xf>
    <xf numFmtId="177" fontId="13" fillId="0" borderId="0" xfId="0" applyNumberFormat="1" applyFont="1" applyBorder="1" applyAlignment="1">
      <alignment horizontal="left" vertical="center"/>
    </xf>
    <xf numFmtId="181" fontId="13" fillId="0" borderId="0" xfId="0" applyNumberFormat="1" applyFont="1" applyBorder="1" applyAlignment="1">
      <alignment horizontal="left" vertical="center"/>
    </xf>
    <xf numFmtId="179" fontId="13" fillId="0" borderId="0" xfId="0" applyNumberFormat="1" applyFont="1" applyBorder="1" applyAlignment="1">
      <alignment horizontal="left" vertical="center"/>
    </xf>
    <xf numFmtId="179" fontId="12" fillId="0" borderId="0" xfId="0" applyNumberFormat="1" applyFont="1" applyBorder="1" applyAlignment="1">
      <alignment horizontal="left" vertical="center"/>
    </xf>
    <xf numFmtId="181" fontId="12" fillId="0" borderId="0" xfId="0" applyNumberFormat="1" applyFont="1" applyBorder="1" applyAlignment="1">
      <alignment horizontal="left"/>
    </xf>
    <xf numFmtId="179" fontId="12" fillId="0" borderId="0" xfId="1" applyNumberFormat="1" applyFont="1" applyBorder="1" applyAlignment="1">
      <alignment horizontal="left" vertical="center"/>
    </xf>
    <xf numFmtId="179" fontId="13" fillId="0" borderId="0" xfId="0" applyNumberFormat="1" applyFont="1" applyBorder="1" applyAlignment="1">
      <alignment horizontal="left"/>
    </xf>
    <xf numFmtId="177" fontId="12" fillId="0" borderId="0" xfId="0" applyNumberFormat="1" applyFont="1" applyBorder="1" applyAlignment="1">
      <alignment horizontal="left"/>
    </xf>
    <xf numFmtId="182" fontId="13" fillId="0" borderId="0" xfId="0" applyNumberFormat="1" applyFont="1" applyBorder="1" applyAlignment="1">
      <alignment horizontal="left"/>
    </xf>
    <xf numFmtId="186" fontId="0" fillId="0" borderId="4" xfId="0" applyNumberFormat="1" applyBorder="1"/>
    <xf numFmtId="179" fontId="13" fillId="0" borderId="4" xfId="0" applyNumberFormat="1" applyFont="1" applyBorder="1" applyAlignment="1">
      <alignment horizontal="left"/>
    </xf>
    <xf numFmtId="0" fontId="12" fillId="0" borderId="0" xfId="1" applyFont="1" applyFill="1" applyAlignment="1">
      <alignment horizontal="left" vertical="center"/>
    </xf>
    <xf numFmtId="0" fontId="0" fillId="0" borderId="0" xfId="0" applyFill="1"/>
  </cellXfs>
  <cellStyles count="4">
    <cellStyle name="常规" xfId="0" builtinId="0"/>
    <cellStyle name="常规 2" xfId="2" xr:uid="{CECF64C9-B36A-4E16-AF74-551D665D7DAB}"/>
    <cellStyle name="常规_Book2" xfId="1" xr:uid="{C74F1911-6EF2-4C2B-AB67-1FD40C28B8AE}"/>
    <cellStyle name="常规_年龄收集(新疆北部)31" xfId="3" xr:uid="{49ABE960-06B3-4290-88F7-C3BE72340C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87"/>
  <sheetViews>
    <sheetView tabSelected="1" workbookViewId="0">
      <selection activeCell="A588" sqref="A588:XFD594"/>
    </sheetView>
  </sheetViews>
  <sheetFormatPr defaultRowHeight="13.8" x14ac:dyDescent="0.25"/>
  <cols>
    <col min="1" max="1" width="5.88671875" customWidth="1"/>
    <col min="2" max="2" width="14.44140625" bestFit="1" customWidth="1"/>
    <col min="3" max="3" width="12.77734375" bestFit="1" customWidth="1"/>
    <col min="4" max="4" width="22.33203125" bestFit="1" customWidth="1"/>
    <col min="5" max="5" width="4.44140625" bestFit="1" customWidth="1"/>
    <col min="6" max="6" width="8.21875" bestFit="1" customWidth="1"/>
    <col min="7" max="7" width="7.77734375" bestFit="1" customWidth="1"/>
    <col min="8" max="8" width="8.21875" bestFit="1" customWidth="1"/>
    <col min="9" max="9" width="8.44140625" bestFit="1" customWidth="1"/>
    <col min="10" max="10" width="8.5546875" bestFit="1" customWidth="1"/>
    <col min="11" max="11" width="9.109375" style="114" bestFit="1" customWidth="1"/>
    <col min="12" max="12" width="8.6640625" bestFit="1" customWidth="1"/>
    <col min="13" max="13" width="8.109375" bestFit="1" customWidth="1"/>
    <col min="14" max="14" width="10.33203125" bestFit="1" customWidth="1"/>
    <col min="15" max="15" width="9.77734375" bestFit="1" customWidth="1"/>
    <col min="17" max="17" width="6.109375" bestFit="1" customWidth="1"/>
    <col min="18" max="18" width="5.44140625" bestFit="1" customWidth="1"/>
    <col min="19" max="19" width="6.109375" bestFit="1" customWidth="1"/>
    <col min="20" max="21" width="8.6640625" bestFit="1" customWidth="1"/>
    <col min="22" max="22" width="18.77734375" bestFit="1" customWidth="1"/>
  </cols>
  <sheetData>
    <row r="1" spans="1:22" ht="16.2" thickBot="1" x14ac:dyDescent="0.3">
      <c r="A1" s="115" t="s">
        <v>746</v>
      </c>
      <c r="B1" s="1"/>
      <c r="C1" s="1"/>
      <c r="D1" s="1"/>
      <c r="E1" s="2"/>
      <c r="F1" s="3"/>
      <c r="G1" s="3"/>
      <c r="H1" s="4"/>
      <c r="I1" s="5"/>
      <c r="J1" s="6"/>
      <c r="K1" s="7"/>
      <c r="L1" s="3"/>
      <c r="M1" s="3"/>
      <c r="N1" s="7"/>
      <c r="O1" s="5"/>
      <c r="P1" s="5"/>
      <c r="Q1" s="3"/>
      <c r="R1" s="3"/>
      <c r="S1" s="3"/>
      <c r="T1" s="1"/>
      <c r="U1" s="1"/>
      <c r="V1" s="1"/>
    </row>
    <row r="2" spans="1:22" ht="16.8" thickTop="1" thickBot="1" x14ac:dyDescent="0.3">
      <c r="A2" s="8" t="s">
        <v>0</v>
      </c>
      <c r="B2" s="8" t="s">
        <v>1</v>
      </c>
      <c r="C2" s="9" t="s">
        <v>2</v>
      </c>
      <c r="D2" s="9" t="s">
        <v>3</v>
      </c>
      <c r="E2" s="10" t="s">
        <v>4</v>
      </c>
      <c r="F2" s="11" t="s">
        <v>5</v>
      </c>
      <c r="G2" s="11" t="s">
        <v>6</v>
      </c>
      <c r="H2" s="12" t="s">
        <v>7</v>
      </c>
      <c r="I2" s="13" t="s">
        <v>8</v>
      </c>
      <c r="J2" s="14" t="s">
        <v>9</v>
      </c>
      <c r="K2" s="15" t="s">
        <v>10</v>
      </c>
      <c r="L2" s="11" t="s">
        <v>11</v>
      </c>
      <c r="M2" s="11" t="s">
        <v>12</v>
      </c>
      <c r="N2" s="15" t="s">
        <v>13</v>
      </c>
      <c r="O2" s="13" t="s">
        <v>14</v>
      </c>
      <c r="P2" s="13" t="s">
        <v>15</v>
      </c>
      <c r="Q2" s="11" t="s">
        <v>16</v>
      </c>
      <c r="R2" s="11" t="s">
        <v>17</v>
      </c>
      <c r="S2" s="11" t="s">
        <v>18</v>
      </c>
      <c r="T2" s="11" t="s">
        <v>19</v>
      </c>
      <c r="U2" s="8" t="s">
        <v>20</v>
      </c>
      <c r="V2" s="16" t="s">
        <v>21</v>
      </c>
    </row>
    <row r="3" spans="1:22" ht="14.4" thickTop="1" x14ac:dyDescent="0.25">
      <c r="A3" s="17" t="s">
        <v>747</v>
      </c>
      <c r="B3" s="145"/>
      <c r="C3" s="146"/>
      <c r="D3" s="146"/>
      <c r="E3" s="147"/>
      <c r="F3" s="148"/>
      <c r="G3" s="148"/>
      <c r="H3" s="149"/>
      <c r="I3" s="150"/>
      <c r="J3" s="151"/>
      <c r="K3" s="152"/>
      <c r="L3" s="148"/>
      <c r="M3" s="148"/>
      <c r="N3" s="152"/>
      <c r="O3" s="150"/>
      <c r="P3" s="150"/>
      <c r="Q3" s="148"/>
      <c r="R3" s="148"/>
      <c r="S3" s="148"/>
      <c r="T3" s="148"/>
      <c r="U3" s="145"/>
      <c r="V3" s="153"/>
    </row>
    <row r="4" spans="1:22" x14ac:dyDescent="0.25">
      <c r="A4" s="154" t="s">
        <v>22</v>
      </c>
      <c r="B4" s="18"/>
      <c r="C4" s="18"/>
      <c r="D4" s="18"/>
      <c r="E4" s="19"/>
      <c r="F4" s="20"/>
      <c r="G4" s="20"/>
      <c r="H4" s="21"/>
      <c r="I4" s="22"/>
      <c r="J4" s="23"/>
      <c r="K4" s="24"/>
      <c r="L4" s="20"/>
      <c r="M4" s="20"/>
      <c r="N4" s="24"/>
      <c r="O4" s="22"/>
      <c r="P4" s="25"/>
      <c r="Q4" s="26"/>
      <c r="R4" s="26"/>
      <c r="S4" s="20"/>
      <c r="T4" s="18"/>
      <c r="U4" s="18"/>
      <c r="V4" s="18"/>
    </row>
    <row r="5" spans="1:22" x14ac:dyDescent="0.25">
      <c r="A5" s="27">
        <v>1</v>
      </c>
      <c r="B5" s="28" t="s">
        <v>23</v>
      </c>
      <c r="C5" s="28" t="s">
        <v>24</v>
      </c>
      <c r="D5" s="29" t="s">
        <v>25</v>
      </c>
      <c r="E5" s="30">
        <v>454</v>
      </c>
      <c r="F5" s="31">
        <v>130</v>
      </c>
      <c r="G5" s="31">
        <v>137</v>
      </c>
      <c r="H5" s="32">
        <v>2.8286861313868612</v>
      </c>
      <c r="I5" s="33">
        <v>0.71966867000000001</v>
      </c>
      <c r="J5" s="23">
        <v>1.0000000000000001E-5</v>
      </c>
      <c r="K5" s="34">
        <v>0.70137378788828297</v>
      </c>
      <c r="L5" s="35">
        <v>2.87</v>
      </c>
      <c r="M5" s="35">
        <v>18.3</v>
      </c>
      <c r="N5" s="34">
        <v>9.4805989793174325E-2</v>
      </c>
      <c r="O5" s="33">
        <v>0.51231088999999996</v>
      </c>
      <c r="P5" s="33">
        <v>1.0000000000000001E-5</v>
      </c>
      <c r="Q5" s="35">
        <f t="shared" ref="Q5:Q9" si="0">((O5/0.512638)-1)*10000</f>
        <v>-6.3809159679939498</v>
      </c>
      <c r="R5" s="35">
        <f t="shared" ref="R5:R9" si="1">(N5/0.1967)-1</f>
        <v>-0.518017337096216</v>
      </c>
      <c r="S5" s="35">
        <f t="shared" ref="S5:S9" si="2">Q5-25.1*R5*0.001*E5</f>
        <v>-0.47790120484772913</v>
      </c>
      <c r="T5" s="36">
        <v>1.0771637280482269</v>
      </c>
      <c r="U5" s="36">
        <v>1.2281284769468708</v>
      </c>
      <c r="V5" s="29" t="s">
        <v>26</v>
      </c>
    </row>
    <row r="6" spans="1:22" x14ac:dyDescent="0.25">
      <c r="A6" s="27">
        <v>2</v>
      </c>
      <c r="B6" s="28" t="s">
        <v>23</v>
      </c>
      <c r="C6" s="28" t="s">
        <v>27</v>
      </c>
      <c r="D6" s="29" t="s">
        <v>25</v>
      </c>
      <c r="E6" s="30">
        <v>454</v>
      </c>
      <c r="F6" s="31">
        <v>140</v>
      </c>
      <c r="G6" s="31">
        <v>98</v>
      </c>
      <c r="H6" s="32">
        <v>4.2585714285714289</v>
      </c>
      <c r="I6" s="33">
        <v>0.72761527999999998</v>
      </c>
      <c r="J6" s="23">
        <v>1.2999999999999999E-5</v>
      </c>
      <c r="K6" s="34">
        <v>0.70007243550214016</v>
      </c>
      <c r="L6" s="35">
        <v>2.65</v>
      </c>
      <c r="M6" s="35">
        <v>17.899999999999999</v>
      </c>
      <c r="N6" s="34">
        <v>8.9495328030116006E-2</v>
      </c>
      <c r="O6" s="33">
        <v>0.51233580999999995</v>
      </c>
      <c r="P6" s="33">
        <v>9.0000000000000002E-6</v>
      </c>
      <c r="Q6" s="35">
        <f t="shared" si="0"/>
        <v>-5.8948029603755892</v>
      </c>
      <c r="R6" s="35">
        <f t="shared" si="1"/>
        <v>-0.54501612592721904</v>
      </c>
      <c r="S6" s="35">
        <f t="shared" si="2"/>
        <v>0.31587380101544227</v>
      </c>
      <c r="T6" s="36">
        <v>1.0006636120243753</v>
      </c>
      <c r="U6" s="36">
        <v>1.163452789547117</v>
      </c>
      <c r="V6" s="29" t="s">
        <v>26</v>
      </c>
    </row>
    <row r="7" spans="1:22" x14ac:dyDescent="0.25">
      <c r="A7" s="27">
        <v>3</v>
      </c>
      <c r="B7" s="28" t="s">
        <v>23</v>
      </c>
      <c r="C7" s="28" t="s">
        <v>28</v>
      </c>
      <c r="D7" s="29" t="s">
        <v>25</v>
      </c>
      <c r="E7" s="30">
        <v>454</v>
      </c>
      <c r="F7" s="31">
        <v>133</v>
      </c>
      <c r="G7" s="31">
        <v>131</v>
      </c>
      <c r="H7" s="32">
        <v>3.0265114503816792</v>
      </c>
      <c r="I7" s="33">
        <v>0.72073995000000002</v>
      </c>
      <c r="J7" s="23">
        <v>1.2E-5</v>
      </c>
      <c r="K7" s="34">
        <v>0.70116560784159743</v>
      </c>
      <c r="L7" s="35">
        <v>2.63</v>
      </c>
      <c r="M7" s="35">
        <v>16</v>
      </c>
      <c r="N7" s="34">
        <v>9.936608916805019E-2</v>
      </c>
      <c r="O7" s="33">
        <v>0.51228609999999997</v>
      </c>
      <c r="P7" s="33">
        <v>7.9999999999999996E-6</v>
      </c>
      <c r="Q7" s="35">
        <f t="shared" si="0"/>
        <v>-6.8644930730865639</v>
      </c>
      <c r="R7" s="35">
        <f t="shared" si="1"/>
        <v>-0.49483432044712672</v>
      </c>
      <c r="S7" s="35">
        <f t="shared" si="2"/>
        <v>-1.2256580578633756</v>
      </c>
      <c r="T7" s="36">
        <v>1.1530086379349225</v>
      </c>
      <c r="U7" s="36">
        <v>1.2890270467325151</v>
      </c>
      <c r="V7" s="29" t="s">
        <v>26</v>
      </c>
    </row>
    <row r="8" spans="1:22" x14ac:dyDescent="0.25">
      <c r="A8" s="27">
        <v>4</v>
      </c>
      <c r="B8" s="28" t="s">
        <v>23</v>
      </c>
      <c r="C8" s="28" t="s">
        <v>29</v>
      </c>
      <c r="D8" s="29" t="s">
        <v>25</v>
      </c>
      <c r="E8" s="30">
        <v>454</v>
      </c>
      <c r="F8" s="31">
        <v>213</v>
      </c>
      <c r="G8" s="31">
        <v>105</v>
      </c>
      <c r="H8" s="32">
        <v>6.0471714285714278</v>
      </c>
      <c r="I8" s="37">
        <v>0.73536082000000003</v>
      </c>
      <c r="J8" s="38">
        <v>1.1E-5</v>
      </c>
      <c r="K8" s="39">
        <v>0.69624998081303913</v>
      </c>
      <c r="L8" s="35">
        <v>2.57</v>
      </c>
      <c r="M8" s="35">
        <v>16</v>
      </c>
      <c r="N8" s="34">
        <v>9.7099883843984214E-2</v>
      </c>
      <c r="O8" s="33">
        <v>0.51231674999999999</v>
      </c>
      <c r="P8" s="33">
        <v>6.9999999999999999E-6</v>
      </c>
      <c r="Q8" s="35">
        <f t="shared" si="0"/>
        <v>-6.2666052848214804</v>
      </c>
      <c r="R8" s="35">
        <f t="shared" si="1"/>
        <v>-0.50635544563302393</v>
      </c>
      <c r="S8" s="35">
        <f t="shared" si="2"/>
        <v>-0.49648243965491901</v>
      </c>
      <c r="T8" s="36">
        <v>1.0906724141316162</v>
      </c>
      <c r="U8" s="36">
        <v>1.2296549140505659</v>
      </c>
      <c r="V8" s="29" t="s">
        <v>26</v>
      </c>
    </row>
    <row r="9" spans="1:22" x14ac:dyDescent="0.25">
      <c r="A9" s="27">
        <v>5</v>
      </c>
      <c r="B9" s="28" t="s">
        <v>23</v>
      </c>
      <c r="C9" s="28" t="s">
        <v>30</v>
      </c>
      <c r="D9" s="29" t="s">
        <v>25</v>
      </c>
      <c r="E9" s="30">
        <v>454</v>
      </c>
      <c r="F9" s="31">
        <v>232</v>
      </c>
      <c r="G9" s="31">
        <v>55</v>
      </c>
      <c r="H9" s="32">
        <v>12.574399999999999</v>
      </c>
      <c r="I9" s="37">
        <v>0.76888767000000002</v>
      </c>
      <c r="J9" s="38">
        <v>1.4E-5</v>
      </c>
      <c r="K9" s="39">
        <v>0.68756116188268324</v>
      </c>
      <c r="L9" s="35">
        <v>2.2000000000000002</v>
      </c>
      <c r="M9" s="35">
        <v>14</v>
      </c>
      <c r="N9" s="34">
        <v>9.4994405424820003E-2</v>
      </c>
      <c r="O9" s="33">
        <v>0.51229539999999996</v>
      </c>
      <c r="P9" s="33">
        <v>7.9999999999999996E-6</v>
      </c>
      <c r="Q9" s="35">
        <f t="shared" si="0"/>
        <v>-6.6830785076421595</v>
      </c>
      <c r="R9" s="35">
        <f t="shared" si="1"/>
        <v>-0.51705945386466701</v>
      </c>
      <c r="S9" s="35">
        <f t="shared" si="2"/>
        <v>-0.79097920707273239</v>
      </c>
      <c r="T9" s="36">
        <v>1.0987149147496322</v>
      </c>
      <c r="U9" s="36">
        <v>1.2536188809454363</v>
      </c>
      <c r="V9" s="29" t="s">
        <v>26</v>
      </c>
    </row>
    <row r="10" spans="1:22" x14ac:dyDescent="0.25">
      <c r="A10" s="27">
        <v>6</v>
      </c>
      <c r="B10" s="28" t="s">
        <v>31</v>
      </c>
      <c r="C10" s="28" t="s">
        <v>32</v>
      </c>
      <c r="D10" s="28" t="s">
        <v>33</v>
      </c>
      <c r="E10" s="30">
        <v>452</v>
      </c>
      <c r="F10" s="31">
        <v>43</v>
      </c>
      <c r="G10" s="31">
        <v>686</v>
      </c>
      <c r="H10" s="32">
        <v>0.16689999999999999</v>
      </c>
      <c r="I10" s="33">
        <v>0.70761399999999997</v>
      </c>
      <c r="J10" s="23">
        <v>1.5999999999999999E-5</v>
      </c>
      <c r="K10" s="34">
        <v>0.70650299999999999</v>
      </c>
      <c r="L10" s="35">
        <v>5.9</v>
      </c>
      <c r="M10" s="35">
        <v>28</v>
      </c>
      <c r="N10" s="34">
        <v>0.1207</v>
      </c>
      <c r="O10" s="33">
        <v>0.51237699999999997</v>
      </c>
      <c r="P10" s="33">
        <v>7.9999999999999996E-6</v>
      </c>
      <c r="Q10" s="35">
        <v>-6.81</v>
      </c>
      <c r="R10" s="35">
        <v>-0.44</v>
      </c>
      <c r="S10" s="35">
        <v>-0.7</v>
      </c>
      <c r="T10" s="36">
        <v>1.2683854036541198</v>
      </c>
      <c r="U10" s="36">
        <v>1.245364124621976</v>
      </c>
      <c r="V10" s="29" t="s">
        <v>34</v>
      </c>
    </row>
    <row r="11" spans="1:22" x14ac:dyDescent="0.25">
      <c r="A11" s="27">
        <v>7</v>
      </c>
      <c r="B11" s="28" t="s">
        <v>31</v>
      </c>
      <c r="C11" s="28" t="s">
        <v>35</v>
      </c>
      <c r="D11" s="28" t="s">
        <v>33</v>
      </c>
      <c r="E11" s="30">
        <v>452</v>
      </c>
      <c r="F11" s="31">
        <v>42</v>
      </c>
      <c r="G11" s="31">
        <v>692</v>
      </c>
      <c r="H11" s="32">
        <v>0.17100000000000001</v>
      </c>
      <c r="I11" s="33">
        <v>0.70760400000000001</v>
      </c>
      <c r="J11" s="23">
        <v>1.2999999999999999E-5</v>
      </c>
      <c r="K11" s="34">
        <v>0.70652800000000004</v>
      </c>
      <c r="L11" s="31">
        <v>4.5999999999999996</v>
      </c>
      <c r="M11" s="31">
        <v>23</v>
      </c>
      <c r="N11" s="34">
        <v>0.10979999999999999</v>
      </c>
      <c r="O11" s="33">
        <v>0.51232100000000003</v>
      </c>
      <c r="P11" s="33">
        <v>9.0000000000000002E-6</v>
      </c>
      <c r="Q11" s="35">
        <v>-7.18</v>
      </c>
      <c r="R11" s="35">
        <v>-0.48</v>
      </c>
      <c r="S11" s="35">
        <v>-1.17</v>
      </c>
      <c r="T11" s="36">
        <v>1.2174968855939166</v>
      </c>
      <c r="U11" s="36">
        <v>1.2830471055686257</v>
      </c>
      <c r="V11" s="29" t="s">
        <v>34</v>
      </c>
    </row>
    <row r="12" spans="1:22" x14ac:dyDescent="0.25">
      <c r="A12" s="27">
        <v>8</v>
      </c>
      <c r="B12" s="28" t="s">
        <v>31</v>
      </c>
      <c r="C12" s="28" t="s">
        <v>36</v>
      </c>
      <c r="D12" s="28" t="s">
        <v>33</v>
      </c>
      <c r="E12" s="30">
        <v>452</v>
      </c>
      <c r="F12" s="35" t="s">
        <v>37</v>
      </c>
      <c r="G12" s="35" t="s">
        <v>37</v>
      </c>
      <c r="H12" s="32">
        <v>0.26379999999999998</v>
      </c>
      <c r="I12" s="33">
        <v>0.70828100000000005</v>
      </c>
      <c r="J12" s="23">
        <v>1.5E-5</v>
      </c>
      <c r="K12" s="34">
        <v>0.70653900000000003</v>
      </c>
      <c r="L12" s="35" t="s">
        <v>37</v>
      </c>
      <c r="M12" s="35" t="s">
        <v>37</v>
      </c>
      <c r="N12" s="34">
        <v>0.1023</v>
      </c>
      <c r="O12" s="33">
        <v>0.51227</v>
      </c>
      <c r="P12" s="33">
        <v>9.0000000000000002E-6</v>
      </c>
      <c r="Q12" s="35">
        <v>-5.09</v>
      </c>
      <c r="R12" s="35">
        <v>-0.39</v>
      </c>
      <c r="S12" s="35">
        <v>-1.73</v>
      </c>
      <c r="T12" s="36">
        <v>1.205278319918879</v>
      </c>
      <c r="U12" s="36">
        <v>1.3287612852246315</v>
      </c>
      <c r="V12" s="29" t="s">
        <v>34</v>
      </c>
    </row>
    <row r="13" spans="1:22" x14ac:dyDescent="0.25">
      <c r="A13" s="27">
        <v>9</v>
      </c>
      <c r="B13" s="28" t="s">
        <v>31</v>
      </c>
      <c r="C13" s="28" t="s">
        <v>38</v>
      </c>
      <c r="D13" s="28" t="s">
        <v>39</v>
      </c>
      <c r="E13" s="30">
        <v>455</v>
      </c>
      <c r="F13" s="31">
        <v>84.9</v>
      </c>
      <c r="G13" s="31">
        <v>995</v>
      </c>
      <c r="H13" s="32">
        <v>0.26569999999999999</v>
      </c>
      <c r="I13" s="33">
        <v>0.70866200000000001</v>
      </c>
      <c r="J13" s="23">
        <v>1.8E-5</v>
      </c>
      <c r="K13" s="34">
        <v>0.70694000000000001</v>
      </c>
      <c r="L13" s="31">
        <v>6.7</v>
      </c>
      <c r="M13" s="31">
        <v>40</v>
      </c>
      <c r="N13" s="34">
        <v>0.1017</v>
      </c>
      <c r="O13" s="33">
        <v>0.51231499999999996</v>
      </c>
      <c r="P13" s="33">
        <v>9.0000000000000002E-6</v>
      </c>
      <c r="Q13" s="35">
        <v>-6.3</v>
      </c>
      <c r="R13" s="35">
        <v>-0.48</v>
      </c>
      <c r="S13" s="35">
        <v>-0.78</v>
      </c>
      <c r="T13" s="36">
        <v>1.1377586389844643</v>
      </c>
      <c r="U13" s="36">
        <v>1.2539883370181604</v>
      </c>
      <c r="V13" s="29" t="s">
        <v>34</v>
      </c>
    </row>
    <row r="14" spans="1:22" x14ac:dyDescent="0.25">
      <c r="A14" s="27">
        <v>10</v>
      </c>
      <c r="B14" s="28" t="s">
        <v>31</v>
      </c>
      <c r="C14" s="28" t="s">
        <v>40</v>
      </c>
      <c r="D14" s="28" t="s">
        <v>39</v>
      </c>
      <c r="E14" s="30">
        <v>455</v>
      </c>
      <c r="F14" s="31">
        <v>98.1</v>
      </c>
      <c r="G14" s="31">
        <v>1080</v>
      </c>
      <c r="H14" s="32">
        <v>0.27089999999999997</v>
      </c>
      <c r="I14" s="33">
        <v>0.70853699999999997</v>
      </c>
      <c r="J14" s="23">
        <v>1.9999999999999999E-6</v>
      </c>
      <c r="K14" s="34">
        <v>0.70678099999999999</v>
      </c>
      <c r="L14" s="35">
        <v>6.6</v>
      </c>
      <c r="M14" s="35">
        <v>39</v>
      </c>
      <c r="N14" s="34">
        <v>0.1017</v>
      </c>
      <c r="O14" s="33">
        <v>0.51228700000000005</v>
      </c>
      <c r="P14" s="33">
        <v>2.0999999999999999E-5</v>
      </c>
      <c r="Q14" s="35">
        <f t="shared" ref="Q14" si="3">(O14/0.512638-1)*10000</f>
        <v>-6.8469368248158524</v>
      </c>
      <c r="R14" s="35">
        <f t="shared" ref="R14" si="4">N14/0.1967-1</f>
        <v>-0.48296898830706669</v>
      </c>
      <c r="S14" s="35">
        <v>-1.34</v>
      </c>
      <c r="T14" s="36">
        <v>1.1757647072831574</v>
      </c>
      <c r="U14" s="36">
        <v>1.2984465587440071</v>
      </c>
      <c r="V14" s="29" t="s">
        <v>34</v>
      </c>
    </row>
    <row r="15" spans="1:22" x14ac:dyDescent="0.25">
      <c r="A15" s="27">
        <v>11</v>
      </c>
      <c r="B15" s="28" t="s">
        <v>31</v>
      </c>
      <c r="C15" s="28" t="s">
        <v>41</v>
      </c>
      <c r="D15" s="28" t="s">
        <v>42</v>
      </c>
      <c r="E15" s="30">
        <v>450</v>
      </c>
      <c r="F15" s="35">
        <v>35</v>
      </c>
      <c r="G15" s="35">
        <v>1112</v>
      </c>
      <c r="H15" s="32">
        <v>9.0999999999999998E-2</v>
      </c>
      <c r="I15" s="40">
        <v>0.70804299999999998</v>
      </c>
      <c r="J15" s="23">
        <v>1.2999999999999999E-5</v>
      </c>
      <c r="K15" s="34">
        <v>0.70804</v>
      </c>
      <c r="L15" s="35">
        <v>2.2000000000000002</v>
      </c>
      <c r="M15" s="35">
        <v>32.200000000000003</v>
      </c>
      <c r="N15" s="34">
        <v>0.59099999999999997</v>
      </c>
      <c r="O15" s="28">
        <v>0.51219400000000004</v>
      </c>
      <c r="P15" s="33">
        <v>6.9999999999999999E-6</v>
      </c>
      <c r="Q15" s="35">
        <v>-8.6999999999999993</v>
      </c>
      <c r="R15" s="35">
        <v>-0.59</v>
      </c>
      <c r="S15" s="35">
        <v>-2</v>
      </c>
      <c r="T15" s="36">
        <v>1.097</v>
      </c>
      <c r="U15" s="36">
        <v>1.4790000000000001</v>
      </c>
      <c r="V15" s="29" t="s">
        <v>43</v>
      </c>
    </row>
    <row r="16" spans="1:22" x14ac:dyDescent="0.25">
      <c r="A16" s="27">
        <v>12</v>
      </c>
      <c r="B16" s="28" t="s">
        <v>44</v>
      </c>
      <c r="C16" s="28" t="s">
        <v>45</v>
      </c>
      <c r="D16" s="28" t="s">
        <v>46</v>
      </c>
      <c r="E16" s="30">
        <v>462</v>
      </c>
      <c r="F16" s="35">
        <v>32.4</v>
      </c>
      <c r="G16" s="35">
        <v>311.7</v>
      </c>
      <c r="H16" s="32">
        <v>0.30099999999999999</v>
      </c>
      <c r="I16" s="40">
        <v>0.70823000000000003</v>
      </c>
      <c r="J16" s="23">
        <v>9.0000000000000002E-6</v>
      </c>
      <c r="K16" s="34">
        <v>0.70823000000000003</v>
      </c>
      <c r="L16" s="35">
        <v>5.82</v>
      </c>
      <c r="M16" s="35">
        <v>27.2</v>
      </c>
      <c r="N16" s="34">
        <v>0.1295</v>
      </c>
      <c r="O16" s="28">
        <v>0.51247399999999999</v>
      </c>
      <c r="P16" s="33">
        <v>6.0000000000000002E-6</v>
      </c>
      <c r="Q16" s="35">
        <v>-3.2</v>
      </c>
      <c r="R16" s="35">
        <v>-0.34</v>
      </c>
      <c r="S16" s="35">
        <v>0.8</v>
      </c>
      <c r="T16" s="36">
        <v>1.2230000000000001</v>
      </c>
      <c r="U16" s="36">
        <v>1.0980000000000001</v>
      </c>
      <c r="V16" s="29" t="s">
        <v>43</v>
      </c>
    </row>
    <row r="17" spans="1:22" x14ac:dyDescent="0.25">
      <c r="A17" s="27">
        <v>13</v>
      </c>
      <c r="B17" s="28" t="s">
        <v>31</v>
      </c>
      <c r="C17" s="28" t="s">
        <v>47</v>
      </c>
      <c r="D17" s="28" t="s">
        <v>48</v>
      </c>
      <c r="E17" s="30">
        <v>447</v>
      </c>
      <c r="F17" s="35">
        <v>59.6</v>
      </c>
      <c r="G17" s="35">
        <v>737.8</v>
      </c>
      <c r="H17" s="32">
        <v>0.126</v>
      </c>
      <c r="I17" s="40">
        <v>0.70884499999999995</v>
      </c>
      <c r="J17" s="23">
        <v>7.9999999999999996E-6</v>
      </c>
      <c r="K17" s="34">
        <v>0.70884499999999995</v>
      </c>
      <c r="L17" s="35">
        <v>13.2</v>
      </c>
      <c r="M17" s="35">
        <v>71.5</v>
      </c>
      <c r="N17" s="34">
        <v>0.11169999999999999</v>
      </c>
      <c r="O17" s="28">
        <v>0.51234900000000005</v>
      </c>
      <c r="P17" s="33">
        <v>1.0000000000000001E-5</v>
      </c>
      <c r="Q17" s="35">
        <v>-5.6</v>
      </c>
      <c r="R17" s="35">
        <v>-0.43</v>
      </c>
      <c r="S17" s="35">
        <v>-0.8</v>
      </c>
      <c r="T17" s="36">
        <v>1.196</v>
      </c>
      <c r="U17" s="36">
        <v>1.431</v>
      </c>
      <c r="V17" s="29" t="s">
        <v>43</v>
      </c>
    </row>
    <row r="18" spans="1:22" x14ac:dyDescent="0.25">
      <c r="A18" s="27">
        <v>14</v>
      </c>
      <c r="B18" s="28" t="s">
        <v>31</v>
      </c>
      <c r="C18" s="28" t="s">
        <v>49</v>
      </c>
      <c r="D18" s="28" t="s">
        <v>50</v>
      </c>
      <c r="E18" s="30">
        <v>455</v>
      </c>
      <c r="F18" s="31">
        <v>77.900000000000006</v>
      </c>
      <c r="G18" s="31">
        <v>616</v>
      </c>
      <c r="H18" s="32">
        <v>0.36599999999999999</v>
      </c>
      <c r="I18" s="33">
        <v>0.70951900000000001</v>
      </c>
      <c r="J18" s="23">
        <v>1.1E-5</v>
      </c>
      <c r="K18" s="34">
        <v>0.70709999999999995</v>
      </c>
      <c r="L18" s="35">
        <v>3.55</v>
      </c>
      <c r="M18" s="35">
        <v>18.62</v>
      </c>
      <c r="N18" s="34">
        <v>0.1154</v>
      </c>
      <c r="O18" s="28">
        <v>0.51241599999999998</v>
      </c>
      <c r="P18" s="33">
        <v>7.9999999999999996E-6</v>
      </c>
      <c r="Q18" s="35">
        <f t="shared" ref="Q18:Q22" si="5">(O18/0.512638-1)*10000</f>
        <v>-4.3305412396277276</v>
      </c>
      <c r="R18" s="35">
        <f t="shared" ref="R18:R22" si="6">N18/0.1967-1</f>
        <v>-0.41331977630910022</v>
      </c>
      <c r="S18" s="35">
        <v>0.39</v>
      </c>
      <c r="T18" s="36">
        <v>1.1398025287716347</v>
      </c>
      <c r="U18" s="36">
        <v>1.1584035488214102</v>
      </c>
      <c r="V18" s="29" t="s">
        <v>51</v>
      </c>
    </row>
    <row r="19" spans="1:22" x14ac:dyDescent="0.25">
      <c r="A19" s="27">
        <v>15</v>
      </c>
      <c r="B19" s="28" t="s">
        <v>31</v>
      </c>
      <c r="C19" s="28" t="s">
        <v>52</v>
      </c>
      <c r="D19" s="28" t="s">
        <v>50</v>
      </c>
      <c r="E19" s="30">
        <v>455</v>
      </c>
      <c r="F19" s="35" t="s">
        <v>37</v>
      </c>
      <c r="G19" s="35" t="s">
        <v>37</v>
      </c>
      <c r="H19" s="32" t="s">
        <v>37</v>
      </c>
      <c r="I19" s="33" t="s">
        <v>37</v>
      </c>
      <c r="J19" s="23" t="s">
        <v>37</v>
      </c>
      <c r="K19" s="34" t="s">
        <v>37</v>
      </c>
      <c r="L19" s="35">
        <v>6.77</v>
      </c>
      <c r="M19" s="35">
        <v>32.200000000000003</v>
      </c>
      <c r="N19" s="34">
        <v>0.127</v>
      </c>
      <c r="O19" s="28">
        <v>0.51248499999999997</v>
      </c>
      <c r="P19" s="33">
        <v>7.9999999999999996E-6</v>
      </c>
      <c r="Q19" s="35">
        <f t="shared" si="5"/>
        <v>-2.9845622056901</v>
      </c>
      <c r="R19" s="35">
        <f t="shared" si="6"/>
        <v>-0.3543467208947636</v>
      </c>
      <c r="S19" s="35">
        <v>1.1000000000000001</v>
      </c>
      <c r="T19" s="36">
        <v>1.1710183879732854</v>
      </c>
      <c r="U19" s="36">
        <v>1.1036831368910787</v>
      </c>
      <c r="V19" s="29" t="s">
        <v>51</v>
      </c>
    </row>
    <row r="20" spans="1:22" x14ac:dyDescent="0.25">
      <c r="A20" s="27">
        <v>16</v>
      </c>
      <c r="B20" s="28" t="s">
        <v>31</v>
      </c>
      <c r="C20" s="28" t="s">
        <v>53</v>
      </c>
      <c r="D20" s="28" t="s">
        <v>50</v>
      </c>
      <c r="E20" s="30">
        <v>455</v>
      </c>
      <c r="F20" s="35" t="s">
        <v>37</v>
      </c>
      <c r="G20" s="35" t="s">
        <v>37</v>
      </c>
      <c r="H20" s="32" t="s">
        <v>37</v>
      </c>
      <c r="I20" s="33" t="s">
        <v>37</v>
      </c>
      <c r="J20" s="23" t="s">
        <v>37</v>
      </c>
      <c r="K20" s="34" t="s">
        <v>37</v>
      </c>
      <c r="L20" s="35">
        <v>4.1399999999999997</v>
      </c>
      <c r="M20" s="35">
        <v>20.98</v>
      </c>
      <c r="N20" s="34">
        <v>0.1192</v>
      </c>
      <c r="O20" s="28">
        <v>0.51232200000000006</v>
      </c>
      <c r="P20" s="33">
        <v>3.8000000000000002E-5</v>
      </c>
      <c r="Q20" s="35">
        <f t="shared" si="5"/>
        <v>-6.1641938365863957</v>
      </c>
      <c r="R20" s="35">
        <f t="shared" si="6"/>
        <v>-0.39400101677681754</v>
      </c>
      <c r="S20" s="35">
        <v>-1.7</v>
      </c>
      <c r="T20" s="36">
        <v>1.3367222470741951</v>
      </c>
      <c r="U20" s="36">
        <v>1.3256744982291095</v>
      </c>
      <c r="V20" s="29" t="s">
        <v>51</v>
      </c>
    </row>
    <row r="21" spans="1:22" x14ac:dyDescent="0.25">
      <c r="A21" s="27">
        <v>17</v>
      </c>
      <c r="B21" s="28" t="s">
        <v>31</v>
      </c>
      <c r="C21" s="28" t="s">
        <v>54</v>
      </c>
      <c r="D21" s="28" t="s">
        <v>50</v>
      </c>
      <c r="E21" s="30">
        <v>455</v>
      </c>
      <c r="F21" s="35">
        <v>36.9</v>
      </c>
      <c r="G21" s="35">
        <v>509</v>
      </c>
      <c r="H21" s="32">
        <v>0.21</v>
      </c>
      <c r="I21" s="33">
        <v>0.70779999999999998</v>
      </c>
      <c r="J21" s="23">
        <v>1.1E-5</v>
      </c>
      <c r="K21" s="34">
        <v>0.70640000000000003</v>
      </c>
      <c r="L21" s="35">
        <v>3.83</v>
      </c>
      <c r="M21" s="35">
        <v>17.190000000000001</v>
      </c>
      <c r="N21" s="34">
        <v>0.14249999999999999</v>
      </c>
      <c r="O21" s="28">
        <v>0.51250600000000002</v>
      </c>
      <c r="P21" s="33">
        <v>2.8E-5</v>
      </c>
      <c r="Q21" s="35">
        <f t="shared" si="5"/>
        <v>-2.5749164127519819</v>
      </c>
      <c r="R21" s="35">
        <f t="shared" si="6"/>
        <v>-0.27554651753940018</v>
      </c>
      <c r="S21" s="35">
        <v>0.56999999999999995</v>
      </c>
      <c r="T21" s="36">
        <v>1.38066258741535</v>
      </c>
      <c r="U21" s="36">
        <v>1.1437228194486759</v>
      </c>
      <c r="V21" s="29" t="s">
        <v>51</v>
      </c>
    </row>
    <row r="22" spans="1:22" x14ac:dyDescent="0.25">
      <c r="A22" s="41">
        <v>18</v>
      </c>
      <c r="B22" s="41" t="s">
        <v>31</v>
      </c>
      <c r="C22" s="41" t="s">
        <v>55</v>
      </c>
      <c r="D22" s="41" t="s">
        <v>50</v>
      </c>
      <c r="E22" s="42">
        <v>451</v>
      </c>
      <c r="F22" s="43">
        <v>68.900000000000006</v>
      </c>
      <c r="G22" s="43">
        <v>747</v>
      </c>
      <c r="H22" s="44">
        <v>0.26700000000000002</v>
      </c>
      <c r="I22" s="45">
        <v>0.70775500000000002</v>
      </c>
      <c r="J22" s="46">
        <v>1.1E-5</v>
      </c>
      <c r="K22" s="47">
        <v>0.70599999999999996</v>
      </c>
      <c r="L22" s="43">
        <v>5.78</v>
      </c>
      <c r="M22" s="43">
        <v>33.700000000000003</v>
      </c>
      <c r="N22" s="47">
        <v>0.1038</v>
      </c>
      <c r="O22" s="41">
        <v>0.51233700000000004</v>
      </c>
      <c r="P22" s="45">
        <v>6.9999999999999999E-6</v>
      </c>
      <c r="Q22" s="43">
        <f t="shared" si="5"/>
        <v>-5.8715896987737715</v>
      </c>
      <c r="R22" s="43">
        <f t="shared" si="6"/>
        <v>-0.47229283172343672</v>
      </c>
      <c r="S22" s="43">
        <v>-0.52</v>
      </c>
      <c r="T22" s="48">
        <v>1.1290204610968695</v>
      </c>
      <c r="U22" s="48">
        <v>1.2295798038617778</v>
      </c>
      <c r="V22" s="49" t="s">
        <v>51</v>
      </c>
    </row>
    <row r="23" spans="1:22" x14ac:dyDescent="0.25">
      <c r="A23" s="154" t="s">
        <v>56</v>
      </c>
      <c r="B23" s="18"/>
      <c r="C23" s="18"/>
      <c r="D23" s="18"/>
      <c r="E23" s="19"/>
      <c r="F23" s="20"/>
      <c r="G23" s="20"/>
      <c r="H23" s="24"/>
      <c r="I23" s="22"/>
      <c r="J23" s="33"/>
      <c r="K23" s="24"/>
      <c r="L23" s="20"/>
      <c r="M23" s="20"/>
      <c r="N23" s="24"/>
      <c r="O23" s="22"/>
      <c r="P23" s="25"/>
      <c r="Q23" s="26"/>
      <c r="R23" s="26"/>
      <c r="S23" s="20"/>
      <c r="T23" s="50"/>
      <c r="U23" s="50"/>
      <c r="V23" s="18"/>
    </row>
    <row r="24" spans="1:22" x14ac:dyDescent="0.25">
      <c r="A24" s="28">
        <v>1</v>
      </c>
      <c r="B24" s="28" t="s">
        <v>23</v>
      </c>
      <c r="C24" s="28" t="s">
        <v>57</v>
      </c>
      <c r="D24" s="29" t="s">
        <v>25</v>
      </c>
      <c r="E24" s="51">
        <v>404</v>
      </c>
      <c r="F24" s="52">
        <v>207</v>
      </c>
      <c r="G24" s="35">
        <v>59.8</v>
      </c>
      <c r="H24" s="53">
        <v>10.318846153846154</v>
      </c>
      <c r="I24" s="54">
        <v>0.75174658000000005</v>
      </c>
      <c r="J24" s="55">
        <v>1.1E-5</v>
      </c>
      <c r="K24" s="56">
        <v>0.69237929708932477</v>
      </c>
      <c r="L24" s="52">
        <v>3.11</v>
      </c>
      <c r="M24" s="52">
        <v>21.3</v>
      </c>
      <c r="N24" s="57">
        <v>8.8266059282372925E-2</v>
      </c>
      <c r="O24" s="40">
        <v>0.51238885000000001</v>
      </c>
      <c r="P24" s="58">
        <v>6.9999999999999999E-6</v>
      </c>
      <c r="Q24" s="59">
        <v>-4.8601547290683111</v>
      </c>
      <c r="R24" s="59">
        <v>-0.55126558575306084</v>
      </c>
      <c r="S24" s="59">
        <v>0.72989881670202728</v>
      </c>
      <c r="T24" s="60">
        <v>0.9265183047206228</v>
      </c>
      <c r="U24" s="60">
        <v>1.0888406198097753</v>
      </c>
      <c r="V24" s="61" t="s">
        <v>58</v>
      </c>
    </row>
    <row r="25" spans="1:22" x14ac:dyDescent="0.25">
      <c r="A25" s="28">
        <v>2</v>
      </c>
      <c r="B25" s="28" t="s">
        <v>23</v>
      </c>
      <c r="C25" s="28" t="s">
        <v>59</v>
      </c>
      <c r="D25" s="29" t="s">
        <v>25</v>
      </c>
      <c r="E25" s="51">
        <v>404</v>
      </c>
      <c r="F25" s="52">
        <v>214</v>
      </c>
      <c r="G25" s="35">
        <v>54.6</v>
      </c>
      <c r="H25" s="53">
        <v>11.683772893772893</v>
      </c>
      <c r="I25" s="54">
        <v>0.75707005000000005</v>
      </c>
      <c r="J25" s="55">
        <v>1.2E-5</v>
      </c>
      <c r="K25" s="56">
        <v>0.68984995188949993</v>
      </c>
      <c r="L25" s="52">
        <v>3.72</v>
      </c>
      <c r="M25" s="52">
        <v>22.9</v>
      </c>
      <c r="N25" s="57">
        <v>9.8202043506691608E-2</v>
      </c>
      <c r="O25" s="40">
        <v>0.51238998000000002</v>
      </c>
      <c r="P25" s="58">
        <v>7.9999999999999996E-6</v>
      </c>
      <c r="Q25" s="59">
        <v>-4.8381118840201687</v>
      </c>
      <c r="R25" s="59">
        <v>-0.50075219366196433</v>
      </c>
      <c r="S25" s="59">
        <v>0.23971566058961447</v>
      </c>
      <c r="T25" s="60">
        <v>1.0046116018195228</v>
      </c>
      <c r="U25" s="60">
        <v>1.1288287681540516</v>
      </c>
      <c r="V25" s="61" t="s">
        <v>58</v>
      </c>
    </row>
    <row r="26" spans="1:22" x14ac:dyDescent="0.25">
      <c r="A26" s="28">
        <v>3</v>
      </c>
      <c r="B26" s="28" t="s">
        <v>23</v>
      </c>
      <c r="C26" s="28" t="s">
        <v>60</v>
      </c>
      <c r="D26" s="29" t="s">
        <v>25</v>
      </c>
      <c r="E26" s="51">
        <v>404</v>
      </c>
      <c r="F26" s="52">
        <v>206</v>
      </c>
      <c r="G26" s="35">
        <v>54.5</v>
      </c>
      <c r="H26" s="53">
        <v>11.267633027522935</v>
      </c>
      <c r="I26" s="54">
        <v>0.75655455000000005</v>
      </c>
      <c r="J26" s="55">
        <v>1.1E-5</v>
      </c>
      <c r="K26" s="56">
        <v>0.69172862395115664</v>
      </c>
      <c r="L26" s="52">
        <v>3.98</v>
      </c>
      <c r="M26" s="52">
        <v>24.3</v>
      </c>
      <c r="N26" s="57">
        <v>9.9012742667701437E-2</v>
      </c>
      <c r="O26" s="40">
        <v>0.51240193999999994</v>
      </c>
      <c r="P26" s="58">
        <v>9.0000000000000002E-6</v>
      </c>
      <c r="Q26" s="59">
        <v>-4.6048088514716312</v>
      </c>
      <c r="R26" s="59">
        <v>-0.49663069309760333</v>
      </c>
      <c r="S26" s="59">
        <v>0.431225028815307</v>
      </c>
      <c r="T26" s="60">
        <v>0.99583306051468801</v>
      </c>
      <c r="U26" s="60">
        <v>1.1132284770564971</v>
      </c>
      <c r="V26" s="61" t="s">
        <v>58</v>
      </c>
    </row>
    <row r="27" spans="1:22" x14ac:dyDescent="0.25">
      <c r="A27" s="28">
        <v>4</v>
      </c>
      <c r="B27" s="28" t="s">
        <v>23</v>
      </c>
      <c r="C27" s="28" t="s">
        <v>61</v>
      </c>
      <c r="D27" s="29" t="s">
        <v>25</v>
      </c>
      <c r="E27" s="51">
        <v>404</v>
      </c>
      <c r="F27" s="52">
        <v>197</v>
      </c>
      <c r="G27" s="35">
        <v>68.099999999999994</v>
      </c>
      <c r="H27" s="53">
        <v>8.6234508076358303</v>
      </c>
      <c r="I27" s="54">
        <v>0.74476187999999999</v>
      </c>
      <c r="J27" s="55">
        <v>1.1E-5</v>
      </c>
      <c r="K27" s="56">
        <v>0.69514869300889559</v>
      </c>
      <c r="L27" s="52">
        <v>3.48</v>
      </c>
      <c r="M27" s="52">
        <v>22</v>
      </c>
      <c r="N27" s="57">
        <v>9.5624412951132054E-2</v>
      </c>
      <c r="O27" s="40">
        <v>0.51238169</v>
      </c>
      <c r="P27" s="58">
        <v>9.0000000000000002E-6</v>
      </c>
      <c r="Q27" s="59">
        <v>-4.9998244375182299</v>
      </c>
      <c r="R27" s="59">
        <v>-0.51385656862668005</v>
      </c>
      <c r="S27" s="59">
        <v>0.21088671098375755</v>
      </c>
      <c r="T27" s="60">
        <v>0.99339812902473013</v>
      </c>
      <c r="U27" s="60">
        <v>1.1311658247098431</v>
      </c>
      <c r="V27" s="61" t="s">
        <v>58</v>
      </c>
    </row>
    <row r="28" spans="1:22" x14ac:dyDescent="0.25">
      <c r="A28" s="28">
        <v>5</v>
      </c>
      <c r="B28" s="28" t="s">
        <v>23</v>
      </c>
      <c r="C28" s="28" t="s">
        <v>62</v>
      </c>
      <c r="D28" s="29" t="s">
        <v>63</v>
      </c>
      <c r="E28" s="51">
        <v>412</v>
      </c>
      <c r="F28" s="52">
        <v>220</v>
      </c>
      <c r="G28" s="35">
        <v>254</v>
      </c>
      <c r="H28" s="53">
        <v>2.5819685039370079</v>
      </c>
      <c r="I28" s="62">
        <v>0.71793507000000001</v>
      </c>
      <c r="J28" s="58">
        <v>1.0000000000000001E-5</v>
      </c>
      <c r="K28" s="63">
        <v>0.70278524841775614</v>
      </c>
      <c r="L28" s="52">
        <v>8.08</v>
      </c>
      <c r="M28" s="52">
        <v>47.9</v>
      </c>
      <c r="N28" s="57">
        <v>0.10197407897161309</v>
      </c>
      <c r="O28" s="40">
        <v>0.51239853999999996</v>
      </c>
      <c r="P28" s="58">
        <v>6.9999999999999999E-6</v>
      </c>
      <c r="Q28" s="59">
        <v>-4.6711324560422263</v>
      </c>
      <c r="R28" s="59">
        <v>-0.4815756025845801</v>
      </c>
      <c r="S28" s="59">
        <v>0.30893716540543359</v>
      </c>
      <c r="T28" s="60">
        <v>1.0268174903829419</v>
      </c>
      <c r="U28" s="60">
        <v>1.1297486390346758</v>
      </c>
      <c r="V28" s="61" t="s">
        <v>58</v>
      </c>
    </row>
    <row r="29" spans="1:22" x14ac:dyDescent="0.25">
      <c r="A29" s="28">
        <v>6</v>
      </c>
      <c r="B29" s="28" t="s">
        <v>23</v>
      </c>
      <c r="C29" s="28" t="s">
        <v>64</v>
      </c>
      <c r="D29" s="29" t="s">
        <v>63</v>
      </c>
      <c r="E29" s="51">
        <v>412</v>
      </c>
      <c r="F29" s="52">
        <v>271</v>
      </c>
      <c r="G29" s="35">
        <v>173</v>
      </c>
      <c r="H29" s="53">
        <v>4.6696589595375722</v>
      </c>
      <c r="I29" s="62">
        <v>0.72769079999999997</v>
      </c>
      <c r="J29" s="58">
        <v>1.1E-5</v>
      </c>
      <c r="K29" s="63">
        <v>0.70029135652148777</v>
      </c>
      <c r="L29" s="52">
        <v>7.2</v>
      </c>
      <c r="M29" s="52">
        <v>38</v>
      </c>
      <c r="N29" s="57">
        <v>0.11454216031182506</v>
      </c>
      <c r="O29" s="40">
        <v>0.51242321000000002</v>
      </c>
      <c r="P29" s="58">
        <v>9.0000000000000002E-6</v>
      </c>
      <c r="Q29" s="59">
        <v>-4.1898961840525217</v>
      </c>
      <c r="R29" s="59">
        <v>-0.41768093384938965</v>
      </c>
      <c r="S29" s="59">
        <v>0.12942588907078711</v>
      </c>
      <c r="T29" s="60">
        <v>1.1188993537973946</v>
      </c>
      <c r="U29" s="60">
        <v>1.1444333796604382</v>
      </c>
      <c r="V29" s="61" t="s">
        <v>58</v>
      </c>
    </row>
    <row r="30" spans="1:22" x14ac:dyDescent="0.25">
      <c r="A30" s="28">
        <v>7</v>
      </c>
      <c r="B30" s="28" t="s">
        <v>23</v>
      </c>
      <c r="C30" s="28" t="s">
        <v>65</v>
      </c>
      <c r="D30" s="29" t="s">
        <v>63</v>
      </c>
      <c r="E30" s="51">
        <v>412</v>
      </c>
      <c r="F30" s="52">
        <v>236</v>
      </c>
      <c r="G30" s="35">
        <v>243</v>
      </c>
      <c r="H30" s="53">
        <v>2.8951275720164609</v>
      </c>
      <c r="I30" s="62">
        <v>0.71973025999999996</v>
      </c>
      <c r="J30" s="58">
        <v>1.1E-5</v>
      </c>
      <c r="K30" s="63">
        <v>0.70274296286333648</v>
      </c>
      <c r="L30" s="52">
        <v>7.48</v>
      </c>
      <c r="M30" s="52">
        <v>42.7</v>
      </c>
      <c r="N30" s="57">
        <v>0.10589816028632126</v>
      </c>
      <c r="O30" s="40">
        <v>0.51240585000000005</v>
      </c>
      <c r="P30" s="58">
        <v>9.0000000000000002E-6</v>
      </c>
      <c r="Q30" s="59">
        <v>-4.5285367062131154</v>
      </c>
      <c r="R30" s="59">
        <v>-0.46162602803090358</v>
      </c>
      <c r="S30" s="59">
        <v>0.24523037486006505</v>
      </c>
      <c r="T30" s="60">
        <v>1.0538179926192093</v>
      </c>
      <c r="U30" s="60">
        <v>1.1349577160778095</v>
      </c>
      <c r="V30" s="61" t="s">
        <v>58</v>
      </c>
    </row>
    <row r="31" spans="1:22" x14ac:dyDescent="0.25">
      <c r="A31" s="28">
        <v>8</v>
      </c>
      <c r="B31" s="28" t="s">
        <v>23</v>
      </c>
      <c r="C31" s="28" t="s">
        <v>66</v>
      </c>
      <c r="D31" s="29" t="s">
        <v>63</v>
      </c>
      <c r="E31" s="51">
        <v>412</v>
      </c>
      <c r="F31" s="52">
        <v>275</v>
      </c>
      <c r="G31" s="35">
        <v>166</v>
      </c>
      <c r="H31" s="53">
        <v>4.9384036144578314</v>
      </c>
      <c r="I31" s="62">
        <v>0.72901634999999998</v>
      </c>
      <c r="J31" s="58">
        <v>1.0000000000000001E-5</v>
      </c>
      <c r="K31" s="63">
        <v>0.70004003462432274</v>
      </c>
      <c r="L31" s="52">
        <v>8.15</v>
      </c>
      <c r="M31" s="52">
        <v>50.2</v>
      </c>
      <c r="N31" s="57">
        <v>9.814466295757529E-2</v>
      </c>
      <c r="O31" s="40">
        <v>0.51238733000000003</v>
      </c>
      <c r="P31" s="58">
        <v>2.5000000000000001E-5</v>
      </c>
      <c r="Q31" s="59">
        <v>-4.8898052817003546</v>
      </c>
      <c r="R31" s="59">
        <v>-0.50104390972254564</v>
      </c>
      <c r="S31" s="59">
        <v>0.29158999752243453</v>
      </c>
      <c r="T31" s="60">
        <v>1.0076031036016735</v>
      </c>
      <c r="U31" s="60">
        <v>1.1311437359481618</v>
      </c>
      <c r="V31" s="61" t="s">
        <v>58</v>
      </c>
    </row>
    <row r="32" spans="1:22" x14ac:dyDescent="0.25">
      <c r="A32" s="28">
        <v>9</v>
      </c>
      <c r="B32" s="28" t="s">
        <v>23</v>
      </c>
      <c r="C32" s="28" t="s">
        <v>67</v>
      </c>
      <c r="D32" s="29" t="s">
        <v>63</v>
      </c>
      <c r="E32" s="51">
        <v>412</v>
      </c>
      <c r="F32" s="52">
        <v>253</v>
      </c>
      <c r="G32" s="35">
        <v>155</v>
      </c>
      <c r="H32" s="53">
        <v>4.8657612903225802</v>
      </c>
      <c r="I32" s="54">
        <v>0.72841783999999998</v>
      </c>
      <c r="J32" s="55">
        <v>1.2999999999999999E-5</v>
      </c>
      <c r="K32" s="56">
        <v>0.69986775687630043</v>
      </c>
      <c r="L32" s="52">
        <v>8.5299999999999994</v>
      </c>
      <c r="M32" s="52">
        <v>47.2</v>
      </c>
      <c r="N32" s="57">
        <v>0.10925048755271326</v>
      </c>
      <c r="O32" s="40">
        <v>0.51242204999999996</v>
      </c>
      <c r="P32" s="58">
        <v>7.9999999999999996E-6</v>
      </c>
      <c r="Q32" s="59">
        <v>-4.2125242373780569</v>
      </c>
      <c r="R32" s="59">
        <v>-0.44458318478539272</v>
      </c>
      <c r="S32" s="59">
        <v>0.38499939312464626</v>
      </c>
      <c r="T32" s="60">
        <v>1.0639908036434276</v>
      </c>
      <c r="U32" s="60">
        <v>1.123586064365544</v>
      </c>
      <c r="V32" s="61" t="s">
        <v>58</v>
      </c>
    </row>
    <row r="33" spans="1:22" x14ac:dyDescent="0.25">
      <c r="A33" s="28">
        <v>10</v>
      </c>
      <c r="B33" s="28" t="s">
        <v>31</v>
      </c>
      <c r="C33" s="61" t="s">
        <v>68</v>
      </c>
      <c r="D33" s="61" t="s">
        <v>69</v>
      </c>
      <c r="E33" s="61">
        <v>381</v>
      </c>
      <c r="F33" s="52">
        <v>97.6</v>
      </c>
      <c r="G33" s="35">
        <v>396</v>
      </c>
      <c r="H33" s="53">
        <v>0.71389999999999998</v>
      </c>
      <c r="I33" s="62">
        <v>0.71115700000000004</v>
      </c>
      <c r="J33" s="28" t="s">
        <v>37</v>
      </c>
      <c r="K33" s="64">
        <v>0.70730000000000004</v>
      </c>
      <c r="L33" s="52">
        <v>2.82</v>
      </c>
      <c r="M33" s="52">
        <v>14.61</v>
      </c>
      <c r="N33" s="57">
        <v>0.1166</v>
      </c>
      <c r="O33" s="40">
        <v>0.51221899999999998</v>
      </c>
      <c r="P33" s="28" t="s">
        <v>37</v>
      </c>
      <c r="Q33" s="59">
        <f t="shared" ref="Q33:Q46" si="7">(O33/0.512638-1)*10000</f>
        <v>-8.1734089162344148</v>
      </c>
      <c r="R33" s="59">
        <f t="shared" ref="R33:R46" si="8">N33/0.1967-1</f>
        <v>-0.40721911540416889</v>
      </c>
      <c r="S33" s="59">
        <v>-4.29</v>
      </c>
      <c r="T33" s="60">
        <v>1.4620766565327774</v>
      </c>
      <c r="U33" s="60">
        <v>1.4778681915851295</v>
      </c>
      <c r="V33" s="61" t="s">
        <v>70</v>
      </c>
    </row>
    <row r="34" spans="1:22" x14ac:dyDescent="0.25">
      <c r="A34" s="28">
        <v>11</v>
      </c>
      <c r="B34" s="28" t="s">
        <v>31</v>
      </c>
      <c r="C34" s="61" t="s">
        <v>71</v>
      </c>
      <c r="D34" s="61" t="s">
        <v>72</v>
      </c>
      <c r="E34" s="61">
        <v>395</v>
      </c>
      <c r="F34" s="52">
        <v>83.9</v>
      </c>
      <c r="G34" s="35">
        <v>584</v>
      </c>
      <c r="H34" s="53">
        <v>0.41570000000000001</v>
      </c>
      <c r="I34" s="62">
        <v>0.710453</v>
      </c>
      <c r="J34" s="28" t="s">
        <v>37</v>
      </c>
      <c r="K34" s="64">
        <v>0.70820000000000005</v>
      </c>
      <c r="L34" s="52">
        <v>3.83</v>
      </c>
      <c r="M34" s="52">
        <v>20.6</v>
      </c>
      <c r="N34" s="57">
        <v>0.1125</v>
      </c>
      <c r="O34" s="40">
        <v>0.51226400000000005</v>
      </c>
      <c r="P34" s="28" t="s">
        <v>37</v>
      </c>
      <c r="Q34" s="59">
        <f t="shared" si="7"/>
        <v>-7.2955965027954317</v>
      </c>
      <c r="R34" s="59">
        <f t="shared" si="8"/>
        <v>-0.42806304016268437</v>
      </c>
      <c r="S34" s="59">
        <v>-3.21</v>
      </c>
      <c r="T34" s="60">
        <v>1.3354777295044291</v>
      </c>
      <c r="U34" s="60">
        <v>1.3894656043998561</v>
      </c>
      <c r="V34" s="61" t="s">
        <v>70</v>
      </c>
    </row>
    <row r="35" spans="1:22" x14ac:dyDescent="0.25">
      <c r="A35" s="28">
        <v>12</v>
      </c>
      <c r="B35" s="28" t="s">
        <v>31</v>
      </c>
      <c r="C35" s="61" t="s">
        <v>73</v>
      </c>
      <c r="D35" s="61" t="s">
        <v>72</v>
      </c>
      <c r="E35" s="61">
        <v>395</v>
      </c>
      <c r="F35" s="52">
        <v>116.6</v>
      </c>
      <c r="G35" s="35">
        <v>533</v>
      </c>
      <c r="H35" s="53">
        <v>0.63349999999999995</v>
      </c>
      <c r="I35" s="62">
        <v>0.70948</v>
      </c>
      <c r="J35" s="28" t="s">
        <v>37</v>
      </c>
      <c r="K35" s="63">
        <v>0.70609999999999995</v>
      </c>
      <c r="L35" s="52">
        <v>4.0199999999999996</v>
      </c>
      <c r="M35" s="52">
        <v>21.54</v>
      </c>
      <c r="N35" s="57">
        <v>0.1128</v>
      </c>
      <c r="O35" s="40">
        <v>0.51246800000000003</v>
      </c>
      <c r="P35" s="28" t="s">
        <v>37</v>
      </c>
      <c r="Q35" s="59">
        <f t="shared" si="7"/>
        <v>-3.3161802285430753</v>
      </c>
      <c r="R35" s="59">
        <f t="shared" si="8"/>
        <v>-0.42653787493645146</v>
      </c>
      <c r="S35" s="59">
        <v>0.75</v>
      </c>
      <c r="T35" s="60">
        <v>1.0320735293655381</v>
      </c>
      <c r="U35" s="60">
        <v>1.0666862673726099</v>
      </c>
      <c r="V35" s="61" t="s">
        <v>70</v>
      </c>
    </row>
    <row r="36" spans="1:22" x14ac:dyDescent="0.25">
      <c r="A36" s="28">
        <v>13</v>
      </c>
      <c r="B36" s="28" t="s">
        <v>31</v>
      </c>
      <c r="C36" s="61" t="s">
        <v>74</v>
      </c>
      <c r="D36" s="61" t="s">
        <v>72</v>
      </c>
      <c r="E36" s="61">
        <v>395</v>
      </c>
      <c r="F36" s="52">
        <v>103.5</v>
      </c>
      <c r="G36" s="35">
        <v>808</v>
      </c>
      <c r="H36" s="53">
        <v>0.371</v>
      </c>
      <c r="I36" s="62">
        <v>0.70851799999999998</v>
      </c>
      <c r="J36" s="28" t="s">
        <v>37</v>
      </c>
      <c r="K36" s="63">
        <v>0.70650000000000002</v>
      </c>
      <c r="L36" s="52">
        <v>3.95</v>
      </c>
      <c r="M36" s="52">
        <v>20.67</v>
      </c>
      <c r="N36" s="57">
        <v>0.11550000000000001</v>
      </c>
      <c r="O36" s="40">
        <v>0.51245200000000002</v>
      </c>
      <c r="P36" s="28" t="s">
        <v>37</v>
      </c>
      <c r="Q36" s="59">
        <f t="shared" si="7"/>
        <v>-3.6282913088769853</v>
      </c>
      <c r="R36" s="59">
        <f t="shared" si="8"/>
        <v>-0.41281138790035588</v>
      </c>
      <c r="S36" s="59">
        <v>0.31</v>
      </c>
      <c r="T36" s="60">
        <v>1.0851994096389939</v>
      </c>
      <c r="U36" s="60">
        <v>1.1032256769664885</v>
      </c>
      <c r="V36" s="61" t="s">
        <v>70</v>
      </c>
    </row>
    <row r="37" spans="1:22" x14ac:dyDescent="0.25">
      <c r="A37" s="28">
        <v>14</v>
      </c>
      <c r="B37" s="28" t="s">
        <v>31</v>
      </c>
      <c r="C37" s="61" t="s">
        <v>75</v>
      </c>
      <c r="D37" s="61" t="s">
        <v>76</v>
      </c>
      <c r="E37" s="61">
        <v>395</v>
      </c>
      <c r="F37" s="52">
        <v>121.3</v>
      </c>
      <c r="G37" s="35">
        <v>615</v>
      </c>
      <c r="H37" s="53">
        <v>0.57120000000000004</v>
      </c>
      <c r="I37" s="62">
        <v>0.71115399999999995</v>
      </c>
      <c r="J37" s="28" t="s">
        <v>37</v>
      </c>
      <c r="K37" s="63">
        <v>0.70789999999999997</v>
      </c>
      <c r="L37" s="52">
        <v>2.4300000000000002</v>
      </c>
      <c r="M37" s="52">
        <v>11.59</v>
      </c>
      <c r="N37" s="57">
        <v>0.127</v>
      </c>
      <c r="O37" s="40">
        <v>0.51232900000000003</v>
      </c>
      <c r="P37" s="28" t="s">
        <v>37</v>
      </c>
      <c r="Q37" s="59">
        <f t="shared" si="7"/>
        <v>-6.0276452389407265</v>
      </c>
      <c r="R37" s="59">
        <f t="shared" si="8"/>
        <v>-0.3543467208947636</v>
      </c>
      <c r="S37" s="59">
        <v>-2.5099999999999998</v>
      </c>
      <c r="T37" s="60">
        <v>1.4444296343165226</v>
      </c>
      <c r="U37" s="60">
        <v>1.3458373380617994</v>
      </c>
      <c r="V37" s="61" t="s">
        <v>70</v>
      </c>
    </row>
    <row r="38" spans="1:22" x14ac:dyDescent="0.25">
      <c r="A38" s="28">
        <v>15</v>
      </c>
      <c r="B38" s="28" t="s">
        <v>31</v>
      </c>
      <c r="C38" s="61" t="s">
        <v>77</v>
      </c>
      <c r="D38" s="61" t="s">
        <v>76</v>
      </c>
      <c r="E38" s="61">
        <v>395</v>
      </c>
      <c r="F38" s="52">
        <v>99.1</v>
      </c>
      <c r="G38" s="35">
        <v>605</v>
      </c>
      <c r="H38" s="53">
        <v>0.47439999999999999</v>
      </c>
      <c r="I38" s="62">
        <v>0.71093099999999998</v>
      </c>
      <c r="J38" s="28" t="s">
        <v>37</v>
      </c>
      <c r="K38" s="63">
        <v>0.70830000000000004</v>
      </c>
      <c r="L38" s="52">
        <v>2.94</v>
      </c>
      <c r="M38" s="52">
        <v>14.25</v>
      </c>
      <c r="N38" s="57">
        <v>0.12470000000000001</v>
      </c>
      <c r="O38" s="40">
        <v>0.51233399999999996</v>
      </c>
      <c r="P38" s="28" t="s">
        <v>37</v>
      </c>
      <c r="Q38" s="59">
        <f t="shared" si="7"/>
        <v>-5.9301105263376286</v>
      </c>
      <c r="R38" s="59">
        <f t="shared" si="8"/>
        <v>-0.36603965429588203</v>
      </c>
      <c r="S38" s="59">
        <v>-2.31</v>
      </c>
      <c r="T38" s="60">
        <v>1.398658328647165</v>
      </c>
      <c r="U38" s="60">
        <v>1.3284590815148165</v>
      </c>
      <c r="V38" s="61" t="s">
        <v>70</v>
      </c>
    </row>
    <row r="39" spans="1:22" x14ac:dyDescent="0.25">
      <c r="A39" s="28">
        <v>16</v>
      </c>
      <c r="B39" s="28" t="s">
        <v>31</v>
      </c>
      <c r="C39" s="65" t="s">
        <v>78</v>
      </c>
      <c r="D39" s="28" t="s">
        <v>79</v>
      </c>
      <c r="E39" s="61">
        <v>390</v>
      </c>
      <c r="F39" s="28">
        <v>168.2</v>
      </c>
      <c r="G39" s="28">
        <v>491.4</v>
      </c>
      <c r="H39" s="28">
        <v>1.0309999999999999</v>
      </c>
      <c r="I39" s="28">
        <v>0.71330000000000005</v>
      </c>
      <c r="J39" s="58">
        <v>6.0000000000000002E-6</v>
      </c>
      <c r="K39" s="63">
        <v>0.70760000000000001</v>
      </c>
      <c r="L39" s="52">
        <v>3.2570000000000001</v>
      </c>
      <c r="M39" s="52">
        <v>15.98</v>
      </c>
      <c r="N39" s="57">
        <v>0.12559999999999999</v>
      </c>
      <c r="O39" s="40">
        <v>0.51245600000000002</v>
      </c>
      <c r="P39" s="58">
        <v>9.0000000000000002E-6</v>
      </c>
      <c r="Q39" s="59">
        <f t="shared" si="7"/>
        <v>-3.5502635387940629</v>
      </c>
      <c r="R39" s="59">
        <f t="shared" si="8"/>
        <v>-0.36146415861718362</v>
      </c>
      <c r="S39" s="59">
        <v>-0.01</v>
      </c>
      <c r="T39" s="60">
        <v>1.2024970239298836</v>
      </c>
      <c r="U39" s="60">
        <v>1.137995459704257</v>
      </c>
      <c r="V39" s="61" t="s">
        <v>80</v>
      </c>
    </row>
    <row r="40" spans="1:22" x14ac:dyDescent="0.25">
      <c r="A40" s="28">
        <v>17</v>
      </c>
      <c r="B40" s="28" t="s">
        <v>31</v>
      </c>
      <c r="C40" s="65" t="s">
        <v>81</v>
      </c>
      <c r="D40" s="28" t="s">
        <v>79</v>
      </c>
      <c r="E40" s="61">
        <v>390</v>
      </c>
      <c r="F40" s="28">
        <v>137.1</v>
      </c>
      <c r="G40" s="28">
        <v>453.6</v>
      </c>
      <c r="H40" s="28">
        <v>0.88749999999999996</v>
      </c>
      <c r="I40" s="28">
        <v>0.71218400000000004</v>
      </c>
      <c r="J40" s="58">
        <v>7.9999999999999996E-6</v>
      </c>
      <c r="K40" s="63">
        <v>0.70730000000000004</v>
      </c>
      <c r="L40" s="52">
        <v>3.8039999999999998</v>
      </c>
      <c r="M40" s="52">
        <v>17.95</v>
      </c>
      <c r="N40" s="57">
        <v>0.1268</v>
      </c>
      <c r="O40" s="40">
        <v>0.51244299999999998</v>
      </c>
      <c r="P40" s="58">
        <v>7.9999999999999996E-6</v>
      </c>
      <c r="Q40" s="59">
        <f t="shared" si="7"/>
        <v>-3.803853791565226</v>
      </c>
      <c r="R40" s="59">
        <f t="shared" si="8"/>
        <v>-0.35536349771225217</v>
      </c>
      <c r="S40" s="59">
        <v>-0.32</v>
      </c>
      <c r="T40" s="60">
        <v>1.2418176148346853</v>
      </c>
      <c r="U40" s="60">
        <v>1.1635237088836525</v>
      </c>
      <c r="V40" s="61" t="s">
        <v>80</v>
      </c>
    </row>
    <row r="41" spans="1:22" x14ac:dyDescent="0.25">
      <c r="A41" s="28">
        <v>18</v>
      </c>
      <c r="B41" s="28" t="s">
        <v>31</v>
      </c>
      <c r="C41" s="65" t="s">
        <v>82</v>
      </c>
      <c r="D41" s="28" t="s">
        <v>79</v>
      </c>
      <c r="E41" s="61">
        <v>390</v>
      </c>
      <c r="F41" s="28">
        <v>169.4</v>
      </c>
      <c r="G41" s="28">
        <v>435.8</v>
      </c>
      <c r="H41" s="28">
        <v>1.0980000000000001</v>
      </c>
      <c r="I41" s="28">
        <v>0.71331500000000003</v>
      </c>
      <c r="J41" s="58">
        <v>9.0000000000000002E-6</v>
      </c>
      <c r="K41" s="63">
        <v>0.70720000000000005</v>
      </c>
      <c r="L41" s="52">
        <v>3.698</v>
      </c>
      <c r="M41" s="52">
        <v>18.16</v>
      </c>
      <c r="N41" s="57">
        <v>0.12709999999999999</v>
      </c>
      <c r="O41" s="40">
        <v>0.51246800000000003</v>
      </c>
      <c r="P41" s="58">
        <v>6.0000000000000002E-6</v>
      </c>
      <c r="Q41" s="59">
        <f t="shared" si="7"/>
        <v>-3.3161802285430753</v>
      </c>
      <c r="R41" s="59">
        <f t="shared" si="8"/>
        <v>-0.35383833248601937</v>
      </c>
      <c r="S41" s="59">
        <v>0.15</v>
      </c>
      <c r="T41" s="60">
        <v>1.2022213576301757</v>
      </c>
      <c r="U41" s="60">
        <v>1.125012147485168</v>
      </c>
      <c r="V41" s="61" t="s">
        <v>80</v>
      </c>
    </row>
    <row r="42" spans="1:22" x14ac:dyDescent="0.25">
      <c r="A42" s="28">
        <v>19</v>
      </c>
      <c r="B42" s="28" t="s">
        <v>31</v>
      </c>
      <c r="C42" s="65" t="s">
        <v>83</v>
      </c>
      <c r="D42" s="65" t="s">
        <v>84</v>
      </c>
      <c r="E42" s="61">
        <v>390</v>
      </c>
      <c r="F42" s="28">
        <v>157.9</v>
      </c>
      <c r="G42" s="28">
        <v>642.70000000000005</v>
      </c>
      <c r="H42" s="28">
        <v>0.73939999999999995</v>
      </c>
      <c r="I42" s="28">
        <v>0.71142499999999997</v>
      </c>
      <c r="J42" s="58">
        <v>1.2999999999999999E-5</v>
      </c>
      <c r="K42" s="63">
        <v>0.70730000000000004</v>
      </c>
      <c r="L42" s="52">
        <v>3.3450000000000002</v>
      </c>
      <c r="M42" s="52">
        <v>15.87</v>
      </c>
      <c r="N42" s="57">
        <v>0.12379999999999999</v>
      </c>
      <c r="O42" s="40">
        <v>0.51245600000000002</v>
      </c>
      <c r="P42" s="58">
        <v>5.0000000000000004E-6</v>
      </c>
      <c r="Q42" s="59">
        <f t="shared" si="7"/>
        <v>-3.5502635387940629</v>
      </c>
      <c r="R42" s="59">
        <f t="shared" si="8"/>
        <v>-0.37061514997458067</v>
      </c>
      <c r="S42" s="59">
        <v>0.08</v>
      </c>
      <c r="T42" s="60">
        <v>1.1784593959123237</v>
      </c>
      <c r="U42" s="60">
        <v>1.1306896920409157</v>
      </c>
      <c r="V42" s="61" t="s">
        <v>80</v>
      </c>
    </row>
    <row r="43" spans="1:22" x14ac:dyDescent="0.25">
      <c r="A43" s="28">
        <v>20</v>
      </c>
      <c r="B43" s="28" t="s">
        <v>31</v>
      </c>
      <c r="C43" s="65" t="s">
        <v>85</v>
      </c>
      <c r="D43" s="65" t="s">
        <v>84</v>
      </c>
      <c r="E43" s="61">
        <v>390</v>
      </c>
      <c r="F43" s="28">
        <v>60.26</v>
      </c>
      <c r="G43" s="28">
        <v>365.1</v>
      </c>
      <c r="H43" s="28">
        <v>0.46050000000000002</v>
      </c>
      <c r="I43" s="28">
        <v>0.71002299999999996</v>
      </c>
      <c r="J43" s="58">
        <v>1.1E-5</v>
      </c>
      <c r="K43" s="63">
        <v>0.70750000000000002</v>
      </c>
      <c r="L43" s="52">
        <v>3.2069999999999999</v>
      </c>
      <c r="M43" s="52">
        <v>15.63</v>
      </c>
      <c r="N43" s="57">
        <v>0.12509999999999999</v>
      </c>
      <c r="O43" s="40">
        <v>0.51246400000000003</v>
      </c>
      <c r="P43" s="58">
        <v>6.9999999999999999E-6</v>
      </c>
      <c r="Q43" s="59">
        <f t="shared" si="7"/>
        <v>-3.3942079986271079</v>
      </c>
      <c r="R43" s="59">
        <f t="shared" si="8"/>
        <v>-0.364006100660905</v>
      </c>
      <c r="S43" s="59">
        <v>0.17</v>
      </c>
      <c r="T43" s="60">
        <v>1.1819916916910505</v>
      </c>
      <c r="U43" s="60">
        <v>1.1232515805961436</v>
      </c>
      <c r="V43" s="61" t="s">
        <v>80</v>
      </c>
    </row>
    <row r="44" spans="1:22" x14ac:dyDescent="0.25">
      <c r="A44" s="28">
        <v>21</v>
      </c>
      <c r="B44" s="28" t="s">
        <v>31</v>
      </c>
      <c r="C44" s="65" t="s">
        <v>86</v>
      </c>
      <c r="D44" s="65" t="s">
        <v>84</v>
      </c>
      <c r="E44" s="61">
        <v>390</v>
      </c>
      <c r="F44" s="28">
        <v>57.48</v>
      </c>
      <c r="G44" s="28">
        <v>374.2</v>
      </c>
      <c r="H44" s="28">
        <v>0.4597</v>
      </c>
      <c r="I44" s="28">
        <v>0.71009800000000001</v>
      </c>
      <c r="J44" s="58">
        <v>7.9999999999999996E-6</v>
      </c>
      <c r="K44" s="63">
        <v>0.70750000000000002</v>
      </c>
      <c r="L44" s="52">
        <v>3.1520000000000001</v>
      </c>
      <c r="M44" s="52">
        <v>15.32</v>
      </c>
      <c r="N44" s="57">
        <v>0.12470000000000001</v>
      </c>
      <c r="O44" s="40">
        <v>0.512459</v>
      </c>
      <c r="P44" s="58">
        <v>9.0000000000000002E-6</v>
      </c>
      <c r="Q44" s="59">
        <f t="shared" si="7"/>
        <v>-3.491742711231316</v>
      </c>
      <c r="R44" s="59">
        <f t="shared" si="8"/>
        <v>-0.36603965429588203</v>
      </c>
      <c r="S44" s="59">
        <v>0.1</v>
      </c>
      <c r="T44" s="60">
        <v>1.1852311264688753</v>
      </c>
      <c r="U44" s="60">
        <v>1.1295747424467169</v>
      </c>
      <c r="V44" s="61" t="s">
        <v>80</v>
      </c>
    </row>
    <row r="45" spans="1:22" x14ac:dyDescent="0.25">
      <c r="A45" s="28">
        <v>22</v>
      </c>
      <c r="B45" s="28" t="s">
        <v>23</v>
      </c>
      <c r="C45" s="29" t="s">
        <v>87</v>
      </c>
      <c r="D45" s="28" t="s">
        <v>88</v>
      </c>
      <c r="E45" s="28">
        <v>390</v>
      </c>
      <c r="F45" s="28">
        <v>60.29</v>
      </c>
      <c r="G45" s="28">
        <v>318</v>
      </c>
      <c r="H45" s="28">
        <v>0.54885799999999996</v>
      </c>
      <c r="I45" s="28">
        <v>0.71278399999999997</v>
      </c>
      <c r="J45" s="58">
        <v>7.7999999999999999E-5</v>
      </c>
      <c r="K45" s="63">
        <v>0.70973600000000003</v>
      </c>
      <c r="L45" s="52">
        <v>4.55</v>
      </c>
      <c r="M45" s="52">
        <v>20.73</v>
      </c>
      <c r="N45" s="57">
        <v>0.132798</v>
      </c>
      <c r="O45" s="40">
        <v>0.51224400000000003</v>
      </c>
      <c r="P45" s="58">
        <v>1.2E-5</v>
      </c>
      <c r="Q45" s="59">
        <f t="shared" si="7"/>
        <v>-7.6857353532122641</v>
      </c>
      <c r="R45" s="59">
        <f t="shared" si="8"/>
        <v>-0.32487036095577027</v>
      </c>
      <c r="S45" s="59">
        <v>-4.5</v>
      </c>
      <c r="T45" s="60">
        <v>1.7070241993809769</v>
      </c>
      <c r="U45" s="60">
        <v>1.5036887407797765</v>
      </c>
      <c r="V45" s="61" t="s">
        <v>89</v>
      </c>
    </row>
    <row r="46" spans="1:22" x14ac:dyDescent="0.25">
      <c r="A46" s="41">
        <v>23</v>
      </c>
      <c r="B46" s="41" t="s">
        <v>23</v>
      </c>
      <c r="C46" s="49" t="s">
        <v>90</v>
      </c>
      <c r="D46" s="41" t="s">
        <v>88</v>
      </c>
      <c r="E46" s="41">
        <v>390</v>
      </c>
      <c r="F46" s="41">
        <v>65.400000000000006</v>
      </c>
      <c r="G46" s="41">
        <v>326</v>
      </c>
      <c r="H46" s="41">
        <v>0.58066399999999996</v>
      </c>
      <c r="I46" s="41">
        <v>0.71258100000000002</v>
      </c>
      <c r="J46" s="66">
        <v>1.5E-5</v>
      </c>
      <c r="K46" s="67">
        <v>0.70935700000000002</v>
      </c>
      <c r="L46" s="68">
        <v>4.6900000000000004</v>
      </c>
      <c r="M46" s="68">
        <v>20.98</v>
      </c>
      <c r="N46" s="69">
        <v>0.135132</v>
      </c>
      <c r="O46" s="70">
        <v>0.51223700000000005</v>
      </c>
      <c r="P46" s="66">
        <v>1.2E-5</v>
      </c>
      <c r="Q46" s="71">
        <f t="shared" si="7"/>
        <v>-7.8222839508579334</v>
      </c>
      <c r="R46" s="71">
        <f t="shared" si="8"/>
        <v>-0.31300457549567873</v>
      </c>
      <c r="S46" s="71">
        <v>-4.76</v>
      </c>
      <c r="T46" s="72">
        <v>1.7710738064403662</v>
      </c>
      <c r="U46" s="72">
        <v>1.524235683668115</v>
      </c>
      <c r="V46" s="73" t="s">
        <v>89</v>
      </c>
    </row>
    <row r="47" spans="1:22" x14ac:dyDescent="0.25">
      <c r="A47" s="154" t="s">
        <v>91</v>
      </c>
      <c r="B47" s="18"/>
      <c r="C47" s="18"/>
      <c r="D47" s="18"/>
      <c r="E47" s="19"/>
      <c r="F47" s="20"/>
      <c r="G47" s="20"/>
      <c r="H47" s="24"/>
      <c r="I47" s="22"/>
      <c r="J47" s="33"/>
      <c r="K47" s="24"/>
      <c r="L47" s="20"/>
      <c r="M47" s="20"/>
      <c r="N47" s="24"/>
      <c r="O47" s="22"/>
      <c r="P47" s="25"/>
      <c r="Q47" s="26"/>
      <c r="R47" s="26"/>
      <c r="S47" s="20"/>
      <c r="T47" s="50"/>
      <c r="U47" s="50"/>
      <c r="V47" s="18"/>
    </row>
    <row r="48" spans="1:22" x14ac:dyDescent="0.25">
      <c r="A48" s="61">
        <v>1</v>
      </c>
      <c r="B48" s="28" t="s">
        <v>92</v>
      </c>
      <c r="C48" s="28" t="s">
        <v>93</v>
      </c>
      <c r="D48" s="28" t="s">
        <v>25</v>
      </c>
      <c r="E48" s="74">
        <v>350</v>
      </c>
      <c r="F48" s="35">
        <v>173.2</v>
      </c>
      <c r="G48" s="35">
        <v>24.3</v>
      </c>
      <c r="H48" s="57">
        <v>20.861000000000001</v>
      </c>
      <c r="I48" s="40">
        <v>0.82939200000000002</v>
      </c>
      <c r="J48" s="58">
        <v>1.5E-5</v>
      </c>
      <c r="K48" s="63">
        <v>0.72545475990355368</v>
      </c>
      <c r="L48" s="52">
        <v>6.0629999999999997</v>
      </c>
      <c r="M48" s="52">
        <v>31.077999999999999</v>
      </c>
      <c r="N48" s="57">
        <v>0.11799999999999999</v>
      </c>
      <c r="O48" s="40">
        <v>0.51244800000000001</v>
      </c>
      <c r="P48" s="58">
        <v>6.0000000000000002E-6</v>
      </c>
      <c r="Q48" s="59">
        <v>-3.7063190789610179</v>
      </c>
      <c r="R48" s="59">
        <v>-0.40010167768174898</v>
      </c>
      <c r="S48" s="59">
        <v>-0.19142584052685274</v>
      </c>
      <c r="T48" s="36">
        <v>1.1198623837395263</v>
      </c>
      <c r="U48" s="36">
        <v>1.1198623837395263</v>
      </c>
      <c r="V48" s="75" t="s">
        <v>58</v>
      </c>
    </row>
    <row r="49" spans="1:22" x14ac:dyDescent="0.25">
      <c r="A49" s="61">
        <v>2</v>
      </c>
      <c r="B49" s="28" t="s">
        <v>92</v>
      </c>
      <c r="C49" s="28" t="s">
        <v>94</v>
      </c>
      <c r="D49" s="28" t="s">
        <v>25</v>
      </c>
      <c r="E49" s="76">
        <v>350</v>
      </c>
      <c r="F49" s="35">
        <v>113.8</v>
      </c>
      <c r="G49" s="35">
        <v>211.1</v>
      </c>
      <c r="H49" s="53">
        <v>1.5609999999999999</v>
      </c>
      <c r="I49" s="62">
        <v>0.71595299999999995</v>
      </c>
      <c r="J49" s="58">
        <v>1.5E-5</v>
      </c>
      <c r="K49" s="63">
        <v>0.70817551896886277</v>
      </c>
      <c r="L49" s="52">
        <v>5.6710000000000003</v>
      </c>
      <c r="M49" s="52">
        <v>29.504000000000001</v>
      </c>
      <c r="N49" s="57">
        <v>0.1163</v>
      </c>
      <c r="O49" s="40">
        <v>0.512401</v>
      </c>
      <c r="P49" s="58">
        <v>1.2E-5</v>
      </c>
      <c r="Q49" s="59">
        <v>-4.6231453774403519</v>
      </c>
      <c r="R49" s="59">
        <v>-0.40874428063040169</v>
      </c>
      <c r="S49" s="59">
        <v>-1.0323268721022729</v>
      </c>
      <c r="T49" s="36">
        <v>1.1737344925973963</v>
      </c>
      <c r="U49" s="36">
        <v>1.1883577033367612</v>
      </c>
      <c r="V49" s="75" t="s">
        <v>58</v>
      </c>
    </row>
    <row r="50" spans="1:22" x14ac:dyDescent="0.25">
      <c r="A50" s="61">
        <v>3</v>
      </c>
      <c r="B50" s="28" t="s">
        <v>92</v>
      </c>
      <c r="C50" s="28" t="s">
        <v>95</v>
      </c>
      <c r="D50" s="28" t="s">
        <v>25</v>
      </c>
      <c r="E50" s="76">
        <v>350</v>
      </c>
      <c r="F50" s="35">
        <v>96.15</v>
      </c>
      <c r="G50" s="35">
        <v>369.9</v>
      </c>
      <c r="H50" s="53">
        <v>0.75229999999999997</v>
      </c>
      <c r="I50" s="62">
        <v>0.712449</v>
      </c>
      <c r="J50" s="58">
        <v>1.5E-5</v>
      </c>
      <c r="K50" s="63">
        <v>0.70870076234482737</v>
      </c>
      <c r="L50" s="52">
        <v>5.681</v>
      </c>
      <c r="M50" s="52">
        <v>28.45</v>
      </c>
      <c r="N50" s="57">
        <v>0.1208</v>
      </c>
      <c r="O50" s="40">
        <v>0.51241000000000003</v>
      </c>
      <c r="P50" s="58">
        <v>6.9999999999999999E-6</v>
      </c>
      <c r="Q50" s="59">
        <v>-4.4475828947521112</v>
      </c>
      <c r="R50" s="59">
        <v>-0.38586680223690906</v>
      </c>
      <c r="S50" s="59">
        <v>-1.0577430371008649</v>
      </c>
      <c r="T50" s="36">
        <v>1.215756346805368</v>
      </c>
      <c r="U50" s="36">
        <v>1.1904425450363056</v>
      </c>
      <c r="V50" s="75" t="s">
        <v>58</v>
      </c>
    </row>
    <row r="51" spans="1:22" x14ac:dyDescent="0.25">
      <c r="A51" s="61">
        <v>4</v>
      </c>
      <c r="B51" s="28" t="s">
        <v>92</v>
      </c>
      <c r="C51" s="28" t="s">
        <v>96</v>
      </c>
      <c r="D51" s="28" t="s">
        <v>25</v>
      </c>
      <c r="E51" s="76">
        <v>350</v>
      </c>
      <c r="F51" s="35">
        <v>189.5</v>
      </c>
      <c r="G51" s="35">
        <v>23.48</v>
      </c>
      <c r="H51" s="53">
        <v>23.667000000000002</v>
      </c>
      <c r="I51" s="62">
        <v>0.84457800000000005</v>
      </c>
      <c r="J51" s="58">
        <v>1.5E-5</v>
      </c>
      <c r="K51" s="63">
        <v>0.72666022705706368</v>
      </c>
      <c r="L51" s="52">
        <v>5.4169999999999998</v>
      </c>
      <c r="M51" s="52">
        <v>28.39</v>
      </c>
      <c r="N51" s="57">
        <v>0.1154</v>
      </c>
      <c r="O51" s="40">
        <v>0.51238899999999998</v>
      </c>
      <c r="P51" s="58">
        <v>5.0000000000000004E-6</v>
      </c>
      <c r="Q51" s="59">
        <v>-4.8572286876913395</v>
      </c>
      <c r="R51" s="59">
        <v>-0.41331977630910022</v>
      </c>
      <c r="S51" s="59">
        <v>-1.2262144528158943</v>
      </c>
      <c r="T51" s="36">
        <v>1.1815682830157332</v>
      </c>
      <c r="U51" s="36">
        <v>1.2041447209085223</v>
      </c>
      <c r="V51" s="75" t="s">
        <v>58</v>
      </c>
    </row>
    <row r="52" spans="1:22" x14ac:dyDescent="0.25">
      <c r="A52" s="61">
        <v>5</v>
      </c>
      <c r="B52" s="28" t="s">
        <v>92</v>
      </c>
      <c r="C52" s="28" t="s">
        <v>97</v>
      </c>
      <c r="D52" s="28" t="s">
        <v>25</v>
      </c>
      <c r="E52" s="76">
        <v>350</v>
      </c>
      <c r="F52" s="35">
        <v>186.3</v>
      </c>
      <c r="G52" s="35">
        <v>21.33</v>
      </c>
      <c r="H52" s="53">
        <v>25.655999999999999</v>
      </c>
      <c r="I52" s="62">
        <v>0.860626</v>
      </c>
      <c r="J52" s="58">
        <v>1.2999999999999999E-5</v>
      </c>
      <c r="K52" s="63">
        <v>0.73279829126530716</v>
      </c>
      <c r="L52" s="52">
        <v>6.5259999999999998</v>
      </c>
      <c r="M52" s="52">
        <v>35.637</v>
      </c>
      <c r="N52" s="57">
        <v>0.1108</v>
      </c>
      <c r="O52" s="40">
        <v>0.51237999999999995</v>
      </c>
      <c r="P52" s="58">
        <v>9.0000000000000002E-6</v>
      </c>
      <c r="Q52" s="59">
        <v>-5.0327911703795802</v>
      </c>
      <c r="R52" s="59">
        <v>-0.43670564311133708</v>
      </c>
      <c r="S52" s="59">
        <v>-1.196332095646484</v>
      </c>
      <c r="T52" s="36">
        <v>1.1421404713069163</v>
      </c>
      <c r="U52" s="36">
        <v>1.20169602683842</v>
      </c>
      <c r="V52" s="75" t="s">
        <v>58</v>
      </c>
    </row>
    <row r="53" spans="1:22" x14ac:dyDescent="0.25">
      <c r="A53" s="61">
        <v>6</v>
      </c>
      <c r="B53" s="28" t="s">
        <v>92</v>
      </c>
      <c r="C53" s="28" t="s">
        <v>98</v>
      </c>
      <c r="D53" s="28" t="s">
        <v>25</v>
      </c>
      <c r="E53" s="76">
        <v>350</v>
      </c>
      <c r="F53" s="35">
        <v>184</v>
      </c>
      <c r="G53" s="35">
        <v>26.07</v>
      </c>
      <c r="H53" s="53">
        <v>20.658000000000001</v>
      </c>
      <c r="I53" s="62">
        <v>0.82770200000000005</v>
      </c>
      <c r="J53" s="58">
        <v>1.5E-5</v>
      </c>
      <c r="K53" s="63">
        <v>0.72477618120356702</v>
      </c>
      <c r="L53" s="52">
        <v>2.1389999999999998</v>
      </c>
      <c r="M53" s="52">
        <v>8.6519999999999992</v>
      </c>
      <c r="N53" s="57">
        <v>0.14960000000000001</v>
      </c>
      <c r="O53" s="40">
        <v>0.51240600000000003</v>
      </c>
      <c r="P53" s="58">
        <v>5.0000000000000004E-6</v>
      </c>
      <c r="Q53" s="59">
        <v>-4.5256106648361438</v>
      </c>
      <c r="R53" s="59">
        <v>-0.2394509405185562</v>
      </c>
      <c r="S53" s="59">
        <v>-2.4220341523806272</v>
      </c>
      <c r="T53" s="36">
        <v>1.7700201992212963</v>
      </c>
      <c r="U53" s="36">
        <v>1.3016079920185937</v>
      </c>
      <c r="V53" s="75" t="s">
        <v>58</v>
      </c>
    </row>
    <row r="54" spans="1:22" x14ac:dyDescent="0.25">
      <c r="A54" s="61">
        <v>7</v>
      </c>
      <c r="B54" s="28" t="s">
        <v>92</v>
      </c>
      <c r="C54" s="28" t="s">
        <v>99</v>
      </c>
      <c r="D54" s="28" t="s">
        <v>25</v>
      </c>
      <c r="E54" s="76">
        <v>350</v>
      </c>
      <c r="F54" s="35">
        <v>175.5</v>
      </c>
      <c r="G54" s="35">
        <v>105.2</v>
      </c>
      <c r="H54" s="53">
        <v>4.84</v>
      </c>
      <c r="I54" s="62">
        <v>0.73685800000000001</v>
      </c>
      <c r="J54" s="58">
        <v>1.5E-5</v>
      </c>
      <c r="K54" s="63">
        <v>0.71274332466963231</v>
      </c>
      <c r="L54" s="52">
        <v>4.6159999999999997</v>
      </c>
      <c r="M54" s="52">
        <v>25.390999999999998</v>
      </c>
      <c r="N54" s="57">
        <v>0.11</v>
      </c>
      <c r="O54" s="40">
        <v>0.51243499999999997</v>
      </c>
      <c r="P54" s="58">
        <v>6.9999999999999999E-6</v>
      </c>
      <c r="Q54" s="59">
        <v>-3.959909331732181</v>
      </c>
      <c r="R54" s="59">
        <v>-0.44077275038129138</v>
      </c>
      <c r="S54" s="59">
        <v>-8.772071963253536E-2</v>
      </c>
      <c r="T54" s="36">
        <v>1.0526697535490139</v>
      </c>
      <c r="U54" s="36">
        <v>1.1113858233223919</v>
      </c>
      <c r="V54" s="75" t="s">
        <v>58</v>
      </c>
    </row>
    <row r="55" spans="1:22" x14ac:dyDescent="0.25">
      <c r="A55" s="61">
        <v>8</v>
      </c>
      <c r="B55" s="28" t="s">
        <v>92</v>
      </c>
      <c r="C55" s="28" t="s">
        <v>100</v>
      </c>
      <c r="D55" s="28" t="s">
        <v>101</v>
      </c>
      <c r="E55" s="76">
        <v>362</v>
      </c>
      <c r="F55" s="35">
        <v>35.47</v>
      </c>
      <c r="G55" s="35">
        <v>443.7</v>
      </c>
      <c r="H55" s="53">
        <v>0.23119999999999999</v>
      </c>
      <c r="I55" s="62">
        <v>0.70570699999999997</v>
      </c>
      <c r="J55" s="58">
        <v>1.2999999999999999E-5</v>
      </c>
      <c r="K55" s="63">
        <v>0.70451547969821826</v>
      </c>
      <c r="L55" s="52">
        <v>3.6040000000000001</v>
      </c>
      <c r="M55" s="52">
        <v>15.321999999999999</v>
      </c>
      <c r="N55" s="57">
        <v>0.14230000000000001</v>
      </c>
      <c r="O55" s="40">
        <v>0.51273299999999999</v>
      </c>
      <c r="P55" s="58">
        <v>9.0000000000000002E-6</v>
      </c>
      <c r="Q55" s="59">
        <v>1.8531595394799538</v>
      </c>
      <c r="R55" s="59">
        <v>-0.27656329435688864</v>
      </c>
      <c r="S55" s="59">
        <v>4.3660689446655159</v>
      </c>
      <c r="T55" s="36">
        <v>0.8929139960529292</v>
      </c>
      <c r="U55" s="36">
        <v>0.75799754538592168</v>
      </c>
      <c r="V55" s="75" t="s">
        <v>102</v>
      </c>
    </row>
    <row r="56" spans="1:22" x14ac:dyDescent="0.25">
      <c r="A56" s="61">
        <v>9</v>
      </c>
      <c r="B56" s="28" t="s">
        <v>92</v>
      </c>
      <c r="C56" s="28" t="s">
        <v>103</v>
      </c>
      <c r="D56" s="28" t="s">
        <v>101</v>
      </c>
      <c r="E56" s="76">
        <v>362</v>
      </c>
      <c r="F56" s="35">
        <v>54.97</v>
      </c>
      <c r="G56" s="35">
        <v>344.7</v>
      </c>
      <c r="H56" s="53">
        <v>0.46129999999999999</v>
      </c>
      <c r="I56" s="62">
        <v>0.70740800000000004</v>
      </c>
      <c r="J56" s="58">
        <v>1.5E-5</v>
      </c>
      <c r="K56" s="63">
        <v>0.70503062839441222</v>
      </c>
      <c r="L56" s="52">
        <v>4.2889999999999997</v>
      </c>
      <c r="M56" s="52">
        <v>18.372</v>
      </c>
      <c r="N56" s="57">
        <v>0.14119999999999999</v>
      </c>
      <c r="O56" s="40">
        <v>0.51267799999999997</v>
      </c>
      <c r="P56" s="58">
        <v>5.0000000000000004E-6</v>
      </c>
      <c r="Q56" s="59">
        <v>0.78027770083144432</v>
      </c>
      <c r="R56" s="59">
        <v>-0.28215556685307586</v>
      </c>
      <c r="S56" s="59">
        <v>3.3439996123718623</v>
      </c>
      <c r="T56" s="36">
        <v>0.99497502596919007</v>
      </c>
      <c r="U56" s="36">
        <v>0.84144596324254894</v>
      </c>
      <c r="V56" s="75" t="s">
        <v>102</v>
      </c>
    </row>
    <row r="57" spans="1:22" x14ac:dyDescent="0.25">
      <c r="A57" s="61">
        <v>10</v>
      </c>
      <c r="B57" s="28" t="s">
        <v>92</v>
      </c>
      <c r="C57" s="28" t="s">
        <v>104</v>
      </c>
      <c r="D57" s="28" t="s">
        <v>101</v>
      </c>
      <c r="E57" s="76">
        <v>362</v>
      </c>
      <c r="F57" s="35">
        <v>46.75</v>
      </c>
      <c r="G57" s="35">
        <v>395.5</v>
      </c>
      <c r="H57" s="53">
        <v>0.34189999999999998</v>
      </c>
      <c r="I57" s="62">
        <v>0.70633299999999999</v>
      </c>
      <c r="J57" s="58">
        <v>1.4E-5</v>
      </c>
      <c r="K57" s="63">
        <v>0.70457097235649147</v>
      </c>
      <c r="L57" s="52">
        <v>4.0010000000000003</v>
      </c>
      <c r="M57" s="52">
        <v>16.870999999999999</v>
      </c>
      <c r="N57" s="57">
        <v>0.14349999999999999</v>
      </c>
      <c r="O57" s="40">
        <v>0.51269900000000002</v>
      </c>
      <c r="P57" s="58">
        <v>5.0000000000000004E-6</v>
      </c>
      <c r="Q57" s="59">
        <v>1.1899234937717829</v>
      </c>
      <c r="R57" s="59">
        <v>-0.27046263345195742</v>
      </c>
      <c r="S57" s="59">
        <v>3.6474010738429588</v>
      </c>
      <c r="T57" s="36">
        <v>0.98198633925816059</v>
      </c>
      <c r="U57" s="36">
        <v>0.8166860984187706</v>
      </c>
      <c r="V57" s="75" t="s">
        <v>102</v>
      </c>
    </row>
    <row r="58" spans="1:22" x14ac:dyDescent="0.25">
      <c r="A58" s="61">
        <v>11</v>
      </c>
      <c r="B58" s="28" t="s">
        <v>92</v>
      </c>
      <c r="C58" s="28" t="s">
        <v>105</v>
      </c>
      <c r="D58" s="77" t="s">
        <v>39</v>
      </c>
      <c r="E58" s="76">
        <v>362</v>
      </c>
      <c r="F58" s="35">
        <v>45.31</v>
      </c>
      <c r="G58" s="35">
        <v>357.7</v>
      </c>
      <c r="H58" s="53">
        <v>0.3664</v>
      </c>
      <c r="I58" s="62">
        <v>0.70700300000000005</v>
      </c>
      <c r="J58" s="58">
        <v>1.5E-5</v>
      </c>
      <c r="K58" s="63">
        <v>0.70511470831067125</v>
      </c>
      <c r="L58" s="52">
        <v>4.8230000000000004</v>
      </c>
      <c r="M58" s="52">
        <v>20.766999999999999</v>
      </c>
      <c r="N58" s="57">
        <v>0.14050000000000001</v>
      </c>
      <c r="O58" s="40">
        <v>0.51266699999999998</v>
      </c>
      <c r="P58" s="58">
        <v>6.9999999999999999E-6</v>
      </c>
      <c r="Q58" s="59">
        <v>0.56570133310396287</v>
      </c>
      <c r="R58" s="59">
        <v>-0.2857142857142857</v>
      </c>
      <c r="S58" s="59">
        <v>3.1617584759611059</v>
      </c>
      <c r="T58" s="36">
        <v>1.0083556270877305</v>
      </c>
      <c r="U58" s="36">
        <v>0.85631873516105705</v>
      </c>
      <c r="V58" s="75" t="s">
        <v>58</v>
      </c>
    </row>
    <row r="59" spans="1:22" x14ac:dyDescent="0.25">
      <c r="A59" s="61">
        <v>12</v>
      </c>
      <c r="B59" s="28" t="s">
        <v>92</v>
      </c>
      <c r="C59" s="28" t="s">
        <v>106</v>
      </c>
      <c r="D59" s="77" t="s">
        <v>39</v>
      </c>
      <c r="E59" s="76">
        <v>362</v>
      </c>
      <c r="F59" s="35">
        <v>105.6</v>
      </c>
      <c r="G59" s="35">
        <v>263.10000000000002</v>
      </c>
      <c r="H59" s="53">
        <v>1.1619999999999999</v>
      </c>
      <c r="I59" s="62">
        <v>0.71287500000000004</v>
      </c>
      <c r="J59" s="58">
        <v>1.4E-5</v>
      </c>
      <c r="K59" s="63">
        <v>0.70688647668395188</v>
      </c>
      <c r="L59" s="52">
        <v>5.54</v>
      </c>
      <c r="M59" s="52">
        <v>26.148</v>
      </c>
      <c r="N59" s="57">
        <v>0.12820000000000001</v>
      </c>
      <c r="O59" s="40">
        <v>0.51253599999999999</v>
      </c>
      <c r="P59" s="58">
        <v>9.0000000000000002E-6</v>
      </c>
      <c r="Q59" s="59">
        <v>-1.9897081371267333</v>
      </c>
      <c r="R59" s="59">
        <v>-0.34824605998983227</v>
      </c>
      <c r="S59" s="59">
        <v>1.1745252131528807</v>
      </c>
      <c r="T59" s="36">
        <v>1.0966882908701687</v>
      </c>
      <c r="U59" s="36">
        <v>1.0183871359291605</v>
      </c>
      <c r="V59" s="75" t="s">
        <v>58</v>
      </c>
    </row>
    <row r="60" spans="1:22" x14ac:dyDescent="0.25">
      <c r="A60" s="61">
        <v>13</v>
      </c>
      <c r="B60" s="28" t="s">
        <v>92</v>
      </c>
      <c r="C60" s="28" t="s">
        <v>107</v>
      </c>
      <c r="D60" s="77" t="s">
        <v>39</v>
      </c>
      <c r="E60" s="76">
        <v>362</v>
      </c>
      <c r="F60" s="35">
        <v>81.62</v>
      </c>
      <c r="G60" s="35">
        <v>337.6</v>
      </c>
      <c r="H60" s="53">
        <v>0.6996</v>
      </c>
      <c r="I60" s="62">
        <v>0.70952199999999999</v>
      </c>
      <c r="J60" s="58">
        <v>1.5E-5</v>
      </c>
      <c r="K60" s="63">
        <v>0.70591651728751525</v>
      </c>
      <c r="L60" s="52">
        <v>5.1109999999999998</v>
      </c>
      <c r="M60" s="52">
        <v>23.472000000000001</v>
      </c>
      <c r="N60" s="57">
        <v>0.13170000000000001</v>
      </c>
      <c r="O60" s="40">
        <v>0.51262600000000003</v>
      </c>
      <c r="P60" s="58">
        <v>5.0000000000000004E-6</v>
      </c>
      <c r="Q60" s="59">
        <v>-0.23408331024987739</v>
      </c>
      <c r="R60" s="59">
        <v>-0.33045246568378239</v>
      </c>
      <c r="S60" s="59">
        <v>2.7684738834461067</v>
      </c>
      <c r="T60" s="36">
        <v>0.97636660573577927</v>
      </c>
      <c r="U60" s="36">
        <v>0.88838385360727767</v>
      </c>
      <c r="V60" s="75" t="s">
        <v>58</v>
      </c>
    </row>
    <row r="61" spans="1:22" x14ac:dyDescent="0.25">
      <c r="A61" s="61">
        <v>14</v>
      </c>
      <c r="B61" s="28" t="s">
        <v>92</v>
      </c>
      <c r="C61" s="28" t="s">
        <v>108</v>
      </c>
      <c r="D61" s="77" t="s">
        <v>39</v>
      </c>
      <c r="E61" s="76">
        <v>362</v>
      </c>
      <c r="F61" s="35">
        <v>130.80000000000001</v>
      </c>
      <c r="G61" s="35">
        <v>237.8</v>
      </c>
      <c r="H61" s="53">
        <v>1.5920000000000001</v>
      </c>
      <c r="I61" s="62">
        <v>0.71537899999999999</v>
      </c>
      <c r="J61" s="58">
        <v>1.2E-5</v>
      </c>
      <c r="K61" s="63">
        <v>0.70717441383894264</v>
      </c>
      <c r="L61" s="52">
        <v>5.3879999999999999</v>
      </c>
      <c r="M61" s="52">
        <v>25.24</v>
      </c>
      <c r="N61" s="57">
        <v>0.12909999999999999</v>
      </c>
      <c r="O61" s="40">
        <v>0.51252600000000004</v>
      </c>
      <c r="P61" s="58">
        <v>5.0000000000000004E-6</v>
      </c>
      <c r="Q61" s="59">
        <v>-2.1847775623340393</v>
      </c>
      <c r="R61" s="59">
        <v>-0.34367056431113374</v>
      </c>
      <c r="S61" s="59">
        <v>0.93788191910978425</v>
      </c>
      <c r="T61" s="36">
        <v>1.1263253785154648</v>
      </c>
      <c r="U61" s="36">
        <v>1.0376835377634324</v>
      </c>
      <c r="V61" s="75" t="s">
        <v>58</v>
      </c>
    </row>
    <row r="62" spans="1:22" x14ac:dyDescent="0.25">
      <c r="A62" s="61">
        <v>15</v>
      </c>
      <c r="B62" s="28" t="s">
        <v>92</v>
      </c>
      <c r="C62" s="28" t="s">
        <v>109</v>
      </c>
      <c r="D62" s="77" t="s">
        <v>39</v>
      </c>
      <c r="E62" s="51">
        <v>362</v>
      </c>
      <c r="F62" s="35">
        <v>22.89</v>
      </c>
      <c r="G62" s="35">
        <v>306.89999999999998</v>
      </c>
      <c r="H62" s="53">
        <v>0.21579999999999999</v>
      </c>
      <c r="I62" s="62">
        <v>0.70995399999999997</v>
      </c>
      <c r="J62" s="58">
        <v>1.5E-5</v>
      </c>
      <c r="K62" s="63">
        <v>0.70884184566987674</v>
      </c>
      <c r="L62" s="52">
        <v>4.4470000000000001</v>
      </c>
      <c r="M62" s="52">
        <v>20.061</v>
      </c>
      <c r="N62" s="57">
        <v>0.1341</v>
      </c>
      <c r="O62" s="40">
        <v>0.512548</v>
      </c>
      <c r="P62" s="58">
        <v>5.0000000000000004E-6</v>
      </c>
      <c r="Q62" s="59">
        <v>-1.7556248268768559</v>
      </c>
      <c r="R62" s="59">
        <v>-0.31825114387391973</v>
      </c>
      <c r="S62" s="59">
        <v>1.136068716590354</v>
      </c>
      <c r="T62" s="36">
        <v>1.1549336557028673</v>
      </c>
      <c r="U62" s="36">
        <v>1.0215436833106055</v>
      </c>
      <c r="V62" s="75" t="s">
        <v>58</v>
      </c>
    </row>
    <row r="63" spans="1:22" x14ac:dyDescent="0.25">
      <c r="A63" s="61">
        <v>16</v>
      </c>
      <c r="B63" s="28" t="s">
        <v>92</v>
      </c>
      <c r="C63" s="28" t="s">
        <v>110</v>
      </c>
      <c r="D63" s="77" t="s">
        <v>39</v>
      </c>
      <c r="E63" s="51">
        <v>362</v>
      </c>
      <c r="F63" s="35">
        <v>103.9</v>
      </c>
      <c r="G63" s="35">
        <v>299.5</v>
      </c>
      <c r="H63" s="53">
        <v>1.004</v>
      </c>
      <c r="I63" s="62">
        <v>0.71254099999999998</v>
      </c>
      <c r="J63" s="58">
        <v>1.5E-5</v>
      </c>
      <c r="K63" s="63">
        <v>0.70736675093862966</v>
      </c>
      <c r="L63" s="52">
        <v>5.7080000000000002</v>
      </c>
      <c r="M63" s="52">
        <v>26.463999999999999</v>
      </c>
      <c r="N63" s="57">
        <v>0.1305</v>
      </c>
      <c r="O63" s="40">
        <v>0.51253800000000005</v>
      </c>
      <c r="P63" s="58">
        <v>6.0000000000000002E-6</v>
      </c>
      <c r="Q63" s="59">
        <v>-1.9506942520841619</v>
      </c>
      <c r="R63" s="59">
        <v>-0.33655312658871384</v>
      </c>
      <c r="S63" s="59">
        <v>1.1072947667262101</v>
      </c>
      <c r="T63" s="36">
        <v>1.1233092756785268</v>
      </c>
      <c r="U63" s="36">
        <v>1.0238768020060387</v>
      </c>
      <c r="V63" s="75" t="s">
        <v>58</v>
      </c>
    </row>
    <row r="64" spans="1:22" x14ac:dyDescent="0.25">
      <c r="A64" s="61">
        <v>17</v>
      </c>
      <c r="B64" s="28" t="s">
        <v>92</v>
      </c>
      <c r="C64" s="78" t="s">
        <v>111</v>
      </c>
      <c r="D64" s="28" t="s">
        <v>25</v>
      </c>
      <c r="E64" s="51">
        <v>351</v>
      </c>
      <c r="F64" s="35">
        <v>197.9</v>
      </c>
      <c r="G64" s="35">
        <v>64.2</v>
      </c>
      <c r="H64" s="53">
        <v>8.9619999999999997</v>
      </c>
      <c r="I64" s="62">
        <v>0.75526099999999996</v>
      </c>
      <c r="J64" s="58">
        <v>1.5E-5</v>
      </c>
      <c r="K64" s="63">
        <v>0.71048109630475875</v>
      </c>
      <c r="L64" s="52">
        <v>6.6369999999999996</v>
      </c>
      <c r="M64" s="52">
        <v>35.594999999999999</v>
      </c>
      <c r="N64" s="57">
        <v>0.1128</v>
      </c>
      <c r="O64" s="40">
        <v>0.51241000000000003</v>
      </c>
      <c r="P64" s="58">
        <v>1.1E-5</v>
      </c>
      <c r="Q64" s="59">
        <v>-4.4475828947521112</v>
      </c>
      <c r="R64" s="59">
        <v>-0.42653787493645146</v>
      </c>
      <c r="S64" s="59">
        <v>-0.68974156277447962</v>
      </c>
      <c r="T64" s="36">
        <v>1.1195246122934122</v>
      </c>
      <c r="U64" s="36">
        <v>1.1612602950832145</v>
      </c>
      <c r="V64" s="75" t="s">
        <v>58</v>
      </c>
    </row>
    <row r="65" spans="1:22" x14ac:dyDescent="0.25">
      <c r="A65" s="61">
        <v>18</v>
      </c>
      <c r="B65" s="28" t="s">
        <v>92</v>
      </c>
      <c r="C65" s="78" t="s">
        <v>112</v>
      </c>
      <c r="D65" s="28" t="s">
        <v>25</v>
      </c>
      <c r="E65" s="51">
        <v>351</v>
      </c>
      <c r="F65" s="35">
        <v>127.8</v>
      </c>
      <c r="G65" s="35">
        <v>186.8</v>
      </c>
      <c r="H65" s="53">
        <v>1.9810000000000001</v>
      </c>
      <c r="I65" s="62">
        <v>0.71776700000000004</v>
      </c>
      <c r="J65" s="58">
        <v>1.5E-5</v>
      </c>
      <c r="K65" s="63">
        <v>0.70786865261992049</v>
      </c>
      <c r="L65" s="52">
        <v>3.8919999999999999</v>
      </c>
      <c r="M65" s="52">
        <v>24.036000000000001</v>
      </c>
      <c r="N65" s="57">
        <v>9.7949999999999995E-2</v>
      </c>
      <c r="O65" s="40">
        <v>0.51243300000000003</v>
      </c>
      <c r="P65" s="58">
        <v>1.0000000000000001E-5</v>
      </c>
      <c r="Q65" s="59">
        <v>-3.9989232167725319</v>
      </c>
      <c r="R65" s="59">
        <v>-0.50203355363497715</v>
      </c>
      <c r="S65" s="59">
        <v>0.42404259410698053</v>
      </c>
      <c r="T65" s="36">
        <v>0.9458614089743298</v>
      </c>
      <c r="U65" s="36">
        <v>1.0704577617761371</v>
      </c>
      <c r="V65" s="75" t="s">
        <v>58</v>
      </c>
    </row>
    <row r="66" spans="1:22" x14ac:dyDescent="0.25">
      <c r="A66" s="61">
        <v>19</v>
      </c>
      <c r="B66" s="28" t="s">
        <v>92</v>
      </c>
      <c r="C66" s="78" t="s">
        <v>113</v>
      </c>
      <c r="D66" s="28" t="s">
        <v>25</v>
      </c>
      <c r="E66" s="51">
        <v>351</v>
      </c>
      <c r="F66" s="35">
        <v>142.4</v>
      </c>
      <c r="G66" s="35">
        <v>176</v>
      </c>
      <c r="H66" s="53">
        <v>2.3439999999999999</v>
      </c>
      <c r="I66" s="62">
        <v>0.71926100000000004</v>
      </c>
      <c r="J66" s="58">
        <v>1.5E-5</v>
      </c>
      <c r="K66" s="63">
        <v>0.70754887165123359</v>
      </c>
      <c r="L66" s="52">
        <v>3.7759999999999998</v>
      </c>
      <c r="M66" s="52">
        <v>23.119</v>
      </c>
      <c r="N66" s="57">
        <v>9.8809999999999995E-2</v>
      </c>
      <c r="O66" s="40">
        <v>0.51243799999999995</v>
      </c>
      <c r="P66" s="58">
        <v>7.9999999999999996E-6</v>
      </c>
      <c r="Q66" s="59">
        <v>-3.9013885041705443</v>
      </c>
      <c r="R66" s="59">
        <v>-0.49766141331977642</v>
      </c>
      <c r="S66" s="59">
        <v>0.48305831331801841</v>
      </c>
      <c r="T66" s="36">
        <v>0.9463071207826409</v>
      </c>
      <c r="U66" s="36">
        <v>1.0656504195671161</v>
      </c>
      <c r="V66" s="75" t="s">
        <v>58</v>
      </c>
    </row>
    <row r="67" spans="1:22" x14ac:dyDescent="0.25">
      <c r="A67" s="61">
        <v>20</v>
      </c>
      <c r="B67" s="28" t="s">
        <v>92</v>
      </c>
      <c r="C67" s="78" t="s">
        <v>114</v>
      </c>
      <c r="D67" s="28" t="s">
        <v>25</v>
      </c>
      <c r="E67" s="51">
        <v>351</v>
      </c>
      <c r="F67" s="35">
        <v>129.9</v>
      </c>
      <c r="G67" s="35">
        <v>102.7</v>
      </c>
      <c r="H67" s="53">
        <v>3.6669999999999998</v>
      </c>
      <c r="I67" s="62">
        <v>0.72695399999999999</v>
      </c>
      <c r="J67" s="58">
        <v>1.4E-5</v>
      </c>
      <c r="K67" s="63">
        <v>0.70863131456701078</v>
      </c>
      <c r="L67" s="52">
        <v>3.6680000000000001</v>
      </c>
      <c r="M67" s="52">
        <v>23.190999999999999</v>
      </c>
      <c r="N67" s="57">
        <v>9.5680000000000001E-2</v>
      </c>
      <c r="O67" s="40">
        <v>0.51253099999999996</v>
      </c>
      <c r="P67" s="58">
        <v>7.9999999999999996E-6</v>
      </c>
      <c r="Q67" s="59">
        <v>-2.0872428497320517</v>
      </c>
      <c r="R67" s="59">
        <v>-0.51357397051347231</v>
      </c>
      <c r="S67" s="59">
        <v>2.4373951878886908</v>
      </c>
      <c r="T67" s="36">
        <v>0.80122691294448234</v>
      </c>
      <c r="U67" s="36">
        <v>0.90626187135138969</v>
      </c>
      <c r="V67" s="75" t="s">
        <v>58</v>
      </c>
    </row>
    <row r="68" spans="1:22" x14ac:dyDescent="0.25">
      <c r="A68" s="61">
        <v>21</v>
      </c>
      <c r="B68" s="28" t="s">
        <v>92</v>
      </c>
      <c r="C68" s="78" t="s">
        <v>115</v>
      </c>
      <c r="D68" s="28" t="s">
        <v>25</v>
      </c>
      <c r="E68" s="51">
        <v>351</v>
      </c>
      <c r="F68" s="35">
        <v>115.2</v>
      </c>
      <c r="G68" s="35">
        <v>73.040000000000006</v>
      </c>
      <c r="H68" s="53">
        <v>4.577</v>
      </c>
      <c r="I68" s="62">
        <v>0.73640600000000001</v>
      </c>
      <c r="J68" s="58">
        <v>1.5E-5</v>
      </c>
      <c r="K68" s="63">
        <v>0.71353637054082586</v>
      </c>
      <c r="L68" s="52">
        <v>4.1550000000000002</v>
      </c>
      <c r="M68" s="52">
        <v>27.911000000000001</v>
      </c>
      <c r="N68" s="57">
        <v>9.0050000000000005E-2</v>
      </c>
      <c r="O68" s="40">
        <v>0.51251999999999998</v>
      </c>
      <c r="P68" s="58">
        <v>1.0000000000000001E-5</v>
      </c>
      <c r="Q68" s="59">
        <v>-2.3018192174606433</v>
      </c>
      <c r="R68" s="59">
        <v>-0.54219623792577532</v>
      </c>
      <c r="S68" s="59">
        <v>2.4749838582892298</v>
      </c>
      <c r="T68" s="36">
        <v>0.7783338038371691</v>
      </c>
      <c r="U68" s="36">
        <v>0.90317607175888726</v>
      </c>
      <c r="V68" s="75" t="s">
        <v>58</v>
      </c>
    </row>
    <row r="69" spans="1:22" x14ac:dyDescent="0.25">
      <c r="A69" s="61">
        <v>22</v>
      </c>
      <c r="B69" s="28" t="s">
        <v>92</v>
      </c>
      <c r="C69" s="78" t="s">
        <v>116</v>
      </c>
      <c r="D69" s="28" t="s">
        <v>25</v>
      </c>
      <c r="E69" s="51">
        <v>351</v>
      </c>
      <c r="F69" s="35">
        <v>125.1</v>
      </c>
      <c r="G69" s="35">
        <v>88.92</v>
      </c>
      <c r="H69" s="53">
        <v>4.0789999999999997</v>
      </c>
      <c r="I69" s="62">
        <v>0.729541</v>
      </c>
      <c r="J69" s="58">
        <v>1.4E-5</v>
      </c>
      <c r="K69" s="63">
        <v>0.70915969815075997</v>
      </c>
      <c r="L69" s="52">
        <v>3.2170000000000001</v>
      </c>
      <c r="M69" s="52">
        <v>18.893999999999998</v>
      </c>
      <c r="N69" s="57">
        <v>0.10299999999999999</v>
      </c>
      <c r="O69" s="40">
        <v>0.51243899999999998</v>
      </c>
      <c r="P69" s="58">
        <v>5.0000000000000004E-6</v>
      </c>
      <c r="Q69" s="59">
        <v>-3.8818815616492586</v>
      </c>
      <c r="R69" s="59">
        <v>-0.47635993899339102</v>
      </c>
      <c r="S69" s="59">
        <v>0.31489713687641618</v>
      </c>
      <c r="T69" s="36">
        <v>0.98069982104556597</v>
      </c>
      <c r="U69" s="36">
        <v>1.0793703296299357</v>
      </c>
      <c r="V69" s="75" t="s">
        <v>58</v>
      </c>
    </row>
    <row r="70" spans="1:22" x14ac:dyDescent="0.25">
      <c r="A70" s="61">
        <v>23</v>
      </c>
      <c r="B70" s="28" t="s">
        <v>92</v>
      </c>
      <c r="C70" s="78" t="s">
        <v>117</v>
      </c>
      <c r="D70" s="28" t="s">
        <v>25</v>
      </c>
      <c r="E70" s="51">
        <v>351</v>
      </c>
      <c r="F70" s="35">
        <v>137</v>
      </c>
      <c r="G70" s="35">
        <v>166.5</v>
      </c>
      <c r="H70" s="53">
        <v>2.383</v>
      </c>
      <c r="I70" s="62">
        <v>0.71980299999999997</v>
      </c>
      <c r="J70" s="58">
        <v>1.5E-5</v>
      </c>
      <c r="K70" s="63">
        <v>0.70789600262153984</v>
      </c>
      <c r="L70" s="52">
        <v>3.62</v>
      </c>
      <c r="M70" s="52">
        <v>22.103999999999999</v>
      </c>
      <c r="N70" s="57">
        <v>9.9070000000000005E-2</v>
      </c>
      <c r="O70" s="40">
        <v>0.51243399999999995</v>
      </c>
      <c r="P70" s="58">
        <v>5.0000000000000004E-6</v>
      </c>
      <c r="Q70" s="59">
        <v>-3.9794162742534667</v>
      </c>
      <c r="R70" s="59">
        <v>-0.4963396034570412</v>
      </c>
      <c r="S70" s="59">
        <v>0.39338526616341252</v>
      </c>
      <c r="T70" s="36">
        <v>0.95376239060280454</v>
      </c>
      <c r="U70" s="36">
        <v>1.0729602270198175</v>
      </c>
      <c r="V70" s="75" t="s">
        <v>58</v>
      </c>
    </row>
    <row r="71" spans="1:22" x14ac:dyDescent="0.25">
      <c r="A71" s="61">
        <v>24</v>
      </c>
      <c r="B71" s="28" t="s">
        <v>31</v>
      </c>
      <c r="C71" s="28" t="s">
        <v>118</v>
      </c>
      <c r="D71" s="28" t="s">
        <v>119</v>
      </c>
      <c r="E71" s="30">
        <v>371</v>
      </c>
      <c r="F71" s="35">
        <v>80.7</v>
      </c>
      <c r="G71" s="35">
        <v>114</v>
      </c>
      <c r="H71" s="53">
        <f>(F71/85.47*0.2785)/(G71/87.62*0.0986)</f>
        <v>2.0497765144130047</v>
      </c>
      <c r="I71" s="62">
        <v>0.723412832063831</v>
      </c>
      <c r="J71" s="58">
        <v>3.9999999999999998E-6</v>
      </c>
      <c r="K71" s="63">
        <v>0.71260000000000001</v>
      </c>
      <c r="L71" s="52">
        <v>4.3600000000000003</v>
      </c>
      <c r="M71" s="52">
        <v>18.399999999999999</v>
      </c>
      <c r="N71" s="57">
        <f>((L71/150.36)*0.151)/((M71/144.24)*0.238)</f>
        <v>0.14421885829872394</v>
      </c>
      <c r="O71" s="40">
        <v>0.51246079709296599</v>
      </c>
      <c r="P71" s="58">
        <v>3.0000000000000001E-6</v>
      </c>
      <c r="Q71" s="35">
        <f>(O71/0.512638-1)*10000</f>
        <v>-3.45668692203982</v>
      </c>
      <c r="R71" s="35">
        <f>N71/0.1967-1</f>
        <v>-0.26680804118594847</v>
      </c>
      <c r="S71" s="35">
        <v>-0.97733374027741959</v>
      </c>
      <c r="T71" s="36">
        <v>1.5135718948026877</v>
      </c>
      <c r="U71" s="36">
        <v>1.2007360327941246</v>
      </c>
      <c r="V71" s="29" t="s">
        <v>120</v>
      </c>
    </row>
    <row r="72" spans="1:22" x14ac:dyDescent="0.25">
      <c r="A72" s="61">
        <v>25</v>
      </c>
      <c r="B72" s="28" t="s">
        <v>31</v>
      </c>
      <c r="C72" s="28" t="s">
        <v>121</v>
      </c>
      <c r="D72" s="28" t="s">
        <v>119</v>
      </c>
      <c r="E72" s="30">
        <v>371</v>
      </c>
      <c r="F72" s="35">
        <v>123</v>
      </c>
      <c r="G72" s="35">
        <v>85.7</v>
      </c>
      <c r="H72" s="53">
        <f>(F72/85.47*0.2785)/(G72/87.62*0.0986)</f>
        <v>4.1558715794989798</v>
      </c>
      <c r="I72" s="62">
        <v>0.73349555750357098</v>
      </c>
      <c r="J72" s="58">
        <v>5.0000000000000004E-6</v>
      </c>
      <c r="K72" s="63">
        <v>0.71160000000000001</v>
      </c>
      <c r="L72" s="52">
        <v>4.54</v>
      </c>
      <c r="M72" s="52">
        <v>17.3</v>
      </c>
      <c r="N72" s="57">
        <f>((L72/150.36)*0.151)/((M72/144.24)*0.238)</f>
        <v>0.15972141044230526</v>
      </c>
      <c r="O72" s="40">
        <v>0.51250355544775605</v>
      </c>
      <c r="P72" s="58">
        <v>3.9999999999999998E-6</v>
      </c>
      <c r="Q72" s="35">
        <f>(O72/0.512638-1)*10000</f>
        <v>-2.6226021528641397</v>
      </c>
      <c r="R72" s="35">
        <f>N72/0.1967-1</f>
        <v>-0.18799486302844304</v>
      </c>
      <c r="S72" s="35">
        <v>-0.87580607899595542</v>
      </c>
      <c r="T72" s="36">
        <v>1.827035092621186</v>
      </c>
      <c r="U72" s="36">
        <v>1.1926368956051829</v>
      </c>
      <c r="V72" s="29" t="s">
        <v>120</v>
      </c>
    </row>
    <row r="73" spans="1:22" x14ac:dyDescent="0.25">
      <c r="A73" s="61">
        <v>26</v>
      </c>
      <c r="B73" s="28" t="s">
        <v>31</v>
      </c>
      <c r="C73" s="28" t="s">
        <v>122</v>
      </c>
      <c r="D73" s="65" t="s">
        <v>123</v>
      </c>
      <c r="E73" s="30">
        <v>366</v>
      </c>
      <c r="F73" s="35">
        <v>92.34</v>
      </c>
      <c r="G73" s="35">
        <v>308.3</v>
      </c>
      <c r="H73" s="53">
        <v>0.84465903976334544</v>
      </c>
      <c r="I73" s="62">
        <v>0.71184758652502078</v>
      </c>
      <c r="J73" s="58">
        <v>5.0000000000000004E-6</v>
      </c>
      <c r="K73" s="63">
        <v>0.70744630024846</v>
      </c>
      <c r="L73" s="52">
        <v>2.0819999999999999</v>
      </c>
      <c r="M73" s="52">
        <v>10.6</v>
      </c>
      <c r="N73" s="57">
        <v>0.11954412754877433</v>
      </c>
      <c r="O73" s="40">
        <v>0.51226631536814737</v>
      </c>
      <c r="P73" s="58">
        <v>3.9999999999999998E-6</v>
      </c>
      <c r="Q73" s="35">
        <v>-7.2504307494303255</v>
      </c>
      <c r="R73" s="35">
        <v>-0.39225151220755305</v>
      </c>
      <c r="S73" s="35">
        <v>-3.6468609539230812</v>
      </c>
      <c r="T73" s="36">
        <v>1.4314007642246238</v>
      </c>
      <c r="U73" s="36">
        <v>1.4142333438881758</v>
      </c>
      <c r="V73" s="75" t="s">
        <v>124</v>
      </c>
    </row>
    <row r="74" spans="1:22" x14ac:dyDescent="0.25">
      <c r="A74" s="61">
        <v>27</v>
      </c>
      <c r="B74" s="28" t="s">
        <v>31</v>
      </c>
      <c r="C74" s="28" t="s">
        <v>125</v>
      </c>
      <c r="D74" s="65" t="s">
        <v>123</v>
      </c>
      <c r="E74" s="30">
        <v>366</v>
      </c>
      <c r="F74" s="35">
        <v>33.28</v>
      </c>
      <c r="G74" s="35">
        <v>420</v>
      </c>
      <c r="H74" s="53">
        <v>0.22345965096890452</v>
      </c>
      <c r="I74" s="62">
        <v>0.70711658253223064</v>
      </c>
      <c r="J74" s="58">
        <v>5.0000000000000004E-6</v>
      </c>
      <c r="K74" s="63">
        <v>0.70595219566264822</v>
      </c>
      <c r="L74" s="52">
        <v>3.5750000000000002</v>
      </c>
      <c r="M74" s="52">
        <v>15.66</v>
      </c>
      <c r="N74" s="57">
        <v>0.13894332107294427</v>
      </c>
      <c r="O74" s="40">
        <v>0.5126735354128058</v>
      </c>
      <c r="P74" s="58">
        <v>5.0000000000000004E-6</v>
      </c>
      <c r="Q74" s="35">
        <v>0.69318725505640444</v>
      </c>
      <c r="R74" s="35">
        <v>-0.29362826094080197</v>
      </c>
      <c r="S74" s="35">
        <v>3.3963499031508526</v>
      </c>
      <c r="T74" s="36">
        <v>0.97405234658456541</v>
      </c>
      <c r="U74" s="36">
        <v>0.84091221641791991</v>
      </c>
      <c r="V74" s="75" t="s">
        <v>124</v>
      </c>
    </row>
    <row r="75" spans="1:22" x14ac:dyDescent="0.25">
      <c r="A75" s="61">
        <v>28</v>
      </c>
      <c r="B75" s="28" t="s">
        <v>31</v>
      </c>
      <c r="C75" s="28" t="s">
        <v>126</v>
      </c>
      <c r="D75" s="65" t="s">
        <v>123</v>
      </c>
      <c r="E75" s="30">
        <v>366</v>
      </c>
      <c r="F75" s="35">
        <v>135.69999999999999</v>
      </c>
      <c r="G75" s="35">
        <v>131.9</v>
      </c>
      <c r="H75" s="53" t="s">
        <v>37</v>
      </c>
      <c r="I75" s="53" t="s">
        <v>37</v>
      </c>
      <c r="J75" s="53" t="s">
        <v>37</v>
      </c>
      <c r="K75" s="53" t="s">
        <v>37</v>
      </c>
      <c r="L75" s="52">
        <v>6.0540000000000003</v>
      </c>
      <c r="M75" s="52">
        <v>33.479999999999997</v>
      </c>
      <c r="N75" s="57">
        <v>0.11005514598462682</v>
      </c>
      <c r="O75" s="40">
        <v>0.51250162937147781</v>
      </c>
      <c r="P75" s="58">
        <v>6.0000000000000002E-6</v>
      </c>
      <c r="Q75" s="35">
        <v>-2.6601740121146022</v>
      </c>
      <c r="R75" s="35">
        <v>-0.44049239458756073</v>
      </c>
      <c r="S75" s="35">
        <v>1.3916247833245521</v>
      </c>
      <c r="T75" s="36">
        <v>0.95538672239307831</v>
      </c>
      <c r="U75" s="36">
        <v>1.0043168855233198</v>
      </c>
      <c r="V75" s="75" t="s">
        <v>124</v>
      </c>
    </row>
    <row r="76" spans="1:22" x14ac:dyDescent="0.25">
      <c r="A76" s="61">
        <v>29</v>
      </c>
      <c r="B76" s="28" t="s">
        <v>31</v>
      </c>
      <c r="C76" s="28" t="s">
        <v>127</v>
      </c>
      <c r="D76" s="65" t="s">
        <v>123</v>
      </c>
      <c r="E76" s="30">
        <v>366</v>
      </c>
      <c r="F76" s="35">
        <v>102.5</v>
      </c>
      <c r="G76" s="35">
        <v>382.7</v>
      </c>
      <c r="H76" s="53">
        <v>0.75531914357024077</v>
      </c>
      <c r="I76" s="62">
        <v>0.7116188669940624</v>
      </c>
      <c r="J76" s="58">
        <v>5.0000000000000004E-6</v>
      </c>
      <c r="K76" s="63">
        <v>0.70768310637999166</v>
      </c>
      <c r="L76" s="52">
        <v>3.0129999999999999</v>
      </c>
      <c r="M76" s="52">
        <v>14.69</v>
      </c>
      <c r="N76" s="57">
        <v>0.12483337802341063</v>
      </c>
      <c r="O76" s="40">
        <v>0.51217721245160897</v>
      </c>
      <c r="P76" s="58">
        <v>5.0000000000000004E-6</v>
      </c>
      <c r="Q76" s="35">
        <v>-8.9885562207847602</v>
      </c>
      <c r="R76" s="35">
        <v>-0.36536157588505025</v>
      </c>
      <c r="S76" s="35">
        <v>-5.6340784169273128</v>
      </c>
      <c r="T76" s="36">
        <v>1.6684320548495635</v>
      </c>
      <c r="U76" s="36">
        <v>1.5756058394224999</v>
      </c>
      <c r="V76" s="75" t="s">
        <v>124</v>
      </c>
    </row>
    <row r="77" spans="1:22" x14ac:dyDescent="0.25">
      <c r="A77" s="61">
        <v>30</v>
      </c>
      <c r="B77" s="28" t="s">
        <v>31</v>
      </c>
      <c r="C77" s="28" t="s">
        <v>128</v>
      </c>
      <c r="D77" s="65" t="s">
        <v>123</v>
      </c>
      <c r="E77" s="30">
        <v>366</v>
      </c>
      <c r="F77" s="35">
        <v>127.5</v>
      </c>
      <c r="G77" s="35">
        <v>401.2</v>
      </c>
      <c r="H77" s="53">
        <v>0.89621941787204806</v>
      </c>
      <c r="I77" s="62">
        <v>0.71196159626060984</v>
      </c>
      <c r="J77" s="58">
        <v>5.0000000000000004E-6</v>
      </c>
      <c r="K77" s="63">
        <v>0.70729164301441871</v>
      </c>
      <c r="L77" s="52">
        <v>3.0710000000000002</v>
      </c>
      <c r="M77" s="52">
        <v>17.64</v>
      </c>
      <c r="N77" s="57">
        <v>0.10595821234281727</v>
      </c>
      <c r="O77" s="40">
        <v>0.51237942299784045</v>
      </c>
      <c r="P77" s="58">
        <v>6.0000000000000002E-6</v>
      </c>
      <c r="Q77" s="35">
        <v>-5.0440467183388016</v>
      </c>
      <c r="R77" s="35">
        <v>-0.46132073033646537</v>
      </c>
      <c r="S77" s="35">
        <v>-0.80274013153136536</v>
      </c>
      <c r="T77" s="36">
        <v>1.0917161329097524</v>
      </c>
      <c r="U77" s="36">
        <v>1.1829790917316698</v>
      </c>
      <c r="V77" s="75" t="s">
        <v>124</v>
      </c>
    </row>
    <row r="78" spans="1:22" x14ac:dyDescent="0.25">
      <c r="A78" s="61">
        <v>31</v>
      </c>
      <c r="B78" s="28" t="s">
        <v>31</v>
      </c>
      <c r="C78" s="28" t="s">
        <v>129</v>
      </c>
      <c r="D78" s="65" t="s">
        <v>123</v>
      </c>
      <c r="E78" s="30">
        <v>366</v>
      </c>
      <c r="F78" s="35">
        <v>56.33</v>
      </c>
      <c r="G78" s="35">
        <v>371.5</v>
      </c>
      <c r="H78" s="53">
        <v>0.4276081972134898</v>
      </c>
      <c r="I78" s="62">
        <v>0.70943168022447045</v>
      </c>
      <c r="J78" s="58">
        <v>5.0000000000000004E-6</v>
      </c>
      <c r="K78" s="63">
        <v>0.70720353134836544</v>
      </c>
      <c r="L78" s="52">
        <v>2.9380000000000002</v>
      </c>
      <c r="M78" s="52">
        <v>16.29</v>
      </c>
      <c r="N78" s="57">
        <v>0.10977010864635782</v>
      </c>
      <c r="O78" s="40">
        <v>0.51223891566972213</v>
      </c>
      <c r="P78" s="58">
        <v>6.0000000000000002E-6</v>
      </c>
      <c r="Q78" s="35">
        <v>-7.7849150917008725</v>
      </c>
      <c r="R78" s="35">
        <v>-0.44194149137591354</v>
      </c>
      <c r="S78" s="35">
        <v>-3.7244957163828918</v>
      </c>
      <c r="T78" s="36">
        <v>1.3371391153565724</v>
      </c>
      <c r="U78" s="36">
        <v>1.4205408921594991</v>
      </c>
      <c r="V78" s="75" t="s">
        <v>124</v>
      </c>
    </row>
    <row r="79" spans="1:22" x14ac:dyDescent="0.25">
      <c r="A79" s="61">
        <v>32</v>
      </c>
      <c r="B79" s="28" t="s">
        <v>23</v>
      </c>
      <c r="C79" s="65" t="s">
        <v>130</v>
      </c>
      <c r="D79" s="28" t="s">
        <v>88</v>
      </c>
      <c r="E79" s="28">
        <v>375</v>
      </c>
      <c r="F79" s="35">
        <v>62.35</v>
      </c>
      <c r="G79" s="35">
        <v>260.10000000000002</v>
      </c>
      <c r="H79" s="53">
        <v>0.69389100000000004</v>
      </c>
      <c r="I79" s="62">
        <v>0.71410499999999999</v>
      </c>
      <c r="J79" s="58">
        <v>1.5E-5</v>
      </c>
      <c r="K79" s="63">
        <v>0.71040000000000003</v>
      </c>
      <c r="L79" s="52">
        <v>4.6100000000000003</v>
      </c>
      <c r="M79" s="52">
        <v>21.15</v>
      </c>
      <c r="N79" s="57">
        <v>0.13190399999999999</v>
      </c>
      <c r="O79" s="40">
        <v>0.51223300000000005</v>
      </c>
      <c r="P79" s="58">
        <v>1.1E-5</v>
      </c>
      <c r="Q79" s="35">
        <f t="shared" ref="Q79:Q142" si="9">(O79/0.512638-1)*10000</f>
        <v>-7.9003117209408558</v>
      </c>
      <c r="R79" s="35">
        <f t="shared" ref="R79:R142" si="10">N79/0.1967-1</f>
        <v>-0.3294153533299442</v>
      </c>
      <c r="S79" s="35">
        <v>-4.79</v>
      </c>
      <c r="T79" s="36">
        <v>1.7088097131096163</v>
      </c>
      <c r="U79" s="36">
        <v>1.515340366529305</v>
      </c>
      <c r="V79" s="75" t="s">
        <v>89</v>
      </c>
    </row>
    <row r="80" spans="1:22" x14ac:dyDescent="0.25">
      <c r="A80" s="61">
        <v>33</v>
      </c>
      <c r="B80" s="28" t="s">
        <v>23</v>
      </c>
      <c r="C80" s="65" t="s">
        <v>131</v>
      </c>
      <c r="D80" s="28" t="s">
        <v>88</v>
      </c>
      <c r="E80" s="28">
        <v>375</v>
      </c>
      <c r="F80" s="35">
        <v>60.81</v>
      </c>
      <c r="G80" s="35">
        <v>302.60000000000002</v>
      </c>
      <c r="H80" s="53">
        <v>0.581704</v>
      </c>
      <c r="I80" s="62">
        <v>0.71292800000000001</v>
      </c>
      <c r="J80" s="58">
        <v>1.4E-5</v>
      </c>
      <c r="K80" s="63">
        <v>0.70982299999999998</v>
      </c>
      <c r="L80" s="52">
        <v>4.53</v>
      </c>
      <c r="M80" s="52">
        <v>20.78</v>
      </c>
      <c r="N80" s="57">
        <v>0.13178999999999999</v>
      </c>
      <c r="O80" s="40">
        <v>0.51225100000000001</v>
      </c>
      <c r="P80" s="58">
        <v>1.0000000000000001E-5</v>
      </c>
      <c r="Q80" s="35">
        <f t="shared" si="9"/>
        <v>-7.5491867555665948</v>
      </c>
      <c r="R80" s="35">
        <f t="shared" si="10"/>
        <v>-0.3299949161159127</v>
      </c>
      <c r="S80" s="35">
        <v>-4.45</v>
      </c>
      <c r="T80" s="36">
        <v>1.6731253872332452</v>
      </c>
      <c r="U80" s="36">
        <v>1.4863582217216211</v>
      </c>
      <c r="V80" s="75" t="s">
        <v>89</v>
      </c>
    </row>
    <row r="81" spans="1:22" x14ac:dyDescent="0.25">
      <c r="A81" s="61">
        <v>34</v>
      </c>
      <c r="B81" s="28" t="s">
        <v>23</v>
      </c>
      <c r="C81" s="65" t="s">
        <v>132</v>
      </c>
      <c r="D81" s="28" t="s">
        <v>133</v>
      </c>
      <c r="E81" s="28">
        <v>375</v>
      </c>
      <c r="F81" s="35">
        <v>50.2</v>
      </c>
      <c r="G81" s="35">
        <v>167.4</v>
      </c>
      <c r="H81" s="53">
        <v>0.86899999999999999</v>
      </c>
      <c r="I81" s="62">
        <v>0.71176399999999995</v>
      </c>
      <c r="J81" s="58" t="s">
        <v>37</v>
      </c>
      <c r="K81" s="63">
        <v>0.70711999999999997</v>
      </c>
      <c r="L81" s="52">
        <v>6.85</v>
      </c>
      <c r="M81" s="52">
        <v>31.54</v>
      </c>
      <c r="N81" s="57">
        <v>0.13100000000000001</v>
      </c>
      <c r="O81" s="40">
        <v>0.51241499999999995</v>
      </c>
      <c r="P81" s="58" t="s">
        <v>37</v>
      </c>
      <c r="Q81" s="35">
        <f t="shared" si="9"/>
        <v>-4.3500481821501236</v>
      </c>
      <c r="R81" s="35">
        <f t="shared" si="10"/>
        <v>-0.33401118454499235</v>
      </c>
      <c r="S81" s="35">
        <v>-1.22</v>
      </c>
      <c r="T81" s="36">
        <v>1.3562139304800405</v>
      </c>
      <c r="U81" s="36">
        <v>1.223015191069686</v>
      </c>
      <c r="V81" s="75" t="s">
        <v>134</v>
      </c>
    </row>
    <row r="82" spans="1:22" x14ac:dyDescent="0.25">
      <c r="A82" s="61">
        <v>35</v>
      </c>
      <c r="B82" s="28" t="s">
        <v>23</v>
      </c>
      <c r="C82" s="65" t="s">
        <v>135</v>
      </c>
      <c r="D82" s="28" t="s">
        <v>88</v>
      </c>
      <c r="E82" s="28">
        <v>375</v>
      </c>
      <c r="F82" s="35">
        <v>138.4</v>
      </c>
      <c r="G82" s="35">
        <v>177.9</v>
      </c>
      <c r="H82" s="53">
        <v>2.2549999999999999</v>
      </c>
      <c r="I82" s="62">
        <v>0.71773699999999996</v>
      </c>
      <c r="J82" s="58" t="s">
        <v>37</v>
      </c>
      <c r="K82" s="63">
        <v>0.70569999999999999</v>
      </c>
      <c r="L82" s="52">
        <v>7.16</v>
      </c>
      <c r="M82" s="52">
        <v>38.159999999999997</v>
      </c>
      <c r="N82" s="57">
        <v>0.113</v>
      </c>
      <c r="O82" s="40">
        <v>0.51240300000000005</v>
      </c>
      <c r="P82" s="58" t="s">
        <v>37</v>
      </c>
      <c r="Q82" s="35">
        <f t="shared" si="9"/>
        <v>-4.5841314923977805</v>
      </c>
      <c r="R82" s="35">
        <f t="shared" si="10"/>
        <v>-0.42552109811896288</v>
      </c>
      <c r="S82" s="35">
        <v>-0.6</v>
      </c>
      <c r="T82" s="36">
        <v>1.132316272006396</v>
      </c>
      <c r="U82" s="36">
        <v>1.1718631955381413</v>
      </c>
      <c r="V82" s="75" t="s">
        <v>134</v>
      </c>
    </row>
    <row r="83" spans="1:22" x14ac:dyDescent="0.25">
      <c r="A83" s="61">
        <v>36</v>
      </c>
      <c r="B83" s="28" t="s">
        <v>23</v>
      </c>
      <c r="C83" s="65" t="s">
        <v>136</v>
      </c>
      <c r="D83" s="28" t="s">
        <v>88</v>
      </c>
      <c r="E83" s="28">
        <v>375</v>
      </c>
      <c r="F83" s="35">
        <v>97.1</v>
      </c>
      <c r="G83" s="35">
        <v>94.8</v>
      </c>
      <c r="H83" s="53">
        <v>2.9689999999999999</v>
      </c>
      <c r="I83" s="62">
        <v>0.72137799999999996</v>
      </c>
      <c r="J83" s="58" t="s">
        <v>37</v>
      </c>
      <c r="K83" s="63">
        <v>0.70552000000000004</v>
      </c>
      <c r="L83" s="52">
        <v>4.7699999999999996</v>
      </c>
      <c r="M83" s="52">
        <v>22.95</v>
      </c>
      <c r="N83" s="57">
        <v>0.126</v>
      </c>
      <c r="O83" s="40">
        <v>0.51244900000000004</v>
      </c>
      <c r="P83" s="58" t="s">
        <v>37</v>
      </c>
      <c r="Q83" s="35">
        <f t="shared" si="9"/>
        <v>-3.6868121364397322</v>
      </c>
      <c r="R83" s="35">
        <f t="shared" si="10"/>
        <v>-0.35943060498220647</v>
      </c>
      <c r="S83" s="35">
        <v>-0.28999999999999998</v>
      </c>
      <c r="T83" s="36">
        <v>1.2201081733003061</v>
      </c>
      <c r="U83" s="36">
        <v>1.149492748533854</v>
      </c>
      <c r="V83" s="75" t="s">
        <v>134</v>
      </c>
    </row>
    <row r="84" spans="1:22" x14ac:dyDescent="0.25">
      <c r="A84" s="61">
        <v>37</v>
      </c>
      <c r="B84" s="28" t="s">
        <v>23</v>
      </c>
      <c r="C84" s="65" t="s">
        <v>137</v>
      </c>
      <c r="D84" s="28" t="s">
        <v>138</v>
      </c>
      <c r="E84" s="28">
        <v>375</v>
      </c>
      <c r="F84" s="35">
        <v>15.3</v>
      </c>
      <c r="G84" s="35">
        <v>234</v>
      </c>
      <c r="H84" s="53">
        <v>0.19</v>
      </c>
      <c r="I84" s="62">
        <v>0.70758100000000002</v>
      </c>
      <c r="J84" s="58" t="s">
        <v>37</v>
      </c>
      <c r="K84" s="63">
        <v>0.70657000000000003</v>
      </c>
      <c r="L84" s="52">
        <v>5.28</v>
      </c>
      <c r="M84" s="52">
        <v>25.4</v>
      </c>
      <c r="N84" s="57">
        <v>0.126</v>
      </c>
      <c r="O84" s="40">
        <v>0.51245099999999999</v>
      </c>
      <c r="P84" s="58" t="s">
        <v>37</v>
      </c>
      <c r="Q84" s="35">
        <f t="shared" si="9"/>
        <v>-3.647798251398271</v>
      </c>
      <c r="R84" s="35">
        <f t="shared" si="10"/>
        <v>-0.35943060498220647</v>
      </c>
      <c r="S84" s="35">
        <v>-0.24</v>
      </c>
      <c r="T84" s="36">
        <v>1.2166409352327308</v>
      </c>
      <c r="U84" s="36">
        <v>1.1463144952729551</v>
      </c>
      <c r="V84" s="75" t="s">
        <v>134</v>
      </c>
    </row>
    <row r="85" spans="1:22" x14ac:dyDescent="0.25">
      <c r="A85" s="61">
        <v>38</v>
      </c>
      <c r="B85" s="28" t="s">
        <v>23</v>
      </c>
      <c r="C85" s="65" t="s">
        <v>139</v>
      </c>
      <c r="D85" s="28" t="s">
        <v>140</v>
      </c>
      <c r="E85" s="28">
        <v>367</v>
      </c>
      <c r="F85" s="35">
        <v>57.6</v>
      </c>
      <c r="G85" s="35">
        <v>422</v>
      </c>
      <c r="H85" s="53">
        <v>0.39600000000000002</v>
      </c>
      <c r="I85" s="62">
        <v>0.707785</v>
      </c>
      <c r="J85" s="58" t="s">
        <v>37</v>
      </c>
      <c r="K85" s="63">
        <v>0.70572000000000001</v>
      </c>
      <c r="L85" s="52">
        <v>6.65</v>
      </c>
      <c r="M85" s="52">
        <v>31.93</v>
      </c>
      <c r="N85" s="57">
        <v>0.126</v>
      </c>
      <c r="O85" s="40">
        <v>0.51249500000000003</v>
      </c>
      <c r="P85" s="58" t="s">
        <v>37</v>
      </c>
      <c r="Q85" s="35">
        <f t="shared" si="9"/>
        <v>-2.7894927804805736</v>
      </c>
      <c r="R85" s="35">
        <f t="shared" si="10"/>
        <v>-0.35943060498220647</v>
      </c>
      <c r="S85" s="35">
        <v>0.53</v>
      </c>
      <c r="T85" s="36">
        <v>1.1403417995648786</v>
      </c>
      <c r="U85" s="36">
        <v>1.0757091304142246</v>
      </c>
      <c r="V85" s="75" t="s">
        <v>134</v>
      </c>
    </row>
    <row r="86" spans="1:22" x14ac:dyDescent="0.25">
      <c r="A86" s="61">
        <v>39</v>
      </c>
      <c r="B86" s="28" t="s">
        <v>23</v>
      </c>
      <c r="C86" s="65" t="s">
        <v>141</v>
      </c>
      <c r="D86" s="28" t="s">
        <v>140</v>
      </c>
      <c r="E86" s="28">
        <v>367</v>
      </c>
      <c r="F86" s="35">
        <v>94.7</v>
      </c>
      <c r="G86" s="35">
        <v>74.099999999999994</v>
      </c>
      <c r="H86" s="53">
        <v>3.7050000000000001</v>
      </c>
      <c r="I86" s="62">
        <v>0.72376399999999996</v>
      </c>
      <c r="J86" s="58" t="s">
        <v>37</v>
      </c>
      <c r="K86" s="63">
        <v>0.70440999999999998</v>
      </c>
      <c r="L86" s="52">
        <v>6.01</v>
      </c>
      <c r="M86" s="52">
        <v>35.450000000000003</v>
      </c>
      <c r="N86" s="57">
        <v>0.10199999999999999</v>
      </c>
      <c r="O86" s="40">
        <v>0.51254500000000003</v>
      </c>
      <c r="P86" s="58" t="s">
        <v>37</v>
      </c>
      <c r="Q86" s="35">
        <f t="shared" si="9"/>
        <v>-1.8141456544384926</v>
      </c>
      <c r="R86" s="35">
        <f t="shared" si="10"/>
        <v>-0.48144382308083378</v>
      </c>
      <c r="S86" s="35">
        <v>2.6</v>
      </c>
      <c r="T86" s="36">
        <v>0.82742220432125735</v>
      </c>
      <c r="U86" s="36">
        <v>0.90442558796546924</v>
      </c>
      <c r="V86" s="75" t="s">
        <v>134</v>
      </c>
    </row>
    <row r="87" spans="1:22" x14ac:dyDescent="0.25">
      <c r="A87" s="61">
        <v>40</v>
      </c>
      <c r="B87" s="28" t="s">
        <v>23</v>
      </c>
      <c r="C87" s="65" t="s">
        <v>142</v>
      </c>
      <c r="D87" s="28" t="s">
        <v>143</v>
      </c>
      <c r="E87" s="28">
        <v>367</v>
      </c>
      <c r="F87" s="35">
        <v>130.6</v>
      </c>
      <c r="G87" s="35">
        <v>59.1</v>
      </c>
      <c r="H87" s="53">
        <v>6.4059999999999997</v>
      </c>
      <c r="I87" s="62">
        <v>0.73870800000000003</v>
      </c>
      <c r="J87" s="58" t="s">
        <v>37</v>
      </c>
      <c r="K87" s="63">
        <v>0.70520000000000005</v>
      </c>
      <c r="L87" s="52">
        <v>4.46</v>
      </c>
      <c r="M87" s="52">
        <v>28.14</v>
      </c>
      <c r="N87" s="57">
        <v>9.6000000000000002E-2</v>
      </c>
      <c r="O87" s="40">
        <v>0.51242799999999999</v>
      </c>
      <c r="P87" s="58" t="s">
        <v>37</v>
      </c>
      <c r="Q87" s="35">
        <f t="shared" si="9"/>
        <v>-4.0964579293778502</v>
      </c>
      <c r="R87" s="35">
        <f t="shared" si="10"/>
        <v>-0.51194712760549055</v>
      </c>
      <c r="S87" s="35">
        <v>0.64</v>
      </c>
      <c r="T87" s="36">
        <v>0.93667878901253387</v>
      </c>
      <c r="U87" s="36">
        <v>1.0676134492092304</v>
      </c>
      <c r="V87" s="75" t="s">
        <v>134</v>
      </c>
    </row>
    <row r="88" spans="1:22" x14ac:dyDescent="0.25">
      <c r="A88" s="61">
        <v>41</v>
      </c>
      <c r="B88" s="28" t="s">
        <v>23</v>
      </c>
      <c r="C88" s="65" t="s">
        <v>144</v>
      </c>
      <c r="D88" s="28" t="s">
        <v>145</v>
      </c>
      <c r="E88" s="28">
        <v>367</v>
      </c>
      <c r="F88" s="35">
        <v>95.8</v>
      </c>
      <c r="G88" s="35">
        <v>65.2</v>
      </c>
      <c r="H88" s="53">
        <v>4.26</v>
      </c>
      <c r="I88" s="62">
        <v>0.72759600000000002</v>
      </c>
      <c r="J88" s="58" t="s">
        <v>37</v>
      </c>
      <c r="K88" s="63">
        <v>0.70533999999999997</v>
      </c>
      <c r="L88" s="52">
        <v>4.8600000000000003</v>
      </c>
      <c r="M88" s="52">
        <v>29.87</v>
      </c>
      <c r="N88" s="57">
        <v>9.8000000000000004E-2</v>
      </c>
      <c r="O88" s="40">
        <v>0.51245499999999999</v>
      </c>
      <c r="P88" s="58" t="s">
        <v>37</v>
      </c>
      <c r="Q88" s="35">
        <f t="shared" si="9"/>
        <v>-3.5697704813153486</v>
      </c>
      <c r="R88" s="35">
        <f t="shared" si="10"/>
        <v>-0.50177935943060503</v>
      </c>
      <c r="S88" s="35">
        <v>1.04</v>
      </c>
      <c r="T88" s="36">
        <v>0.91732175386555781</v>
      </c>
      <c r="U88" s="36">
        <v>1.0323219752652328</v>
      </c>
      <c r="V88" s="75" t="s">
        <v>134</v>
      </c>
    </row>
    <row r="89" spans="1:22" x14ac:dyDescent="0.25">
      <c r="A89" s="61">
        <v>42</v>
      </c>
      <c r="B89" s="28" t="s">
        <v>23</v>
      </c>
      <c r="C89" s="65" t="s">
        <v>146</v>
      </c>
      <c r="D89" s="28" t="s">
        <v>145</v>
      </c>
      <c r="E89" s="28">
        <v>367</v>
      </c>
      <c r="F89" s="35">
        <v>102</v>
      </c>
      <c r="G89" s="35">
        <v>88.5</v>
      </c>
      <c r="H89" s="53">
        <v>3.3410000000000002</v>
      </c>
      <c r="I89" s="62">
        <v>0.72222600000000003</v>
      </c>
      <c r="J89" s="58" t="s">
        <v>37</v>
      </c>
      <c r="K89" s="63">
        <v>0.70477000000000001</v>
      </c>
      <c r="L89" s="52">
        <v>7.13</v>
      </c>
      <c r="M89" s="52">
        <v>37.97</v>
      </c>
      <c r="N89" s="57">
        <v>0.114</v>
      </c>
      <c r="O89" s="40">
        <v>0.51247699999999996</v>
      </c>
      <c r="P89" s="58" t="s">
        <v>37</v>
      </c>
      <c r="Q89" s="35">
        <f t="shared" si="9"/>
        <v>-3.140617745857055</v>
      </c>
      <c r="R89" s="35">
        <f t="shared" si="10"/>
        <v>-0.42043721403152012</v>
      </c>
      <c r="S89" s="35">
        <v>0.76</v>
      </c>
      <c r="T89" s="36">
        <v>1.0307411463630021</v>
      </c>
      <c r="U89" s="36">
        <v>1.0584790542814908</v>
      </c>
      <c r="V89" s="75" t="s">
        <v>134</v>
      </c>
    </row>
    <row r="90" spans="1:22" x14ac:dyDescent="0.25">
      <c r="A90" s="61">
        <v>43</v>
      </c>
      <c r="B90" s="28" t="s">
        <v>23</v>
      </c>
      <c r="C90" s="65" t="s">
        <v>147</v>
      </c>
      <c r="D90" s="28" t="s">
        <v>148</v>
      </c>
      <c r="E90" s="28">
        <v>354</v>
      </c>
      <c r="F90" s="35">
        <v>49.3</v>
      </c>
      <c r="G90" s="35">
        <v>83.4</v>
      </c>
      <c r="H90" s="53">
        <v>1.714</v>
      </c>
      <c r="I90" s="62">
        <v>0.71304000000000001</v>
      </c>
      <c r="J90" s="58" t="s">
        <v>37</v>
      </c>
      <c r="K90" s="63">
        <v>0.70440000000000003</v>
      </c>
      <c r="L90" s="52">
        <v>5.82</v>
      </c>
      <c r="M90" s="52">
        <v>26.53</v>
      </c>
      <c r="N90" s="57">
        <v>0.13300000000000001</v>
      </c>
      <c r="O90" s="40">
        <v>0.51247500000000001</v>
      </c>
      <c r="P90" s="58" t="s">
        <v>37</v>
      </c>
      <c r="Q90" s="35">
        <f t="shared" si="9"/>
        <v>-3.179631630897406</v>
      </c>
      <c r="R90" s="35">
        <f t="shared" si="10"/>
        <v>-0.32384341637010672</v>
      </c>
      <c r="S90" s="35">
        <v>-0.28000000000000003</v>
      </c>
      <c r="T90" s="36">
        <v>1.2767788324758018</v>
      </c>
      <c r="U90" s="36">
        <v>1.1322078981995944</v>
      </c>
      <c r="V90" s="75" t="s">
        <v>134</v>
      </c>
    </row>
    <row r="91" spans="1:22" x14ac:dyDescent="0.25">
      <c r="A91" s="61">
        <v>44</v>
      </c>
      <c r="B91" s="28" t="s">
        <v>23</v>
      </c>
      <c r="C91" s="65" t="s">
        <v>149</v>
      </c>
      <c r="D91" s="28" t="s">
        <v>148</v>
      </c>
      <c r="E91" s="28">
        <v>354</v>
      </c>
      <c r="F91" s="35">
        <v>101.5</v>
      </c>
      <c r="G91" s="35">
        <v>177.1</v>
      </c>
      <c r="H91" s="53">
        <v>1.661</v>
      </c>
      <c r="I91" s="62">
        <v>0.71245899999999995</v>
      </c>
      <c r="J91" s="58" t="s">
        <v>37</v>
      </c>
      <c r="K91" s="63">
        <v>0.70408999999999999</v>
      </c>
      <c r="L91" s="52">
        <v>6.28</v>
      </c>
      <c r="M91" s="52">
        <v>30.3</v>
      </c>
      <c r="N91" s="57">
        <v>0.125</v>
      </c>
      <c r="O91" s="40">
        <v>0.51260600000000001</v>
      </c>
      <c r="P91" s="58" t="s">
        <v>37</v>
      </c>
      <c r="Q91" s="35">
        <f t="shared" si="9"/>
        <v>-0.62422216066781999</v>
      </c>
      <c r="R91" s="35">
        <f t="shared" si="10"/>
        <v>-0.36451448906964923</v>
      </c>
      <c r="S91" s="35">
        <v>2.6</v>
      </c>
      <c r="T91" s="36">
        <v>0.93701491960225425</v>
      </c>
      <c r="U91" s="36">
        <v>0.89435625896925508</v>
      </c>
      <c r="V91" s="75" t="s">
        <v>134</v>
      </c>
    </row>
    <row r="92" spans="1:22" x14ac:dyDescent="0.25">
      <c r="A92" s="61">
        <v>45</v>
      </c>
      <c r="B92" s="28" t="s">
        <v>23</v>
      </c>
      <c r="C92" s="65" t="s">
        <v>150</v>
      </c>
      <c r="D92" s="28" t="s">
        <v>151</v>
      </c>
      <c r="E92" s="28">
        <v>354</v>
      </c>
      <c r="F92" s="35">
        <v>135.80000000000001</v>
      </c>
      <c r="G92" s="35">
        <v>284.10000000000002</v>
      </c>
      <c r="H92" s="53">
        <v>1.3859999999999999</v>
      </c>
      <c r="I92" s="62">
        <v>0.71165999999999996</v>
      </c>
      <c r="J92" s="58" t="s">
        <v>37</v>
      </c>
      <c r="K92" s="63">
        <v>0.70469999999999999</v>
      </c>
      <c r="L92" s="52">
        <v>4.5599999999999996</v>
      </c>
      <c r="M92" s="52">
        <v>22.64</v>
      </c>
      <c r="N92" s="57">
        <v>0.122</v>
      </c>
      <c r="O92" s="40">
        <v>0.51251599999999997</v>
      </c>
      <c r="P92" s="58" t="s">
        <v>37</v>
      </c>
      <c r="Q92" s="35">
        <f t="shared" si="9"/>
        <v>-2.3798469875446759</v>
      </c>
      <c r="R92" s="35">
        <f t="shared" si="10"/>
        <v>-0.37976614133197772</v>
      </c>
      <c r="S92" s="35">
        <v>1.01</v>
      </c>
      <c r="T92" s="36">
        <v>1.0558206128081475</v>
      </c>
      <c r="U92" s="36">
        <v>1.0264895305051642</v>
      </c>
      <c r="V92" s="75" t="s">
        <v>134</v>
      </c>
    </row>
    <row r="93" spans="1:22" x14ac:dyDescent="0.25">
      <c r="A93" s="61">
        <v>46</v>
      </c>
      <c r="B93" s="28" t="s">
        <v>23</v>
      </c>
      <c r="C93" s="65" t="s">
        <v>152</v>
      </c>
      <c r="D93" s="28" t="s">
        <v>151</v>
      </c>
      <c r="E93" s="28">
        <v>354</v>
      </c>
      <c r="F93" s="35">
        <v>109.6</v>
      </c>
      <c r="G93" s="35">
        <v>288.3</v>
      </c>
      <c r="H93" s="53">
        <v>1.1020000000000001</v>
      </c>
      <c r="I93" s="62">
        <v>0.71068399999999998</v>
      </c>
      <c r="J93" s="58" t="s">
        <v>37</v>
      </c>
      <c r="K93" s="63">
        <v>0.70509999999999995</v>
      </c>
      <c r="L93" s="52">
        <v>3.68</v>
      </c>
      <c r="M93" s="52">
        <v>18.09</v>
      </c>
      <c r="N93" s="57">
        <v>0.123</v>
      </c>
      <c r="O93" s="40">
        <v>0.51249699999999998</v>
      </c>
      <c r="P93" s="58" t="s">
        <v>37</v>
      </c>
      <c r="Q93" s="35">
        <f t="shared" si="9"/>
        <v>-2.7504788954402226</v>
      </c>
      <c r="R93" s="35">
        <f t="shared" si="10"/>
        <v>-0.37468225724453486</v>
      </c>
      <c r="S93" s="35">
        <v>0.59</v>
      </c>
      <c r="T93" s="36">
        <v>1.0993215073865525</v>
      </c>
      <c r="U93" s="36">
        <v>1.060389433296886</v>
      </c>
      <c r="V93" s="75" t="s">
        <v>134</v>
      </c>
    </row>
    <row r="94" spans="1:22" x14ac:dyDescent="0.25">
      <c r="A94" s="61">
        <v>47</v>
      </c>
      <c r="B94" s="28" t="s">
        <v>23</v>
      </c>
      <c r="C94" s="65" t="s">
        <v>153</v>
      </c>
      <c r="D94" s="28" t="s">
        <v>154</v>
      </c>
      <c r="E94" s="28">
        <v>354</v>
      </c>
      <c r="F94" s="35">
        <v>59.7</v>
      </c>
      <c r="G94" s="35">
        <v>83</v>
      </c>
      <c r="H94" s="53">
        <v>2.085</v>
      </c>
      <c r="I94" s="62">
        <v>0.71537600000000001</v>
      </c>
      <c r="J94" s="58" t="s">
        <v>37</v>
      </c>
      <c r="K94" s="63">
        <v>0.70489999999999997</v>
      </c>
      <c r="L94" s="52">
        <v>3.79</v>
      </c>
      <c r="M94" s="52">
        <v>18.88</v>
      </c>
      <c r="N94" s="57">
        <v>0.121</v>
      </c>
      <c r="O94" s="40">
        <v>0.51258099999999995</v>
      </c>
      <c r="P94" s="58" t="s">
        <v>37</v>
      </c>
      <c r="Q94" s="35">
        <f t="shared" si="9"/>
        <v>-1.1118957236899707</v>
      </c>
      <c r="R94" s="35">
        <f t="shared" si="10"/>
        <v>-0.38485002541942048</v>
      </c>
      <c r="S94" s="35">
        <v>2.2999999999999998</v>
      </c>
      <c r="T94" s="36">
        <v>0.93769251080708571</v>
      </c>
      <c r="U94" s="36">
        <v>0.91939047788208672</v>
      </c>
      <c r="V94" s="75" t="s">
        <v>134</v>
      </c>
    </row>
    <row r="95" spans="1:22" x14ac:dyDescent="0.25">
      <c r="A95" s="61">
        <v>48</v>
      </c>
      <c r="B95" s="28" t="s">
        <v>23</v>
      </c>
      <c r="C95" s="65" t="s">
        <v>155</v>
      </c>
      <c r="D95" s="28" t="s">
        <v>156</v>
      </c>
      <c r="E95" s="28">
        <v>359</v>
      </c>
      <c r="F95" s="35">
        <v>66.599999999999994</v>
      </c>
      <c r="G95" s="35">
        <v>100.3</v>
      </c>
      <c r="H95" s="53">
        <v>1.925</v>
      </c>
      <c r="I95" s="62">
        <v>0.71465100000000004</v>
      </c>
      <c r="J95" s="58" t="s">
        <v>37</v>
      </c>
      <c r="K95" s="63">
        <v>0.70479999999999998</v>
      </c>
      <c r="L95" s="52">
        <v>3.23</v>
      </c>
      <c r="M95" s="52">
        <v>13.49</v>
      </c>
      <c r="N95" s="57">
        <v>0.14499999999999999</v>
      </c>
      <c r="O95" s="40">
        <v>0.51266699999999998</v>
      </c>
      <c r="P95" s="58" t="s">
        <v>37</v>
      </c>
      <c r="Q95" s="35">
        <f t="shared" si="9"/>
        <v>0.56570133310396287</v>
      </c>
      <c r="R95" s="35">
        <f t="shared" si="10"/>
        <v>-0.26283680732079318</v>
      </c>
      <c r="S95" s="35">
        <v>2.95</v>
      </c>
      <c r="T95" s="36">
        <v>1.0743657739652985</v>
      </c>
      <c r="U95" s="36">
        <v>0.87245488743800081</v>
      </c>
      <c r="V95" s="75" t="s">
        <v>134</v>
      </c>
    </row>
    <row r="96" spans="1:22" x14ac:dyDescent="0.25">
      <c r="A96" s="61">
        <v>49</v>
      </c>
      <c r="B96" s="28" t="s">
        <v>23</v>
      </c>
      <c r="C96" s="65" t="s">
        <v>157</v>
      </c>
      <c r="D96" s="28" t="s">
        <v>158</v>
      </c>
      <c r="E96" s="28">
        <v>359</v>
      </c>
      <c r="F96" s="35">
        <v>45.8</v>
      </c>
      <c r="G96" s="35">
        <v>199.5</v>
      </c>
      <c r="H96" s="53">
        <v>0.66600000000000004</v>
      </c>
      <c r="I96" s="62">
        <v>0.70870999999999995</v>
      </c>
      <c r="J96" s="58" t="s">
        <v>37</v>
      </c>
      <c r="K96" s="63">
        <v>0.70530000000000004</v>
      </c>
      <c r="L96" s="52">
        <v>3.98</v>
      </c>
      <c r="M96" s="52">
        <v>14.29</v>
      </c>
      <c r="N96" s="57">
        <v>0.16800000000000001</v>
      </c>
      <c r="O96" s="40">
        <v>0.51288900000000004</v>
      </c>
      <c r="P96" s="58" t="s">
        <v>37</v>
      </c>
      <c r="Q96" s="35">
        <f t="shared" si="9"/>
        <v>4.8962425727316905</v>
      </c>
      <c r="R96" s="35">
        <f t="shared" si="10"/>
        <v>-0.14590747330960852</v>
      </c>
      <c r="S96" s="35">
        <v>6.21</v>
      </c>
      <c r="T96" s="36">
        <v>0.87459847442100935</v>
      </c>
      <c r="U96" s="36">
        <v>0.60486848368237001</v>
      </c>
      <c r="V96" s="75" t="s">
        <v>134</v>
      </c>
    </row>
    <row r="97" spans="1:22" x14ac:dyDescent="0.25">
      <c r="A97" s="61">
        <v>50</v>
      </c>
      <c r="B97" s="28" t="s">
        <v>23</v>
      </c>
      <c r="C97" s="65" t="s">
        <v>159</v>
      </c>
      <c r="D97" s="28" t="s">
        <v>160</v>
      </c>
      <c r="E97" s="28">
        <v>370</v>
      </c>
      <c r="F97" s="35">
        <v>55.64</v>
      </c>
      <c r="G97" s="35">
        <v>681.9</v>
      </c>
      <c r="H97" s="53">
        <v>0.23599500000000001</v>
      </c>
      <c r="I97" s="62">
        <v>0.70442800000000005</v>
      </c>
      <c r="J97" s="58">
        <v>1.1E-5</v>
      </c>
      <c r="K97" s="63">
        <v>0.70318499999999995</v>
      </c>
      <c r="L97" s="52">
        <v>0.38</v>
      </c>
      <c r="M97" s="52">
        <v>1.61</v>
      </c>
      <c r="N97" s="57">
        <v>0.14147199999999999</v>
      </c>
      <c r="O97" s="40">
        <v>0.51271100000000003</v>
      </c>
      <c r="P97" s="58">
        <v>1.2E-5</v>
      </c>
      <c r="Q97" s="35">
        <f t="shared" si="9"/>
        <v>1.42400680402055</v>
      </c>
      <c r="R97" s="35">
        <f t="shared" si="10"/>
        <v>-0.28077275038129146</v>
      </c>
      <c r="S97" s="35">
        <v>4.03</v>
      </c>
      <c r="T97" s="36">
        <v>0.92910604238045214</v>
      </c>
      <c r="U97" s="36">
        <v>0.79187827090436302</v>
      </c>
      <c r="V97" s="75" t="s">
        <v>161</v>
      </c>
    </row>
    <row r="98" spans="1:22" x14ac:dyDescent="0.25">
      <c r="A98" s="61">
        <v>51</v>
      </c>
      <c r="B98" s="28" t="s">
        <v>23</v>
      </c>
      <c r="C98" s="65" t="s">
        <v>162</v>
      </c>
      <c r="D98" s="28" t="s">
        <v>160</v>
      </c>
      <c r="E98" s="28">
        <v>370</v>
      </c>
      <c r="F98" s="35">
        <v>11.54</v>
      </c>
      <c r="G98" s="35">
        <v>301.3</v>
      </c>
      <c r="H98" s="53">
        <v>0.110753</v>
      </c>
      <c r="I98" s="62">
        <v>0.70439399999999996</v>
      </c>
      <c r="J98" s="58">
        <v>1.1E-5</v>
      </c>
      <c r="K98" s="63">
        <v>0.70381099999999996</v>
      </c>
      <c r="L98" s="52">
        <v>0.36</v>
      </c>
      <c r="M98" s="52">
        <v>1.54</v>
      </c>
      <c r="N98" s="57">
        <v>0.140239</v>
      </c>
      <c r="O98" s="40">
        <v>0.51271</v>
      </c>
      <c r="P98" s="58">
        <v>1.2E-5</v>
      </c>
      <c r="Q98" s="35">
        <f t="shared" si="9"/>
        <v>1.4044998614992643</v>
      </c>
      <c r="R98" s="35">
        <f t="shared" si="10"/>
        <v>-0.2870411794611083</v>
      </c>
      <c r="S98" s="35">
        <v>4.08</v>
      </c>
      <c r="T98" s="36">
        <v>0.91559026806004717</v>
      </c>
      <c r="U98" s="36">
        <v>0.78871292252024738</v>
      </c>
      <c r="V98" s="75" t="s">
        <v>161</v>
      </c>
    </row>
    <row r="99" spans="1:22" x14ac:dyDescent="0.25">
      <c r="A99" s="61">
        <v>52</v>
      </c>
      <c r="B99" s="28" t="s">
        <v>23</v>
      </c>
      <c r="C99" s="65" t="s">
        <v>163</v>
      </c>
      <c r="D99" s="28" t="s">
        <v>160</v>
      </c>
      <c r="E99" s="28">
        <v>370</v>
      </c>
      <c r="F99" s="35">
        <v>13.8</v>
      </c>
      <c r="G99" s="35">
        <v>299.3</v>
      </c>
      <c r="H99" s="53">
        <v>0.13340199999999999</v>
      </c>
      <c r="I99" s="62">
        <v>0.70431600000000005</v>
      </c>
      <c r="J99" s="58">
        <v>1.2E-5</v>
      </c>
      <c r="K99" s="63">
        <v>0.70361399999999996</v>
      </c>
      <c r="L99" s="52">
        <v>0.38</v>
      </c>
      <c r="M99" s="52">
        <v>1.59</v>
      </c>
      <c r="N99" s="57">
        <v>0.14278099999999999</v>
      </c>
      <c r="O99" s="40">
        <v>0.51273999999999997</v>
      </c>
      <c r="P99" s="58">
        <v>1.7E-5</v>
      </c>
      <c r="Q99" s="35">
        <f t="shared" si="9"/>
        <v>1.9897081371245129</v>
      </c>
      <c r="R99" s="35">
        <f t="shared" si="10"/>
        <v>-0.27411794611082874</v>
      </c>
      <c r="S99" s="35">
        <v>4.54</v>
      </c>
      <c r="T99" s="36">
        <v>0.88392231239115682</v>
      </c>
      <c r="U99" s="36">
        <v>0.75073206480883858</v>
      </c>
      <c r="V99" s="75" t="s">
        <v>161</v>
      </c>
    </row>
    <row r="100" spans="1:22" x14ac:dyDescent="0.25">
      <c r="A100" s="61">
        <v>53</v>
      </c>
      <c r="B100" s="28" t="s">
        <v>23</v>
      </c>
      <c r="C100" s="65" t="s">
        <v>164</v>
      </c>
      <c r="D100" s="28" t="s">
        <v>165</v>
      </c>
      <c r="E100" s="28">
        <v>351</v>
      </c>
      <c r="F100" s="35">
        <v>83.6</v>
      </c>
      <c r="G100" s="35">
        <v>146</v>
      </c>
      <c r="H100" s="53">
        <v>1.7069287671232876</v>
      </c>
      <c r="I100" s="62">
        <v>0.71257700000000002</v>
      </c>
      <c r="J100" s="58" t="s">
        <v>37</v>
      </c>
      <c r="K100" s="63">
        <v>0.70430999999999999</v>
      </c>
      <c r="L100" s="52">
        <v>4.01</v>
      </c>
      <c r="M100" s="52">
        <v>19.7</v>
      </c>
      <c r="N100" s="57">
        <v>0.1231</v>
      </c>
      <c r="O100" s="40">
        <v>0.51246199999999997</v>
      </c>
      <c r="P100" s="58">
        <v>1.0000000000000001E-5</v>
      </c>
      <c r="Q100" s="35">
        <f t="shared" si="9"/>
        <v>-3.4332218836696793</v>
      </c>
      <c r="R100" s="35">
        <f t="shared" si="10"/>
        <v>-0.37417386883579062</v>
      </c>
      <c r="S100" s="35">
        <v>-0.09</v>
      </c>
      <c r="T100" s="36">
        <v>1.1592973716506978</v>
      </c>
      <c r="U100" s="36">
        <v>1.1162395825975266</v>
      </c>
      <c r="V100" s="75" t="s">
        <v>166</v>
      </c>
    </row>
    <row r="101" spans="1:22" x14ac:dyDescent="0.25">
      <c r="A101" s="61">
        <v>54</v>
      </c>
      <c r="B101" s="28" t="s">
        <v>23</v>
      </c>
      <c r="C101" s="65" t="s">
        <v>167</v>
      </c>
      <c r="D101" s="28" t="s">
        <v>165</v>
      </c>
      <c r="E101" s="28">
        <v>351</v>
      </c>
      <c r="F101" s="35">
        <v>47.5</v>
      </c>
      <c r="G101" s="35">
        <v>209</v>
      </c>
      <c r="H101" s="53">
        <v>0.67749999999999999</v>
      </c>
      <c r="I101" s="62">
        <v>0.708283</v>
      </c>
      <c r="J101" s="58" t="s">
        <v>37</v>
      </c>
      <c r="K101" s="63">
        <v>0.70499000000000001</v>
      </c>
      <c r="L101" s="52">
        <v>3.5</v>
      </c>
      <c r="M101" s="52">
        <v>17.2</v>
      </c>
      <c r="N101" s="57">
        <v>0.123</v>
      </c>
      <c r="O101" s="40">
        <v>0.51249599999999995</v>
      </c>
      <c r="P101" s="58">
        <v>1.2E-5</v>
      </c>
      <c r="Q101" s="35">
        <f t="shared" si="9"/>
        <v>-2.7699858379615083</v>
      </c>
      <c r="R101" s="35">
        <f t="shared" si="10"/>
        <v>-0.37468225724453486</v>
      </c>
      <c r="S101" s="35">
        <v>0.5</v>
      </c>
      <c r="T101" s="36">
        <v>1.1009989547559238</v>
      </c>
      <c r="U101" s="36">
        <v>1.0618231204098256</v>
      </c>
      <c r="V101" s="75" t="s">
        <v>166</v>
      </c>
    </row>
    <row r="102" spans="1:22" x14ac:dyDescent="0.25">
      <c r="A102" s="61">
        <v>55</v>
      </c>
      <c r="B102" s="28" t="s">
        <v>23</v>
      </c>
      <c r="C102" s="65" t="s">
        <v>168</v>
      </c>
      <c r="D102" s="28" t="s">
        <v>165</v>
      </c>
      <c r="E102" s="28">
        <v>351</v>
      </c>
      <c r="F102" s="35">
        <v>40</v>
      </c>
      <c r="G102" s="35">
        <v>234</v>
      </c>
      <c r="H102" s="53">
        <v>0.50957264957264958</v>
      </c>
      <c r="I102" s="62">
        <v>0.70748900000000003</v>
      </c>
      <c r="J102" s="58" t="s">
        <v>37</v>
      </c>
      <c r="K102" s="63">
        <v>0.70501000000000003</v>
      </c>
      <c r="L102" s="52">
        <v>3.41</v>
      </c>
      <c r="M102" s="52">
        <v>17.100000000000001</v>
      </c>
      <c r="N102" s="57">
        <v>0.1208</v>
      </c>
      <c r="O102" s="40">
        <v>0.51243799999999995</v>
      </c>
      <c r="P102" s="58">
        <v>6.9999999999999999E-6</v>
      </c>
      <c r="Q102" s="35">
        <f t="shared" si="9"/>
        <v>-3.9013885041705443</v>
      </c>
      <c r="R102" s="35">
        <f t="shared" si="10"/>
        <v>-0.38586680223690906</v>
      </c>
      <c r="S102" s="35">
        <v>-0.46</v>
      </c>
      <c r="T102" s="36">
        <v>1.1699302855613576</v>
      </c>
      <c r="U102" s="36">
        <v>1.1459820719863525</v>
      </c>
      <c r="V102" s="75" t="s">
        <v>166</v>
      </c>
    </row>
    <row r="103" spans="1:22" x14ac:dyDescent="0.25">
      <c r="A103" s="61">
        <v>56</v>
      </c>
      <c r="B103" s="28" t="s">
        <v>23</v>
      </c>
      <c r="C103" s="65" t="s">
        <v>169</v>
      </c>
      <c r="D103" s="28" t="s">
        <v>165</v>
      </c>
      <c r="E103" s="28">
        <v>351</v>
      </c>
      <c r="F103" s="35">
        <v>63.8</v>
      </c>
      <c r="G103" s="35">
        <v>149</v>
      </c>
      <c r="H103" s="53">
        <v>1.276428187919463</v>
      </c>
      <c r="I103" s="62">
        <v>0.71055599999999997</v>
      </c>
      <c r="J103" s="58" t="s">
        <v>37</v>
      </c>
      <c r="K103" s="63">
        <v>0.70435999999999999</v>
      </c>
      <c r="L103" s="52">
        <v>3.75</v>
      </c>
      <c r="M103" s="52">
        <v>18.600000000000001</v>
      </c>
      <c r="N103" s="57">
        <v>0.12180000000000001</v>
      </c>
      <c r="O103" s="40">
        <v>0.51242100000000002</v>
      </c>
      <c r="P103" s="58">
        <v>6.9999999999999999E-6</v>
      </c>
      <c r="Q103" s="35">
        <f t="shared" si="9"/>
        <v>-4.2330065270235195</v>
      </c>
      <c r="R103" s="35">
        <f t="shared" si="10"/>
        <v>-0.38078291814946619</v>
      </c>
      <c r="S103" s="35">
        <v>-0.9</v>
      </c>
      <c r="T103" s="36">
        <v>1.2107649782233048</v>
      </c>
      <c r="U103" s="36">
        <v>1.1766466289705713</v>
      </c>
      <c r="V103" s="75" t="s">
        <v>166</v>
      </c>
    </row>
    <row r="104" spans="1:22" x14ac:dyDescent="0.25">
      <c r="A104" s="61">
        <v>57</v>
      </c>
      <c r="B104" s="28" t="s">
        <v>23</v>
      </c>
      <c r="C104" s="65" t="s">
        <v>170</v>
      </c>
      <c r="D104" s="28" t="s">
        <v>165</v>
      </c>
      <c r="E104" s="28">
        <v>351</v>
      </c>
      <c r="F104" s="35">
        <v>66.3</v>
      </c>
      <c r="G104" s="35">
        <v>162</v>
      </c>
      <c r="H104" s="53">
        <v>1.2200018518518518</v>
      </c>
      <c r="I104" s="62">
        <v>0.71048299999999998</v>
      </c>
      <c r="J104" s="58" t="s">
        <v>37</v>
      </c>
      <c r="K104" s="63">
        <v>0.70457000000000003</v>
      </c>
      <c r="L104" s="52">
        <v>3.92</v>
      </c>
      <c r="M104" s="52">
        <v>19.2</v>
      </c>
      <c r="N104" s="57">
        <v>0.12330000000000001</v>
      </c>
      <c r="O104" s="40">
        <v>0.51248000000000005</v>
      </c>
      <c r="P104" s="58">
        <v>7.9999999999999996E-6</v>
      </c>
      <c r="Q104" s="35">
        <f t="shared" si="9"/>
        <v>-3.0820969182931979</v>
      </c>
      <c r="R104" s="35">
        <f t="shared" si="10"/>
        <v>-0.37315709201830194</v>
      </c>
      <c r="S104" s="35">
        <v>0.24</v>
      </c>
      <c r="T104" s="36">
        <v>1.1315728805316694</v>
      </c>
      <c r="U104" s="36">
        <v>1.0883574072388806</v>
      </c>
      <c r="V104" s="75" t="s">
        <v>166</v>
      </c>
    </row>
    <row r="105" spans="1:22" x14ac:dyDescent="0.25">
      <c r="A105" s="61">
        <v>58</v>
      </c>
      <c r="B105" s="28" t="s">
        <v>23</v>
      </c>
      <c r="C105" s="65" t="s">
        <v>171</v>
      </c>
      <c r="D105" s="28" t="s">
        <v>165</v>
      </c>
      <c r="E105" s="28">
        <v>361</v>
      </c>
      <c r="F105" s="35">
        <v>26.5</v>
      </c>
      <c r="G105" s="35">
        <v>423</v>
      </c>
      <c r="H105" s="53">
        <v>0.18675295508274228</v>
      </c>
      <c r="I105" s="62">
        <v>0.70582</v>
      </c>
      <c r="J105" s="58" t="s">
        <v>37</v>
      </c>
      <c r="K105" s="63">
        <v>0.70489000000000002</v>
      </c>
      <c r="L105" s="52">
        <v>3.86</v>
      </c>
      <c r="M105" s="52">
        <v>18</v>
      </c>
      <c r="N105" s="57">
        <v>0.1293</v>
      </c>
      <c r="O105" s="40">
        <v>0.51247100000000001</v>
      </c>
      <c r="P105" s="58">
        <v>6.9999999999999999E-6</v>
      </c>
      <c r="Q105" s="35">
        <f t="shared" si="9"/>
        <v>-3.2576594009814386</v>
      </c>
      <c r="R105" s="35">
        <f t="shared" si="10"/>
        <v>-0.34265378749364517</v>
      </c>
      <c r="S105" s="35">
        <v>-0.16</v>
      </c>
      <c r="T105" s="36">
        <v>1.2281026987287342</v>
      </c>
      <c r="U105" s="36">
        <v>1.1257592338293108</v>
      </c>
      <c r="V105" s="75" t="s">
        <v>166</v>
      </c>
    </row>
    <row r="106" spans="1:22" x14ac:dyDescent="0.25">
      <c r="A106" s="61">
        <v>59</v>
      </c>
      <c r="B106" s="28" t="s">
        <v>23</v>
      </c>
      <c r="C106" s="65" t="s">
        <v>172</v>
      </c>
      <c r="D106" s="28" t="s">
        <v>173</v>
      </c>
      <c r="E106" s="28">
        <v>361</v>
      </c>
      <c r="F106" s="35">
        <v>60.6</v>
      </c>
      <c r="G106" s="35">
        <v>526</v>
      </c>
      <c r="H106" s="53">
        <v>0.34343840304182505</v>
      </c>
      <c r="I106" s="62">
        <v>0.70629900000000001</v>
      </c>
      <c r="J106" s="58" t="s">
        <v>37</v>
      </c>
      <c r="K106" s="63">
        <v>0.70457999999999998</v>
      </c>
      <c r="L106" s="52">
        <v>3.83</v>
      </c>
      <c r="M106" s="52">
        <v>18.7</v>
      </c>
      <c r="N106" s="57">
        <v>0.1235</v>
      </c>
      <c r="O106" s="40">
        <v>0.51250499999999999</v>
      </c>
      <c r="P106" s="58">
        <v>6.0000000000000002E-6</v>
      </c>
      <c r="Q106" s="35">
        <f t="shared" si="9"/>
        <v>-2.5944233552732676</v>
      </c>
      <c r="R106" s="35">
        <f t="shared" si="10"/>
        <v>-0.37214031520081348</v>
      </c>
      <c r="S106" s="35">
        <v>0.78</v>
      </c>
      <c r="T106" s="36">
        <v>1.091912561371035</v>
      </c>
      <c r="U106" s="36">
        <v>1.0499128021121631</v>
      </c>
      <c r="V106" s="75" t="s">
        <v>166</v>
      </c>
    </row>
    <row r="107" spans="1:22" x14ac:dyDescent="0.25">
      <c r="A107" s="61">
        <v>60</v>
      </c>
      <c r="B107" s="28" t="s">
        <v>23</v>
      </c>
      <c r="C107" s="65" t="s">
        <v>174</v>
      </c>
      <c r="D107" s="28" t="s">
        <v>173</v>
      </c>
      <c r="E107" s="28">
        <v>361</v>
      </c>
      <c r="F107" s="35">
        <v>30.3</v>
      </c>
      <c r="G107" s="35">
        <v>431</v>
      </c>
      <c r="H107" s="53">
        <v>0.2095691415313225</v>
      </c>
      <c r="I107" s="62">
        <v>0.70597299999999996</v>
      </c>
      <c r="J107" s="58" t="s">
        <v>37</v>
      </c>
      <c r="K107" s="63">
        <v>0.70492999999999995</v>
      </c>
      <c r="L107" s="52">
        <v>3.98</v>
      </c>
      <c r="M107" s="52">
        <v>18.5</v>
      </c>
      <c r="N107" s="57">
        <v>0.12959999999999999</v>
      </c>
      <c r="O107" s="40">
        <v>0.51250799999999996</v>
      </c>
      <c r="P107" s="58">
        <v>6.9999999999999999E-6</v>
      </c>
      <c r="Q107" s="35">
        <f t="shared" si="9"/>
        <v>-2.5359025277105207</v>
      </c>
      <c r="R107" s="35">
        <f t="shared" si="10"/>
        <v>-0.34112862226741236</v>
      </c>
      <c r="S107" s="35">
        <v>0.56000000000000005</v>
      </c>
      <c r="T107" s="36">
        <v>1.1655716859198617</v>
      </c>
      <c r="U107" s="36">
        <v>1.0680691936216935</v>
      </c>
      <c r="V107" s="75" t="s">
        <v>166</v>
      </c>
    </row>
    <row r="108" spans="1:22" x14ac:dyDescent="0.25">
      <c r="A108" s="61">
        <v>61</v>
      </c>
      <c r="B108" s="28" t="s">
        <v>23</v>
      </c>
      <c r="C108" s="65" t="s">
        <v>175</v>
      </c>
      <c r="D108" s="28" t="s">
        <v>176</v>
      </c>
      <c r="E108" s="28">
        <v>361</v>
      </c>
      <c r="F108" s="35">
        <v>28.7</v>
      </c>
      <c r="G108" s="35">
        <v>282</v>
      </c>
      <c r="H108" s="53">
        <v>0.30338546099290775</v>
      </c>
      <c r="I108" s="62">
        <v>0.708538</v>
      </c>
      <c r="J108" s="58" t="s">
        <v>37</v>
      </c>
      <c r="K108" s="63">
        <v>0.70701999999999998</v>
      </c>
      <c r="L108" s="52">
        <v>2.98</v>
      </c>
      <c r="M108" s="52">
        <v>12.5</v>
      </c>
      <c r="N108" s="57">
        <v>0.1444</v>
      </c>
      <c r="O108" s="40">
        <v>0.51246199999999997</v>
      </c>
      <c r="P108" s="58">
        <v>1.7E-5</v>
      </c>
      <c r="Q108" s="35">
        <f t="shared" si="9"/>
        <v>-3.4332218836696793</v>
      </c>
      <c r="R108" s="35">
        <f t="shared" si="10"/>
        <v>-0.26588713777325879</v>
      </c>
      <c r="S108" s="35">
        <v>-1.02</v>
      </c>
      <c r="T108" s="36">
        <v>1.5148844715644385</v>
      </c>
      <c r="U108" s="36">
        <v>1.1967747681964609</v>
      </c>
      <c r="V108" s="75" t="s">
        <v>166</v>
      </c>
    </row>
    <row r="109" spans="1:22" x14ac:dyDescent="0.25">
      <c r="A109" s="61">
        <v>62</v>
      </c>
      <c r="B109" s="28" t="s">
        <v>23</v>
      </c>
      <c r="C109" s="65" t="s">
        <v>177</v>
      </c>
      <c r="D109" s="28" t="s">
        <v>176</v>
      </c>
      <c r="E109" s="28">
        <v>361</v>
      </c>
      <c r="F109" s="35">
        <v>24.4</v>
      </c>
      <c r="G109" s="35">
        <v>261</v>
      </c>
      <c r="H109" s="53">
        <v>0.2786835249042145</v>
      </c>
      <c r="I109" s="62">
        <v>0.70835499999999996</v>
      </c>
      <c r="J109" s="58" t="s">
        <v>37</v>
      </c>
      <c r="K109" s="63">
        <v>0.70696000000000003</v>
      </c>
      <c r="L109" s="52">
        <v>2.73</v>
      </c>
      <c r="M109" s="52">
        <v>11.4</v>
      </c>
      <c r="N109" s="57">
        <v>0.14510000000000001</v>
      </c>
      <c r="O109" s="40">
        <v>0.51261999999999996</v>
      </c>
      <c r="P109" s="58">
        <v>3.6000000000000001E-5</v>
      </c>
      <c r="Q109" s="35">
        <f t="shared" si="9"/>
        <v>-0.35112496537648141</v>
      </c>
      <c r="R109" s="35">
        <f t="shared" si="10"/>
        <v>-0.26232841891204883</v>
      </c>
      <c r="S109" s="35">
        <v>2.0299999999999998</v>
      </c>
      <c r="T109" s="36">
        <v>1.1802251175926843</v>
      </c>
      <c r="U109" s="36">
        <v>0.94819960057707386</v>
      </c>
      <c r="V109" s="75" t="s">
        <v>166</v>
      </c>
    </row>
    <row r="110" spans="1:22" x14ac:dyDescent="0.25">
      <c r="A110" s="61">
        <v>63</v>
      </c>
      <c r="B110" s="28" t="s">
        <v>23</v>
      </c>
      <c r="C110" s="65" t="s">
        <v>178</v>
      </c>
      <c r="D110" s="28" t="s">
        <v>176</v>
      </c>
      <c r="E110" s="28">
        <v>361</v>
      </c>
      <c r="F110" s="35">
        <v>28.3</v>
      </c>
      <c r="G110" s="35">
        <v>246</v>
      </c>
      <c r="H110" s="53">
        <v>0.34293617886178862</v>
      </c>
      <c r="I110" s="62">
        <v>0.70858500000000002</v>
      </c>
      <c r="J110" s="58" t="s">
        <v>37</v>
      </c>
      <c r="K110" s="63">
        <v>0.70687</v>
      </c>
      <c r="L110" s="52">
        <v>3.19</v>
      </c>
      <c r="M110" s="52">
        <v>13.3</v>
      </c>
      <c r="N110" s="57">
        <v>0.14449999999999999</v>
      </c>
      <c r="O110" s="40">
        <v>0.51247299999999996</v>
      </c>
      <c r="P110" s="58">
        <v>1.2E-5</v>
      </c>
      <c r="Q110" s="35">
        <f t="shared" si="9"/>
        <v>-3.2186455159410876</v>
      </c>
      <c r="R110" s="35">
        <f t="shared" si="10"/>
        <v>-0.26537874936451455</v>
      </c>
      <c r="S110" s="35">
        <v>-0.8</v>
      </c>
      <c r="T110" s="36">
        <v>1.4929316604244267</v>
      </c>
      <c r="U110" s="36">
        <v>1.1796745116966425</v>
      </c>
      <c r="V110" s="75" t="s">
        <v>166</v>
      </c>
    </row>
    <row r="111" spans="1:22" x14ac:dyDescent="0.25">
      <c r="A111" s="61">
        <v>64</v>
      </c>
      <c r="B111" s="28" t="s">
        <v>23</v>
      </c>
      <c r="C111" s="65" t="s">
        <v>179</v>
      </c>
      <c r="D111" s="28" t="s">
        <v>176</v>
      </c>
      <c r="E111" s="28">
        <v>361</v>
      </c>
      <c r="F111" s="35">
        <v>26.1</v>
      </c>
      <c r="G111" s="35">
        <v>264</v>
      </c>
      <c r="H111" s="53">
        <v>0.29471250000000004</v>
      </c>
      <c r="I111" s="62">
        <v>0.70841500000000002</v>
      </c>
      <c r="J111" s="58" t="s">
        <v>37</v>
      </c>
      <c r="K111" s="63">
        <v>0.70694000000000001</v>
      </c>
      <c r="L111" s="52">
        <v>2.81</v>
      </c>
      <c r="M111" s="52">
        <v>11.7</v>
      </c>
      <c r="N111" s="57">
        <v>0.14530000000000001</v>
      </c>
      <c r="O111" s="40">
        <v>0.51247399999999999</v>
      </c>
      <c r="P111" s="58">
        <v>9.0000000000000002E-6</v>
      </c>
      <c r="Q111" s="35">
        <f t="shared" si="9"/>
        <v>-3.1991385734198019</v>
      </c>
      <c r="R111" s="35">
        <f t="shared" si="10"/>
        <v>-0.26131164209456026</v>
      </c>
      <c r="S111" s="35">
        <v>-0.82</v>
      </c>
      <c r="T111" s="36">
        <v>1.5081378554316665</v>
      </c>
      <c r="U111" s="36">
        <v>1.1810900963813591</v>
      </c>
      <c r="V111" s="75" t="s">
        <v>166</v>
      </c>
    </row>
    <row r="112" spans="1:22" x14ac:dyDescent="0.25">
      <c r="A112" s="61">
        <v>65</v>
      </c>
      <c r="B112" s="28" t="s">
        <v>23</v>
      </c>
      <c r="C112" s="65" t="s">
        <v>180</v>
      </c>
      <c r="D112" s="28" t="s">
        <v>181</v>
      </c>
      <c r="E112" s="28">
        <v>355</v>
      </c>
      <c r="F112" s="35">
        <v>154</v>
      </c>
      <c r="G112" s="35">
        <v>161</v>
      </c>
      <c r="H112" s="53">
        <v>2.8513913043478261</v>
      </c>
      <c r="I112" s="62">
        <v>0.71907799999999999</v>
      </c>
      <c r="J112" s="58" t="s">
        <v>37</v>
      </c>
      <c r="K112" s="63">
        <v>0.70506999999999997</v>
      </c>
      <c r="L112" s="52">
        <v>2.1800000000000002</v>
      </c>
      <c r="M112" s="52">
        <v>14.8</v>
      </c>
      <c r="N112" s="57">
        <v>8.8999999999999996E-2</v>
      </c>
      <c r="O112" s="40">
        <v>0.51237999999999995</v>
      </c>
      <c r="P112" s="58">
        <v>6.9999999999999999E-6</v>
      </c>
      <c r="Q112" s="35">
        <f t="shared" si="9"/>
        <v>-5.0327911703795802</v>
      </c>
      <c r="R112" s="35">
        <f t="shared" si="10"/>
        <v>-0.5475343162175903</v>
      </c>
      <c r="S112" s="35">
        <v>-0.15</v>
      </c>
      <c r="T112" s="36">
        <v>0.94276635341568271</v>
      </c>
      <c r="U112" s="36">
        <v>1.1208040796803937</v>
      </c>
      <c r="V112" s="75" t="s">
        <v>166</v>
      </c>
    </row>
    <row r="113" spans="1:22" x14ac:dyDescent="0.25">
      <c r="A113" s="61">
        <v>66</v>
      </c>
      <c r="B113" s="28" t="s">
        <v>23</v>
      </c>
      <c r="C113" s="65" t="s">
        <v>182</v>
      </c>
      <c r="D113" s="28" t="s">
        <v>181</v>
      </c>
      <c r="E113" s="28">
        <v>355</v>
      </c>
      <c r="F113" s="35">
        <v>194</v>
      </c>
      <c r="G113" s="35">
        <v>191</v>
      </c>
      <c r="H113" s="53">
        <v>3.0278219895287961</v>
      </c>
      <c r="I113" s="62">
        <v>0.72001099999999996</v>
      </c>
      <c r="J113" s="58" t="s">
        <v>37</v>
      </c>
      <c r="K113" s="63">
        <v>0.70515000000000005</v>
      </c>
      <c r="L113" s="52">
        <v>2.4700000000000002</v>
      </c>
      <c r="M113" s="52">
        <v>16.3</v>
      </c>
      <c r="N113" s="57">
        <v>9.1499999999999998E-2</v>
      </c>
      <c r="O113" s="40">
        <v>0.51239400000000002</v>
      </c>
      <c r="P113" s="58">
        <v>1.1E-5</v>
      </c>
      <c r="Q113" s="35">
        <f t="shared" si="9"/>
        <v>-4.7596939750860212</v>
      </c>
      <c r="R113" s="35">
        <f t="shared" si="10"/>
        <v>-0.53482460599898329</v>
      </c>
      <c r="S113" s="35">
        <v>0</v>
      </c>
      <c r="T113" s="36">
        <v>0.94458724523856274</v>
      </c>
      <c r="U113" s="36">
        <v>1.1077878501359884</v>
      </c>
      <c r="V113" s="75" t="s">
        <v>166</v>
      </c>
    </row>
    <row r="114" spans="1:22" x14ac:dyDescent="0.25">
      <c r="A114" s="61">
        <v>67</v>
      </c>
      <c r="B114" s="28" t="s">
        <v>23</v>
      </c>
      <c r="C114" s="65" t="s">
        <v>183</v>
      </c>
      <c r="D114" s="28" t="s">
        <v>181</v>
      </c>
      <c r="E114" s="28">
        <v>355</v>
      </c>
      <c r="F114" s="35">
        <v>183</v>
      </c>
      <c r="G114" s="35">
        <v>143</v>
      </c>
      <c r="H114" s="53">
        <v>3.8148461538461538</v>
      </c>
      <c r="I114" s="62">
        <v>0.72314800000000001</v>
      </c>
      <c r="J114" s="58" t="s">
        <v>37</v>
      </c>
      <c r="K114" s="63">
        <v>0.70440999999999998</v>
      </c>
      <c r="L114" s="52">
        <v>2.0099999999999998</v>
      </c>
      <c r="M114" s="52">
        <v>14.2</v>
      </c>
      <c r="N114" s="57">
        <v>8.5800000000000001E-2</v>
      </c>
      <c r="O114" s="40">
        <v>0.51236899999999996</v>
      </c>
      <c r="P114" s="58">
        <v>6.9999999999999999E-6</v>
      </c>
      <c r="Q114" s="35">
        <f t="shared" si="9"/>
        <v>-5.2473675381081719</v>
      </c>
      <c r="R114" s="35">
        <f t="shared" si="10"/>
        <v>-0.56380274529740726</v>
      </c>
      <c r="S114" s="35">
        <v>-0.21</v>
      </c>
      <c r="T114" s="36">
        <v>0.93230434896731562</v>
      </c>
      <c r="U114" s="36">
        <v>1.1264653341571595</v>
      </c>
      <c r="V114" s="75" t="s">
        <v>166</v>
      </c>
    </row>
    <row r="115" spans="1:22" x14ac:dyDescent="0.25">
      <c r="A115" s="61">
        <v>68</v>
      </c>
      <c r="B115" s="28" t="s">
        <v>23</v>
      </c>
      <c r="C115" s="65" t="s">
        <v>184</v>
      </c>
      <c r="D115" s="28" t="s">
        <v>181</v>
      </c>
      <c r="E115" s="28">
        <v>355</v>
      </c>
      <c r="F115" s="35">
        <v>188</v>
      </c>
      <c r="G115" s="35">
        <v>153</v>
      </c>
      <c r="H115" s="53">
        <v>3.6629281045751636</v>
      </c>
      <c r="I115" s="62">
        <v>0.72228599999999998</v>
      </c>
      <c r="J115" s="58" t="s">
        <v>37</v>
      </c>
      <c r="K115" s="63">
        <v>0.70438999999999996</v>
      </c>
      <c r="L115" s="52">
        <v>2.0699999999999998</v>
      </c>
      <c r="M115" s="52">
        <v>14.6</v>
      </c>
      <c r="N115" s="57">
        <v>8.5699999999999998E-2</v>
      </c>
      <c r="O115" s="40">
        <v>0.512351</v>
      </c>
      <c r="P115" s="58">
        <v>1.0000000000000001E-5</v>
      </c>
      <c r="Q115" s="35">
        <f t="shared" si="9"/>
        <v>-5.5984925034824329</v>
      </c>
      <c r="R115" s="35">
        <f t="shared" si="10"/>
        <v>-0.56431113370615149</v>
      </c>
      <c r="S115" s="35">
        <v>-0.56000000000000005</v>
      </c>
      <c r="T115" s="36">
        <v>0.95298070031866999</v>
      </c>
      <c r="U115" s="36">
        <v>1.1547015890580477</v>
      </c>
      <c r="V115" s="75" t="s">
        <v>166</v>
      </c>
    </row>
    <row r="116" spans="1:22" x14ac:dyDescent="0.25">
      <c r="A116" s="61">
        <v>69</v>
      </c>
      <c r="B116" s="28" t="s">
        <v>23</v>
      </c>
      <c r="C116" s="65" t="s">
        <v>185</v>
      </c>
      <c r="D116" s="28" t="s">
        <v>181</v>
      </c>
      <c r="E116" s="28">
        <v>355</v>
      </c>
      <c r="F116" s="35">
        <v>26.5</v>
      </c>
      <c r="G116" s="35">
        <v>13.7</v>
      </c>
      <c r="H116" s="53">
        <v>5.7661678832116792</v>
      </c>
      <c r="I116" s="62">
        <v>0.73207500000000003</v>
      </c>
      <c r="J116" s="58" t="s">
        <v>37</v>
      </c>
      <c r="K116" s="63">
        <v>0.70386000000000004</v>
      </c>
      <c r="L116" s="52">
        <v>2.11</v>
      </c>
      <c r="M116" s="52">
        <v>14.2</v>
      </c>
      <c r="N116" s="57">
        <v>8.9899999999999994E-2</v>
      </c>
      <c r="O116" s="40">
        <v>0.51241599999999998</v>
      </c>
      <c r="P116" s="58">
        <v>1.8E-5</v>
      </c>
      <c r="Q116" s="35">
        <f t="shared" si="9"/>
        <v>-4.3305412396277276</v>
      </c>
      <c r="R116" s="35">
        <f t="shared" si="10"/>
        <v>-0.54295882053889177</v>
      </c>
      <c r="S116" s="35">
        <v>0.51</v>
      </c>
      <c r="T116" s="36">
        <v>0.9053437107087573</v>
      </c>
      <c r="U116" s="36">
        <v>1.0669008555198352</v>
      </c>
      <c r="V116" s="75" t="s">
        <v>166</v>
      </c>
    </row>
    <row r="117" spans="1:22" x14ac:dyDescent="0.25">
      <c r="A117" s="61">
        <v>70</v>
      </c>
      <c r="B117" s="28" t="s">
        <v>23</v>
      </c>
      <c r="C117" s="65" t="s">
        <v>186</v>
      </c>
      <c r="D117" s="28" t="s">
        <v>181</v>
      </c>
      <c r="E117" s="28">
        <v>355</v>
      </c>
      <c r="F117" s="35">
        <v>211</v>
      </c>
      <c r="G117" s="35">
        <v>162</v>
      </c>
      <c r="H117" s="53">
        <v>3.8826604938271605</v>
      </c>
      <c r="I117" s="62">
        <v>0.72333700000000001</v>
      </c>
      <c r="J117" s="58" t="s">
        <v>37</v>
      </c>
      <c r="K117" s="63">
        <v>0.70426</v>
      </c>
      <c r="L117" s="52">
        <v>2.27</v>
      </c>
      <c r="M117" s="52">
        <v>15.3</v>
      </c>
      <c r="N117" s="57">
        <v>8.9300000000000004E-2</v>
      </c>
      <c r="O117" s="40">
        <v>0.51236999999999999</v>
      </c>
      <c r="P117" s="58">
        <v>9.0000000000000002E-6</v>
      </c>
      <c r="Q117" s="35">
        <f t="shared" si="9"/>
        <v>-5.2278605955868862</v>
      </c>
      <c r="R117" s="35">
        <f t="shared" si="10"/>
        <v>-0.54600915099135738</v>
      </c>
      <c r="S117" s="35">
        <v>-0.37</v>
      </c>
      <c r="T117" s="36">
        <v>0.95727140696592905</v>
      </c>
      <c r="U117" s="36">
        <v>1.1378055423073614</v>
      </c>
      <c r="V117" s="75" t="s">
        <v>166</v>
      </c>
    </row>
    <row r="118" spans="1:22" x14ac:dyDescent="0.25">
      <c r="A118" s="61">
        <v>71</v>
      </c>
      <c r="B118" s="28" t="s">
        <v>23</v>
      </c>
      <c r="C118" s="65" t="s">
        <v>187</v>
      </c>
      <c r="D118" s="28" t="s">
        <v>188</v>
      </c>
      <c r="E118" s="28">
        <v>357</v>
      </c>
      <c r="F118" s="35">
        <v>44.1</v>
      </c>
      <c r="G118" s="35">
        <v>359</v>
      </c>
      <c r="H118" s="53">
        <v>0.35549999999999998</v>
      </c>
      <c r="I118" s="62">
        <v>0.70774000000000004</v>
      </c>
      <c r="J118" s="58" t="s">
        <v>37</v>
      </c>
      <c r="K118" s="63">
        <v>0.70593300000000003</v>
      </c>
      <c r="L118" s="52">
        <v>3.13</v>
      </c>
      <c r="M118" s="52">
        <v>13.6</v>
      </c>
      <c r="N118" s="57">
        <v>0.1394</v>
      </c>
      <c r="O118" s="40">
        <v>0.51244999999999996</v>
      </c>
      <c r="P118" s="58">
        <v>6.0000000000000002E-6</v>
      </c>
      <c r="Q118" s="35">
        <f t="shared" si="9"/>
        <v>-3.6673051939195567</v>
      </c>
      <c r="R118" s="35">
        <f t="shared" si="10"/>
        <v>-0.29130655821047291</v>
      </c>
      <c r="S118" s="35">
        <v>-1.0555077564666782</v>
      </c>
      <c r="T118" s="36">
        <v>1.4376686052585281</v>
      </c>
      <c r="U118" s="36">
        <v>1.1961714318270189</v>
      </c>
      <c r="V118" s="75" t="s">
        <v>166</v>
      </c>
    </row>
    <row r="119" spans="1:22" x14ac:dyDescent="0.25">
      <c r="A119" s="61">
        <v>72</v>
      </c>
      <c r="B119" s="28" t="s">
        <v>23</v>
      </c>
      <c r="C119" s="65" t="s">
        <v>189</v>
      </c>
      <c r="D119" s="28" t="s">
        <v>188</v>
      </c>
      <c r="E119" s="28">
        <v>357</v>
      </c>
      <c r="F119" s="35">
        <v>35.700000000000003</v>
      </c>
      <c r="G119" s="35">
        <v>356</v>
      </c>
      <c r="H119" s="53">
        <v>0.2898</v>
      </c>
      <c r="I119" s="62">
        <v>0.70722099999999999</v>
      </c>
      <c r="J119" s="58" t="s">
        <v>37</v>
      </c>
      <c r="K119" s="63">
        <v>0.70574800000000004</v>
      </c>
      <c r="L119" s="52">
        <v>2.98</v>
      </c>
      <c r="M119" s="52">
        <v>12.9</v>
      </c>
      <c r="N119" s="57">
        <v>0.13950000000000001</v>
      </c>
      <c r="O119" s="40">
        <v>0.51244900000000004</v>
      </c>
      <c r="P119" s="58">
        <v>1.0000000000000001E-5</v>
      </c>
      <c r="Q119" s="35">
        <f t="shared" si="9"/>
        <v>-3.6868121364397322</v>
      </c>
      <c r="R119" s="35">
        <f t="shared" si="10"/>
        <v>-0.29079816980172846</v>
      </c>
      <c r="S119" s="35">
        <v>-1.079596066797528</v>
      </c>
      <c r="T119" s="36">
        <v>1.4416491935557356</v>
      </c>
      <c r="U119" s="36">
        <v>1.1981313866692425</v>
      </c>
      <c r="V119" s="75" t="s">
        <v>166</v>
      </c>
    </row>
    <row r="120" spans="1:22" x14ac:dyDescent="0.25">
      <c r="A120" s="61">
        <v>73</v>
      </c>
      <c r="B120" s="28" t="s">
        <v>23</v>
      </c>
      <c r="C120" s="65" t="s">
        <v>190</v>
      </c>
      <c r="D120" s="28" t="s">
        <v>188</v>
      </c>
      <c r="E120" s="28">
        <v>357</v>
      </c>
      <c r="F120" s="35">
        <v>63.6</v>
      </c>
      <c r="G120" s="35">
        <v>375</v>
      </c>
      <c r="H120" s="53">
        <v>0.49049999999999999</v>
      </c>
      <c r="I120" s="62">
        <v>0.70837899999999998</v>
      </c>
      <c r="J120" s="58" t="s">
        <v>37</v>
      </c>
      <c r="K120" s="63">
        <v>0.70588600000000001</v>
      </c>
      <c r="L120" s="52">
        <v>2.67</v>
      </c>
      <c r="M120" s="52">
        <v>11.7</v>
      </c>
      <c r="N120" s="57">
        <v>0.1384</v>
      </c>
      <c r="O120" s="40">
        <v>0.51247299999999996</v>
      </c>
      <c r="P120" s="58">
        <v>3.9999999999999998E-6</v>
      </c>
      <c r="Q120" s="35">
        <f t="shared" si="9"/>
        <v>-3.2186455159410876</v>
      </c>
      <c r="R120" s="35">
        <f t="shared" si="10"/>
        <v>-0.29639044229791567</v>
      </c>
      <c r="S120" s="35">
        <v>-0.56080674974312572</v>
      </c>
      <c r="T120" s="36">
        <v>1.3722106658808848</v>
      </c>
      <c r="U120" s="36">
        <v>1.1559143328987271</v>
      </c>
      <c r="V120" s="75" t="s">
        <v>166</v>
      </c>
    </row>
    <row r="121" spans="1:22" x14ac:dyDescent="0.25">
      <c r="A121" s="61">
        <v>74</v>
      </c>
      <c r="B121" s="28" t="s">
        <v>23</v>
      </c>
      <c r="C121" s="65" t="s">
        <v>191</v>
      </c>
      <c r="D121" s="28" t="s">
        <v>188</v>
      </c>
      <c r="E121" s="28">
        <v>357</v>
      </c>
      <c r="F121" s="35">
        <v>15.1</v>
      </c>
      <c r="G121" s="35">
        <v>164</v>
      </c>
      <c r="H121" s="53">
        <v>0.26690000000000003</v>
      </c>
      <c r="I121" s="62">
        <v>0.70672999999999997</v>
      </c>
      <c r="J121" s="58" t="s">
        <v>37</v>
      </c>
      <c r="K121" s="63">
        <v>0.70537399999999995</v>
      </c>
      <c r="L121" s="52">
        <v>2.02</v>
      </c>
      <c r="M121" s="52">
        <v>9.9</v>
      </c>
      <c r="N121" s="57">
        <v>0.1236</v>
      </c>
      <c r="O121" s="40">
        <v>0.512409</v>
      </c>
      <c r="P121" s="58">
        <v>6.0000000000000002E-6</v>
      </c>
      <c r="Q121" s="35">
        <f t="shared" si="9"/>
        <v>-4.4670898372733969</v>
      </c>
      <c r="R121" s="35">
        <f t="shared" si="10"/>
        <v>-0.37163192679206913</v>
      </c>
      <c r="S121" s="35">
        <v>-1.1349210916389296</v>
      </c>
      <c r="T121" s="36">
        <v>1.255154103666773</v>
      </c>
      <c r="U121" s="36">
        <v>1.2026328339600509</v>
      </c>
      <c r="V121" s="75" t="s">
        <v>166</v>
      </c>
    </row>
    <row r="122" spans="1:22" x14ac:dyDescent="0.25">
      <c r="A122" s="61">
        <v>75</v>
      </c>
      <c r="B122" s="28" t="s">
        <v>23</v>
      </c>
      <c r="C122" s="65" t="s">
        <v>192</v>
      </c>
      <c r="D122" s="28" t="s">
        <v>188</v>
      </c>
      <c r="E122" s="28">
        <v>357</v>
      </c>
      <c r="F122" s="35">
        <v>16.7</v>
      </c>
      <c r="G122" s="35">
        <v>186</v>
      </c>
      <c r="H122" s="53">
        <v>0.25990000000000002</v>
      </c>
      <c r="I122" s="62">
        <v>0.70686899999999997</v>
      </c>
      <c r="J122" s="58" t="s">
        <v>37</v>
      </c>
      <c r="K122" s="63">
        <v>0.70554799999999995</v>
      </c>
      <c r="L122" s="52">
        <v>1.57</v>
      </c>
      <c r="M122" s="52">
        <v>7.82</v>
      </c>
      <c r="N122" s="57">
        <v>0.1211</v>
      </c>
      <c r="O122" s="40">
        <v>0.51240200000000002</v>
      </c>
      <c r="P122" s="58">
        <v>6.9999999999999999E-6</v>
      </c>
      <c r="Q122" s="35">
        <f t="shared" si="9"/>
        <v>-4.6036384349190662</v>
      </c>
      <c r="R122" s="35">
        <f t="shared" si="10"/>
        <v>-0.38434163701067625</v>
      </c>
      <c r="S122" s="35">
        <v>-1.1574958648163935</v>
      </c>
      <c r="T122" s="36">
        <v>1.2328207069343138</v>
      </c>
      <c r="U122" s="36">
        <v>1.2044695623795838</v>
      </c>
      <c r="V122" s="75" t="s">
        <v>166</v>
      </c>
    </row>
    <row r="123" spans="1:22" x14ac:dyDescent="0.25">
      <c r="A123" s="61">
        <v>76</v>
      </c>
      <c r="B123" s="28" t="s">
        <v>23</v>
      </c>
      <c r="C123" s="65" t="s">
        <v>193</v>
      </c>
      <c r="D123" s="28" t="s">
        <v>188</v>
      </c>
      <c r="E123" s="28">
        <v>357</v>
      </c>
      <c r="F123" s="35">
        <v>103</v>
      </c>
      <c r="G123" s="35">
        <v>359</v>
      </c>
      <c r="H123" s="53">
        <v>0.85527298050139267</v>
      </c>
      <c r="I123" s="62">
        <v>0.71229799999999999</v>
      </c>
      <c r="J123" s="58" t="s">
        <v>37</v>
      </c>
      <c r="K123" s="63">
        <v>0.70807200000000003</v>
      </c>
      <c r="L123" s="52">
        <v>3.92</v>
      </c>
      <c r="M123" s="52">
        <v>16</v>
      </c>
      <c r="N123" s="57">
        <v>0.148112861168335</v>
      </c>
      <c r="O123" s="40">
        <v>0.51252299999999995</v>
      </c>
      <c r="P123" s="58">
        <v>9.0000000000000002E-6</v>
      </c>
      <c r="Q123" s="35">
        <f t="shared" si="9"/>
        <v>-2.2432983898990067</v>
      </c>
      <c r="R123" s="35">
        <f t="shared" si="10"/>
        <v>-0.24701138196067618</v>
      </c>
      <c r="S123" s="35">
        <v>-0.03</v>
      </c>
      <c r="T123" s="36">
        <v>1.4592291485674171</v>
      </c>
      <c r="U123" s="36">
        <v>1.1125334736077077</v>
      </c>
      <c r="V123" s="75" t="s">
        <v>166</v>
      </c>
    </row>
    <row r="124" spans="1:22" x14ac:dyDescent="0.25">
      <c r="A124" s="61">
        <v>77</v>
      </c>
      <c r="B124" s="28" t="s">
        <v>23</v>
      </c>
      <c r="C124" s="65" t="s">
        <v>194</v>
      </c>
      <c r="D124" s="28" t="s">
        <v>188</v>
      </c>
      <c r="E124" s="28">
        <v>357</v>
      </c>
      <c r="F124" s="35">
        <v>101</v>
      </c>
      <c r="G124" s="35">
        <v>346</v>
      </c>
      <c r="H124" s="53">
        <v>0.87017630057803463</v>
      </c>
      <c r="I124" s="62">
        <v>0.71193300000000004</v>
      </c>
      <c r="J124" s="58" t="s">
        <v>37</v>
      </c>
      <c r="K124" s="63">
        <v>0.70763399999999999</v>
      </c>
      <c r="L124" s="52">
        <v>3.85</v>
      </c>
      <c r="M124" s="52">
        <v>15.6</v>
      </c>
      <c r="N124" s="57">
        <v>0.14920036404251283</v>
      </c>
      <c r="O124" s="40">
        <v>0.51259200000000005</v>
      </c>
      <c r="P124" s="58">
        <v>5.0000000000000004E-6</v>
      </c>
      <c r="Q124" s="35">
        <f t="shared" si="9"/>
        <v>-0.89731935595804835</v>
      </c>
      <c r="R124" s="35">
        <f t="shared" si="10"/>
        <v>-0.24148264340359527</v>
      </c>
      <c r="S124" s="35">
        <v>1.27</v>
      </c>
      <c r="T124" s="36">
        <v>1.3212052329853694</v>
      </c>
      <c r="U124" s="36">
        <v>1.0068624314230981</v>
      </c>
      <c r="V124" s="75" t="s">
        <v>166</v>
      </c>
    </row>
    <row r="125" spans="1:22" x14ac:dyDescent="0.25">
      <c r="A125" s="61">
        <v>78</v>
      </c>
      <c r="B125" s="28" t="s">
        <v>23</v>
      </c>
      <c r="C125" s="65" t="s">
        <v>195</v>
      </c>
      <c r="D125" s="28" t="s">
        <v>188</v>
      </c>
      <c r="E125" s="28">
        <v>357</v>
      </c>
      <c r="F125" s="35">
        <v>128</v>
      </c>
      <c r="G125" s="35">
        <v>348</v>
      </c>
      <c r="H125" s="53">
        <v>1.0964597701149426</v>
      </c>
      <c r="I125" s="62">
        <v>0.71292100000000003</v>
      </c>
      <c r="J125" s="58" t="s">
        <v>37</v>
      </c>
      <c r="K125" s="63">
        <v>0.70752400000000004</v>
      </c>
      <c r="L125" s="52">
        <v>3.3</v>
      </c>
      <c r="M125" s="52">
        <v>13.2</v>
      </c>
      <c r="N125" s="57">
        <v>0.1511378173265</v>
      </c>
      <c r="O125" s="40">
        <v>0.51258599999999999</v>
      </c>
      <c r="P125" s="58">
        <v>7.9999999999999996E-6</v>
      </c>
      <c r="Q125" s="35">
        <f t="shared" si="9"/>
        <v>-1.0143610110846524</v>
      </c>
      <c r="R125" s="35">
        <f t="shared" si="10"/>
        <v>-0.23163285548296908</v>
      </c>
      <c r="S125" s="35">
        <v>1.08</v>
      </c>
      <c r="T125" s="36">
        <v>1.3766500090627056</v>
      </c>
      <c r="U125" s="36">
        <v>1.0236085704470024</v>
      </c>
      <c r="V125" s="75" t="s">
        <v>166</v>
      </c>
    </row>
    <row r="126" spans="1:22" x14ac:dyDescent="0.25">
      <c r="A126" s="61">
        <v>79</v>
      </c>
      <c r="B126" s="28" t="s">
        <v>23</v>
      </c>
      <c r="C126" s="65" t="s">
        <v>196</v>
      </c>
      <c r="D126" s="28" t="s">
        <v>188</v>
      </c>
      <c r="E126" s="28">
        <v>357</v>
      </c>
      <c r="F126" s="35">
        <v>53.7</v>
      </c>
      <c r="G126" s="35">
        <v>101</v>
      </c>
      <c r="H126" s="53">
        <v>1.5849475247524754</v>
      </c>
      <c r="I126" s="62">
        <v>0.71263699999999996</v>
      </c>
      <c r="J126" s="58" t="s">
        <v>37</v>
      </c>
      <c r="K126" s="63">
        <v>0.70483700000000005</v>
      </c>
      <c r="L126" s="52">
        <v>3.82</v>
      </c>
      <c r="M126" s="52">
        <v>16.8</v>
      </c>
      <c r="N126" s="57">
        <v>0.13745842036100117</v>
      </c>
      <c r="O126" s="40">
        <v>0.51243099999999997</v>
      </c>
      <c r="P126" s="58">
        <v>5.0000000000000004E-6</v>
      </c>
      <c r="Q126" s="35">
        <f t="shared" si="9"/>
        <v>-4.0379371018162136</v>
      </c>
      <c r="R126" s="35">
        <f t="shared" si="10"/>
        <v>-0.30117732404168196</v>
      </c>
      <c r="S126" s="35">
        <v>-1.34</v>
      </c>
      <c r="T126" s="36">
        <v>1.4389803107356771</v>
      </c>
      <c r="U126" s="36">
        <v>1.2191436751794855</v>
      </c>
      <c r="V126" s="75" t="s">
        <v>166</v>
      </c>
    </row>
    <row r="127" spans="1:22" x14ac:dyDescent="0.25">
      <c r="A127" s="61">
        <v>80</v>
      </c>
      <c r="B127" s="28" t="s">
        <v>23</v>
      </c>
      <c r="C127" s="65" t="s">
        <v>197</v>
      </c>
      <c r="D127" s="28" t="s">
        <v>198</v>
      </c>
      <c r="E127" s="28">
        <v>356</v>
      </c>
      <c r="F127" s="35">
        <v>154</v>
      </c>
      <c r="G127" s="35">
        <v>336</v>
      </c>
      <c r="H127" s="53">
        <v>1.3285</v>
      </c>
      <c r="I127" s="62">
        <v>0.71353900000000003</v>
      </c>
      <c r="J127" s="58" t="s">
        <v>37</v>
      </c>
      <c r="K127" s="63">
        <v>0.70680600000000005</v>
      </c>
      <c r="L127" s="52">
        <v>3.15</v>
      </c>
      <c r="M127" s="52">
        <v>16.7</v>
      </c>
      <c r="N127" s="57">
        <v>0.1143</v>
      </c>
      <c r="O127" s="40">
        <v>0.51227100000000003</v>
      </c>
      <c r="P127" s="58">
        <v>6.0000000000000002E-6</v>
      </c>
      <c r="Q127" s="35">
        <f t="shared" si="9"/>
        <v>-7.1590479051497624</v>
      </c>
      <c r="R127" s="35">
        <f t="shared" si="10"/>
        <v>-0.41891204880528732</v>
      </c>
      <c r="S127" s="35">
        <v>-3.4153947416670771</v>
      </c>
      <c r="T127" s="36">
        <v>1.3489082280600908</v>
      </c>
      <c r="U127" s="36">
        <v>1.3872474862079291</v>
      </c>
      <c r="V127" s="75" t="s">
        <v>166</v>
      </c>
    </row>
    <row r="128" spans="1:22" x14ac:dyDescent="0.25">
      <c r="A128" s="61">
        <v>81</v>
      </c>
      <c r="B128" s="28" t="s">
        <v>23</v>
      </c>
      <c r="C128" s="65" t="s">
        <v>199</v>
      </c>
      <c r="D128" s="28" t="s">
        <v>198</v>
      </c>
      <c r="E128" s="28">
        <v>356</v>
      </c>
      <c r="F128" s="35">
        <v>163</v>
      </c>
      <c r="G128" s="35">
        <v>365</v>
      </c>
      <c r="H128" s="53">
        <v>1.2934000000000001</v>
      </c>
      <c r="I128" s="62">
        <v>0.71329100000000001</v>
      </c>
      <c r="J128" s="58" t="s">
        <v>37</v>
      </c>
      <c r="K128" s="63">
        <v>0.70673600000000003</v>
      </c>
      <c r="L128" s="52">
        <v>2.78</v>
      </c>
      <c r="M128" s="52">
        <v>14.4</v>
      </c>
      <c r="N128" s="57">
        <v>0.1163</v>
      </c>
      <c r="O128" s="40">
        <v>0.51225500000000002</v>
      </c>
      <c r="P128" s="58">
        <v>7.9999999999999996E-6</v>
      </c>
      <c r="Q128" s="35">
        <f t="shared" si="9"/>
        <v>-7.4711589854836724</v>
      </c>
      <c r="R128" s="35">
        <f t="shared" si="10"/>
        <v>-0.40874428063040169</v>
      </c>
      <c r="S128" s="35">
        <v>-3.8188061402921747</v>
      </c>
      <c r="T128" s="36">
        <v>1.4014809489905882</v>
      </c>
      <c r="U128" s="36">
        <v>1.4200269999370412</v>
      </c>
      <c r="V128" s="75" t="s">
        <v>166</v>
      </c>
    </row>
    <row r="129" spans="1:22" x14ac:dyDescent="0.25">
      <c r="A129" s="61">
        <v>82</v>
      </c>
      <c r="B129" s="28" t="s">
        <v>23</v>
      </c>
      <c r="C129" s="65" t="s">
        <v>200</v>
      </c>
      <c r="D129" s="28" t="s">
        <v>198</v>
      </c>
      <c r="E129" s="28">
        <v>356</v>
      </c>
      <c r="F129" s="35">
        <v>144</v>
      </c>
      <c r="G129" s="35">
        <v>259</v>
      </c>
      <c r="H129" s="53">
        <v>1.6103000000000001</v>
      </c>
      <c r="I129" s="62">
        <v>0.71441900000000003</v>
      </c>
      <c r="J129" s="58" t="s">
        <v>37</v>
      </c>
      <c r="K129" s="63">
        <v>0.70625800000000005</v>
      </c>
      <c r="L129" s="52">
        <v>3.51</v>
      </c>
      <c r="M129" s="52">
        <v>18.399999999999999</v>
      </c>
      <c r="N129" s="57">
        <v>0.1152</v>
      </c>
      <c r="O129" s="40">
        <v>0.51225500000000002</v>
      </c>
      <c r="P129" s="58">
        <v>7.9999999999999996E-6</v>
      </c>
      <c r="Q129" s="35">
        <f t="shared" si="9"/>
        <v>-7.4711589854836724</v>
      </c>
      <c r="R129" s="35">
        <f t="shared" si="10"/>
        <v>-0.41433655312658879</v>
      </c>
      <c r="S129" s="35">
        <v>-3.7687446346545972</v>
      </c>
      <c r="T129" s="36">
        <v>1.3858689054456019</v>
      </c>
      <c r="U129" s="36">
        <v>1.4159595944129004</v>
      </c>
      <c r="V129" s="75" t="s">
        <v>166</v>
      </c>
    </row>
    <row r="130" spans="1:22" x14ac:dyDescent="0.25">
      <c r="A130" s="61">
        <v>83</v>
      </c>
      <c r="B130" s="28" t="s">
        <v>23</v>
      </c>
      <c r="C130" s="65" t="s">
        <v>201</v>
      </c>
      <c r="D130" s="28" t="s">
        <v>198</v>
      </c>
      <c r="E130" s="28">
        <v>356</v>
      </c>
      <c r="F130" s="35">
        <v>162</v>
      </c>
      <c r="G130" s="35">
        <v>369</v>
      </c>
      <c r="H130" s="53">
        <v>1.2754000000000001</v>
      </c>
      <c r="I130" s="62">
        <v>0.71316800000000002</v>
      </c>
      <c r="J130" s="58" t="s">
        <v>37</v>
      </c>
      <c r="K130" s="63">
        <v>0.706704</v>
      </c>
      <c r="L130" s="52">
        <v>3.07</v>
      </c>
      <c r="M130" s="52">
        <v>16</v>
      </c>
      <c r="N130" s="57">
        <v>0.1158</v>
      </c>
      <c r="O130" s="40">
        <v>0.512262</v>
      </c>
      <c r="P130" s="58">
        <v>6.0000000000000002E-6</v>
      </c>
      <c r="Q130" s="35">
        <f t="shared" si="9"/>
        <v>-7.3346103878380031</v>
      </c>
      <c r="R130" s="35">
        <f t="shared" si="10"/>
        <v>-0.41128622267412307</v>
      </c>
      <c r="S130" s="35">
        <v>-3.6593800757700468</v>
      </c>
      <c r="T130" s="36">
        <v>1.3834849081624312</v>
      </c>
      <c r="U130" s="36">
        <v>1.4070735481853602</v>
      </c>
      <c r="V130" s="75" t="s">
        <v>166</v>
      </c>
    </row>
    <row r="131" spans="1:22" x14ac:dyDescent="0.25">
      <c r="A131" s="61">
        <v>84</v>
      </c>
      <c r="B131" s="28" t="s">
        <v>23</v>
      </c>
      <c r="C131" s="65" t="s">
        <v>202</v>
      </c>
      <c r="D131" s="28" t="s">
        <v>198</v>
      </c>
      <c r="E131" s="28">
        <v>356</v>
      </c>
      <c r="F131" s="35">
        <v>158</v>
      </c>
      <c r="G131" s="35">
        <v>371</v>
      </c>
      <c r="H131" s="53">
        <v>1.2329000000000001</v>
      </c>
      <c r="I131" s="62">
        <v>0.71304599999999996</v>
      </c>
      <c r="J131" s="58" t="s">
        <v>37</v>
      </c>
      <c r="K131" s="63">
        <v>0.70679800000000004</v>
      </c>
      <c r="L131" s="52">
        <v>3.16</v>
      </c>
      <c r="M131" s="52">
        <v>16.7</v>
      </c>
      <c r="N131" s="57">
        <v>0.11459999999999999</v>
      </c>
      <c r="O131" s="40">
        <v>0.512243</v>
      </c>
      <c r="P131" s="58">
        <v>7.9999999999999996E-6</v>
      </c>
      <c r="Q131" s="35">
        <f t="shared" si="9"/>
        <v>-7.7052422957335498</v>
      </c>
      <c r="R131" s="35">
        <f t="shared" si="10"/>
        <v>-0.41738688357905451</v>
      </c>
      <c r="S131" s="35">
        <v>-3.9757312183141824</v>
      </c>
      <c r="T131" s="36">
        <v>1.3958841757795681</v>
      </c>
      <c r="U131" s="36">
        <v>1.4327761736354452</v>
      </c>
      <c r="V131" s="75" t="s">
        <v>166</v>
      </c>
    </row>
    <row r="132" spans="1:22" x14ac:dyDescent="0.25">
      <c r="A132" s="61">
        <v>85</v>
      </c>
      <c r="B132" s="28" t="s">
        <v>23</v>
      </c>
      <c r="C132" s="65" t="s">
        <v>203</v>
      </c>
      <c r="D132" s="28" t="s">
        <v>123</v>
      </c>
      <c r="E132" s="28">
        <v>351</v>
      </c>
      <c r="F132" s="35">
        <v>83.1</v>
      </c>
      <c r="G132" s="35">
        <v>350</v>
      </c>
      <c r="H132" s="53">
        <v>0.68630000000000002</v>
      </c>
      <c r="I132" s="62">
        <v>0.71089400000000003</v>
      </c>
      <c r="J132" s="58" t="s">
        <v>37</v>
      </c>
      <c r="K132" s="63">
        <v>0.70746500000000001</v>
      </c>
      <c r="L132" s="52">
        <v>3.5</v>
      </c>
      <c r="M132" s="52">
        <v>17.3</v>
      </c>
      <c r="N132" s="57">
        <v>0.1221</v>
      </c>
      <c r="O132" s="40">
        <v>0.51225299999999996</v>
      </c>
      <c r="P132" s="58">
        <v>6.9999999999999999E-6</v>
      </c>
      <c r="Q132" s="35">
        <f t="shared" si="9"/>
        <v>-7.5101728705262438</v>
      </c>
      <c r="R132" s="35">
        <f t="shared" si="10"/>
        <v>-0.37925775292323338</v>
      </c>
      <c r="S132" s="35">
        <v>-4.1695015958942427</v>
      </c>
      <c r="T132" s="36">
        <v>1.4932966073270539</v>
      </c>
      <c r="U132" s="36">
        <v>1.444430521608346</v>
      </c>
      <c r="V132" s="75" t="s">
        <v>166</v>
      </c>
    </row>
    <row r="133" spans="1:22" x14ac:dyDescent="0.25">
      <c r="A133" s="61">
        <v>86</v>
      </c>
      <c r="B133" s="28" t="s">
        <v>23</v>
      </c>
      <c r="C133" s="65" t="s">
        <v>204</v>
      </c>
      <c r="D133" s="28" t="s">
        <v>123</v>
      </c>
      <c r="E133" s="28">
        <v>351</v>
      </c>
      <c r="F133" s="35">
        <v>92.6</v>
      </c>
      <c r="G133" s="35">
        <v>397</v>
      </c>
      <c r="H133" s="53">
        <v>0.67520000000000002</v>
      </c>
      <c r="I133" s="62">
        <v>0.71164899999999998</v>
      </c>
      <c r="J133" s="58" t="s">
        <v>37</v>
      </c>
      <c r="K133" s="63">
        <v>0.70827499999999999</v>
      </c>
      <c r="L133" s="52">
        <v>3.21</v>
      </c>
      <c r="M133" s="52">
        <v>16.8</v>
      </c>
      <c r="N133" s="57">
        <v>0.11509999999999999</v>
      </c>
      <c r="O133" s="40">
        <v>0.51226700000000003</v>
      </c>
      <c r="P133" s="58">
        <v>6.9999999999999999E-6</v>
      </c>
      <c r="Q133" s="35">
        <f t="shared" si="9"/>
        <v>-7.2370756752326848</v>
      </c>
      <c r="R133" s="35">
        <f t="shared" si="10"/>
        <v>-0.41484494153533302</v>
      </c>
      <c r="S133" s="35">
        <v>-3.5820735833791417</v>
      </c>
      <c r="T133" s="36">
        <v>1.3659868422141934</v>
      </c>
      <c r="U133" s="36">
        <v>1.3967032756405644</v>
      </c>
      <c r="V133" s="75" t="s">
        <v>166</v>
      </c>
    </row>
    <row r="134" spans="1:22" x14ac:dyDescent="0.25">
      <c r="A134" s="61">
        <v>87</v>
      </c>
      <c r="B134" s="28" t="s">
        <v>23</v>
      </c>
      <c r="C134" s="65" t="s">
        <v>205</v>
      </c>
      <c r="D134" s="28" t="s">
        <v>123</v>
      </c>
      <c r="E134" s="28">
        <v>351</v>
      </c>
      <c r="F134" s="35">
        <v>124</v>
      </c>
      <c r="G134" s="35">
        <v>277</v>
      </c>
      <c r="H134" s="53">
        <v>1.3007</v>
      </c>
      <c r="I134" s="62">
        <v>0.71399199999999996</v>
      </c>
      <c r="J134" s="58" t="s">
        <v>37</v>
      </c>
      <c r="K134" s="63">
        <v>0.70749300000000004</v>
      </c>
      <c r="L134" s="52">
        <v>3.13</v>
      </c>
      <c r="M134" s="52">
        <v>16.5</v>
      </c>
      <c r="N134" s="57">
        <v>0.1148</v>
      </c>
      <c r="O134" s="40">
        <v>0.51228600000000002</v>
      </c>
      <c r="P134" s="58">
        <v>6.9999999999999999E-6</v>
      </c>
      <c r="Q134" s="35">
        <f t="shared" si="9"/>
        <v>-6.8664437673371381</v>
      </c>
      <c r="R134" s="35">
        <f t="shared" si="10"/>
        <v>-0.41637010676156583</v>
      </c>
      <c r="S134" s="35">
        <v>-3.1976535678857054</v>
      </c>
      <c r="T134" s="36">
        <v>1.3326769160110647</v>
      </c>
      <c r="U134" s="36">
        <v>1.3654619206589087</v>
      </c>
      <c r="V134" s="75" t="s">
        <v>166</v>
      </c>
    </row>
    <row r="135" spans="1:22" x14ac:dyDescent="0.25">
      <c r="A135" s="61">
        <v>88</v>
      </c>
      <c r="B135" s="28" t="s">
        <v>23</v>
      </c>
      <c r="C135" s="65" t="s">
        <v>206</v>
      </c>
      <c r="D135" s="28" t="s">
        <v>123</v>
      </c>
      <c r="E135" s="28">
        <v>351</v>
      </c>
      <c r="F135" s="35">
        <v>90.8</v>
      </c>
      <c r="G135" s="35">
        <v>390</v>
      </c>
      <c r="H135" s="53">
        <v>0.67369999999999997</v>
      </c>
      <c r="I135" s="62">
        <v>0.71092299999999997</v>
      </c>
      <c r="J135" s="58" t="s">
        <v>37</v>
      </c>
      <c r="K135" s="63">
        <v>0.70755699999999999</v>
      </c>
      <c r="L135" s="52">
        <v>3.23</v>
      </c>
      <c r="M135" s="52">
        <v>16.899999999999999</v>
      </c>
      <c r="N135" s="57">
        <v>0.1153</v>
      </c>
      <c r="O135" s="40">
        <v>0.51233799999999996</v>
      </c>
      <c r="P135" s="58">
        <v>6.9999999999999999E-6</v>
      </c>
      <c r="Q135" s="35">
        <f t="shared" si="9"/>
        <v>-5.8520827562547062</v>
      </c>
      <c r="R135" s="35">
        <f t="shared" si="10"/>
        <v>-0.41382816471784445</v>
      </c>
      <c r="S135" s="35">
        <v>-2.204832274145252</v>
      </c>
      <c r="T135" s="36">
        <v>1.2591497782548482</v>
      </c>
      <c r="U135" s="36">
        <v>1.2847469780003242</v>
      </c>
      <c r="V135" s="75" t="s">
        <v>166</v>
      </c>
    </row>
    <row r="136" spans="1:22" x14ac:dyDescent="0.25">
      <c r="A136" s="61">
        <v>89</v>
      </c>
      <c r="B136" s="28" t="s">
        <v>23</v>
      </c>
      <c r="C136" s="65" t="s">
        <v>207</v>
      </c>
      <c r="D136" s="28" t="s">
        <v>123</v>
      </c>
      <c r="E136" s="28">
        <v>351</v>
      </c>
      <c r="F136" s="35">
        <v>83.8</v>
      </c>
      <c r="G136" s="35">
        <v>349</v>
      </c>
      <c r="H136" s="53">
        <v>0.69440000000000002</v>
      </c>
      <c r="I136" s="62">
        <v>0.71086099999999997</v>
      </c>
      <c r="J136" s="58" t="s">
        <v>37</v>
      </c>
      <c r="K136" s="63">
        <v>0.70739099999999999</v>
      </c>
      <c r="L136" s="52">
        <v>3.39</v>
      </c>
      <c r="M136" s="52">
        <v>17.3</v>
      </c>
      <c r="N136" s="57">
        <v>0.1186</v>
      </c>
      <c r="O136" s="40">
        <v>0.51230299999999995</v>
      </c>
      <c r="P136" s="58">
        <v>7.9999999999999996E-6</v>
      </c>
      <c r="Q136" s="35">
        <f t="shared" si="9"/>
        <v>-6.5348257444841629</v>
      </c>
      <c r="R136" s="35">
        <f t="shared" si="10"/>
        <v>-0.39705134722928326</v>
      </c>
      <c r="S136" s="35">
        <v>-3.0362487441237818</v>
      </c>
      <c r="T136" s="36">
        <v>1.3586529604495099</v>
      </c>
      <c r="U136" s="36">
        <v>1.3523428407182647</v>
      </c>
      <c r="V136" s="75" t="s">
        <v>166</v>
      </c>
    </row>
    <row r="137" spans="1:22" x14ac:dyDescent="0.25">
      <c r="A137" s="61">
        <v>90</v>
      </c>
      <c r="B137" s="28" t="s">
        <v>23</v>
      </c>
      <c r="C137" s="65" t="s">
        <v>208</v>
      </c>
      <c r="D137" s="28" t="s">
        <v>209</v>
      </c>
      <c r="E137" s="28">
        <v>348</v>
      </c>
      <c r="F137" s="35">
        <v>82.7</v>
      </c>
      <c r="G137" s="35">
        <v>247</v>
      </c>
      <c r="H137" s="53">
        <v>0.97089999999999999</v>
      </c>
      <c r="I137" s="62">
        <v>0.71149899999999999</v>
      </c>
      <c r="J137" s="58" t="s">
        <v>37</v>
      </c>
      <c r="K137" s="63">
        <v>0.70668900000000001</v>
      </c>
      <c r="L137" s="52">
        <v>5.53</v>
      </c>
      <c r="M137" s="52">
        <v>23.6</v>
      </c>
      <c r="N137" s="57">
        <v>0.1416</v>
      </c>
      <c r="O137" s="40">
        <v>0.51273599999999997</v>
      </c>
      <c r="P137" s="58">
        <v>1.2999999999999999E-5</v>
      </c>
      <c r="Q137" s="35">
        <f t="shared" si="9"/>
        <v>1.9116803670415905</v>
      </c>
      <c r="R137" s="35">
        <f t="shared" si="10"/>
        <v>-0.28012201321809871</v>
      </c>
      <c r="S137" s="35">
        <v>4.3645148115700749</v>
      </c>
      <c r="T137" s="36">
        <v>0.87790264730850232</v>
      </c>
      <c r="U137" s="36">
        <v>0.74712361723797138</v>
      </c>
      <c r="V137" s="75" t="s">
        <v>166</v>
      </c>
    </row>
    <row r="138" spans="1:22" x14ac:dyDescent="0.25">
      <c r="A138" s="61">
        <v>91</v>
      </c>
      <c r="B138" s="28" t="s">
        <v>23</v>
      </c>
      <c r="C138" s="65" t="s">
        <v>210</v>
      </c>
      <c r="D138" s="28" t="s">
        <v>209</v>
      </c>
      <c r="E138" s="28">
        <v>348</v>
      </c>
      <c r="F138" s="35">
        <v>127</v>
      </c>
      <c r="G138" s="35">
        <v>253</v>
      </c>
      <c r="H138" s="53">
        <v>1.4503999999999999</v>
      </c>
      <c r="I138" s="62">
        <v>0.71489499999999995</v>
      </c>
      <c r="J138" s="58" t="s">
        <v>37</v>
      </c>
      <c r="K138" s="63">
        <v>0.70770999999999995</v>
      </c>
      <c r="L138" s="52">
        <v>4.8499999999999996</v>
      </c>
      <c r="M138" s="52">
        <v>20.6</v>
      </c>
      <c r="N138" s="57">
        <v>0.14280000000000001</v>
      </c>
      <c r="O138" s="40">
        <v>0.51269900000000002</v>
      </c>
      <c r="P138" s="58">
        <v>6.0000000000000002E-6</v>
      </c>
      <c r="Q138" s="35">
        <f t="shared" si="9"/>
        <v>1.1899234937717829</v>
      </c>
      <c r="R138" s="35">
        <f t="shared" si="10"/>
        <v>-0.27402135231316727</v>
      </c>
      <c r="S138" s="35">
        <v>3.5887435457326866</v>
      </c>
      <c r="T138" s="36">
        <v>0.97229454867580167</v>
      </c>
      <c r="U138" s="36">
        <v>0.81041893333399484</v>
      </c>
      <c r="V138" s="75" t="s">
        <v>166</v>
      </c>
    </row>
    <row r="139" spans="1:22" x14ac:dyDescent="0.25">
      <c r="A139" s="61">
        <v>92</v>
      </c>
      <c r="B139" s="28" t="s">
        <v>23</v>
      </c>
      <c r="C139" s="65" t="s">
        <v>211</v>
      </c>
      <c r="D139" s="28" t="s">
        <v>209</v>
      </c>
      <c r="E139" s="28">
        <v>348</v>
      </c>
      <c r="F139" s="35">
        <v>121</v>
      </c>
      <c r="G139" s="35">
        <v>359</v>
      </c>
      <c r="H139" s="53">
        <v>0.97409999999999997</v>
      </c>
      <c r="I139" s="62">
        <v>0.71057899999999996</v>
      </c>
      <c r="J139" s="58" t="s">
        <v>37</v>
      </c>
      <c r="K139" s="63">
        <v>0.70575299999999996</v>
      </c>
      <c r="L139" s="52">
        <v>4.87</v>
      </c>
      <c r="M139" s="52">
        <v>21</v>
      </c>
      <c r="N139" s="57">
        <v>0.14000000000000001</v>
      </c>
      <c r="O139" s="40">
        <v>0.51274600000000004</v>
      </c>
      <c r="P139" s="58">
        <v>5.0000000000000004E-6</v>
      </c>
      <c r="Q139" s="35">
        <f t="shared" si="9"/>
        <v>2.1067497922500067</v>
      </c>
      <c r="R139" s="35">
        <f t="shared" si="10"/>
        <v>-0.28825622775800708</v>
      </c>
      <c r="S139" s="35">
        <v>4.6309320371706875</v>
      </c>
      <c r="T139" s="36">
        <v>0.83815710542172595</v>
      </c>
      <c r="U139" s="36">
        <v>0.72538054271820962</v>
      </c>
      <c r="V139" s="75" t="s">
        <v>166</v>
      </c>
    </row>
    <row r="140" spans="1:22" x14ac:dyDescent="0.25">
      <c r="A140" s="61">
        <v>93</v>
      </c>
      <c r="B140" s="28" t="s">
        <v>23</v>
      </c>
      <c r="C140" s="65" t="s">
        <v>212</v>
      </c>
      <c r="D140" s="28" t="s">
        <v>209</v>
      </c>
      <c r="E140" s="28">
        <v>348</v>
      </c>
      <c r="F140" s="35">
        <v>18.3</v>
      </c>
      <c r="G140" s="35">
        <v>27.6</v>
      </c>
      <c r="H140" s="53">
        <v>1.9153</v>
      </c>
      <c r="I140" s="62">
        <v>0.71530199999999999</v>
      </c>
      <c r="J140" s="58" t="s">
        <v>37</v>
      </c>
      <c r="K140" s="63">
        <v>0.70581400000000005</v>
      </c>
      <c r="L140" s="52">
        <v>5.1100000000000003</v>
      </c>
      <c r="M140" s="52">
        <v>22.2</v>
      </c>
      <c r="N140" s="57">
        <v>0.13919999999999999</v>
      </c>
      <c r="O140" s="40">
        <v>0.51270400000000005</v>
      </c>
      <c r="P140" s="58">
        <v>6.9999999999999999E-6</v>
      </c>
      <c r="Q140" s="35">
        <f t="shared" si="9"/>
        <v>1.287458206375991</v>
      </c>
      <c r="R140" s="35">
        <f t="shared" si="10"/>
        <v>-0.29232333502796148</v>
      </c>
      <c r="S140" s="35">
        <v>3.8465120977027034</v>
      </c>
      <c r="T140" s="36">
        <v>0.91509899229261382</v>
      </c>
      <c r="U140" s="36">
        <v>0.78939045762046667</v>
      </c>
      <c r="V140" s="75" t="s">
        <v>166</v>
      </c>
    </row>
    <row r="141" spans="1:22" x14ac:dyDescent="0.25">
      <c r="A141" s="61">
        <v>94</v>
      </c>
      <c r="B141" s="28" t="s">
        <v>23</v>
      </c>
      <c r="C141" s="65" t="s">
        <v>213</v>
      </c>
      <c r="D141" s="28" t="s">
        <v>214</v>
      </c>
      <c r="E141" s="28">
        <v>368</v>
      </c>
      <c r="F141" s="35">
        <v>30</v>
      </c>
      <c r="G141" s="35">
        <v>293</v>
      </c>
      <c r="H141" s="53">
        <v>0.29799999999999999</v>
      </c>
      <c r="I141" s="62">
        <v>0.70771899999999999</v>
      </c>
      <c r="J141" s="58">
        <v>1.0000000000000001E-5</v>
      </c>
      <c r="K141" s="63">
        <v>0.70615799999999995</v>
      </c>
      <c r="L141" s="52">
        <v>4.1399999999999997</v>
      </c>
      <c r="M141" s="52">
        <v>16.97</v>
      </c>
      <c r="N141" s="57">
        <v>0.1477</v>
      </c>
      <c r="O141" s="40">
        <v>0.51259500000000002</v>
      </c>
      <c r="P141" s="58">
        <v>6.0000000000000002E-6</v>
      </c>
      <c r="Q141" s="35">
        <f t="shared" si="9"/>
        <v>-0.83879852839641167</v>
      </c>
      <c r="R141" s="35">
        <f t="shared" si="10"/>
        <v>-0.2491103202846976</v>
      </c>
      <c r="S141" s="35">
        <v>1.46</v>
      </c>
      <c r="T141" s="36">
        <v>1.2842932045780946</v>
      </c>
      <c r="U141" s="36">
        <v>0.99991866169828159</v>
      </c>
      <c r="V141" s="75" t="s">
        <v>70</v>
      </c>
    </row>
    <row r="142" spans="1:22" x14ac:dyDescent="0.25">
      <c r="A142" s="61">
        <v>95</v>
      </c>
      <c r="B142" s="28" t="s">
        <v>23</v>
      </c>
      <c r="C142" s="65" t="s">
        <v>215</v>
      </c>
      <c r="D142" s="28" t="s">
        <v>214</v>
      </c>
      <c r="E142" s="28">
        <v>368</v>
      </c>
      <c r="F142" s="35">
        <v>63</v>
      </c>
      <c r="G142" s="35">
        <v>287</v>
      </c>
      <c r="H142" s="53">
        <v>0.63929999999999998</v>
      </c>
      <c r="I142" s="62">
        <v>0.71037399999999995</v>
      </c>
      <c r="J142" s="58">
        <v>6.9999999999999999E-6</v>
      </c>
      <c r="K142" s="63">
        <v>0.70702399999999999</v>
      </c>
      <c r="L142" s="52">
        <v>4.1100000000000003</v>
      </c>
      <c r="M142" s="52">
        <v>17.23</v>
      </c>
      <c r="N142" s="57">
        <v>0.14449999999999999</v>
      </c>
      <c r="O142" s="40">
        <v>0.51260099999999997</v>
      </c>
      <c r="P142" s="58">
        <v>5.0000000000000004E-6</v>
      </c>
      <c r="Q142" s="35">
        <f t="shared" si="9"/>
        <v>-0.72175687327202809</v>
      </c>
      <c r="R142" s="35">
        <f t="shared" si="10"/>
        <v>-0.26537874936451455</v>
      </c>
      <c r="S142" s="35">
        <v>1.73</v>
      </c>
      <c r="T142" s="36">
        <v>1.2117791320499924</v>
      </c>
      <c r="U142" s="36">
        <v>0.9781078447038114</v>
      </c>
      <c r="V142" s="75" t="s">
        <v>70</v>
      </c>
    </row>
    <row r="143" spans="1:22" x14ac:dyDescent="0.25">
      <c r="A143" s="61">
        <v>96</v>
      </c>
      <c r="B143" s="28" t="s">
        <v>23</v>
      </c>
      <c r="C143" s="65" t="s">
        <v>216</v>
      </c>
      <c r="D143" s="28" t="s">
        <v>217</v>
      </c>
      <c r="E143" s="28">
        <v>354</v>
      </c>
      <c r="F143" s="35">
        <v>83</v>
      </c>
      <c r="G143" s="35">
        <v>337</v>
      </c>
      <c r="H143" s="53">
        <v>0.71609999999999996</v>
      </c>
      <c r="I143" s="62">
        <v>0.71143400000000001</v>
      </c>
      <c r="J143" s="58">
        <v>1.0000000000000001E-5</v>
      </c>
      <c r="K143" s="63">
        <v>0.70782500000000004</v>
      </c>
      <c r="L143" s="52">
        <v>3.51</v>
      </c>
      <c r="M143" s="52">
        <v>17.09</v>
      </c>
      <c r="N143" s="57">
        <v>0.1241</v>
      </c>
      <c r="O143" s="40">
        <v>0.51238700000000004</v>
      </c>
      <c r="P143" s="58">
        <v>6.0000000000000002E-6</v>
      </c>
      <c r="Q143" s="35">
        <f t="shared" ref="Q143:Q188" si="11">(O143/0.512638-1)*10000</f>
        <v>-4.8962425727316905</v>
      </c>
      <c r="R143" s="35">
        <f t="shared" ref="R143:R188" si="12">N143/0.1967-1</f>
        <v>-0.36908998474834775</v>
      </c>
      <c r="S143" s="35">
        <v>-1.61</v>
      </c>
      <c r="T143" s="36">
        <v>1.2994588956751696</v>
      </c>
      <c r="U143" s="36">
        <v>1.2392427943841113</v>
      </c>
      <c r="V143" s="75" t="s">
        <v>70</v>
      </c>
    </row>
    <row r="144" spans="1:22" x14ac:dyDescent="0.25">
      <c r="A144" s="61">
        <v>97</v>
      </c>
      <c r="B144" s="28" t="s">
        <v>23</v>
      </c>
      <c r="C144" s="65" t="s">
        <v>218</v>
      </c>
      <c r="D144" s="28" t="s">
        <v>217</v>
      </c>
      <c r="E144" s="28">
        <v>354</v>
      </c>
      <c r="F144" s="35">
        <v>100</v>
      </c>
      <c r="G144" s="35">
        <v>356</v>
      </c>
      <c r="H144" s="53">
        <v>0.8175</v>
      </c>
      <c r="I144" s="62">
        <v>0.71192699999999998</v>
      </c>
      <c r="J144" s="58">
        <v>1.1E-5</v>
      </c>
      <c r="K144" s="63">
        <v>0.70780699999999996</v>
      </c>
      <c r="L144" s="52">
        <v>3.42</v>
      </c>
      <c r="M144" s="52">
        <v>17.32</v>
      </c>
      <c r="N144" s="57">
        <v>0.11940000000000001</v>
      </c>
      <c r="O144" s="40">
        <v>0.51234100000000005</v>
      </c>
      <c r="P144" s="58">
        <v>6.9999999999999999E-6</v>
      </c>
      <c r="Q144" s="35">
        <f t="shared" si="11"/>
        <v>-5.7935619286897388</v>
      </c>
      <c r="R144" s="35">
        <f t="shared" si="12"/>
        <v>-0.39298423995932896</v>
      </c>
      <c r="S144" s="35">
        <v>-2.29</v>
      </c>
      <c r="T144" s="36">
        <v>1.3089436082590444</v>
      </c>
      <c r="U144" s="36">
        <v>1.2949874219235102</v>
      </c>
      <c r="V144" s="75" t="s">
        <v>70</v>
      </c>
    </row>
    <row r="145" spans="1:22" x14ac:dyDescent="0.25">
      <c r="A145" s="61">
        <v>98</v>
      </c>
      <c r="B145" s="28" t="s">
        <v>23</v>
      </c>
      <c r="C145" s="65" t="s">
        <v>219</v>
      </c>
      <c r="D145" s="28" t="s">
        <v>217</v>
      </c>
      <c r="E145" s="28">
        <v>354</v>
      </c>
      <c r="F145" s="35">
        <v>84</v>
      </c>
      <c r="G145" s="35">
        <v>351</v>
      </c>
      <c r="H145" s="53">
        <v>0.69520000000000004</v>
      </c>
      <c r="I145" s="62">
        <v>0.71172000000000002</v>
      </c>
      <c r="J145" s="58">
        <v>1.0000000000000001E-5</v>
      </c>
      <c r="K145" s="63">
        <v>0.70821699999999999</v>
      </c>
      <c r="L145" s="52">
        <v>3.34</v>
      </c>
      <c r="M145" s="52">
        <v>16.98</v>
      </c>
      <c r="N145" s="57">
        <v>0.11899999999999999</v>
      </c>
      <c r="O145" s="40">
        <v>0.512405</v>
      </c>
      <c r="P145" s="58">
        <v>7.9999999999999996E-6</v>
      </c>
      <c r="Q145" s="35">
        <f t="shared" si="11"/>
        <v>-4.5451176073574295</v>
      </c>
      <c r="R145" s="35">
        <f t="shared" si="12"/>
        <v>-0.39501779359430611</v>
      </c>
      <c r="S145" s="35">
        <v>-1.04</v>
      </c>
      <c r="T145" s="36">
        <v>1.2007163136030974</v>
      </c>
      <c r="U145" s="36">
        <v>1.1918744215364798</v>
      </c>
      <c r="V145" s="75" t="s">
        <v>70</v>
      </c>
    </row>
    <row r="146" spans="1:22" x14ac:dyDescent="0.25">
      <c r="A146" s="61">
        <v>99</v>
      </c>
      <c r="B146" s="28" t="s">
        <v>23</v>
      </c>
      <c r="C146" s="65" t="s">
        <v>220</v>
      </c>
      <c r="D146" s="28" t="s">
        <v>217</v>
      </c>
      <c r="E146" s="28">
        <v>354</v>
      </c>
      <c r="F146" s="35">
        <v>80</v>
      </c>
      <c r="G146" s="35">
        <v>353</v>
      </c>
      <c r="H146" s="53">
        <v>0.65620000000000001</v>
      </c>
      <c r="I146" s="62">
        <v>0.71168500000000001</v>
      </c>
      <c r="J146" s="58">
        <v>9.0000000000000002E-6</v>
      </c>
      <c r="K146" s="63">
        <v>0.70837799999999995</v>
      </c>
      <c r="L146" s="52">
        <v>3.34</v>
      </c>
      <c r="M146" s="52">
        <v>17.28</v>
      </c>
      <c r="N146" s="57">
        <v>0.1169</v>
      </c>
      <c r="O146" s="40">
        <v>0.51236899999999996</v>
      </c>
      <c r="P146" s="58">
        <v>7.9999999999999996E-6</v>
      </c>
      <c r="Q146" s="35">
        <f t="shared" si="11"/>
        <v>-5.2473675381081719</v>
      </c>
      <c r="R146" s="35">
        <f t="shared" si="12"/>
        <v>-0.40569395017793597</v>
      </c>
      <c r="S146" s="35">
        <v>-1.65</v>
      </c>
      <c r="T146" s="36">
        <v>1.2312505401288287</v>
      </c>
      <c r="U146" s="36">
        <v>1.2413257342840796</v>
      </c>
      <c r="V146" s="75" t="s">
        <v>70</v>
      </c>
    </row>
    <row r="147" spans="1:22" x14ac:dyDescent="0.25">
      <c r="A147" s="61">
        <v>100</v>
      </c>
      <c r="B147" s="28" t="s">
        <v>23</v>
      </c>
      <c r="C147" s="65" t="s">
        <v>221</v>
      </c>
      <c r="D147" s="28" t="s">
        <v>217</v>
      </c>
      <c r="E147" s="28">
        <v>354</v>
      </c>
      <c r="F147" s="35">
        <v>85</v>
      </c>
      <c r="G147" s="35">
        <v>319</v>
      </c>
      <c r="H147" s="53">
        <v>0.77400000000000002</v>
      </c>
      <c r="I147" s="62">
        <v>0.71242899999999998</v>
      </c>
      <c r="J147" s="58">
        <v>9.0000000000000002E-6</v>
      </c>
      <c r="K147" s="63">
        <v>0.70852899999999996</v>
      </c>
      <c r="L147" s="52">
        <v>3.4</v>
      </c>
      <c r="M147" s="52">
        <v>17.98</v>
      </c>
      <c r="N147" s="57">
        <v>0.1144</v>
      </c>
      <c r="O147" s="40">
        <v>0.51234000000000002</v>
      </c>
      <c r="P147" s="58">
        <v>6.0000000000000002E-6</v>
      </c>
      <c r="Q147" s="35">
        <f t="shared" si="11"/>
        <v>-5.8130688712121348</v>
      </c>
      <c r="R147" s="35">
        <f t="shared" si="12"/>
        <v>-0.41840366039654298</v>
      </c>
      <c r="S147" s="35">
        <v>-2.09</v>
      </c>
      <c r="T147" s="36">
        <v>1.2447002154410971</v>
      </c>
      <c r="U147" s="36">
        <v>1.2781750808071208</v>
      </c>
      <c r="V147" s="75" t="s">
        <v>70</v>
      </c>
    </row>
    <row r="148" spans="1:22" x14ac:dyDescent="0.25">
      <c r="A148" s="61">
        <v>101</v>
      </c>
      <c r="B148" s="28" t="s">
        <v>23</v>
      </c>
      <c r="C148" s="65" t="s">
        <v>222</v>
      </c>
      <c r="D148" s="28" t="s">
        <v>223</v>
      </c>
      <c r="E148" s="28">
        <v>361</v>
      </c>
      <c r="F148" s="35" t="s">
        <v>224</v>
      </c>
      <c r="G148" s="35" t="s">
        <v>224</v>
      </c>
      <c r="H148" s="53">
        <v>6.9491630000000004</v>
      </c>
      <c r="I148" s="62">
        <v>0.73895500000000003</v>
      </c>
      <c r="J148" s="58">
        <v>3.9999999999999998E-6</v>
      </c>
      <c r="K148" s="63">
        <v>0.703241</v>
      </c>
      <c r="L148" s="52" t="s">
        <v>224</v>
      </c>
      <c r="M148" s="52" t="s">
        <v>224</v>
      </c>
      <c r="N148" s="57">
        <v>0.10007000000000001</v>
      </c>
      <c r="O148" s="40">
        <v>0.51243000000000005</v>
      </c>
      <c r="P148" s="58">
        <v>6.9999999999999999E-6</v>
      </c>
      <c r="Q148" s="35">
        <f t="shared" si="11"/>
        <v>-4.0574440443352788</v>
      </c>
      <c r="R148" s="35">
        <f t="shared" si="12"/>
        <v>-0.49125571936959833</v>
      </c>
      <c r="S148" s="35">
        <v>0.4</v>
      </c>
      <c r="T148" s="36">
        <v>0.96750250838729646</v>
      </c>
      <c r="U148" s="36">
        <v>1.0811048131134453</v>
      </c>
      <c r="V148" s="75" t="s">
        <v>225</v>
      </c>
    </row>
    <row r="149" spans="1:22" x14ac:dyDescent="0.25">
      <c r="A149" s="61">
        <v>102</v>
      </c>
      <c r="B149" s="28" t="s">
        <v>23</v>
      </c>
      <c r="C149" s="65" t="s">
        <v>226</v>
      </c>
      <c r="D149" s="28" t="s">
        <v>223</v>
      </c>
      <c r="E149" s="28">
        <v>361</v>
      </c>
      <c r="F149" s="35" t="s">
        <v>224</v>
      </c>
      <c r="G149" s="35" t="s">
        <v>224</v>
      </c>
      <c r="H149" s="53">
        <v>0.95272100000000004</v>
      </c>
      <c r="I149" s="62">
        <v>0.71015600000000001</v>
      </c>
      <c r="J149" s="58">
        <v>3.9999999999999998E-6</v>
      </c>
      <c r="K149" s="63">
        <v>0.70526</v>
      </c>
      <c r="L149" s="52" t="s">
        <v>224</v>
      </c>
      <c r="M149" s="52" t="s">
        <v>224</v>
      </c>
      <c r="N149" s="57">
        <v>0.11419</v>
      </c>
      <c r="O149" s="40">
        <v>0.51249</v>
      </c>
      <c r="P149" s="58">
        <v>1.9999999999999999E-6</v>
      </c>
      <c r="Q149" s="35">
        <f t="shared" si="11"/>
        <v>-2.8870274930858919</v>
      </c>
      <c r="R149" s="35">
        <f t="shared" si="12"/>
        <v>-0.41947127605490597</v>
      </c>
      <c r="S149" s="35">
        <v>0.9</v>
      </c>
      <c r="T149" s="36">
        <v>1.012824168780132</v>
      </c>
      <c r="U149" s="36">
        <v>1.0387713305645838</v>
      </c>
      <c r="V149" s="75" t="s">
        <v>225</v>
      </c>
    </row>
    <row r="150" spans="1:22" x14ac:dyDescent="0.25">
      <c r="A150" s="61">
        <v>103</v>
      </c>
      <c r="B150" s="28" t="s">
        <v>23</v>
      </c>
      <c r="C150" s="65" t="s">
        <v>227</v>
      </c>
      <c r="D150" s="28" t="s">
        <v>223</v>
      </c>
      <c r="E150" s="28">
        <v>361</v>
      </c>
      <c r="F150" s="35" t="s">
        <v>224</v>
      </c>
      <c r="G150" s="35" t="s">
        <v>224</v>
      </c>
      <c r="H150" s="53">
        <v>5.7130229999999997</v>
      </c>
      <c r="I150" s="62">
        <v>0.73325300000000004</v>
      </c>
      <c r="J150" s="58">
        <v>3.9999999999999998E-6</v>
      </c>
      <c r="K150" s="63">
        <v>0.70389199999999996</v>
      </c>
      <c r="L150" s="52" t="s">
        <v>224</v>
      </c>
      <c r="M150" s="52" t="s">
        <v>224</v>
      </c>
      <c r="N150" s="57">
        <v>8.2725000000000007E-2</v>
      </c>
      <c r="O150" s="40">
        <v>0.51237200000000005</v>
      </c>
      <c r="P150" s="58">
        <v>1.9999999999999999E-6</v>
      </c>
      <c r="Q150" s="35">
        <f t="shared" si="11"/>
        <v>-5.1888467105443148</v>
      </c>
      <c r="R150" s="35">
        <f t="shared" si="12"/>
        <v>-0.57943568886629382</v>
      </c>
      <c r="S150" s="35">
        <v>0.1</v>
      </c>
      <c r="T150" s="36">
        <v>0.9069607013302684</v>
      </c>
      <c r="U150" s="36">
        <v>1.1081311572392913</v>
      </c>
      <c r="V150" s="75" t="s">
        <v>225</v>
      </c>
    </row>
    <row r="151" spans="1:22" x14ac:dyDescent="0.25">
      <c r="A151" s="61">
        <v>104</v>
      </c>
      <c r="B151" s="28" t="s">
        <v>23</v>
      </c>
      <c r="C151" s="65" t="s">
        <v>228</v>
      </c>
      <c r="D151" s="28" t="s">
        <v>223</v>
      </c>
      <c r="E151" s="28">
        <v>361</v>
      </c>
      <c r="F151" s="35" t="s">
        <v>224</v>
      </c>
      <c r="G151" s="35" t="s">
        <v>224</v>
      </c>
      <c r="H151" s="53">
        <v>0.928701</v>
      </c>
      <c r="I151" s="62">
        <v>0.71018800000000004</v>
      </c>
      <c r="J151" s="58">
        <v>3.9999999999999998E-6</v>
      </c>
      <c r="K151" s="63">
        <v>0.70541500000000001</v>
      </c>
      <c r="L151" s="52" t="s">
        <v>224</v>
      </c>
      <c r="M151" s="52" t="s">
        <v>224</v>
      </c>
      <c r="N151" s="57">
        <v>0.100619</v>
      </c>
      <c r="O151" s="40">
        <v>0.51249500000000003</v>
      </c>
      <c r="P151" s="58">
        <v>7.9999999999999996E-6</v>
      </c>
      <c r="Q151" s="35">
        <f t="shared" si="11"/>
        <v>-2.7894927804805736</v>
      </c>
      <c r="R151" s="35">
        <f t="shared" si="12"/>
        <v>-0.48846466700559232</v>
      </c>
      <c r="S151" s="35">
        <v>1.6</v>
      </c>
      <c r="T151" s="36">
        <v>0.88467901780861313</v>
      </c>
      <c r="U151" s="36">
        <v>0.97979598359104547</v>
      </c>
      <c r="V151" s="75" t="s">
        <v>225</v>
      </c>
    </row>
    <row r="152" spans="1:22" x14ac:dyDescent="0.25">
      <c r="A152" s="61">
        <v>105</v>
      </c>
      <c r="B152" s="28" t="s">
        <v>23</v>
      </c>
      <c r="C152" s="65" t="s">
        <v>229</v>
      </c>
      <c r="D152" s="28" t="s">
        <v>223</v>
      </c>
      <c r="E152" s="28">
        <v>361</v>
      </c>
      <c r="F152" s="35" t="s">
        <v>224</v>
      </c>
      <c r="G152" s="35" t="s">
        <v>224</v>
      </c>
      <c r="H152" s="53">
        <v>0.95737099999999997</v>
      </c>
      <c r="I152" s="62">
        <v>0.71039099999999999</v>
      </c>
      <c r="J152" s="58">
        <v>5.0000000000000004E-6</v>
      </c>
      <c r="K152" s="63">
        <v>0.70547099999999996</v>
      </c>
      <c r="L152" s="52" t="s">
        <v>224</v>
      </c>
      <c r="M152" s="52" t="s">
        <v>224</v>
      </c>
      <c r="N152" s="57">
        <v>0.10698199999999999</v>
      </c>
      <c r="O152" s="40">
        <v>0.512463</v>
      </c>
      <c r="P152" s="58">
        <v>1.9999999999999999E-6</v>
      </c>
      <c r="Q152" s="35">
        <f t="shared" si="11"/>
        <v>-3.4137149411483936</v>
      </c>
      <c r="R152" s="35">
        <f t="shared" si="12"/>
        <v>-0.45611591255719375</v>
      </c>
      <c r="S152" s="35">
        <v>0.7</v>
      </c>
      <c r="T152" s="36">
        <v>0.98301290326240198</v>
      </c>
      <c r="U152" s="36">
        <v>1.0546130737095505</v>
      </c>
      <c r="V152" s="75" t="s">
        <v>225</v>
      </c>
    </row>
    <row r="153" spans="1:22" x14ac:dyDescent="0.25">
      <c r="A153" s="61">
        <v>106</v>
      </c>
      <c r="B153" s="28" t="s">
        <v>23</v>
      </c>
      <c r="C153" s="65" t="s">
        <v>230</v>
      </c>
      <c r="D153" s="28" t="s">
        <v>223</v>
      </c>
      <c r="E153" s="28">
        <v>361</v>
      </c>
      <c r="F153" s="35" t="s">
        <v>224</v>
      </c>
      <c r="G153" s="35" t="s">
        <v>224</v>
      </c>
      <c r="H153" s="53">
        <v>1.5110060000000001</v>
      </c>
      <c r="I153" s="62">
        <v>0.71297299999999997</v>
      </c>
      <c r="J153" s="58">
        <v>3.9999999999999998E-6</v>
      </c>
      <c r="K153" s="63">
        <v>0.70520700000000003</v>
      </c>
      <c r="L153" s="52" t="s">
        <v>224</v>
      </c>
      <c r="M153" s="52" t="s">
        <v>224</v>
      </c>
      <c r="N153" s="57">
        <v>0.107366</v>
      </c>
      <c r="O153" s="40">
        <v>0.51246800000000003</v>
      </c>
      <c r="P153" s="58">
        <v>1.9999999999999999E-6</v>
      </c>
      <c r="Q153" s="35">
        <f t="shared" si="11"/>
        <v>-3.3161802285430753</v>
      </c>
      <c r="R153" s="35">
        <f t="shared" si="12"/>
        <v>-0.45416370106761572</v>
      </c>
      <c r="S153" s="35">
        <v>0.8</v>
      </c>
      <c r="T153" s="36">
        <v>0.97940081803424917</v>
      </c>
      <c r="U153" s="36">
        <v>1.0481057389038255</v>
      </c>
      <c r="V153" s="75" t="s">
        <v>225</v>
      </c>
    </row>
    <row r="154" spans="1:22" x14ac:dyDescent="0.25">
      <c r="A154" s="61">
        <v>107</v>
      </c>
      <c r="B154" s="28" t="s">
        <v>23</v>
      </c>
      <c r="C154" s="65" t="s">
        <v>231</v>
      </c>
      <c r="D154" s="28" t="s">
        <v>217</v>
      </c>
      <c r="E154" s="28">
        <v>367</v>
      </c>
      <c r="F154" s="35" t="s">
        <v>224</v>
      </c>
      <c r="G154" s="35" t="s">
        <v>224</v>
      </c>
      <c r="H154" s="53">
        <v>1.13473</v>
      </c>
      <c r="I154" s="62">
        <v>0.71209900000000004</v>
      </c>
      <c r="J154" s="58">
        <v>3.9999999999999998E-6</v>
      </c>
      <c r="K154" s="63">
        <v>0.70616999999999996</v>
      </c>
      <c r="L154" s="52" t="s">
        <v>224</v>
      </c>
      <c r="M154" s="52" t="s">
        <v>224</v>
      </c>
      <c r="N154" s="57">
        <v>0.12327</v>
      </c>
      <c r="O154" s="40">
        <v>0.51239400000000002</v>
      </c>
      <c r="P154" s="58">
        <v>3.9999999999999998E-6</v>
      </c>
      <c r="Q154" s="35">
        <f t="shared" si="11"/>
        <v>-4.7596939750860212</v>
      </c>
      <c r="R154" s="35">
        <f t="shared" si="12"/>
        <v>-0.37330960854092532</v>
      </c>
      <c r="S154" s="35">
        <v>-1.3</v>
      </c>
      <c r="T154" s="36">
        <v>1.2757924344129772</v>
      </c>
      <c r="U154" s="36">
        <v>1.2257828794915664</v>
      </c>
      <c r="V154" s="75" t="s">
        <v>225</v>
      </c>
    </row>
    <row r="155" spans="1:22" x14ac:dyDescent="0.25">
      <c r="A155" s="61">
        <v>108</v>
      </c>
      <c r="B155" s="28" t="s">
        <v>23</v>
      </c>
      <c r="C155" s="65" t="s">
        <v>232</v>
      </c>
      <c r="D155" s="28" t="s">
        <v>217</v>
      </c>
      <c r="E155" s="28">
        <v>367</v>
      </c>
      <c r="F155" s="35" t="s">
        <v>224</v>
      </c>
      <c r="G155" s="35" t="s">
        <v>224</v>
      </c>
      <c r="H155" s="53">
        <v>1.2871699999999999</v>
      </c>
      <c r="I155" s="62">
        <v>0.71305700000000005</v>
      </c>
      <c r="J155" s="58">
        <v>5.0000000000000004E-6</v>
      </c>
      <c r="K155" s="63">
        <v>0.70633199999999996</v>
      </c>
      <c r="L155" s="52" t="s">
        <v>224</v>
      </c>
      <c r="M155" s="52" t="s">
        <v>224</v>
      </c>
      <c r="N155" s="57">
        <v>0.12747600000000001</v>
      </c>
      <c r="O155" s="40">
        <v>0.51244800000000001</v>
      </c>
      <c r="P155" s="58">
        <v>3.0000000000000001E-6</v>
      </c>
      <c r="Q155" s="35">
        <f t="shared" si="11"/>
        <v>-3.7063190789610179</v>
      </c>
      <c r="R155" s="35">
        <f t="shared" si="12"/>
        <v>-0.35192679206914079</v>
      </c>
      <c r="S155" s="35">
        <v>-0.5</v>
      </c>
      <c r="T155" s="36">
        <v>1.242721162324173</v>
      </c>
      <c r="U155" s="36">
        <v>1.1560514116486511</v>
      </c>
      <c r="V155" s="75" t="s">
        <v>225</v>
      </c>
    </row>
    <row r="156" spans="1:22" x14ac:dyDescent="0.25">
      <c r="A156" s="61">
        <v>109</v>
      </c>
      <c r="B156" s="28" t="s">
        <v>23</v>
      </c>
      <c r="C156" s="65" t="s">
        <v>233</v>
      </c>
      <c r="D156" s="28" t="s">
        <v>217</v>
      </c>
      <c r="E156" s="28">
        <v>367</v>
      </c>
      <c r="F156" s="35" t="s">
        <v>224</v>
      </c>
      <c r="G156" s="35" t="s">
        <v>224</v>
      </c>
      <c r="H156" s="53">
        <v>1.8554919999999999</v>
      </c>
      <c r="I156" s="62">
        <v>0.71574800000000005</v>
      </c>
      <c r="J156" s="58">
        <v>5.0000000000000004E-6</v>
      </c>
      <c r="K156" s="63">
        <v>0.70605300000000004</v>
      </c>
      <c r="L156" s="52" t="s">
        <v>224</v>
      </c>
      <c r="M156" s="52" t="s">
        <v>224</v>
      </c>
      <c r="N156" s="57">
        <v>0.122498</v>
      </c>
      <c r="O156" s="40">
        <v>0.51242200000000004</v>
      </c>
      <c r="P156" s="58">
        <v>5.0000000000000004E-6</v>
      </c>
      <c r="Q156" s="35">
        <f t="shared" si="11"/>
        <v>-4.2134995845022338</v>
      </c>
      <c r="R156" s="35">
        <f t="shared" si="12"/>
        <v>-0.37723436705643121</v>
      </c>
      <c r="S156" s="35">
        <v>-0.7</v>
      </c>
      <c r="T156" s="36">
        <v>1.2183478936160375</v>
      </c>
      <c r="U156" s="36">
        <v>1.1783560464971945</v>
      </c>
      <c r="V156" s="75" t="s">
        <v>225</v>
      </c>
    </row>
    <row r="157" spans="1:22" x14ac:dyDescent="0.25">
      <c r="A157" s="61">
        <v>110</v>
      </c>
      <c r="B157" s="28" t="s">
        <v>23</v>
      </c>
      <c r="C157" s="65" t="s">
        <v>234</v>
      </c>
      <c r="D157" s="28" t="s">
        <v>217</v>
      </c>
      <c r="E157" s="28">
        <v>367</v>
      </c>
      <c r="F157" s="35" t="s">
        <v>224</v>
      </c>
      <c r="G157" s="35" t="s">
        <v>224</v>
      </c>
      <c r="H157" s="53">
        <v>1.181821</v>
      </c>
      <c r="I157" s="62">
        <v>0.71207299999999996</v>
      </c>
      <c r="J157" s="58">
        <v>5.0000000000000004E-6</v>
      </c>
      <c r="K157" s="63">
        <v>0.70589800000000003</v>
      </c>
      <c r="L157" s="52" t="s">
        <v>224</v>
      </c>
      <c r="M157" s="52" t="s">
        <v>224</v>
      </c>
      <c r="N157" s="57">
        <v>0.120432</v>
      </c>
      <c r="O157" s="40">
        <v>0.51242600000000005</v>
      </c>
      <c r="P157" s="58">
        <v>3.0000000000000001E-6</v>
      </c>
      <c r="Q157" s="35">
        <f t="shared" si="11"/>
        <v>-4.1354718144182012</v>
      </c>
      <c r="R157" s="35">
        <f t="shared" si="12"/>
        <v>-0.38773767158108796</v>
      </c>
      <c r="S157" s="35">
        <v>-0.6</v>
      </c>
      <c r="T157" s="36">
        <v>1.1848862023600277</v>
      </c>
      <c r="U157" s="36">
        <v>1.1641121326315564</v>
      </c>
      <c r="V157" s="75" t="s">
        <v>225</v>
      </c>
    </row>
    <row r="158" spans="1:22" x14ac:dyDescent="0.25">
      <c r="A158" s="61">
        <v>111</v>
      </c>
      <c r="B158" s="28" t="s">
        <v>23</v>
      </c>
      <c r="C158" s="65" t="s">
        <v>235</v>
      </c>
      <c r="D158" s="28" t="s">
        <v>217</v>
      </c>
      <c r="E158" s="28">
        <v>368</v>
      </c>
      <c r="F158" s="35">
        <v>93</v>
      </c>
      <c r="G158" s="35">
        <v>301</v>
      </c>
      <c r="H158" s="53">
        <v>0.89417999999999997</v>
      </c>
      <c r="I158" s="62">
        <v>0.71211400000000002</v>
      </c>
      <c r="J158" s="58">
        <v>5.0000000000000004E-6</v>
      </c>
      <c r="K158" s="63">
        <v>0.70742899999999997</v>
      </c>
      <c r="L158" s="52">
        <v>4.43</v>
      </c>
      <c r="M158" s="52">
        <v>24.75</v>
      </c>
      <c r="N158" s="57">
        <v>0.108171</v>
      </c>
      <c r="O158" s="40">
        <v>0.512355</v>
      </c>
      <c r="P158" s="58">
        <v>3.0000000000000001E-6</v>
      </c>
      <c r="Q158" s="35">
        <f t="shared" si="11"/>
        <v>-5.5204647333995105</v>
      </c>
      <c r="R158" s="35">
        <f t="shared" si="12"/>
        <v>-0.45007117437722421</v>
      </c>
      <c r="S158" s="35">
        <v>-1.4</v>
      </c>
      <c r="T158" s="36">
        <v>1.1497609945947174</v>
      </c>
      <c r="U158" s="36">
        <v>1.2299945936343419</v>
      </c>
      <c r="V158" s="75" t="s">
        <v>225</v>
      </c>
    </row>
    <row r="159" spans="1:22" x14ac:dyDescent="0.25">
      <c r="A159" s="61">
        <v>112</v>
      </c>
      <c r="B159" s="28" t="s">
        <v>23</v>
      </c>
      <c r="C159" s="65" t="s">
        <v>236</v>
      </c>
      <c r="D159" s="28" t="s">
        <v>217</v>
      </c>
      <c r="E159" s="28">
        <v>368</v>
      </c>
      <c r="F159" s="35">
        <v>35</v>
      </c>
      <c r="G159" s="35">
        <v>366</v>
      </c>
      <c r="H159" s="53">
        <v>0.27683099999999999</v>
      </c>
      <c r="I159" s="62">
        <v>0.70941399999999999</v>
      </c>
      <c r="J159" s="58">
        <v>3.9999999999999998E-6</v>
      </c>
      <c r="K159" s="63">
        <v>0.70796400000000004</v>
      </c>
      <c r="L159" s="52">
        <v>3.59</v>
      </c>
      <c r="M159" s="52">
        <v>20.68</v>
      </c>
      <c r="N159" s="57">
        <v>0.104949</v>
      </c>
      <c r="O159" s="40">
        <v>0.512355</v>
      </c>
      <c r="P159" s="58">
        <v>3.0000000000000001E-6</v>
      </c>
      <c r="Q159" s="35">
        <f t="shared" si="11"/>
        <v>-5.5204647333995105</v>
      </c>
      <c r="R159" s="35">
        <f t="shared" si="12"/>
        <v>-0.46645144890696499</v>
      </c>
      <c r="S159" s="35">
        <v>-1.2</v>
      </c>
      <c r="T159" s="36">
        <v>1.1157581097315834</v>
      </c>
      <c r="U159" s="36">
        <v>1.2176630717868919</v>
      </c>
      <c r="V159" s="75" t="s">
        <v>225</v>
      </c>
    </row>
    <row r="160" spans="1:22" x14ac:dyDescent="0.25">
      <c r="A160" s="61">
        <v>113</v>
      </c>
      <c r="B160" s="28" t="s">
        <v>23</v>
      </c>
      <c r="C160" s="65" t="s">
        <v>237</v>
      </c>
      <c r="D160" s="28" t="s">
        <v>217</v>
      </c>
      <c r="E160" s="28">
        <v>368</v>
      </c>
      <c r="F160" s="35">
        <v>48</v>
      </c>
      <c r="G160" s="35">
        <v>418</v>
      </c>
      <c r="H160" s="53">
        <v>0.33397300000000002</v>
      </c>
      <c r="I160" s="62">
        <v>0.70898899999999998</v>
      </c>
      <c r="J160" s="58">
        <v>3.0000000000000001E-6</v>
      </c>
      <c r="K160" s="63">
        <v>0.70723899999999995</v>
      </c>
      <c r="L160" s="52">
        <v>3.84</v>
      </c>
      <c r="M160" s="52">
        <v>18.59</v>
      </c>
      <c r="N160" s="57">
        <v>0.12501499999999999</v>
      </c>
      <c r="O160" s="40">
        <v>0.51239000000000001</v>
      </c>
      <c r="P160" s="58">
        <v>3.9999999999999998E-6</v>
      </c>
      <c r="Q160" s="35">
        <f t="shared" si="11"/>
        <v>-4.8377217451700538</v>
      </c>
      <c r="R160" s="35">
        <f t="shared" si="12"/>
        <v>-0.3644382308083377</v>
      </c>
      <c r="S160" s="35">
        <v>-1.5</v>
      </c>
      <c r="T160" s="36">
        <v>1.3076988621288381</v>
      </c>
      <c r="U160" s="36">
        <v>1.2388689958105337</v>
      </c>
      <c r="V160" s="75" t="s">
        <v>225</v>
      </c>
    </row>
    <row r="161" spans="1:22" x14ac:dyDescent="0.25">
      <c r="A161" s="61">
        <v>114</v>
      </c>
      <c r="B161" s="28" t="s">
        <v>23</v>
      </c>
      <c r="C161" s="65" t="s">
        <v>238</v>
      </c>
      <c r="D161" s="28" t="s">
        <v>217</v>
      </c>
      <c r="E161" s="28">
        <v>368</v>
      </c>
      <c r="F161" s="35">
        <v>65</v>
      </c>
      <c r="G161" s="35">
        <v>316</v>
      </c>
      <c r="H161" s="53">
        <v>0.59300699999999995</v>
      </c>
      <c r="I161" s="62">
        <v>0.710538</v>
      </c>
      <c r="J161" s="58">
        <v>3.0000000000000001E-6</v>
      </c>
      <c r="K161" s="63">
        <v>0.70743100000000003</v>
      </c>
      <c r="L161" s="52">
        <v>6.3</v>
      </c>
      <c r="M161" s="52">
        <v>32.96</v>
      </c>
      <c r="N161" s="57">
        <v>0.115523</v>
      </c>
      <c r="O161" s="40">
        <v>0.51236800000000005</v>
      </c>
      <c r="P161" s="58">
        <v>1.9999999999999999E-6</v>
      </c>
      <c r="Q161" s="35">
        <f t="shared" si="11"/>
        <v>-5.2668744806272372</v>
      </c>
      <c r="R161" s="35">
        <f t="shared" si="12"/>
        <v>-0.41269445856634468</v>
      </c>
      <c r="S161" s="35">
        <v>-1.5</v>
      </c>
      <c r="T161" s="36">
        <v>1.2155629389458362</v>
      </c>
      <c r="U161" s="36">
        <v>1.2374839387086658</v>
      </c>
      <c r="V161" s="75" t="s">
        <v>225</v>
      </c>
    </row>
    <row r="162" spans="1:22" x14ac:dyDescent="0.25">
      <c r="A162" s="61">
        <v>115</v>
      </c>
      <c r="B162" s="28" t="s">
        <v>23</v>
      </c>
      <c r="C162" s="65" t="s">
        <v>239</v>
      </c>
      <c r="D162" s="28" t="s">
        <v>217</v>
      </c>
      <c r="E162" s="28">
        <v>368</v>
      </c>
      <c r="F162" s="35">
        <v>90</v>
      </c>
      <c r="G162" s="35">
        <v>290</v>
      </c>
      <c r="H162" s="53">
        <v>0.89397599999999999</v>
      </c>
      <c r="I162" s="62">
        <v>0.71221999999999996</v>
      </c>
      <c r="J162" s="58">
        <v>3.0000000000000001E-6</v>
      </c>
      <c r="K162" s="63">
        <v>0.70753600000000005</v>
      </c>
      <c r="L162" s="52">
        <v>3.89</v>
      </c>
      <c r="M162" s="52">
        <v>20.87</v>
      </c>
      <c r="N162" s="57">
        <v>0.112525</v>
      </c>
      <c r="O162" s="40">
        <v>0.51236599999999999</v>
      </c>
      <c r="P162" s="58">
        <v>1.9999999999999999E-6</v>
      </c>
      <c r="Q162" s="35">
        <f t="shared" si="11"/>
        <v>-5.3058883656698086</v>
      </c>
      <c r="R162" s="35">
        <f t="shared" si="12"/>
        <v>-0.42793594306049831</v>
      </c>
      <c r="S162" s="35">
        <v>-1.4</v>
      </c>
      <c r="T162" s="36">
        <v>1.1826163685053139</v>
      </c>
      <c r="U162" s="36">
        <v>1.229186920721173</v>
      </c>
      <c r="V162" s="75" t="s">
        <v>225</v>
      </c>
    </row>
    <row r="163" spans="1:22" x14ac:dyDescent="0.25">
      <c r="A163" s="61">
        <v>116</v>
      </c>
      <c r="B163" s="28" t="s">
        <v>23</v>
      </c>
      <c r="C163" s="65" t="s">
        <v>240</v>
      </c>
      <c r="D163" s="28" t="s">
        <v>25</v>
      </c>
      <c r="E163" s="28">
        <v>366</v>
      </c>
      <c r="F163" s="35">
        <v>128</v>
      </c>
      <c r="G163" s="35">
        <v>208</v>
      </c>
      <c r="H163" s="53">
        <v>1.781908</v>
      </c>
      <c r="I163" s="62">
        <v>0.71561200000000003</v>
      </c>
      <c r="J163" s="58">
        <v>1.2999999999999999E-5</v>
      </c>
      <c r="K163" s="63">
        <v>0.70633000000000001</v>
      </c>
      <c r="L163" s="52">
        <v>4.58</v>
      </c>
      <c r="M163" s="52">
        <v>25.9</v>
      </c>
      <c r="N163" s="57">
        <v>0.106907</v>
      </c>
      <c r="O163" s="40">
        <v>0.51236400000000004</v>
      </c>
      <c r="P163" s="58">
        <v>5.0000000000000004E-6</v>
      </c>
      <c r="Q163" s="35">
        <f t="shared" si="11"/>
        <v>-5.3449022507112698</v>
      </c>
      <c r="R163" s="35">
        <f t="shared" si="12"/>
        <v>-0.45649720386375192</v>
      </c>
      <c r="S163" s="35">
        <v>-1.1000000000000001</v>
      </c>
      <c r="T163" s="36">
        <v>1.1233621858597487</v>
      </c>
      <c r="U163" s="36">
        <v>1.2110924717933651</v>
      </c>
      <c r="V163" s="75" t="s">
        <v>241</v>
      </c>
    </row>
    <row r="164" spans="1:22" x14ac:dyDescent="0.25">
      <c r="A164" s="61">
        <v>117</v>
      </c>
      <c r="B164" s="28" t="s">
        <v>23</v>
      </c>
      <c r="C164" s="65" t="s">
        <v>242</v>
      </c>
      <c r="D164" s="28" t="s">
        <v>25</v>
      </c>
      <c r="E164" s="28">
        <v>366</v>
      </c>
      <c r="F164" s="35">
        <v>126</v>
      </c>
      <c r="G164" s="35">
        <v>243</v>
      </c>
      <c r="H164" s="53">
        <v>1.501422</v>
      </c>
      <c r="I164" s="62">
        <v>0.71470900000000004</v>
      </c>
      <c r="J164" s="58">
        <v>1.4E-5</v>
      </c>
      <c r="K164" s="63">
        <v>0.70689000000000002</v>
      </c>
      <c r="L164" s="52">
        <v>5.48</v>
      </c>
      <c r="M164" s="52">
        <v>30</v>
      </c>
      <c r="N164" s="57">
        <v>0.110433</v>
      </c>
      <c r="O164" s="40">
        <v>0.51237200000000005</v>
      </c>
      <c r="P164" s="58">
        <v>6.0000000000000002E-6</v>
      </c>
      <c r="Q164" s="35">
        <f t="shared" si="11"/>
        <v>-5.1888467105443148</v>
      </c>
      <c r="R164" s="35">
        <f t="shared" si="12"/>
        <v>-0.43857142857142861</v>
      </c>
      <c r="S164" s="35">
        <v>-1.2</v>
      </c>
      <c r="T164" s="36">
        <v>1.1498685941159932</v>
      </c>
      <c r="U164" s="36">
        <v>1.2118074148141076</v>
      </c>
      <c r="V164" s="75" t="s">
        <v>241</v>
      </c>
    </row>
    <row r="165" spans="1:22" x14ac:dyDescent="0.25">
      <c r="A165" s="61">
        <v>118</v>
      </c>
      <c r="B165" s="28" t="s">
        <v>23</v>
      </c>
      <c r="C165" s="65" t="s">
        <v>243</v>
      </c>
      <c r="D165" s="28" t="s">
        <v>25</v>
      </c>
      <c r="E165" s="28">
        <v>366</v>
      </c>
      <c r="F165" s="35">
        <v>130</v>
      </c>
      <c r="G165" s="35">
        <v>232</v>
      </c>
      <c r="H165" s="53">
        <v>1.6225339999999999</v>
      </c>
      <c r="I165" s="62">
        <v>0.71511400000000003</v>
      </c>
      <c r="J165" s="58">
        <v>1.2999999999999999E-5</v>
      </c>
      <c r="K165" s="63">
        <v>0.70665999999999995</v>
      </c>
      <c r="L165" s="52">
        <v>5.14</v>
      </c>
      <c r="M165" s="52">
        <v>29.5</v>
      </c>
      <c r="N165" s="57">
        <v>0.105337</v>
      </c>
      <c r="O165" s="40">
        <v>0.51235699999999995</v>
      </c>
      <c r="P165" s="58">
        <v>6.9999999999999999E-6</v>
      </c>
      <c r="Q165" s="35">
        <f t="shared" si="11"/>
        <v>-5.4814508483591595</v>
      </c>
      <c r="R165" s="35">
        <f t="shared" si="12"/>
        <v>-0.46447890188103713</v>
      </c>
      <c r="S165" s="35">
        <v>-1.2</v>
      </c>
      <c r="T165" s="36">
        <v>1.1169392066403583</v>
      </c>
      <c r="U165" s="36">
        <v>1.2162350315985273</v>
      </c>
      <c r="V165" s="75" t="s">
        <v>241</v>
      </c>
    </row>
    <row r="166" spans="1:22" x14ac:dyDescent="0.25">
      <c r="A166" s="61">
        <v>119</v>
      </c>
      <c r="B166" s="28" t="s">
        <v>23</v>
      </c>
      <c r="C166" s="65" t="s">
        <v>244</v>
      </c>
      <c r="D166" s="28" t="s">
        <v>245</v>
      </c>
      <c r="E166" s="28">
        <v>366</v>
      </c>
      <c r="F166" s="35" t="s">
        <v>224</v>
      </c>
      <c r="G166" s="35" t="s">
        <v>224</v>
      </c>
      <c r="H166" s="53">
        <v>3.761574</v>
      </c>
      <c r="I166" s="62">
        <v>0.72575699999999999</v>
      </c>
      <c r="J166" s="58">
        <v>1.5E-5</v>
      </c>
      <c r="K166" s="63">
        <v>0.70616000000000001</v>
      </c>
      <c r="L166" s="52" t="s">
        <v>224</v>
      </c>
      <c r="M166" s="52" t="s">
        <v>224</v>
      </c>
      <c r="N166" s="57">
        <v>0.110753</v>
      </c>
      <c r="O166" s="40">
        <v>0.51241099999999995</v>
      </c>
      <c r="P166" s="58">
        <v>1.0000000000000001E-5</v>
      </c>
      <c r="Q166" s="35">
        <f t="shared" si="11"/>
        <v>-4.428075952233046</v>
      </c>
      <c r="R166" s="35">
        <f t="shared" si="12"/>
        <v>-0.43694458566344685</v>
      </c>
      <c r="S166" s="35">
        <v>-0.4</v>
      </c>
      <c r="T166" s="36">
        <v>1.0958229336241869</v>
      </c>
      <c r="U166" s="36">
        <v>1.151063472128143</v>
      </c>
      <c r="V166" s="75" t="s">
        <v>241</v>
      </c>
    </row>
    <row r="167" spans="1:22" x14ac:dyDescent="0.25">
      <c r="A167" s="61">
        <v>120</v>
      </c>
      <c r="B167" s="28" t="s">
        <v>23</v>
      </c>
      <c r="C167" s="65" t="s">
        <v>246</v>
      </c>
      <c r="D167" s="28" t="s">
        <v>245</v>
      </c>
      <c r="E167" s="28">
        <v>366</v>
      </c>
      <c r="F167" s="35">
        <v>177</v>
      </c>
      <c r="G167" s="35">
        <v>127</v>
      </c>
      <c r="H167" s="53">
        <v>4.0355999999999996</v>
      </c>
      <c r="I167" s="62">
        <v>0.726912</v>
      </c>
      <c r="J167" s="58">
        <v>1.4E-5</v>
      </c>
      <c r="K167" s="63">
        <v>0.70587999999999995</v>
      </c>
      <c r="L167" s="52">
        <v>4.3600000000000003</v>
      </c>
      <c r="M167" s="52">
        <v>22.8</v>
      </c>
      <c r="N167" s="57">
        <v>0.12091200000000001</v>
      </c>
      <c r="O167" s="40">
        <v>0.51242100000000002</v>
      </c>
      <c r="P167" s="58">
        <v>1.4E-5</v>
      </c>
      <c r="Q167" s="35">
        <f t="shared" si="11"/>
        <v>-4.2330065270235195</v>
      </c>
      <c r="R167" s="35">
        <f t="shared" si="12"/>
        <v>-0.38529740721911543</v>
      </c>
      <c r="S167" s="35">
        <v>-0.7</v>
      </c>
      <c r="T167" s="36">
        <v>1.1991980986254962</v>
      </c>
      <c r="U167" s="36">
        <v>1.1738590951738694</v>
      </c>
      <c r="V167" s="75" t="s">
        <v>241</v>
      </c>
    </row>
    <row r="168" spans="1:22" x14ac:dyDescent="0.25">
      <c r="A168" s="61">
        <v>121</v>
      </c>
      <c r="B168" s="28" t="s">
        <v>23</v>
      </c>
      <c r="C168" s="65" t="s">
        <v>247</v>
      </c>
      <c r="D168" s="28" t="s">
        <v>248</v>
      </c>
      <c r="E168" s="28">
        <v>372</v>
      </c>
      <c r="F168" s="35">
        <v>73.7</v>
      </c>
      <c r="G168" s="35">
        <v>294</v>
      </c>
      <c r="H168" s="53">
        <v>0.72587000000000002</v>
      </c>
      <c r="I168" s="62">
        <v>0.71091700000000002</v>
      </c>
      <c r="J168" s="58">
        <v>1.4E-5</v>
      </c>
      <c r="K168" s="63">
        <v>0.70706999999999998</v>
      </c>
      <c r="L168" s="52">
        <v>5.53</v>
      </c>
      <c r="M168" s="52">
        <v>30.1</v>
      </c>
      <c r="N168" s="57">
        <v>0.119278</v>
      </c>
      <c r="O168" s="40">
        <v>0.51242399999999999</v>
      </c>
      <c r="P168" s="58">
        <v>7.9999999999999996E-6</v>
      </c>
      <c r="Q168" s="35">
        <f t="shared" si="11"/>
        <v>-4.1744856994618829</v>
      </c>
      <c r="R168" s="35">
        <f t="shared" si="12"/>
        <v>-0.39360447381799701</v>
      </c>
      <c r="S168" s="35">
        <v>-0.5</v>
      </c>
      <c r="T168" s="36">
        <v>1.1736503603010913</v>
      </c>
      <c r="U168" s="36">
        <v>1.1629502141598096</v>
      </c>
      <c r="V168" s="75" t="s">
        <v>241</v>
      </c>
    </row>
    <row r="169" spans="1:22" x14ac:dyDescent="0.25">
      <c r="A169" s="61">
        <v>122</v>
      </c>
      <c r="B169" s="28" t="s">
        <v>23</v>
      </c>
      <c r="C169" s="65" t="s">
        <v>249</v>
      </c>
      <c r="D169" s="28" t="s">
        <v>248</v>
      </c>
      <c r="E169" s="28">
        <v>372</v>
      </c>
      <c r="F169" s="35">
        <v>112</v>
      </c>
      <c r="G169" s="35">
        <v>325</v>
      </c>
      <c r="H169" s="53">
        <v>0.99786799999999998</v>
      </c>
      <c r="I169" s="62">
        <v>0.71241600000000005</v>
      </c>
      <c r="J169" s="58">
        <v>1.5E-5</v>
      </c>
      <c r="K169" s="63">
        <v>0.70713000000000004</v>
      </c>
      <c r="L169" s="52">
        <v>6.57</v>
      </c>
      <c r="M169" s="52">
        <v>33.299999999999997</v>
      </c>
      <c r="N169" s="57">
        <v>0.117368</v>
      </c>
      <c r="O169" s="40">
        <v>0.51239000000000001</v>
      </c>
      <c r="P169" s="58">
        <v>5.0000000000000004E-6</v>
      </c>
      <c r="Q169" s="35">
        <f t="shared" si="11"/>
        <v>-4.8377217451700538</v>
      </c>
      <c r="R169" s="35">
        <f t="shared" si="12"/>
        <v>-0.40331469242501272</v>
      </c>
      <c r="S169" s="35">
        <v>-1.1000000000000001</v>
      </c>
      <c r="T169" s="36">
        <v>1.20408396452679</v>
      </c>
      <c r="U169" s="36">
        <v>1.209575476290133</v>
      </c>
      <c r="V169" s="75" t="s">
        <v>241</v>
      </c>
    </row>
    <row r="170" spans="1:22" x14ac:dyDescent="0.25">
      <c r="A170" s="61">
        <v>123</v>
      </c>
      <c r="B170" s="28" t="s">
        <v>23</v>
      </c>
      <c r="C170" s="65" t="s">
        <v>250</v>
      </c>
      <c r="D170" s="28" t="s">
        <v>217</v>
      </c>
      <c r="E170" s="28">
        <v>367</v>
      </c>
      <c r="F170" s="35">
        <v>99.2</v>
      </c>
      <c r="G170" s="35">
        <v>295</v>
      </c>
      <c r="H170" s="53">
        <v>0.97370699999999999</v>
      </c>
      <c r="I170" s="62">
        <v>0.712368</v>
      </c>
      <c r="J170" s="58">
        <v>1.5E-5</v>
      </c>
      <c r="K170" s="63">
        <v>0.70728000000000002</v>
      </c>
      <c r="L170" s="52">
        <v>4.7</v>
      </c>
      <c r="M170" s="52">
        <v>25.5</v>
      </c>
      <c r="N170" s="57">
        <v>0.111429</v>
      </c>
      <c r="O170" s="40">
        <v>0.51236700000000002</v>
      </c>
      <c r="P170" s="58">
        <v>5.0000000000000004E-6</v>
      </c>
      <c r="Q170" s="35">
        <f t="shared" si="11"/>
        <v>-5.2863814231485229</v>
      </c>
      <c r="R170" s="35">
        <f t="shared" si="12"/>
        <v>-0.43350788002033558</v>
      </c>
      <c r="S170" s="35">
        <v>-1.3</v>
      </c>
      <c r="T170" s="36">
        <v>1.1684797197225227</v>
      </c>
      <c r="U170" s="36">
        <v>1.2234723908400098</v>
      </c>
      <c r="V170" s="75" t="s">
        <v>241</v>
      </c>
    </row>
    <row r="171" spans="1:22" x14ac:dyDescent="0.25">
      <c r="A171" s="61">
        <v>124</v>
      </c>
      <c r="B171" s="28" t="s">
        <v>23</v>
      </c>
      <c r="C171" s="65" t="s">
        <v>251</v>
      </c>
      <c r="D171" s="28" t="s">
        <v>217</v>
      </c>
      <c r="E171" s="28">
        <v>367</v>
      </c>
      <c r="F171" s="35">
        <v>121</v>
      </c>
      <c r="G171" s="35">
        <v>341</v>
      </c>
      <c r="H171" s="53">
        <v>1.027471</v>
      </c>
      <c r="I171" s="62">
        <v>0.71329299999999995</v>
      </c>
      <c r="J171" s="58">
        <v>1.5E-5</v>
      </c>
      <c r="K171" s="63">
        <v>0.70791999999999999</v>
      </c>
      <c r="L171" s="52">
        <v>4.5</v>
      </c>
      <c r="M171" s="52">
        <v>22.2</v>
      </c>
      <c r="N171" s="57">
        <v>0.121729</v>
      </c>
      <c r="O171" s="40">
        <v>0.51238799999999995</v>
      </c>
      <c r="P171" s="58">
        <v>6.0000000000000002E-6</v>
      </c>
      <c r="Q171" s="35">
        <f t="shared" si="11"/>
        <v>-4.8767356302126252</v>
      </c>
      <c r="R171" s="35">
        <f t="shared" si="12"/>
        <v>-0.38114387391967464</v>
      </c>
      <c r="S171" s="35">
        <v>-1.4</v>
      </c>
      <c r="T171" s="36">
        <v>1.2643721825365177</v>
      </c>
      <c r="U171" s="36">
        <v>1.2294310110567845</v>
      </c>
      <c r="V171" s="75" t="s">
        <v>241</v>
      </c>
    </row>
    <row r="172" spans="1:22" x14ac:dyDescent="0.25">
      <c r="A172" s="61">
        <v>125</v>
      </c>
      <c r="B172" s="28" t="s">
        <v>23</v>
      </c>
      <c r="C172" s="65" t="s">
        <v>252</v>
      </c>
      <c r="D172" s="28" t="s">
        <v>25</v>
      </c>
      <c r="E172" s="28">
        <v>376</v>
      </c>
      <c r="F172" s="35" t="s">
        <v>224</v>
      </c>
      <c r="G172" s="35" t="s">
        <v>224</v>
      </c>
      <c r="H172" s="53">
        <v>9.6801980000000007</v>
      </c>
      <c r="I172" s="62">
        <v>0.75672399999999995</v>
      </c>
      <c r="J172" s="58">
        <v>1.5999999999999999E-5</v>
      </c>
      <c r="K172" s="63">
        <v>0.70489999999999997</v>
      </c>
      <c r="L172" s="52" t="s">
        <v>224</v>
      </c>
      <c r="M172" s="52" t="s">
        <v>224</v>
      </c>
      <c r="N172" s="57">
        <v>0.121616</v>
      </c>
      <c r="O172" s="40">
        <v>0.51239000000000001</v>
      </c>
      <c r="P172" s="58">
        <v>9.0000000000000002E-6</v>
      </c>
      <c r="Q172" s="35">
        <f t="shared" si="11"/>
        <v>-4.8377217451700538</v>
      </c>
      <c r="R172" s="35">
        <f t="shared" si="12"/>
        <v>-0.38171835282155575</v>
      </c>
      <c r="S172" s="35">
        <v>-1.2</v>
      </c>
      <c r="T172" s="36">
        <v>1.2595227624585184</v>
      </c>
      <c r="U172" s="36">
        <v>1.2261619940886765</v>
      </c>
      <c r="V172" s="75" t="s">
        <v>241</v>
      </c>
    </row>
    <row r="173" spans="1:22" x14ac:dyDescent="0.25">
      <c r="A173" s="61">
        <v>126</v>
      </c>
      <c r="B173" s="28" t="s">
        <v>23</v>
      </c>
      <c r="C173" s="65" t="s">
        <v>253</v>
      </c>
      <c r="D173" s="28" t="s">
        <v>25</v>
      </c>
      <c r="E173" s="28">
        <v>376</v>
      </c>
      <c r="F173" s="35" t="s">
        <v>224</v>
      </c>
      <c r="G173" s="35" t="s">
        <v>224</v>
      </c>
      <c r="H173" s="53">
        <v>12.685345999999999</v>
      </c>
      <c r="I173" s="62">
        <v>0.76419199999999998</v>
      </c>
      <c r="J173" s="58">
        <v>1.5E-5</v>
      </c>
      <c r="K173" s="63">
        <v>0.69628000000000001</v>
      </c>
      <c r="L173" s="52" t="s">
        <v>224</v>
      </c>
      <c r="M173" s="52" t="s">
        <v>224</v>
      </c>
      <c r="N173" s="57">
        <v>0.119577</v>
      </c>
      <c r="O173" s="40">
        <v>0.51239100000000004</v>
      </c>
      <c r="P173" s="58">
        <v>1.0000000000000001E-5</v>
      </c>
      <c r="Q173" s="35">
        <f t="shared" si="11"/>
        <v>-4.8182148026476579</v>
      </c>
      <c r="R173" s="35">
        <f t="shared" si="12"/>
        <v>-0.39208439247585158</v>
      </c>
      <c r="S173" s="35">
        <v>-1.1000000000000001</v>
      </c>
      <c r="T173" s="36">
        <v>1.2306743975607863</v>
      </c>
      <c r="U173" s="36">
        <v>1.2165998057102412</v>
      </c>
      <c r="V173" s="75" t="s">
        <v>241</v>
      </c>
    </row>
    <row r="174" spans="1:22" x14ac:dyDescent="0.25">
      <c r="A174" s="61">
        <v>127</v>
      </c>
      <c r="B174" s="28" t="s">
        <v>23</v>
      </c>
      <c r="C174" s="65" t="s">
        <v>254</v>
      </c>
      <c r="D174" s="28" t="s">
        <v>217</v>
      </c>
      <c r="E174" s="28">
        <v>368</v>
      </c>
      <c r="F174" s="35">
        <v>141</v>
      </c>
      <c r="G174" s="35">
        <v>285</v>
      </c>
      <c r="H174" s="53">
        <v>1.4323999999999999</v>
      </c>
      <c r="I174" s="62">
        <v>0.714781</v>
      </c>
      <c r="J174" s="58">
        <v>1.1E-5</v>
      </c>
      <c r="K174" s="63">
        <v>0.70730000000000004</v>
      </c>
      <c r="L174" s="52">
        <v>4.51</v>
      </c>
      <c r="M174" s="52">
        <v>24.4</v>
      </c>
      <c r="N174" s="57">
        <v>0.11169999999999999</v>
      </c>
      <c r="O174" s="40">
        <v>0.51227999999999996</v>
      </c>
      <c r="P174" s="58">
        <v>1.1E-5</v>
      </c>
      <c r="Q174" s="35">
        <f t="shared" si="11"/>
        <v>-6.9834854224637422</v>
      </c>
      <c r="R174" s="35">
        <f t="shared" si="12"/>
        <v>-0.43213014743263856</v>
      </c>
      <c r="S174" s="35">
        <v>-3</v>
      </c>
      <c r="T174" s="36">
        <v>1.301201405879407</v>
      </c>
      <c r="U174" s="36">
        <v>1.3866517395278246</v>
      </c>
      <c r="V174" s="75" t="s">
        <v>255</v>
      </c>
    </row>
    <row r="175" spans="1:22" x14ac:dyDescent="0.25">
      <c r="A175" s="61">
        <v>128</v>
      </c>
      <c r="B175" s="28" t="s">
        <v>23</v>
      </c>
      <c r="C175" s="65" t="s">
        <v>256</v>
      </c>
      <c r="D175" s="28" t="s">
        <v>217</v>
      </c>
      <c r="E175" s="28">
        <v>368</v>
      </c>
      <c r="F175" s="35">
        <v>89.2</v>
      </c>
      <c r="G175" s="35">
        <v>357</v>
      </c>
      <c r="H175" s="53">
        <v>0.72319999999999995</v>
      </c>
      <c r="I175" s="62">
        <v>0.71144200000000002</v>
      </c>
      <c r="J175" s="58">
        <v>1.5E-5</v>
      </c>
      <c r="K175" s="63">
        <v>0.7077</v>
      </c>
      <c r="L175" s="52">
        <v>5.82</v>
      </c>
      <c r="M175" s="52">
        <v>30.8</v>
      </c>
      <c r="N175" s="57">
        <v>0.1142</v>
      </c>
      <c r="O175" s="40">
        <v>0.51230699999999996</v>
      </c>
      <c r="P175" s="58">
        <v>7.9999999999999996E-6</v>
      </c>
      <c r="Q175" s="35">
        <f t="shared" si="11"/>
        <v>-6.4567979744001303</v>
      </c>
      <c r="R175" s="35">
        <f t="shared" si="12"/>
        <v>-0.41942043721403155</v>
      </c>
      <c r="S175" s="35">
        <v>-2.6</v>
      </c>
      <c r="T175" s="36">
        <v>1.2925983884795604</v>
      </c>
      <c r="U175" s="36">
        <v>1.3438062605618424</v>
      </c>
      <c r="V175" s="75" t="s">
        <v>255</v>
      </c>
    </row>
    <row r="176" spans="1:22" x14ac:dyDescent="0.25">
      <c r="A176" s="61">
        <v>129</v>
      </c>
      <c r="B176" s="28" t="s">
        <v>23</v>
      </c>
      <c r="C176" s="65" t="s">
        <v>257</v>
      </c>
      <c r="D176" s="28" t="s">
        <v>217</v>
      </c>
      <c r="E176" s="28">
        <v>367</v>
      </c>
      <c r="F176" s="35">
        <v>98.9</v>
      </c>
      <c r="G176" s="35">
        <v>536</v>
      </c>
      <c r="H176" s="53">
        <v>0.53410000000000002</v>
      </c>
      <c r="I176" s="62">
        <v>0.711893</v>
      </c>
      <c r="J176" s="58">
        <v>1.5E-5</v>
      </c>
      <c r="K176" s="63">
        <v>0.70909999999999995</v>
      </c>
      <c r="L176" s="52">
        <v>7.64</v>
      </c>
      <c r="M176" s="52">
        <v>42.4</v>
      </c>
      <c r="N176" s="57">
        <v>0.1089</v>
      </c>
      <c r="O176" s="40">
        <v>0.51232900000000003</v>
      </c>
      <c r="P176" s="58">
        <v>6.0000000000000002E-6</v>
      </c>
      <c r="Q176" s="35">
        <f t="shared" si="11"/>
        <v>-6.0276452389407265</v>
      </c>
      <c r="R176" s="35">
        <f t="shared" si="12"/>
        <v>-0.44636502287747848</v>
      </c>
      <c r="S176" s="35">
        <v>-1.9</v>
      </c>
      <c r="T176" s="36">
        <v>1.1954595745117607</v>
      </c>
      <c r="U176" s="36">
        <v>1.30888625072376</v>
      </c>
      <c r="V176" s="75" t="s">
        <v>255</v>
      </c>
    </row>
    <row r="177" spans="1:22" x14ac:dyDescent="0.25">
      <c r="A177" s="61">
        <v>130</v>
      </c>
      <c r="B177" s="28" t="s">
        <v>23</v>
      </c>
      <c r="C177" s="65" t="s">
        <v>258</v>
      </c>
      <c r="D177" s="28" t="s">
        <v>217</v>
      </c>
      <c r="E177" s="28">
        <v>367</v>
      </c>
      <c r="F177" s="35">
        <v>180</v>
      </c>
      <c r="G177" s="35">
        <v>218</v>
      </c>
      <c r="H177" s="53">
        <v>2.3915000000000002</v>
      </c>
      <c r="I177" s="62">
        <v>0.718727</v>
      </c>
      <c r="J177" s="58">
        <v>1.2E-5</v>
      </c>
      <c r="K177" s="63">
        <v>0.70620000000000005</v>
      </c>
      <c r="L177" s="52">
        <v>4.22</v>
      </c>
      <c r="M177" s="52">
        <v>27.2</v>
      </c>
      <c r="N177" s="57">
        <v>9.3799999999999994E-2</v>
      </c>
      <c r="O177" s="40">
        <v>0.51230799999999999</v>
      </c>
      <c r="P177" s="58">
        <v>9.0000000000000002E-6</v>
      </c>
      <c r="Q177" s="35">
        <f t="shared" si="11"/>
        <v>-6.4372910318788445</v>
      </c>
      <c r="R177" s="35">
        <f t="shared" si="12"/>
        <v>-0.52313167259786475</v>
      </c>
      <c r="S177" s="35">
        <v>-1.6</v>
      </c>
      <c r="T177" s="36">
        <v>1.0718084642170702</v>
      </c>
      <c r="U177" s="36">
        <v>1.3422191603850415</v>
      </c>
      <c r="V177" s="75" t="s">
        <v>255</v>
      </c>
    </row>
    <row r="178" spans="1:22" x14ac:dyDescent="0.25">
      <c r="A178" s="61">
        <v>131</v>
      </c>
      <c r="B178" s="28" t="s">
        <v>23</v>
      </c>
      <c r="C178" s="65" t="s">
        <v>259</v>
      </c>
      <c r="D178" s="28" t="s">
        <v>217</v>
      </c>
      <c r="E178" s="28">
        <v>367</v>
      </c>
      <c r="F178" s="35">
        <v>44.3</v>
      </c>
      <c r="G178" s="35">
        <v>317</v>
      </c>
      <c r="H178" s="53">
        <v>0.40439999999999998</v>
      </c>
      <c r="I178" s="62">
        <v>0.70991000000000004</v>
      </c>
      <c r="J178" s="58">
        <v>1.2999999999999999E-5</v>
      </c>
      <c r="K178" s="63">
        <v>0.70779999999999998</v>
      </c>
      <c r="L178" s="52">
        <v>4.22</v>
      </c>
      <c r="M178" s="52">
        <v>27.2</v>
      </c>
      <c r="N178" s="57">
        <v>9.3799999999999994E-2</v>
      </c>
      <c r="O178" s="40">
        <v>0.51232699999999998</v>
      </c>
      <c r="P178" s="58">
        <v>7.9999999999999996E-6</v>
      </c>
      <c r="Q178" s="35">
        <f t="shared" si="11"/>
        <v>-6.0666591239832979</v>
      </c>
      <c r="R178" s="35">
        <f t="shared" si="12"/>
        <v>-0.52313167259786475</v>
      </c>
      <c r="S178" s="35">
        <v>-1.2</v>
      </c>
      <c r="T178" s="36">
        <v>1.047705431568019</v>
      </c>
      <c r="U178" s="36">
        <v>1.3120611266355131</v>
      </c>
      <c r="V178" s="75" t="s">
        <v>255</v>
      </c>
    </row>
    <row r="179" spans="1:22" x14ac:dyDescent="0.25">
      <c r="A179" s="61">
        <v>132</v>
      </c>
      <c r="B179" s="28" t="s">
        <v>23</v>
      </c>
      <c r="C179" s="65" t="s">
        <v>260</v>
      </c>
      <c r="D179" s="28" t="s">
        <v>217</v>
      </c>
      <c r="E179" s="28">
        <v>350</v>
      </c>
      <c r="F179" s="35">
        <v>116.7</v>
      </c>
      <c r="G179" s="35">
        <v>253.1</v>
      </c>
      <c r="H179" s="53">
        <v>1.3340000000000001</v>
      </c>
      <c r="I179" s="62">
        <v>0.71513000000000004</v>
      </c>
      <c r="J179" s="58">
        <v>1.1E-5</v>
      </c>
      <c r="K179" s="63">
        <v>0.70848</v>
      </c>
      <c r="L179" s="52">
        <v>4.2640000000000002</v>
      </c>
      <c r="M179" s="52">
        <v>20.34</v>
      </c>
      <c r="N179" s="57">
        <v>0.12620000000000001</v>
      </c>
      <c r="O179" s="40">
        <v>0.51232999999999995</v>
      </c>
      <c r="P179" s="58">
        <v>1.2E-5</v>
      </c>
      <c r="Q179" s="35">
        <f t="shared" si="11"/>
        <v>-6.0081382964216612</v>
      </c>
      <c r="R179" s="35">
        <f t="shared" si="12"/>
        <v>-0.3584138281647179</v>
      </c>
      <c r="S179" s="35">
        <v>-2.9</v>
      </c>
      <c r="T179" s="36">
        <v>1.4295197383159419</v>
      </c>
      <c r="U179" s="36">
        <v>1.3371265183303087</v>
      </c>
      <c r="V179" s="75" t="s">
        <v>261</v>
      </c>
    </row>
    <row r="180" spans="1:22" x14ac:dyDescent="0.25">
      <c r="A180" s="61">
        <v>133</v>
      </c>
      <c r="B180" s="28" t="s">
        <v>23</v>
      </c>
      <c r="C180" s="65" t="s">
        <v>262</v>
      </c>
      <c r="D180" s="28" t="s">
        <v>217</v>
      </c>
      <c r="E180" s="28">
        <v>350</v>
      </c>
      <c r="F180" s="35">
        <v>134.69999999999999</v>
      </c>
      <c r="G180" s="35">
        <v>137</v>
      </c>
      <c r="H180" s="53">
        <v>2.8490000000000002</v>
      </c>
      <c r="I180" s="62">
        <v>0.72236999999999996</v>
      </c>
      <c r="J180" s="58">
        <v>1.1E-5</v>
      </c>
      <c r="K180" s="63">
        <v>0.70816999999999997</v>
      </c>
      <c r="L180" s="52">
        <v>4.2720000000000002</v>
      </c>
      <c r="M180" s="52">
        <v>22.37</v>
      </c>
      <c r="N180" s="57">
        <v>0.11550000000000001</v>
      </c>
      <c r="O180" s="40">
        <v>0.51233499999999998</v>
      </c>
      <c r="P180" s="58">
        <v>1.2E-5</v>
      </c>
      <c r="Q180" s="35">
        <f t="shared" si="11"/>
        <v>-5.9106035838163429</v>
      </c>
      <c r="R180" s="35">
        <f t="shared" si="12"/>
        <v>-0.41281138790035588</v>
      </c>
      <c r="S180" s="35">
        <v>-2.29</v>
      </c>
      <c r="T180" s="36">
        <v>1.266351134835761</v>
      </c>
      <c r="U180" s="36">
        <v>1.2902657775436674</v>
      </c>
      <c r="V180" s="75" t="s">
        <v>261</v>
      </c>
    </row>
    <row r="181" spans="1:22" x14ac:dyDescent="0.25">
      <c r="A181" s="61">
        <v>134</v>
      </c>
      <c r="B181" s="28" t="s">
        <v>23</v>
      </c>
      <c r="C181" s="65" t="s">
        <v>263</v>
      </c>
      <c r="D181" s="28" t="s">
        <v>217</v>
      </c>
      <c r="E181" s="28">
        <v>350</v>
      </c>
      <c r="F181" s="35">
        <v>108.1</v>
      </c>
      <c r="G181" s="35">
        <v>257.5</v>
      </c>
      <c r="H181" s="53">
        <v>1.216</v>
      </c>
      <c r="I181" s="62">
        <v>0.71499999999999997</v>
      </c>
      <c r="J181" s="58">
        <v>1.1E-5</v>
      </c>
      <c r="K181" s="63">
        <v>0.70899999999999996</v>
      </c>
      <c r="L181" s="52">
        <v>6.3810000000000002</v>
      </c>
      <c r="M181" s="52">
        <v>31.83</v>
      </c>
      <c r="N181" s="57">
        <v>0.121</v>
      </c>
      <c r="O181" s="40">
        <v>0.51200000000000001</v>
      </c>
      <c r="P181" s="58">
        <v>1.1E-5</v>
      </c>
      <c r="Q181" s="35">
        <f t="shared" si="11"/>
        <v>-12.445429328298285</v>
      </c>
      <c r="R181" s="35">
        <f t="shared" si="12"/>
        <v>-0.38485002541942048</v>
      </c>
      <c r="S181" s="35">
        <v>-2.19</v>
      </c>
      <c r="T181" s="36">
        <v>1.8892636654002886</v>
      </c>
      <c r="U181" s="36">
        <v>1.8411448314991445</v>
      </c>
      <c r="V181" s="75" t="s">
        <v>261</v>
      </c>
    </row>
    <row r="182" spans="1:22" x14ac:dyDescent="0.25">
      <c r="A182" s="61">
        <v>135</v>
      </c>
      <c r="B182" s="28" t="s">
        <v>23</v>
      </c>
      <c r="C182" s="65" t="s">
        <v>264</v>
      </c>
      <c r="D182" s="28" t="s">
        <v>217</v>
      </c>
      <c r="E182" s="28">
        <v>350</v>
      </c>
      <c r="F182" s="35">
        <v>128.80000000000001</v>
      </c>
      <c r="G182" s="35">
        <v>383.9</v>
      </c>
      <c r="H182" s="53">
        <v>0.97199999999999998</v>
      </c>
      <c r="I182" s="62">
        <v>0.71284000000000003</v>
      </c>
      <c r="J182" s="58">
        <v>1.1E-5</v>
      </c>
      <c r="K182" s="63">
        <v>0.70799999999999996</v>
      </c>
      <c r="L182" s="52">
        <v>5.6980000000000004</v>
      </c>
      <c r="M182" s="52">
        <v>25.25</v>
      </c>
      <c r="N182" s="57">
        <v>0.13639999999999999</v>
      </c>
      <c r="O182" s="40">
        <v>0.51246999999999998</v>
      </c>
      <c r="P182" s="58">
        <v>1.4E-5</v>
      </c>
      <c r="Q182" s="35">
        <f t="shared" si="11"/>
        <v>-3.2771663435027243</v>
      </c>
      <c r="R182" s="35">
        <f t="shared" si="12"/>
        <v>-0.3065582104728013</v>
      </c>
      <c r="S182" s="35">
        <v>-0.61</v>
      </c>
      <c r="T182" s="36">
        <v>1.3426679141158431</v>
      </c>
      <c r="U182" s="36">
        <v>1.1519109763029005</v>
      </c>
      <c r="V182" s="75" t="s">
        <v>261</v>
      </c>
    </row>
    <row r="183" spans="1:22" x14ac:dyDescent="0.25">
      <c r="A183" s="61">
        <v>136</v>
      </c>
      <c r="B183" s="28" t="s">
        <v>23</v>
      </c>
      <c r="C183" s="65" t="s">
        <v>265</v>
      </c>
      <c r="D183" s="28" t="s">
        <v>217</v>
      </c>
      <c r="E183" s="28">
        <v>350</v>
      </c>
      <c r="F183" s="35">
        <v>145.4</v>
      </c>
      <c r="G183" s="35">
        <v>306.8</v>
      </c>
      <c r="H183" s="53">
        <v>1.3720000000000001</v>
      </c>
      <c r="I183" s="62">
        <v>0.71577000000000002</v>
      </c>
      <c r="J183" s="58">
        <v>1.1E-5</v>
      </c>
      <c r="K183" s="63">
        <v>0.70892999999999995</v>
      </c>
      <c r="L183" s="52">
        <v>3.359</v>
      </c>
      <c r="M183" s="52">
        <v>17.600000000000001</v>
      </c>
      <c r="N183" s="57">
        <v>0.11899999999999999</v>
      </c>
      <c r="O183" s="40">
        <v>0.512382</v>
      </c>
      <c r="P183" s="58">
        <v>1.7E-5</v>
      </c>
      <c r="Q183" s="35">
        <f t="shared" si="11"/>
        <v>-4.9937772853370088</v>
      </c>
      <c r="R183" s="35">
        <f t="shared" si="12"/>
        <v>-0.39501779359430611</v>
      </c>
      <c r="S183" s="35">
        <v>-1.52</v>
      </c>
      <c r="T183" s="36">
        <v>1.2376357845993022</v>
      </c>
      <c r="U183" s="36">
        <v>1.2283678143165733</v>
      </c>
      <c r="V183" s="75" t="s">
        <v>261</v>
      </c>
    </row>
    <row r="184" spans="1:22" x14ac:dyDescent="0.25">
      <c r="A184" s="61">
        <v>137</v>
      </c>
      <c r="B184" s="28" t="s">
        <v>23</v>
      </c>
      <c r="C184" s="65" t="s">
        <v>266</v>
      </c>
      <c r="D184" s="28" t="s">
        <v>217</v>
      </c>
      <c r="E184" s="28">
        <v>350</v>
      </c>
      <c r="F184" s="35">
        <v>175.5</v>
      </c>
      <c r="G184" s="35">
        <v>271.2</v>
      </c>
      <c r="H184" s="53">
        <v>1.8740000000000001</v>
      </c>
      <c r="I184" s="62">
        <v>0.71755000000000002</v>
      </c>
      <c r="J184" s="58">
        <v>1.1E-5</v>
      </c>
      <c r="K184" s="63">
        <v>0.70821000000000001</v>
      </c>
      <c r="L184" s="52">
        <v>5.8319999999999999</v>
      </c>
      <c r="M184" s="52">
        <v>30.61</v>
      </c>
      <c r="N184" s="57">
        <v>0.1152</v>
      </c>
      <c r="O184" s="40">
        <v>0.51229999999999998</v>
      </c>
      <c r="P184" s="58">
        <v>1.2E-5</v>
      </c>
      <c r="Q184" s="35">
        <f t="shared" si="11"/>
        <v>-6.5933465720457995</v>
      </c>
      <c r="R184" s="35">
        <f t="shared" si="12"/>
        <v>-0.41433655312658879</v>
      </c>
      <c r="S184" s="35">
        <v>-2.94</v>
      </c>
      <c r="T184" s="36">
        <v>1.3164874331321681</v>
      </c>
      <c r="U184" s="36">
        <v>1.3447322609460146</v>
      </c>
      <c r="V184" s="75" t="s">
        <v>261</v>
      </c>
    </row>
    <row r="185" spans="1:22" x14ac:dyDescent="0.25">
      <c r="A185" s="61">
        <v>138</v>
      </c>
      <c r="B185" s="28" t="s">
        <v>23</v>
      </c>
      <c r="C185" s="65" t="s">
        <v>267</v>
      </c>
      <c r="D185" s="28" t="s">
        <v>217</v>
      </c>
      <c r="E185" s="28">
        <v>350</v>
      </c>
      <c r="F185" s="35">
        <v>174.4</v>
      </c>
      <c r="G185" s="35">
        <v>184.3</v>
      </c>
      <c r="H185" s="53">
        <v>2.742</v>
      </c>
      <c r="I185" s="62">
        <v>0.72306999999999999</v>
      </c>
      <c r="J185" s="58">
        <v>1.1E-5</v>
      </c>
      <c r="K185" s="63">
        <v>0.70940999999999999</v>
      </c>
      <c r="L185" s="52">
        <v>3.544</v>
      </c>
      <c r="M185" s="52">
        <v>16.920000000000002</v>
      </c>
      <c r="N185" s="57">
        <v>0.12659999999999999</v>
      </c>
      <c r="O185" s="40">
        <v>0.51244100000000004</v>
      </c>
      <c r="P185" s="58">
        <v>1.1E-5</v>
      </c>
      <c r="Q185" s="35">
        <f t="shared" si="11"/>
        <v>-3.8428676766066872</v>
      </c>
      <c r="R185" s="35">
        <f t="shared" si="12"/>
        <v>-0.35638027452974086</v>
      </c>
      <c r="S185" s="35">
        <v>-0.72</v>
      </c>
      <c r="T185" s="36">
        <v>1.2424617919972609</v>
      </c>
      <c r="U185" s="36">
        <v>1.1623065864992366</v>
      </c>
      <c r="V185" s="75" t="s">
        <v>261</v>
      </c>
    </row>
    <row r="186" spans="1:22" x14ac:dyDescent="0.25">
      <c r="A186" s="61">
        <v>139</v>
      </c>
      <c r="B186" s="28" t="s">
        <v>23</v>
      </c>
      <c r="C186" s="65" t="s">
        <v>268</v>
      </c>
      <c r="D186" s="28" t="s">
        <v>217</v>
      </c>
      <c r="E186" s="28">
        <v>350</v>
      </c>
      <c r="F186" s="35">
        <v>116.3</v>
      </c>
      <c r="G186" s="35">
        <v>426.3</v>
      </c>
      <c r="H186" s="53">
        <v>0.78900000000000003</v>
      </c>
      <c r="I186" s="62">
        <v>0.71179000000000003</v>
      </c>
      <c r="J186" s="58">
        <v>1.1E-5</v>
      </c>
      <c r="K186" s="63">
        <v>0.70786000000000004</v>
      </c>
      <c r="L186" s="52">
        <v>4.4939999999999998</v>
      </c>
      <c r="M186" s="52">
        <v>22.93</v>
      </c>
      <c r="N186" s="57">
        <v>0.11849999999999999</v>
      </c>
      <c r="O186" s="40">
        <v>0.51242500000000002</v>
      </c>
      <c r="P186" s="58">
        <v>1.1E-5</v>
      </c>
      <c r="Q186" s="35">
        <f t="shared" si="11"/>
        <v>-4.1549787569394869</v>
      </c>
      <c r="R186" s="35">
        <f t="shared" si="12"/>
        <v>-0.39755973563802749</v>
      </c>
      <c r="S186" s="35">
        <v>-0.66</v>
      </c>
      <c r="T186" s="36">
        <v>1.1624779453848879</v>
      </c>
      <c r="U186" s="36">
        <v>1.1582353568417449</v>
      </c>
      <c r="V186" s="75" t="s">
        <v>261</v>
      </c>
    </row>
    <row r="187" spans="1:22" x14ac:dyDescent="0.25">
      <c r="A187" s="61">
        <v>140</v>
      </c>
      <c r="B187" s="28" t="s">
        <v>23</v>
      </c>
      <c r="C187" s="65" t="s">
        <v>269</v>
      </c>
      <c r="D187" s="28" t="s">
        <v>217</v>
      </c>
      <c r="E187" s="28">
        <v>350</v>
      </c>
      <c r="F187" s="35">
        <v>31.03</v>
      </c>
      <c r="G187" s="35">
        <v>66.47</v>
      </c>
      <c r="H187" s="53">
        <v>1.3520000000000001</v>
      </c>
      <c r="I187" s="62">
        <v>0.71521999999999997</v>
      </c>
      <c r="J187" s="58">
        <v>1.1E-5</v>
      </c>
      <c r="K187" s="63">
        <v>0.70848999999999995</v>
      </c>
      <c r="L187" s="52">
        <v>3.3279999999999998</v>
      </c>
      <c r="M187" s="52">
        <v>15.85</v>
      </c>
      <c r="N187" s="57">
        <v>0.12690000000000001</v>
      </c>
      <c r="O187" s="40">
        <v>0.51229000000000002</v>
      </c>
      <c r="P187" s="58">
        <v>1.1E-5</v>
      </c>
      <c r="Q187" s="35">
        <f t="shared" si="11"/>
        <v>-6.7884159972542157</v>
      </c>
      <c r="R187" s="35">
        <f t="shared" si="12"/>
        <v>-0.35485510930350783</v>
      </c>
      <c r="S187" s="35">
        <v>-3.71</v>
      </c>
      <c r="T187" s="36">
        <v>1.5109679535756517</v>
      </c>
      <c r="U187" s="36">
        <v>1.403144736591964</v>
      </c>
      <c r="V187" s="75" t="s">
        <v>261</v>
      </c>
    </row>
    <row r="188" spans="1:22" x14ac:dyDescent="0.25">
      <c r="A188" s="61">
        <v>141</v>
      </c>
      <c r="B188" s="28" t="s">
        <v>23</v>
      </c>
      <c r="C188" s="65" t="s">
        <v>270</v>
      </c>
      <c r="D188" s="28" t="s">
        <v>217</v>
      </c>
      <c r="E188" s="28">
        <v>350</v>
      </c>
      <c r="F188" s="35">
        <v>230</v>
      </c>
      <c r="G188" s="35">
        <v>215.1</v>
      </c>
      <c r="H188" s="53">
        <v>3.0990000000000002</v>
      </c>
      <c r="I188" s="62">
        <v>0.72572000000000003</v>
      </c>
      <c r="J188" s="58">
        <v>1.1E-5</v>
      </c>
      <c r="K188" s="63">
        <v>0.71028000000000002</v>
      </c>
      <c r="L188" s="52">
        <v>4.1980000000000004</v>
      </c>
      <c r="M188" s="52">
        <v>20.34</v>
      </c>
      <c r="N188" s="57">
        <v>0.12479999999999999</v>
      </c>
      <c r="O188" s="40">
        <v>0.51236000000000004</v>
      </c>
      <c r="P188" s="58">
        <v>9.9999999999999995E-7</v>
      </c>
      <c r="Q188" s="35">
        <f t="shared" si="11"/>
        <v>-5.4229300207941922</v>
      </c>
      <c r="R188" s="35">
        <f t="shared" si="12"/>
        <v>-0.3655312658871378</v>
      </c>
      <c r="S188" s="35">
        <v>-2.2999999999999998</v>
      </c>
      <c r="T188" s="36">
        <v>1.3558100732771663</v>
      </c>
      <c r="U188" s="36">
        <v>1.2844105512587922</v>
      </c>
      <c r="V188" s="75" t="s">
        <v>261</v>
      </c>
    </row>
    <row r="189" spans="1:22" x14ac:dyDescent="0.25">
      <c r="A189" s="61">
        <v>142</v>
      </c>
      <c r="B189" s="28" t="s">
        <v>23</v>
      </c>
      <c r="C189" s="65" t="s">
        <v>271</v>
      </c>
      <c r="D189" s="28" t="s">
        <v>272</v>
      </c>
      <c r="E189" s="28">
        <v>374.3</v>
      </c>
      <c r="F189" s="35">
        <v>143</v>
      </c>
      <c r="G189" s="35">
        <v>187</v>
      </c>
      <c r="H189" s="53">
        <v>2.2142785876230575</v>
      </c>
      <c r="I189" s="62">
        <v>0.71931979837288496</v>
      </c>
      <c r="J189" s="58">
        <v>6.2211756023282202E-6</v>
      </c>
      <c r="K189" s="63">
        <v>0.70751944280387369</v>
      </c>
      <c r="L189" s="52">
        <v>5.03</v>
      </c>
      <c r="M189" s="52">
        <v>28</v>
      </c>
      <c r="N189" s="57">
        <v>0.1093360400824336</v>
      </c>
      <c r="O189" s="40">
        <v>0.512455994737681</v>
      </c>
      <c r="P189" s="58">
        <v>2.6057135796026598E-6</v>
      </c>
      <c r="Q189" s="35">
        <v>-3.550366190548937</v>
      </c>
      <c r="R189" s="35">
        <v>-0.44414824564090705</v>
      </c>
      <c r="S189" s="35">
        <v>0.3</v>
      </c>
      <c r="T189" s="36">
        <v>1.0153710189696348</v>
      </c>
      <c r="U189" s="36">
        <v>1.0733975627982351</v>
      </c>
      <c r="V189" s="75" t="s">
        <v>273</v>
      </c>
    </row>
    <row r="190" spans="1:22" x14ac:dyDescent="0.25">
      <c r="A190" s="61">
        <v>143</v>
      </c>
      <c r="B190" s="28" t="s">
        <v>23</v>
      </c>
      <c r="C190" s="65" t="s">
        <v>274</v>
      </c>
      <c r="D190" s="28" t="s">
        <v>272</v>
      </c>
      <c r="E190" s="28">
        <v>374.3</v>
      </c>
      <c r="F190" s="35">
        <v>150</v>
      </c>
      <c r="G190" s="35">
        <v>185</v>
      </c>
      <c r="H190" s="53">
        <v>2.3477797914506433</v>
      </c>
      <c r="I190" s="62">
        <v>0.720038426611048</v>
      </c>
      <c r="J190" s="58">
        <v>6.76549857087063E-6</v>
      </c>
      <c r="K190" s="63">
        <v>0.70752661509296955</v>
      </c>
      <c r="L190" s="52">
        <v>5.18</v>
      </c>
      <c r="M190" s="52">
        <v>29.2</v>
      </c>
      <c r="N190" s="57">
        <v>0.10796930236087701</v>
      </c>
      <c r="O190" s="40">
        <v>0.51243843860154603</v>
      </c>
      <c r="P190" s="58">
        <v>2.9955754732408699E-6</v>
      </c>
      <c r="Q190" s="35">
        <v>-3.8928327290210785</v>
      </c>
      <c r="R190" s="35">
        <v>-0.45109658179523637</v>
      </c>
      <c r="S190" s="35">
        <v>0.34970790645738603</v>
      </c>
      <c r="T190" s="36">
        <v>1.0275329601014207</v>
      </c>
      <c r="U190" s="36">
        <v>1.0959826195489433</v>
      </c>
      <c r="V190" s="75" t="s">
        <v>273</v>
      </c>
    </row>
    <row r="191" spans="1:22" x14ac:dyDescent="0.25">
      <c r="A191" s="61">
        <v>144</v>
      </c>
      <c r="B191" s="28" t="s">
        <v>23</v>
      </c>
      <c r="C191" s="65" t="s">
        <v>275</v>
      </c>
      <c r="D191" s="28" t="s">
        <v>276</v>
      </c>
      <c r="E191" s="28">
        <v>369.9</v>
      </c>
      <c r="F191" s="35">
        <v>110</v>
      </c>
      <c r="G191" s="35">
        <v>258</v>
      </c>
      <c r="H191" s="53">
        <v>1.2345560402072506</v>
      </c>
      <c r="I191" s="62">
        <v>0.71398542602967796</v>
      </c>
      <c r="J191" s="58">
        <v>7.1264816181234503E-6</v>
      </c>
      <c r="K191" s="63">
        <v>0.70748376135527358</v>
      </c>
      <c r="L191" s="52">
        <v>3.68</v>
      </c>
      <c r="M191" s="52">
        <v>20.2</v>
      </c>
      <c r="N191" s="57">
        <v>0.11087913676450172</v>
      </c>
      <c r="O191" s="40">
        <v>0.51247517557453703</v>
      </c>
      <c r="P191" s="58">
        <v>2.9516860903268499E-6</v>
      </c>
      <c r="Q191" s="35">
        <v>-3.1762067084961654</v>
      </c>
      <c r="R191" s="35">
        <v>-0.43630332097355518</v>
      </c>
      <c r="S191" s="35">
        <v>0.87941189717444246</v>
      </c>
      <c r="T191" s="36">
        <v>1.0021975587962033</v>
      </c>
      <c r="U191" s="36">
        <v>1.0492396182606238</v>
      </c>
      <c r="V191" s="75" t="s">
        <v>273</v>
      </c>
    </row>
    <row r="192" spans="1:22" x14ac:dyDescent="0.25">
      <c r="A192" s="61">
        <v>145</v>
      </c>
      <c r="B192" s="28" t="s">
        <v>23</v>
      </c>
      <c r="C192" s="65" t="s">
        <v>277</v>
      </c>
      <c r="D192" s="28" t="s">
        <v>276</v>
      </c>
      <c r="E192" s="28">
        <v>369.9</v>
      </c>
      <c r="F192" s="35">
        <v>116</v>
      </c>
      <c r="G192" s="35">
        <v>431</v>
      </c>
      <c r="H192" s="53">
        <v>0.77932489287750673</v>
      </c>
      <c r="I192" s="62">
        <v>0.71169557940872397</v>
      </c>
      <c r="J192" s="58">
        <v>7.6284102936911497E-6</v>
      </c>
      <c r="K192" s="63">
        <v>0.7075913435855733</v>
      </c>
      <c r="L192" s="52">
        <v>3.75</v>
      </c>
      <c r="M192" s="52">
        <v>21.4</v>
      </c>
      <c r="N192" s="57">
        <v>0.10665246101573297</v>
      </c>
      <c r="O192" s="40">
        <v>0.512459748738886</v>
      </c>
      <c r="P192" s="58">
        <v>2.6793630639265101E-6</v>
      </c>
      <c r="Q192" s="35">
        <v>-3.4771371048192279</v>
      </c>
      <c r="R192" s="35">
        <v>-0.45779125055550096</v>
      </c>
      <c r="S192" s="35">
        <v>0.77808621508523856</v>
      </c>
      <c r="T192" s="36">
        <v>0.98461374540243862</v>
      </c>
      <c r="U192" s="36">
        <v>1.0574915105670246</v>
      </c>
      <c r="V192" s="75" t="s">
        <v>273</v>
      </c>
    </row>
    <row r="193" spans="1:22" x14ac:dyDescent="0.25">
      <c r="A193" s="61">
        <v>146</v>
      </c>
      <c r="B193" s="28" t="s">
        <v>23</v>
      </c>
      <c r="C193" s="65" t="s">
        <v>278</v>
      </c>
      <c r="D193" s="28" t="s">
        <v>279</v>
      </c>
      <c r="E193" s="28">
        <v>369.1</v>
      </c>
      <c r="F193" s="35">
        <v>170</v>
      </c>
      <c r="G193" s="35">
        <v>154</v>
      </c>
      <c r="H193" s="53">
        <v>3.1964361229923259</v>
      </c>
      <c r="I193" s="62">
        <v>0.725728230120125</v>
      </c>
      <c r="J193" s="58">
        <v>6.6566268572423703E-6</v>
      </c>
      <c r="K193" s="63">
        <v>0.70889452217329052</v>
      </c>
      <c r="L193" s="52">
        <v>5.7</v>
      </c>
      <c r="M193" s="52">
        <v>34</v>
      </c>
      <c r="N193" s="57">
        <v>0.10203503682116948</v>
      </c>
      <c r="O193" s="40">
        <v>0.51245679431842694</v>
      </c>
      <c r="P193" s="58">
        <v>2.7591587513020102E-6</v>
      </c>
      <c r="Q193" s="35">
        <v>-3.5347688148967826</v>
      </c>
      <c r="R193" s="35">
        <v>-0.48126569994321566</v>
      </c>
      <c r="S193" s="35">
        <v>0.93876451014329731</v>
      </c>
      <c r="T193" s="36">
        <v>0.94797967527343652</v>
      </c>
      <c r="U193" s="36">
        <v>1.0445389252050508</v>
      </c>
      <c r="V193" s="75" t="s">
        <v>273</v>
      </c>
    </row>
    <row r="194" spans="1:22" x14ac:dyDescent="0.25">
      <c r="A194" s="73">
        <v>147</v>
      </c>
      <c r="B194" s="41" t="s">
        <v>23</v>
      </c>
      <c r="C194" s="79" t="s">
        <v>280</v>
      </c>
      <c r="D194" s="41" t="s">
        <v>279</v>
      </c>
      <c r="E194" s="41">
        <v>369.1</v>
      </c>
      <c r="F194" s="43">
        <v>146</v>
      </c>
      <c r="G194" s="43">
        <v>156</v>
      </c>
      <c r="H194" s="80">
        <v>2.7099800071402513</v>
      </c>
      <c r="I194" s="81">
        <v>0.72212162882501596</v>
      </c>
      <c r="J194" s="66">
        <v>5.71017894504116E-6</v>
      </c>
      <c r="K194" s="67">
        <v>0.70784979287190042</v>
      </c>
      <c r="L194" s="68">
        <v>4.22</v>
      </c>
      <c r="M194" s="68">
        <v>23.8</v>
      </c>
      <c r="N194" s="69">
        <v>0.10791675573567297</v>
      </c>
      <c r="O194" s="70">
        <v>0.51244099379686403</v>
      </c>
      <c r="P194" s="66">
        <v>3.55477284158169E-6</v>
      </c>
      <c r="Q194" s="43">
        <v>-3.8429886808233338</v>
      </c>
      <c r="R194" s="43">
        <v>-0.45136372274696002</v>
      </c>
      <c r="S194" s="43">
        <v>0.35210427976828385</v>
      </c>
      <c r="T194" s="48">
        <v>1.0233475959437708</v>
      </c>
      <c r="U194" s="48">
        <v>1.0922623777674485</v>
      </c>
      <c r="V194" s="82" t="s">
        <v>273</v>
      </c>
    </row>
    <row r="195" spans="1:22" x14ac:dyDescent="0.25">
      <c r="A195" s="154" t="s">
        <v>281</v>
      </c>
      <c r="B195" s="18"/>
      <c r="C195" s="18"/>
      <c r="D195" s="18"/>
      <c r="E195" s="19"/>
      <c r="F195" s="20"/>
      <c r="G195" s="20"/>
      <c r="H195" s="24"/>
      <c r="I195" s="22"/>
      <c r="J195" s="33"/>
      <c r="K195" s="24"/>
      <c r="L195" s="20"/>
      <c r="M195" s="20"/>
      <c r="N195" s="24"/>
      <c r="O195" s="22"/>
      <c r="P195" s="25"/>
      <c r="Q195" s="26"/>
      <c r="R195" s="26"/>
      <c r="S195" s="20"/>
      <c r="T195" s="50"/>
      <c r="U195" s="50"/>
      <c r="V195" s="18"/>
    </row>
    <row r="196" spans="1:22" x14ac:dyDescent="0.25">
      <c r="A196" s="61">
        <v>1</v>
      </c>
      <c r="B196" s="61" t="s">
        <v>282</v>
      </c>
      <c r="C196" s="61" t="s">
        <v>283</v>
      </c>
      <c r="D196" s="83" t="s">
        <v>284</v>
      </c>
      <c r="E196" s="83">
        <v>325</v>
      </c>
      <c r="F196" s="84">
        <v>186</v>
      </c>
      <c r="G196" s="84">
        <v>72</v>
      </c>
      <c r="H196" s="85">
        <v>7.4751333333333339</v>
      </c>
      <c r="I196" s="86">
        <v>0.73672146999999999</v>
      </c>
      <c r="J196" s="58">
        <v>1.2E-5</v>
      </c>
      <c r="K196" s="63">
        <v>0.70214400353265982</v>
      </c>
      <c r="L196" s="84">
        <v>12.9</v>
      </c>
      <c r="M196" s="84">
        <v>47.3</v>
      </c>
      <c r="N196" s="85">
        <v>0.1647818181818182</v>
      </c>
      <c r="O196" s="86">
        <v>0.51256440999999997</v>
      </c>
      <c r="P196" s="58">
        <v>9.0000000000000002E-6</v>
      </c>
      <c r="Q196" s="59">
        <v>-1.4355159001100404</v>
      </c>
      <c r="R196" s="59">
        <v>-0.16226833664556084</v>
      </c>
      <c r="S196" s="59">
        <v>-0.11181194392387783</v>
      </c>
      <c r="T196" s="36">
        <v>1.8269544171031873</v>
      </c>
      <c r="U196" s="36">
        <v>1.0930473501286933</v>
      </c>
      <c r="V196" s="61" t="s">
        <v>58</v>
      </c>
    </row>
    <row r="197" spans="1:22" x14ac:dyDescent="0.25">
      <c r="A197" s="61">
        <v>2</v>
      </c>
      <c r="B197" s="61" t="s">
        <v>282</v>
      </c>
      <c r="C197" s="61" t="s">
        <v>285</v>
      </c>
      <c r="D197" s="83" t="s">
        <v>284</v>
      </c>
      <c r="E197" s="83">
        <v>325</v>
      </c>
      <c r="F197" s="84">
        <v>189</v>
      </c>
      <c r="G197" s="84">
        <v>156</v>
      </c>
      <c r="H197" s="85">
        <v>3.5057076923076922</v>
      </c>
      <c r="I197" s="86">
        <v>0.72243217999999998</v>
      </c>
      <c r="J197" s="58">
        <v>1.1E-5</v>
      </c>
      <c r="K197" s="63">
        <v>0.70621594882797201</v>
      </c>
      <c r="L197" s="84">
        <v>8.0399999999999991</v>
      </c>
      <c r="M197" s="84">
        <v>41.3</v>
      </c>
      <c r="N197" s="85">
        <v>0.11762150121065375</v>
      </c>
      <c r="O197" s="86">
        <v>0.51244814999999999</v>
      </c>
      <c r="P197" s="58">
        <v>9.0000000000000002E-6</v>
      </c>
      <c r="Q197" s="59">
        <v>-3.703393037582936</v>
      </c>
      <c r="R197" s="59">
        <v>-0.40202592165402262</v>
      </c>
      <c r="S197" s="59">
        <v>-0.42386658169024605</v>
      </c>
      <c r="T197" s="36">
        <v>1.1152201194467226</v>
      </c>
      <c r="U197" s="36">
        <v>1.1183439180581956</v>
      </c>
      <c r="V197" s="61" t="s">
        <v>58</v>
      </c>
    </row>
    <row r="198" spans="1:22" x14ac:dyDescent="0.25">
      <c r="A198" s="61">
        <v>3</v>
      </c>
      <c r="B198" s="61" t="s">
        <v>282</v>
      </c>
      <c r="C198" s="61" t="s">
        <v>286</v>
      </c>
      <c r="D198" s="83" t="s">
        <v>284</v>
      </c>
      <c r="E198" s="83">
        <v>321</v>
      </c>
      <c r="F198" s="84">
        <v>279</v>
      </c>
      <c r="G198" s="84">
        <v>102</v>
      </c>
      <c r="H198" s="85">
        <v>7.91484705882353</v>
      </c>
      <c r="I198" s="86">
        <v>0.74108406000000004</v>
      </c>
      <c r="J198" s="58">
        <v>1.2E-5</v>
      </c>
      <c r="K198" s="63">
        <v>0.70492425493297439</v>
      </c>
      <c r="L198" s="84">
        <v>7.64</v>
      </c>
      <c r="M198" s="84">
        <v>39.700000000000003</v>
      </c>
      <c r="N198" s="85">
        <v>0.11627425692695212</v>
      </c>
      <c r="O198" s="86">
        <v>0.51234151999999999</v>
      </c>
      <c r="P198" s="58">
        <v>9.0000000000000002E-6</v>
      </c>
      <c r="Q198" s="59">
        <v>-5.7834183185800914</v>
      </c>
      <c r="R198" s="59">
        <v>-0.40887515542983166</v>
      </c>
      <c r="S198" s="59">
        <v>-2.4890703037663942</v>
      </c>
      <c r="T198" s="36">
        <v>1.266224756726793</v>
      </c>
      <c r="U198" s="36">
        <v>1.2832519086562497</v>
      </c>
      <c r="V198" s="61" t="s">
        <v>58</v>
      </c>
    </row>
    <row r="199" spans="1:22" x14ac:dyDescent="0.25">
      <c r="A199" s="61">
        <v>4</v>
      </c>
      <c r="B199" s="61" t="s">
        <v>282</v>
      </c>
      <c r="C199" s="61" t="s">
        <v>287</v>
      </c>
      <c r="D199" s="83" t="s">
        <v>284</v>
      </c>
      <c r="E199" s="83">
        <v>321</v>
      </c>
      <c r="F199" s="84">
        <v>253</v>
      </c>
      <c r="G199" s="84">
        <v>105</v>
      </c>
      <c r="H199" s="85">
        <v>6.9721980952380953</v>
      </c>
      <c r="I199" s="86">
        <v>0.73786266</v>
      </c>
      <c r="J199" s="58">
        <v>1.2E-5</v>
      </c>
      <c r="K199" s="63">
        <v>0.70600944513194519</v>
      </c>
      <c r="L199" s="84">
        <v>7.24</v>
      </c>
      <c r="M199" s="84">
        <v>38</v>
      </c>
      <c r="N199" s="85">
        <v>0.115116</v>
      </c>
      <c r="O199" s="86">
        <v>0.51234237000000005</v>
      </c>
      <c r="P199" s="58">
        <v>1.0000000000000001E-5</v>
      </c>
      <c r="Q199" s="59">
        <v>-5.7668374174368875</v>
      </c>
      <c r="R199" s="59">
        <v>-0.41476359938993401</v>
      </c>
      <c r="S199" s="59">
        <v>-2.4250456207922499</v>
      </c>
      <c r="T199" s="36">
        <v>1.2500682752205055</v>
      </c>
      <c r="U199" s="36">
        <v>1.2780375401287647</v>
      </c>
      <c r="V199" s="61" t="s">
        <v>58</v>
      </c>
    </row>
    <row r="200" spans="1:22" x14ac:dyDescent="0.25">
      <c r="A200" s="61">
        <v>5</v>
      </c>
      <c r="B200" s="61" t="s">
        <v>288</v>
      </c>
      <c r="C200" s="61" t="s">
        <v>289</v>
      </c>
      <c r="D200" s="83" t="s">
        <v>290</v>
      </c>
      <c r="E200" s="83">
        <v>343</v>
      </c>
      <c r="F200" s="84">
        <v>143.4</v>
      </c>
      <c r="G200" s="84">
        <v>60.27</v>
      </c>
      <c r="H200" s="85">
        <v>6.8832951717272275</v>
      </c>
      <c r="I200" s="86">
        <v>0.73830499999999999</v>
      </c>
      <c r="J200" s="58">
        <v>9.0000000000000002E-6</v>
      </c>
      <c r="K200" s="63">
        <v>0.70469744449525962</v>
      </c>
      <c r="L200" s="84">
        <v>4.3499999999999996</v>
      </c>
      <c r="M200" s="84">
        <v>20.51</v>
      </c>
      <c r="N200" s="85">
        <v>0.12827303754266209</v>
      </c>
      <c r="O200" s="86">
        <v>0.512687</v>
      </c>
      <c r="P200" s="87" t="s">
        <v>37</v>
      </c>
      <c r="Q200" s="59">
        <f t="shared" ref="Q200:Q206" si="13">(O200/0.512638-1)*10000</f>
        <v>0.95584018352079525</v>
      </c>
      <c r="R200" s="59">
        <f t="shared" ref="R200:R206" si="14">N200/0.1967-1</f>
        <v>-0.34787474558890652</v>
      </c>
      <c r="S200" s="59">
        <v>3.9568625836894356</v>
      </c>
      <c r="T200" s="36">
        <v>0.82841743426181524</v>
      </c>
      <c r="U200" s="36">
        <v>0.77627446687612733</v>
      </c>
      <c r="V200" s="61" t="s">
        <v>291</v>
      </c>
    </row>
    <row r="201" spans="1:22" x14ac:dyDescent="0.25">
      <c r="A201" s="61">
        <v>6</v>
      </c>
      <c r="B201" s="61" t="s">
        <v>288</v>
      </c>
      <c r="C201" s="61" t="s">
        <v>292</v>
      </c>
      <c r="D201" s="83" t="s">
        <v>293</v>
      </c>
      <c r="E201" s="83">
        <v>343</v>
      </c>
      <c r="F201" s="84">
        <v>114.68</v>
      </c>
      <c r="G201" s="84">
        <v>284.81</v>
      </c>
      <c r="H201" s="85">
        <v>1.1648791826129701</v>
      </c>
      <c r="I201" s="86">
        <v>0.71112299999999995</v>
      </c>
      <c r="J201" s="58">
        <v>7.9999999999999996E-6</v>
      </c>
      <c r="K201" s="63">
        <v>0.70543549992782761</v>
      </c>
      <c r="L201" s="84">
        <v>7.5</v>
      </c>
      <c r="M201" s="84">
        <v>31.6</v>
      </c>
      <c r="N201" s="85">
        <v>0.14354430379746835</v>
      </c>
      <c r="O201" s="86">
        <v>0.51259100000000002</v>
      </c>
      <c r="P201" s="87" t="s">
        <v>37</v>
      </c>
      <c r="Q201" s="59">
        <f t="shared" si="13"/>
        <v>-0.91682629848044428</v>
      </c>
      <c r="R201" s="59">
        <f t="shared" si="14"/>
        <v>-0.27023739808099467</v>
      </c>
      <c r="S201" s="59">
        <v>1.4130083868302279</v>
      </c>
      <c r="T201" s="36">
        <v>1.2169747069783228</v>
      </c>
      <c r="U201" s="36">
        <v>0.98369324072197972</v>
      </c>
      <c r="V201" s="61" t="s">
        <v>291</v>
      </c>
    </row>
    <row r="202" spans="1:22" x14ac:dyDescent="0.25">
      <c r="A202" s="61">
        <v>7</v>
      </c>
      <c r="B202" s="61" t="s">
        <v>288</v>
      </c>
      <c r="C202" s="61" t="s">
        <v>294</v>
      </c>
      <c r="D202" s="83" t="s">
        <v>295</v>
      </c>
      <c r="E202" s="83">
        <v>343</v>
      </c>
      <c r="F202" s="84">
        <v>5.89</v>
      </c>
      <c r="G202" s="84">
        <v>536.70000000000005</v>
      </c>
      <c r="H202" s="85">
        <v>3.1749152226569773E-2</v>
      </c>
      <c r="I202" s="86">
        <v>0.70751500000000001</v>
      </c>
      <c r="J202" s="58">
        <v>1.2999999999999999E-5</v>
      </c>
      <c r="K202" s="63">
        <v>0.70735998537850509</v>
      </c>
      <c r="L202" s="84">
        <v>4.47</v>
      </c>
      <c r="M202" s="84">
        <v>19.190000000000001</v>
      </c>
      <c r="N202" s="85">
        <v>0.14087837415320478</v>
      </c>
      <c r="O202" s="86">
        <v>0.51267399999999996</v>
      </c>
      <c r="P202" s="87" t="s">
        <v>37</v>
      </c>
      <c r="Q202" s="59">
        <f t="shared" si="13"/>
        <v>0.70224993074852193</v>
      </c>
      <c r="R202" s="59">
        <f t="shared" si="14"/>
        <v>-0.2837906753777083</v>
      </c>
      <c r="S202" s="59">
        <v>3.1503693480150474</v>
      </c>
      <c r="T202" s="36">
        <v>0.99895014072923993</v>
      </c>
      <c r="U202" s="36">
        <v>0.84206414165778154</v>
      </c>
      <c r="V202" s="61" t="s">
        <v>291</v>
      </c>
    </row>
    <row r="203" spans="1:22" x14ac:dyDescent="0.25">
      <c r="A203" s="61">
        <v>8</v>
      </c>
      <c r="B203" s="61" t="s">
        <v>288</v>
      </c>
      <c r="C203" s="61" t="s">
        <v>296</v>
      </c>
      <c r="D203" s="83" t="s">
        <v>295</v>
      </c>
      <c r="E203" s="83">
        <v>343</v>
      </c>
      <c r="F203" s="84">
        <v>50.78</v>
      </c>
      <c r="G203" s="84">
        <v>221.6</v>
      </c>
      <c r="H203" s="85">
        <v>0.6629356498194946</v>
      </c>
      <c r="I203" s="86">
        <v>0.70752899999999996</v>
      </c>
      <c r="J203" s="58">
        <v>1.1E-5</v>
      </c>
      <c r="K203" s="63">
        <v>0.70429222951558257</v>
      </c>
      <c r="L203" s="84">
        <v>4.26</v>
      </c>
      <c r="M203" s="84">
        <v>19.8</v>
      </c>
      <c r="N203" s="85">
        <v>0.13012363636363636</v>
      </c>
      <c r="O203" s="86">
        <v>0.51273400000000002</v>
      </c>
      <c r="P203" s="87" t="s">
        <v>37</v>
      </c>
      <c r="Q203" s="59">
        <f t="shared" si="13"/>
        <v>1.8726664820012395</v>
      </c>
      <c r="R203" s="59">
        <f t="shared" si="14"/>
        <v>-0.33846651569071506</v>
      </c>
      <c r="S203" s="59">
        <v>4.7933395975729987</v>
      </c>
      <c r="T203" s="36">
        <v>0.76101188339743875</v>
      </c>
      <c r="U203" s="36">
        <v>0.70800894748490673</v>
      </c>
      <c r="V203" s="61" t="s">
        <v>291</v>
      </c>
    </row>
    <row r="204" spans="1:22" x14ac:dyDescent="0.25">
      <c r="A204" s="61">
        <v>9</v>
      </c>
      <c r="B204" s="61" t="s">
        <v>288</v>
      </c>
      <c r="C204" s="61" t="s">
        <v>297</v>
      </c>
      <c r="D204" s="83" t="s">
        <v>298</v>
      </c>
      <c r="E204" s="83">
        <v>321</v>
      </c>
      <c r="F204" s="84">
        <v>92.34</v>
      </c>
      <c r="G204" s="84">
        <v>436.17</v>
      </c>
      <c r="H204" s="85">
        <v>0.61246674461792416</v>
      </c>
      <c r="I204" s="86">
        <v>0.70734699999999995</v>
      </c>
      <c r="J204" s="58">
        <v>1.19922812E-5</v>
      </c>
      <c r="K204" s="63">
        <v>0.70454888173810248</v>
      </c>
      <c r="L204" s="84">
        <v>6.21</v>
      </c>
      <c r="M204" s="84">
        <v>29.78</v>
      </c>
      <c r="N204" s="85">
        <v>0.12611846877098723</v>
      </c>
      <c r="O204" s="86">
        <v>0.51261699999999999</v>
      </c>
      <c r="P204" s="87" t="s">
        <v>37</v>
      </c>
      <c r="Q204" s="59">
        <f t="shared" si="13"/>
        <v>-0.40964579293811809</v>
      </c>
      <c r="R204" s="59">
        <f t="shared" si="14"/>
        <v>-0.35882832348252558</v>
      </c>
      <c r="S204" s="59">
        <v>2.4858288464280065</v>
      </c>
      <c r="T204" s="36">
        <v>0.92984087559732242</v>
      </c>
      <c r="U204" s="36">
        <v>0.87817740612270379</v>
      </c>
      <c r="V204" s="61" t="s">
        <v>291</v>
      </c>
    </row>
    <row r="205" spans="1:22" x14ac:dyDescent="0.25">
      <c r="A205" s="61">
        <v>10</v>
      </c>
      <c r="B205" s="61" t="s">
        <v>288</v>
      </c>
      <c r="C205" s="61" t="s">
        <v>299</v>
      </c>
      <c r="D205" s="83" t="s">
        <v>298</v>
      </c>
      <c r="E205" s="83">
        <v>321</v>
      </c>
      <c r="F205" s="84">
        <v>41.23</v>
      </c>
      <c r="G205" s="84">
        <v>418.36</v>
      </c>
      <c r="H205" s="85">
        <v>0.2851094511903623</v>
      </c>
      <c r="I205" s="86">
        <v>0.70550100000000004</v>
      </c>
      <c r="J205" s="58">
        <v>1.1E-5</v>
      </c>
      <c r="K205" s="63">
        <v>0.7041984477079356</v>
      </c>
      <c r="L205" s="84">
        <v>5.57</v>
      </c>
      <c r="M205" s="84">
        <v>18.29</v>
      </c>
      <c r="N205" s="85">
        <v>0.18418458173865501</v>
      </c>
      <c r="O205" s="86">
        <v>0.51287799999999995</v>
      </c>
      <c r="P205" s="87" t="s">
        <v>37</v>
      </c>
      <c r="Q205" s="59">
        <f t="shared" si="13"/>
        <v>4.6816662049997682</v>
      </c>
      <c r="R205" s="59">
        <f t="shared" si="14"/>
        <v>-6.362693574654299E-2</v>
      </c>
      <c r="S205" s="59">
        <v>5.1989245163830411</v>
      </c>
      <c r="T205" s="36">
        <v>1.4121734078477848</v>
      </c>
      <c r="U205" s="36">
        <v>0.6567840724713625</v>
      </c>
      <c r="V205" s="61" t="s">
        <v>291</v>
      </c>
    </row>
    <row r="206" spans="1:22" x14ac:dyDescent="0.25">
      <c r="A206" s="61">
        <v>11</v>
      </c>
      <c r="B206" s="61" t="s">
        <v>288</v>
      </c>
      <c r="C206" s="61" t="s">
        <v>300</v>
      </c>
      <c r="D206" s="83" t="s">
        <v>148</v>
      </c>
      <c r="E206" s="83">
        <v>321</v>
      </c>
      <c r="F206" s="84">
        <v>80.290000000000006</v>
      </c>
      <c r="G206" s="84">
        <v>185.45</v>
      </c>
      <c r="H206" s="85">
        <v>1.2525153410622811</v>
      </c>
      <c r="I206" s="86">
        <v>0.71010700000000004</v>
      </c>
      <c r="J206" s="58">
        <v>9.0000000000000002E-6</v>
      </c>
      <c r="K206" s="63">
        <v>0.70438475290669955</v>
      </c>
      <c r="L206" s="84">
        <v>4.12</v>
      </c>
      <c r="M206" s="84">
        <v>21.31</v>
      </c>
      <c r="N206" s="85">
        <v>0.11692989206945098</v>
      </c>
      <c r="O206" s="86">
        <v>0.51253829271192552</v>
      </c>
      <c r="P206" s="87" t="s">
        <v>37</v>
      </c>
      <c r="Q206" s="59">
        <f t="shared" si="13"/>
        <v>-1.9449843373786635</v>
      </c>
      <c r="R206" s="59">
        <f t="shared" si="14"/>
        <v>-0.40554198236171346</v>
      </c>
      <c r="S206" s="59">
        <v>1.3262383819290235</v>
      </c>
      <c r="T206" s="36">
        <v>0.96549787716594448</v>
      </c>
      <c r="U206" s="36">
        <v>0.97270431277399072</v>
      </c>
      <c r="V206" s="61" t="s">
        <v>291</v>
      </c>
    </row>
    <row r="207" spans="1:22" x14ac:dyDescent="0.25">
      <c r="A207" s="61">
        <v>12</v>
      </c>
      <c r="B207" s="61" t="s">
        <v>288</v>
      </c>
      <c r="C207" s="61" t="s">
        <v>301</v>
      </c>
      <c r="D207" s="83" t="s">
        <v>298</v>
      </c>
      <c r="E207" s="83">
        <v>321</v>
      </c>
      <c r="F207" s="84">
        <v>56.285749935541787</v>
      </c>
      <c r="G207" s="84">
        <v>544.76444227601701</v>
      </c>
      <c r="H207" s="85">
        <f t="shared" ref="H207:H211" si="15">2.893*(F207/G207)</f>
        <v>0.29890841238316096</v>
      </c>
      <c r="I207" s="86">
        <v>0.70643266000000005</v>
      </c>
      <c r="J207" s="58">
        <v>1.2999999999999999E-5</v>
      </c>
      <c r="K207" s="63">
        <v>0.70506706571316924</v>
      </c>
      <c r="L207" s="84">
        <v>4.8579295455073837</v>
      </c>
      <c r="M207" s="84">
        <v>25.025962504417528</v>
      </c>
      <c r="N207" s="85">
        <v>0.11740111049092489</v>
      </c>
      <c r="O207" s="86">
        <v>0.51261358999999995</v>
      </c>
      <c r="P207" s="87">
        <v>5.0000000000000004E-6</v>
      </c>
      <c r="Q207" s="59">
        <v>-0.47616446693599102</v>
      </c>
      <c r="R207" s="59">
        <v>-0.40314636252707226</v>
      </c>
      <c r="S207" s="59">
        <v>2.7769105577934998</v>
      </c>
      <c r="T207" s="36">
        <v>0.85112132797369378</v>
      </c>
      <c r="U207" s="36">
        <v>0.85443997656351123</v>
      </c>
      <c r="V207" s="61" t="s">
        <v>302</v>
      </c>
    </row>
    <row r="208" spans="1:22" x14ac:dyDescent="0.25">
      <c r="A208" s="61">
        <v>13</v>
      </c>
      <c r="B208" s="61" t="s">
        <v>288</v>
      </c>
      <c r="C208" s="61" t="s">
        <v>303</v>
      </c>
      <c r="D208" s="83" t="s">
        <v>298</v>
      </c>
      <c r="E208" s="83">
        <v>321</v>
      </c>
      <c r="F208" s="84">
        <v>4.3254222794162587</v>
      </c>
      <c r="G208" s="84">
        <v>95.643506397610565</v>
      </c>
      <c r="H208" s="85">
        <f t="shared" si="15"/>
        <v>0.13083425237809826</v>
      </c>
      <c r="I208" s="86">
        <v>0.70735842000000004</v>
      </c>
      <c r="J208" s="58">
        <v>1.5E-5</v>
      </c>
      <c r="K208" s="63">
        <v>0.70676069005943121</v>
      </c>
      <c r="L208" s="84">
        <v>3.4268712392303979</v>
      </c>
      <c r="M208" s="84">
        <v>17.889157757335184</v>
      </c>
      <c r="N208" s="85">
        <v>0.11585630545612007</v>
      </c>
      <c r="O208" s="86">
        <v>0.51250562</v>
      </c>
      <c r="P208" s="87">
        <v>5.0000000000000004E-6</v>
      </c>
      <c r="Q208" s="59">
        <v>-2.5823290509097152</v>
      </c>
      <c r="R208" s="59">
        <v>-0.41099997226171803</v>
      </c>
      <c r="S208" s="59">
        <v>0.73242622160796245</v>
      </c>
      <c r="T208" s="36">
        <v>1.0057522339046543</v>
      </c>
      <c r="U208" s="36">
        <v>1.0210877757992303</v>
      </c>
      <c r="V208" s="61" t="s">
        <v>302</v>
      </c>
    </row>
    <row r="209" spans="1:22" x14ac:dyDescent="0.25">
      <c r="A209" s="61">
        <v>14</v>
      </c>
      <c r="B209" s="61" t="s">
        <v>288</v>
      </c>
      <c r="C209" s="61" t="s">
        <v>304</v>
      </c>
      <c r="D209" s="83" t="s">
        <v>305</v>
      </c>
      <c r="E209" s="83">
        <v>321</v>
      </c>
      <c r="F209" s="84">
        <v>26.86261926941717</v>
      </c>
      <c r="G209" s="84">
        <v>601.10851790056188</v>
      </c>
      <c r="H209" s="85">
        <f t="shared" si="15"/>
        <v>0.12928374034333615</v>
      </c>
      <c r="I209" s="86">
        <v>0.70642170000000004</v>
      </c>
      <c r="J209" s="58">
        <v>9.0000000000000002E-6</v>
      </c>
      <c r="K209" s="63">
        <v>0.70583105373552935</v>
      </c>
      <c r="L209" s="84">
        <v>6.1578845493548391</v>
      </c>
      <c r="M209" s="84">
        <v>32.423320926800606</v>
      </c>
      <c r="N209" s="85">
        <v>0.114864500889894</v>
      </c>
      <c r="O209" s="86">
        <v>0.51267799999999997</v>
      </c>
      <c r="P209" s="87">
        <v>3.9999999999999998E-6</v>
      </c>
      <c r="Q209" s="59">
        <v>0.78027770083144432</v>
      </c>
      <c r="R209" s="59">
        <v>-0.41604219171380785</v>
      </c>
      <c r="S209" s="59">
        <v>4.1384382172093837</v>
      </c>
      <c r="T209" s="36">
        <v>0.72995141711324607</v>
      </c>
      <c r="U209" s="36">
        <v>0.74335976735727871</v>
      </c>
      <c r="V209" s="61" t="s">
        <v>302</v>
      </c>
    </row>
    <row r="210" spans="1:22" x14ac:dyDescent="0.25">
      <c r="A210" s="61">
        <v>15</v>
      </c>
      <c r="B210" s="61" t="s">
        <v>288</v>
      </c>
      <c r="C210" s="61" t="s">
        <v>306</v>
      </c>
      <c r="D210" s="83" t="s">
        <v>305</v>
      </c>
      <c r="E210" s="83">
        <v>321</v>
      </c>
      <c r="F210" s="84">
        <v>55.336648111597853</v>
      </c>
      <c r="G210" s="84">
        <v>316.90915655535133</v>
      </c>
      <c r="H210" s="85">
        <f t="shared" si="15"/>
        <v>0.50515713943687035</v>
      </c>
      <c r="I210" s="86">
        <v>0.70704977999999996</v>
      </c>
      <c r="J210" s="58">
        <v>1.5E-5</v>
      </c>
      <c r="K210" s="63">
        <v>0.70474191687207133</v>
      </c>
      <c r="L210" s="84">
        <v>4.6921919151377098</v>
      </c>
      <c r="M210" s="84">
        <v>26.076132261462352</v>
      </c>
      <c r="N210" s="85">
        <v>0.10882893374755957</v>
      </c>
      <c r="O210" s="86">
        <v>0.51267521999999999</v>
      </c>
      <c r="P210" s="87">
        <v>1.1E-5</v>
      </c>
      <c r="Q210" s="59">
        <v>0.7260484006255119</v>
      </c>
      <c r="R210" s="59">
        <v>-0.44672631546741448</v>
      </c>
      <c r="S210" s="59">
        <v>4.3317912188833851</v>
      </c>
      <c r="T210" s="36">
        <v>0.69199811698999947</v>
      </c>
      <c r="U210" s="36">
        <v>0.72757852062334183</v>
      </c>
      <c r="V210" s="61" t="s">
        <v>302</v>
      </c>
    </row>
    <row r="211" spans="1:22" x14ac:dyDescent="0.25">
      <c r="A211" s="61">
        <v>16</v>
      </c>
      <c r="B211" s="61" t="s">
        <v>288</v>
      </c>
      <c r="C211" s="61" t="s">
        <v>307</v>
      </c>
      <c r="D211" s="83" t="s">
        <v>305</v>
      </c>
      <c r="E211" s="83">
        <v>321</v>
      </c>
      <c r="F211" s="84">
        <v>16.347263216611879</v>
      </c>
      <c r="G211" s="84">
        <v>341.44126926274748</v>
      </c>
      <c r="H211" s="85">
        <f t="shared" si="15"/>
        <v>0.13850883517324708</v>
      </c>
      <c r="I211" s="86">
        <v>0.70634726000000003</v>
      </c>
      <c r="J211" s="58">
        <v>1.5E-5</v>
      </c>
      <c r="K211" s="63">
        <v>0.70571446792673542</v>
      </c>
      <c r="L211" s="84">
        <v>4.128277373656605</v>
      </c>
      <c r="M211" s="84">
        <v>18.37305609715321</v>
      </c>
      <c r="N211" s="85">
        <v>0.13589367726223703</v>
      </c>
      <c r="O211" s="86">
        <v>0.51259372999999997</v>
      </c>
      <c r="P211" s="87">
        <v>6.0000000000000002E-6</v>
      </c>
      <c r="Q211" s="59">
        <v>-0.86357234539868877</v>
      </c>
      <c r="R211" s="59">
        <v>-0.30913229658242491</v>
      </c>
      <c r="S211" s="59">
        <v>1.630480629368769</v>
      </c>
      <c r="T211" s="36">
        <v>1.0920912717397102</v>
      </c>
      <c r="U211" s="36">
        <v>0.94790890191585353</v>
      </c>
      <c r="V211" s="61" t="s">
        <v>302</v>
      </c>
    </row>
    <row r="212" spans="1:22" x14ac:dyDescent="0.25">
      <c r="A212" s="61">
        <v>17</v>
      </c>
      <c r="B212" s="61" t="s">
        <v>288</v>
      </c>
      <c r="C212" s="61" t="s">
        <v>308</v>
      </c>
      <c r="D212" s="83" t="s">
        <v>309</v>
      </c>
      <c r="E212" s="83">
        <v>350</v>
      </c>
      <c r="F212" s="84">
        <v>10.1</v>
      </c>
      <c r="G212" s="84">
        <v>152.6</v>
      </c>
      <c r="H212" s="85">
        <f>2.893*(F212/G212)</f>
        <v>0.1914764089121887</v>
      </c>
      <c r="I212" s="86">
        <v>0.70599599999999996</v>
      </c>
      <c r="J212" s="58">
        <v>7.9999999999999996E-6</v>
      </c>
      <c r="K212" s="63">
        <v>0.70504</v>
      </c>
      <c r="L212" s="84">
        <v>5.1520000000000001</v>
      </c>
      <c r="M212" s="84">
        <v>22.91</v>
      </c>
      <c r="N212" s="85">
        <f>(L212/M212)*0.6048</f>
        <v>0.13600740288083807</v>
      </c>
      <c r="O212" s="86">
        <v>0.51271699999999998</v>
      </c>
      <c r="P212" s="87">
        <v>1.2E-5</v>
      </c>
      <c r="Q212" s="59">
        <v>1.5410484591460438</v>
      </c>
      <c r="R212" s="59">
        <v>-0.30855412871968446</v>
      </c>
      <c r="S212" s="59">
        <v>4.2579053143243506</v>
      </c>
      <c r="T212" s="36">
        <v>0.85199963488230746</v>
      </c>
      <c r="U212" s="36">
        <v>0.75746898692019216</v>
      </c>
      <c r="V212" s="61" t="s">
        <v>310</v>
      </c>
    </row>
    <row r="213" spans="1:22" x14ac:dyDescent="0.25">
      <c r="A213" s="61">
        <v>18</v>
      </c>
      <c r="B213" s="61" t="s">
        <v>288</v>
      </c>
      <c r="C213" s="61" t="s">
        <v>311</v>
      </c>
      <c r="D213" s="83" t="s">
        <v>293</v>
      </c>
      <c r="E213" s="83">
        <v>350</v>
      </c>
      <c r="F213" s="84">
        <v>9.93</v>
      </c>
      <c r="G213" s="84">
        <v>84.93</v>
      </c>
      <c r="H213" s="85">
        <f>2.893*(F213/G213)</f>
        <v>0.3382490286117979</v>
      </c>
      <c r="I213" s="86">
        <v>0.70671499999999998</v>
      </c>
      <c r="J213" s="58">
        <v>1.2999999999999999E-5</v>
      </c>
      <c r="K213" s="63">
        <v>0.70503000000000005</v>
      </c>
      <c r="L213" s="84">
        <v>5.0919999999999996</v>
      </c>
      <c r="M213" s="84">
        <v>20.48</v>
      </c>
      <c r="N213" s="85">
        <f>(L213/M213)*0.6048</f>
        <v>0.15037312499999997</v>
      </c>
      <c r="O213" s="86">
        <v>0.51275999999999999</v>
      </c>
      <c r="P213" s="87">
        <v>1.4E-5</v>
      </c>
      <c r="Q213" s="59">
        <v>2.3798469875413453</v>
      </c>
      <c r="R213" s="59">
        <v>-0.23552046263345217</v>
      </c>
      <c r="S213" s="59">
        <v>4.4546926967181655</v>
      </c>
      <c r="T213" s="36">
        <v>0.94174747717005114</v>
      </c>
      <c r="U213" s="36">
        <v>0.74141006970240719</v>
      </c>
      <c r="V213" s="61" t="s">
        <v>310</v>
      </c>
    </row>
    <row r="214" spans="1:22" x14ac:dyDescent="0.25">
      <c r="A214" s="61">
        <v>19</v>
      </c>
      <c r="B214" s="61" t="s">
        <v>288</v>
      </c>
      <c r="C214" s="61" t="s">
        <v>312</v>
      </c>
      <c r="D214" s="83" t="s">
        <v>293</v>
      </c>
      <c r="E214" s="83">
        <v>350</v>
      </c>
      <c r="F214" s="84">
        <v>27.92</v>
      </c>
      <c r="G214" s="84">
        <v>294.2</v>
      </c>
      <c r="H214" s="85">
        <f>2.893*(F214/G214)</f>
        <v>0.27454983004758671</v>
      </c>
      <c r="I214" s="86">
        <v>0.70570600000000006</v>
      </c>
      <c r="J214" s="58">
        <v>1.1E-5</v>
      </c>
      <c r="K214" s="63">
        <v>0.70433999999999997</v>
      </c>
      <c r="L214" s="84">
        <v>4.4809999999999999</v>
      </c>
      <c r="M214" s="84">
        <v>18.059999999999999</v>
      </c>
      <c r="N214" s="85">
        <f>(L214/M214)*0.6048</f>
        <v>0.15006139534883722</v>
      </c>
      <c r="O214" s="86">
        <v>0.51288699999999998</v>
      </c>
      <c r="P214" s="87">
        <v>1.2E-5</v>
      </c>
      <c r="Q214" s="59">
        <v>4.8572286876891191</v>
      </c>
      <c r="R214" s="59">
        <v>-0.2371052600465825</v>
      </c>
      <c r="S214" s="59">
        <v>6.9482020420652546</v>
      </c>
      <c r="T214" s="36">
        <v>0.63259491011093316</v>
      </c>
      <c r="U214" s="36">
        <v>0.53777997248511988</v>
      </c>
      <c r="V214" s="61" t="s">
        <v>310</v>
      </c>
    </row>
    <row r="215" spans="1:22" x14ac:dyDescent="0.25">
      <c r="A215" s="61">
        <v>20</v>
      </c>
      <c r="B215" s="61" t="s">
        <v>288</v>
      </c>
      <c r="C215" s="61" t="s">
        <v>313</v>
      </c>
      <c r="D215" s="83" t="s">
        <v>314</v>
      </c>
      <c r="E215" s="83">
        <v>350</v>
      </c>
      <c r="F215" s="84">
        <v>102.8</v>
      </c>
      <c r="G215" s="84">
        <v>538.29999999999995</v>
      </c>
      <c r="H215" s="85">
        <f>2.893*(F215/G215)</f>
        <v>0.55248077280326957</v>
      </c>
      <c r="I215" s="86">
        <v>0.55300000000000005</v>
      </c>
      <c r="J215" s="58">
        <v>1.2E-5</v>
      </c>
      <c r="K215" s="63">
        <v>0.70428000000000002</v>
      </c>
      <c r="L215" s="84">
        <v>6.0910000000000002</v>
      </c>
      <c r="M215" s="84">
        <v>34.74</v>
      </c>
      <c r="N215" s="85">
        <f>(L215/M215)*0.6048</f>
        <v>0.10604020725388601</v>
      </c>
      <c r="O215" s="86">
        <v>0.51269900000000002</v>
      </c>
      <c r="P215" s="87">
        <v>1.1E-5</v>
      </c>
      <c r="Q215" s="59">
        <v>1.1899234937717829</v>
      </c>
      <c r="R215" s="59">
        <v>-0.4609038777128317</v>
      </c>
      <c r="S215" s="59">
        <v>5.2472598675246118</v>
      </c>
      <c r="T215" s="36">
        <v>0.64038777895642518</v>
      </c>
      <c r="U215" s="36">
        <v>0.67671521100667664</v>
      </c>
      <c r="V215" s="61" t="s">
        <v>310</v>
      </c>
    </row>
    <row r="216" spans="1:22" x14ac:dyDescent="0.25">
      <c r="A216" s="61">
        <v>21</v>
      </c>
      <c r="B216" s="61" t="s">
        <v>288</v>
      </c>
      <c r="C216" s="61" t="s">
        <v>315</v>
      </c>
      <c r="D216" s="83" t="s">
        <v>298</v>
      </c>
      <c r="E216" s="83">
        <v>343</v>
      </c>
      <c r="F216" s="84">
        <v>1.5373343122236973</v>
      </c>
      <c r="G216" s="84">
        <v>378.02109061944401</v>
      </c>
      <c r="H216" s="85">
        <v>1.1765238172228035E-2</v>
      </c>
      <c r="I216" s="86">
        <v>0.70662700000000001</v>
      </c>
      <c r="J216" s="58">
        <v>9.0000000000000002E-6</v>
      </c>
      <c r="K216" s="63">
        <v>0.70656955645224639</v>
      </c>
      <c r="L216" s="84">
        <v>3.2148507099894341</v>
      </c>
      <c r="M216" s="84">
        <v>12.853036571262344</v>
      </c>
      <c r="N216" s="85">
        <v>0.15127489123845611</v>
      </c>
      <c r="O216" s="86">
        <v>0.51267033583721799</v>
      </c>
      <c r="P216" s="87">
        <v>1.9000000000000001E-5</v>
      </c>
      <c r="Q216" s="59">
        <v>0.63077331797334324</v>
      </c>
      <c r="R216" s="59">
        <v>-0.2309359876031718</v>
      </c>
      <c r="S216" s="59">
        <v>2.6229930830035109</v>
      </c>
      <c r="T216" s="36">
        <v>1.1741547108807371</v>
      </c>
      <c r="U216" s="36">
        <v>0.88506955120349373</v>
      </c>
      <c r="V216" s="61" t="s">
        <v>316</v>
      </c>
    </row>
    <row r="217" spans="1:22" x14ac:dyDescent="0.25">
      <c r="A217" s="61">
        <v>22</v>
      </c>
      <c r="B217" s="61" t="s">
        <v>288</v>
      </c>
      <c r="C217" s="61" t="s">
        <v>317</v>
      </c>
      <c r="D217" s="83" t="s">
        <v>305</v>
      </c>
      <c r="E217" s="83">
        <v>343</v>
      </c>
      <c r="F217" s="84">
        <v>1.3304080251835877</v>
      </c>
      <c r="G217" s="84">
        <v>242.62443146674994</v>
      </c>
      <c r="H217" s="85">
        <v>1.5863490719332528E-2</v>
      </c>
      <c r="I217" s="86">
        <v>0.70868500000000001</v>
      </c>
      <c r="J217" s="58">
        <v>1.2999999999999999E-5</v>
      </c>
      <c r="K217" s="63">
        <v>0.70860754681347404</v>
      </c>
      <c r="L217" s="84">
        <v>3.474475007353679</v>
      </c>
      <c r="M217" s="84">
        <v>14.334411639267879</v>
      </c>
      <c r="N217" s="85">
        <v>0.14659565647542899</v>
      </c>
      <c r="O217" s="86">
        <v>0.51260136782124499</v>
      </c>
      <c r="P217" s="87">
        <v>1.0000000000000001E-5</v>
      </c>
      <c r="Q217" s="59">
        <v>-0.7145818053877484</v>
      </c>
      <c r="R217" s="59">
        <v>-0.25472467475633465</v>
      </c>
      <c r="S217" s="59">
        <v>1.4816399474293362</v>
      </c>
      <c r="T217" s="36">
        <v>1.2487474309277837</v>
      </c>
      <c r="U217" s="36">
        <v>0.97810090632929203</v>
      </c>
      <c r="V217" s="61" t="s">
        <v>316</v>
      </c>
    </row>
    <row r="218" spans="1:22" x14ac:dyDescent="0.25">
      <c r="A218" s="61">
        <v>23</v>
      </c>
      <c r="B218" s="61" t="s">
        <v>288</v>
      </c>
      <c r="C218" s="61" t="s">
        <v>318</v>
      </c>
      <c r="D218" s="83" t="s">
        <v>298</v>
      </c>
      <c r="E218" s="83">
        <v>343</v>
      </c>
      <c r="F218" s="84">
        <v>8.6499271943086171</v>
      </c>
      <c r="G218" s="84">
        <v>326.71947515365866</v>
      </c>
      <c r="H218" s="85">
        <v>7.6592432579556932E-2</v>
      </c>
      <c r="I218" s="86">
        <v>0.70821500000000004</v>
      </c>
      <c r="J218" s="58">
        <v>7.9999999999999996E-6</v>
      </c>
      <c r="K218" s="63">
        <v>0.70784103892976535</v>
      </c>
      <c r="L218" s="84">
        <v>4.1306923565521272</v>
      </c>
      <c r="M218" s="84">
        <v>19.594410212545551</v>
      </c>
      <c r="N218" s="85">
        <v>0.12749772563418096</v>
      </c>
      <c r="O218" s="86">
        <v>0.51252118994655105</v>
      </c>
      <c r="P218" s="87">
        <v>2.4000000000000001E-5</v>
      </c>
      <c r="Q218" s="59">
        <v>-2.2786069984859214</v>
      </c>
      <c r="R218" s="59">
        <v>-0.3518163414632387</v>
      </c>
      <c r="S218" s="59">
        <v>0.7536196502710979</v>
      </c>
      <c r="T218" s="36">
        <v>1.1139069773287287</v>
      </c>
      <c r="U218" s="36">
        <v>1.0374120712762103</v>
      </c>
      <c r="V218" s="61" t="s">
        <v>316</v>
      </c>
    </row>
    <row r="219" spans="1:22" x14ac:dyDescent="0.25">
      <c r="A219" s="61">
        <v>24</v>
      </c>
      <c r="B219" s="61" t="s">
        <v>288</v>
      </c>
      <c r="C219" s="61" t="s">
        <v>319</v>
      </c>
      <c r="D219" s="83" t="s">
        <v>298</v>
      </c>
      <c r="E219" s="83">
        <v>343</v>
      </c>
      <c r="F219" s="84">
        <v>53.939202347094096</v>
      </c>
      <c r="G219" s="84">
        <v>138.16961168854749</v>
      </c>
      <c r="H219" s="85">
        <v>1.1293808420182267</v>
      </c>
      <c r="I219" s="86">
        <v>0.71500900000000001</v>
      </c>
      <c r="J219" s="58">
        <v>2.0999999999999999E-5</v>
      </c>
      <c r="K219" s="63">
        <v>0.70949481988899454</v>
      </c>
      <c r="L219" s="84">
        <v>3.8793103615110534</v>
      </c>
      <c r="M219" s="84">
        <v>20.298797618296319</v>
      </c>
      <c r="N219" s="85">
        <v>0.11558354099393216</v>
      </c>
      <c r="O219" s="86">
        <v>0.51256854345230696</v>
      </c>
      <c r="P219" s="87">
        <v>7.9999999999999996E-6</v>
      </c>
      <c r="Q219" s="59">
        <v>-1.3548848835454042</v>
      </c>
      <c r="R219" s="59">
        <v>-0.41238667517065508</v>
      </c>
      <c r="S219" s="59">
        <v>2.2005189554130666</v>
      </c>
      <c r="T219" s="36">
        <v>0.90531040740962854</v>
      </c>
      <c r="U219" s="36">
        <v>0.91951189037770764</v>
      </c>
      <c r="V219" s="61" t="s">
        <v>316</v>
      </c>
    </row>
    <row r="220" spans="1:22" x14ac:dyDescent="0.25">
      <c r="A220" s="61">
        <v>25</v>
      </c>
      <c r="B220" s="61" t="s">
        <v>288</v>
      </c>
      <c r="C220" s="61" t="s">
        <v>320</v>
      </c>
      <c r="D220" s="83" t="s">
        <v>305</v>
      </c>
      <c r="E220" s="83">
        <v>343</v>
      </c>
      <c r="F220" s="84">
        <v>12.303952576038144</v>
      </c>
      <c r="G220" s="84">
        <v>217.19249427810487</v>
      </c>
      <c r="H220" s="85">
        <v>0.16388842036548548</v>
      </c>
      <c r="I220" s="86">
        <v>0.70877599999999996</v>
      </c>
      <c r="J220" s="58">
        <v>5.0000000000000004E-6</v>
      </c>
      <c r="K220" s="63">
        <v>0.70797581795831732</v>
      </c>
      <c r="L220" s="84">
        <v>3.4653406121995558</v>
      </c>
      <c r="M220" s="84">
        <v>14.93378209141561</v>
      </c>
      <c r="N220" s="85">
        <v>0.14034207740737306</v>
      </c>
      <c r="O220" s="86">
        <v>0.51260953399467601</v>
      </c>
      <c r="P220" s="87">
        <v>2.0000000000000002E-5</v>
      </c>
      <c r="Q220" s="59">
        <v>-0.55528472965415965</v>
      </c>
      <c r="R220" s="59">
        <v>-0.28651714586998955</v>
      </c>
      <c r="S220" s="59">
        <v>1.9152642150421784</v>
      </c>
      <c r="T220" s="36">
        <v>1.1254597695594843</v>
      </c>
      <c r="U220" s="36">
        <v>0.94276298797941704</v>
      </c>
      <c r="V220" s="61" t="s">
        <v>316</v>
      </c>
    </row>
    <row r="221" spans="1:22" x14ac:dyDescent="0.25">
      <c r="A221" s="61">
        <v>26</v>
      </c>
      <c r="B221" s="61" t="s">
        <v>288</v>
      </c>
      <c r="C221" s="61" t="s">
        <v>321</v>
      </c>
      <c r="D221" s="83" t="s">
        <v>305</v>
      </c>
      <c r="E221" s="83">
        <v>343</v>
      </c>
      <c r="F221" s="84">
        <v>20.029829189999525</v>
      </c>
      <c r="G221" s="84">
        <v>234.05519192673074</v>
      </c>
      <c r="H221" s="85">
        <v>0.2475753490860749</v>
      </c>
      <c r="I221" s="86">
        <v>0.70851900000000001</v>
      </c>
      <c r="J221" s="58">
        <v>6.9999999999999999E-6</v>
      </c>
      <c r="K221" s="63">
        <v>0.70731021814793138</v>
      </c>
      <c r="L221" s="84">
        <v>6.0906764385501919</v>
      </c>
      <c r="M221" s="84">
        <v>25.759008428217399</v>
      </c>
      <c r="N221" s="85">
        <v>0.14300399490533011</v>
      </c>
      <c r="O221" s="86">
        <v>0.51258934157874403</v>
      </c>
      <c r="P221" s="87">
        <v>2.0000000000000002E-5</v>
      </c>
      <c r="Q221" s="59">
        <v>-0.94917702659569336</v>
      </c>
      <c r="R221" s="59">
        <v>-0.2729842658600401</v>
      </c>
      <c r="S221" s="59">
        <v>1.404319742832616</v>
      </c>
      <c r="T221" s="36">
        <v>1.2112528359173733</v>
      </c>
      <c r="U221" s="36">
        <v>0.98440120657919994</v>
      </c>
      <c r="V221" s="61" t="s">
        <v>316</v>
      </c>
    </row>
    <row r="222" spans="1:22" x14ac:dyDescent="0.25">
      <c r="A222" s="73">
        <v>27</v>
      </c>
      <c r="B222" s="73" t="s">
        <v>288</v>
      </c>
      <c r="C222" s="73" t="s">
        <v>322</v>
      </c>
      <c r="D222" s="88" t="s">
        <v>305</v>
      </c>
      <c r="E222" s="88">
        <v>343</v>
      </c>
      <c r="F222" s="89">
        <v>55.064321952176314</v>
      </c>
      <c r="G222" s="89">
        <v>367.74245220850486</v>
      </c>
      <c r="H222" s="90">
        <v>0.4331865479521102</v>
      </c>
      <c r="I222" s="91">
        <v>0.70850000000000002</v>
      </c>
      <c r="J222" s="66">
        <v>9.0000000000000002E-6</v>
      </c>
      <c r="K222" s="67">
        <v>0.70638497506049069</v>
      </c>
      <c r="L222" s="89">
        <v>5.3592039812864538</v>
      </c>
      <c r="M222" s="89">
        <v>26.040806369226321</v>
      </c>
      <c r="N222" s="90">
        <v>0.12446798005888116</v>
      </c>
      <c r="O222" s="91">
        <v>0.51252306030110295</v>
      </c>
      <c r="P222" s="92">
        <v>1.7E-5</v>
      </c>
      <c r="Q222" s="71">
        <v>-2.2421220997481672</v>
      </c>
      <c r="R222" s="71">
        <v>-0.36721921678250558</v>
      </c>
      <c r="S222" s="71">
        <v>0.92297600133184332</v>
      </c>
      <c r="T222" s="48">
        <v>1.0729442846301589</v>
      </c>
      <c r="U222" s="48">
        <v>1.0236168135671784</v>
      </c>
      <c r="V222" s="73" t="s">
        <v>316</v>
      </c>
    </row>
    <row r="223" spans="1:22" x14ac:dyDescent="0.25">
      <c r="A223" s="154" t="s">
        <v>323</v>
      </c>
      <c r="B223" s="18"/>
      <c r="C223" s="18"/>
      <c r="D223" s="18"/>
      <c r="E223" s="19"/>
      <c r="F223" s="20"/>
      <c r="G223" s="20"/>
      <c r="H223" s="24"/>
      <c r="I223" s="22"/>
      <c r="J223" s="33"/>
      <c r="K223" s="24"/>
      <c r="L223" s="20"/>
      <c r="M223" s="20"/>
      <c r="N223" s="24"/>
      <c r="O223" s="22"/>
      <c r="P223" s="25"/>
      <c r="Q223" s="26"/>
      <c r="R223" s="26"/>
      <c r="S223" s="20"/>
      <c r="T223" s="50"/>
      <c r="U223" s="50"/>
      <c r="V223" s="18"/>
    </row>
    <row r="224" spans="1:22" x14ac:dyDescent="0.25">
      <c r="A224" s="61">
        <v>1</v>
      </c>
      <c r="B224" s="29" t="s">
        <v>324</v>
      </c>
      <c r="C224" s="61" t="s">
        <v>325</v>
      </c>
      <c r="D224" s="83" t="s">
        <v>101</v>
      </c>
      <c r="E224" s="83">
        <v>301</v>
      </c>
      <c r="F224" s="84">
        <v>7.73</v>
      </c>
      <c r="G224" s="84">
        <v>145</v>
      </c>
      <c r="H224" s="85">
        <v>0.15425881379310347</v>
      </c>
      <c r="I224" s="86">
        <v>0.70462055000000001</v>
      </c>
      <c r="J224" s="58">
        <v>1.1E-5</v>
      </c>
      <c r="K224" s="63">
        <v>0.70395980590780183</v>
      </c>
      <c r="L224" s="84">
        <v>0.69</v>
      </c>
      <c r="M224" s="84">
        <v>2.57</v>
      </c>
      <c r="N224" s="85">
        <v>0.16221712062256807</v>
      </c>
      <c r="O224" s="86">
        <v>0.51280501999999994</v>
      </c>
      <c r="P224" s="58">
        <v>9.0000000000000002E-6</v>
      </c>
      <c r="Q224" s="59">
        <v>3.258049539829333</v>
      </c>
      <c r="R224" s="59">
        <v>-0.17530696175613592</v>
      </c>
      <c r="S224" s="59">
        <v>4.5825111665931155</v>
      </c>
      <c r="T224" s="36">
        <v>1.0251492449074346</v>
      </c>
      <c r="U224" s="36">
        <v>0.69028973220347856</v>
      </c>
      <c r="V224" s="61" t="s">
        <v>102</v>
      </c>
    </row>
    <row r="225" spans="1:22" x14ac:dyDescent="0.25">
      <c r="A225" s="61">
        <v>2</v>
      </c>
      <c r="B225" s="29" t="s">
        <v>324</v>
      </c>
      <c r="C225" s="61" t="s">
        <v>326</v>
      </c>
      <c r="D225" s="83" t="s">
        <v>101</v>
      </c>
      <c r="E225" s="83">
        <v>301</v>
      </c>
      <c r="F225" s="84">
        <v>12.6</v>
      </c>
      <c r="G225" s="84">
        <v>96.4</v>
      </c>
      <c r="H225" s="85">
        <v>0.37820912863070538</v>
      </c>
      <c r="I225" s="86">
        <v>0.70504453</v>
      </c>
      <c r="J225" s="58">
        <v>1.1E-5</v>
      </c>
      <c r="K225" s="63">
        <v>0.70342452890435214</v>
      </c>
      <c r="L225" s="84">
        <v>1.06</v>
      </c>
      <c r="M225" s="84">
        <v>4.34</v>
      </c>
      <c r="N225" s="85">
        <v>0.14756958525345623</v>
      </c>
      <c r="O225" s="86">
        <v>0.51277673000000001</v>
      </c>
      <c r="P225" s="58">
        <v>7.9999999999999996E-6</v>
      </c>
      <c r="Q225" s="59">
        <v>2.7061981359155496</v>
      </c>
      <c r="R225" s="59">
        <v>-0.24977333373941935</v>
      </c>
      <c r="S225" s="59">
        <v>4.5932606496502366</v>
      </c>
      <c r="T225" s="36">
        <v>0.86324292087106658</v>
      </c>
      <c r="U225" s="36">
        <v>0.68937697483760418</v>
      </c>
      <c r="V225" s="61" t="s">
        <v>102</v>
      </c>
    </row>
    <row r="226" spans="1:22" x14ac:dyDescent="0.25">
      <c r="A226" s="61">
        <v>3</v>
      </c>
      <c r="B226" s="29" t="s">
        <v>324</v>
      </c>
      <c r="C226" s="61" t="s">
        <v>327</v>
      </c>
      <c r="D226" s="83" t="s">
        <v>101</v>
      </c>
      <c r="E226" s="83">
        <v>301</v>
      </c>
      <c r="F226" s="84">
        <v>8.91</v>
      </c>
      <c r="G226" s="84">
        <v>98.1</v>
      </c>
      <c r="H226" s="85">
        <v>0.26281321100917432</v>
      </c>
      <c r="I226" s="86">
        <v>0.70488218999999996</v>
      </c>
      <c r="J226" s="58">
        <v>1.1E-5</v>
      </c>
      <c r="K226" s="63">
        <v>0.70375646971046857</v>
      </c>
      <c r="L226" s="84">
        <v>0.67</v>
      </c>
      <c r="M226" s="84">
        <v>2.54</v>
      </c>
      <c r="N226" s="85">
        <v>0.15937559055118111</v>
      </c>
      <c r="O226" s="86">
        <v>0.51282464999999999</v>
      </c>
      <c r="P226" s="58">
        <v>2.3E-5</v>
      </c>
      <c r="Q226" s="59">
        <v>3.6409708215145997</v>
      </c>
      <c r="R226" s="59">
        <v>-0.18975297127005031</v>
      </c>
      <c r="S226" s="59">
        <v>5.0745734947569563</v>
      </c>
      <c r="T226" s="36">
        <v>0.91638473183577629</v>
      </c>
      <c r="U226" s="36">
        <v>0.65007192191694507</v>
      </c>
      <c r="V226" s="61" t="s">
        <v>102</v>
      </c>
    </row>
    <row r="227" spans="1:22" x14ac:dyDescent="0.25">
      <c r="A227" s="61">
        <v>4</v>
      </c>
      <c r="B227" s="29" t="s">
        <v>324</v>
      </c>
      <c r="C227" s="61" t="s">
        <v>328</v>
      </c>
      <c r="D227" s="83" t="s">
        <v>217</v>
      </c>
      <c r="E227" s="83">
        <v>306</v>
      </c>
      <c r="F227" s="84">
        <v>153</v>
      </c>
      <c r="G227" s="84">
        <v>255</v>
      </c>
      <c r="H227" s="85">
        <v>1.7361600000000001</v>
      </c>
      <c r="I227" s="86">
        <v>0.71507452999999999</v>
      </c>
      <c r="J227" s="58">
        <v>1.4E-5</v>
      </c>
      <c r="K227" s="63">
        <v>0.7075141537901154</v>
      </c>
      <c r="L227" s="84">
        <v>7.69</v>
      </c>
      <c r="M227" s="84">
        <v>37.1</v>
      </c>
      <c r="N227" s="85">
        <v>0.12523714285714285</v>
      </c>
      <c r="O227" s="86">
        <v>0.51244604000000005</v>
      </c>
      <c r="P227" s="58">
        <v>7.9999999999999996E-6</v>
      </c>
      <c r="Q227" s="59">
        <v>-3.7445526863011391</v>
      </c>
      <c r="R227" s="59">
        <v>-0.36330888227176994</v>
      </c>
      <c r="S227" s="59">
        <v>-0.95412248512458264</v>
      </c>
      <c r="T227" s="36">
        <v>1.2146917297294348</v>
      </c>
      <c r="U227" s="36">
        <v>1.1460184105673494</v>
      </c>
      <c r="V227" s="61" t="s">
        <v>58</v>
      </c>
    </row>
    <row r="228" spans="1:22" x14ac:dyDescent="0.25">
      <c r="A228" s="61">
        <v>5</v>
      </c>
      <c r="B228" s="29" t="s">
        <v>324</v>
      </c>
      <c r="C228" s="61" t="s">
        <v>329</v>
      </c>
      <c r="D228" s="83" t="s">
        <v>217</v>
      </c>
      <c r="E228" s="83">
        <v>306</v>
      </c>
      <c r="F228" s="84">
        <v>164</v>
      </c>
      <c r="G228" s="84">
        <v>257</v>
      </c>
      <c r="H228" s="85">
        <v>1.8464996108949416</v>
      </c>
      <c r="I228" s="86">
        <v>0.71458683999999995</v>
      </c>
      <c r="J228" s="58">
        <v>1.0000000000000001E-5</v>
      </c>
      <c r="K228" s="63">
        <v>0.70654597295446764</v>
      </c>
      <c r="L228" s="84">
        <v>7.4</v>
      </c>
      <c r="M228" s="84">
        <v>35.700000000000003</v>
      </c>
      <c r="N228" s="85">
        <v>0.12524033613445376</v>
      </c>
      <c r="O228" s="86">
        <v>0.51242483999999999</v>
      </c>
      <c r="P228" s="58">
        <v>7.9999999999999996E-6</v>
      </c>
      <c r="Q228" s="59">
        <v>-4.1580998677437364</v>
      </c>
      <c r="R228" s="59">
        <v>-0.36329264802006223</v>
      </c>
      <c r="S228" s="59">
        <v>-1.3677943553608465</v>
      </c>
      <c r="T228" s="36">
        <v>1.251168417564803</v>
      </c>
      <c r="U228" s="36">
        <v>1.1797147629592049</v>
      </c>
      <c r="V228" s="61" t="s">
        <v>58</v>
      </c>
    </row>
    <row r="229" spans="1:22" x14ac:dyDescent="0.25">
      <c r="A229" s="61">
        <v>6</v>
      </c>
      <c r="B229" s="61" t="s">
        <v>288</v>
      </c>
      <c r="C229" s="29" t="s">
        <v>330</v>
      </c>
      <c r="D229" s="93" t="s">
        <v>331</v>
      </c>
      <c r="E229" s="83">
        <v>301</v>
      </c>
      <c r="F229" s="31">
        <v>32.17</v>
      </c>
      <c r="G229" s="31">
        <v>244.7</v>
      </c>
      <c r="H229" s="94">
        <v>0.38040000000000002</v>
      </c>
      <c r="I229" s="58">
        <v>0.70707500000000001</v>
      </c>
      <c r="J229" s="58">
        <v>1.5E-5</v>
      </c>
      <c r="K229" s="63">
        <v>0.7054456146411231</v>
      </c>
      <c r="L229" s="31">
        <v>1.5880000000000001</v>
      </c>
      <c r="M229" s="31">
        <v>9.6080000000000005</v>
      </c>
      <c r="N229" s="94">
        <v>0.1</v>
      </c>
      <c r="O229" s="58">
        <v>0.51261100000000004</v>
      </c>
      <c r="P229" s="58">
        <v>2.1999999999999999E-5</v>
      </c>
      <c r="Q229" s="59">
        <v>-0.52668744806250167</v>
      </c>
      <c r="R229" s="59">
        <v>-0.4916115912557194</v>
      </c>
      <c r="S229" s="59">
        <v>3.1874872850335847</v>
      </c>
      <c r="T229" s="36">
        <v>0.72441257362886902</v>
      </c>
      <c r="U229" s="36">
        <v>0.80408692978599594</v>
      </c>
      <c r="V229" s="61" t="s">
        <v>58</v>
      </c>
    </row>
    <row r="230" spans="1:22" x14ac:dyDescent="0.25">
      <c r="A230" s="61">
        <v>7</v>
      </c>
      <c r="B230" s="61" t="s">
        <v>288</v>
      </c>
      <c r="C230" s="29" t="s">
        <v>332</v>
      </c>
      <c r="D230" s="93" t="s">
        <v>331</v>
      </c>
      <c r="E230" s="83">
        <v>301</v>
      </c>
      <c r="F230" s="31">
        <v>20.68</v>
      </c>
      <c r="G230" s="31">
        <v>210.4</v>
      </c>
      <c r="H230" s="94">
        <v>0.28420000000000001</v>
      </c>
      <c r="I230" s="58">
        <v>0.70671899999999999</v>
      </c>
      <c r="J230" s="58">
        <v>1.5E-5</v>
      </c>
      <c r="K230" s="63">
        <v>0.70550167266300523</v>
      </c>
      <c r="L230" s="31">
        <v>1.621</v>
      </c>
      <c r="M230" s="31">
        <v>10.153</v>
      </c>
      <c r="N230" s="94">
        <v>9.6600000000000005E-2</v>
      </c>
      <c r="O230" s="58">
        <v>0.51265499999999997</v>
      </c>
      <c r="P230" s="58">
        <v>9.0000000000000002E-6</v>
      </c>
      <c r="Q230" s="59">
        <v>0.33161802285297526</v>
      </c>
      <c r="R230" s="59">
        <v>-0.50889679715302494</v>
      </c>
      <c r="S230" s="59">
        <v>4.1763842150237949</v>
      </c>
      <c r="T230" s="36">
        <v>0.64609305370004289</v>
      </c>
      <c r="U230" s="36">
        <v>0.72331610496830601</v>
      </c>
      <c r="V230" s="61" t="s">
        <v>58</v>
      </c>
    </row>
    <row r="231" spans="1:22" x14ac:dyDescent="0.25">
      <c r="A231" s="61">
        <v>8</v>
      </c>
      <c r="B231" s="61" t="s">
        <v>288</v>
      </c>
      <c r="C231" s="29" t="s">
        <v>333</v>
      </c>
      <c r="D231" s="93" t="s">
        <v>331</v>
      </c>
      <c r="E231" s="83">
        <v>301</v>
      </c>
      <c r="F231" s="31">
        <v>38.979999999999997</v>
      </c>
      <c r="G231" s="31">
        <v>397.5</v>
      </c>
      <c r="H231" s="94">
        <v>0.28370000000000001</v>
      </c>
      <c r="I231" s="58">
        <v>0.70641200000000004</v>
      </c>
      <c r="J231" s="58">
        <v>1.2E-5</v>
      </c>
      <c r="K231" s="63">
        <v>0.70519681433671566</v>
      </c>
      <c r="L231" s="31">
        <v>1.7290000000000001</v>
      </c>
      <c r="M231" s="31">
        <v>10.37</v>
      </c>
      <c r="N231" s="94">
        <v>0.1009</v>
      </c>
      <c r="O231" s="58">
        <v>0.51267600000000002</v>
      </c>
      <c r="P231" s="58">
        <v>9.0000000000000002E-6</v>
      </c>
      <c r="Q231" s="59">
        <v>0.74126381579109335</v>
      </c>
      <c r="R231" s="59">
        <v>-0.48703609557702088</v>
      </c>
      <c r="S231" s="59">
        <v>4.4208702214850444</v>
      </c>
      <c r="T231" s="36">
        <v>0.64231742070230813</v>
      </c>
      <c r="U231" s="36">
        <v>0.70335255197908886</v>
      </c>
      <c r="V231" s="61" t="s">
        <v>58</v>
      </c>
    </row>
    <row r="232" spans="1:22" x14ac:dyDescent="0.25">
      <c r="A232" s="61">
        <v>9</v>
      </c>
      <c r="B232" s="61" t="s">
        <v>288</v>
      </c>
      <c r="C232" s="29" t="s">
        <v>334</v>
      </c>
      <c r="D232" s="93" t="s">
        <v>331</v>
      </c>
      <c r="E232" s="83">
        <v>301</v>
      </c>
      <c r="F232" s="31">
        <v>40.25</v>
      </c>
      <c r="G232" s="31">
        <v>274.3</v>
      </c>
      <c r="H232" s="94">
        <v>0.42449999999999999</v>
      </c>
      <c r="I232" s="58">
        <v>0.70712600000000003</v>
      </c>
      <c r="J232" s="58">
        <v>1.5999999999999999E-5</v>
      </c>
      <c r="K232" s="63">
        <v>0.70530771901986533</v>
      </c>
      <c r="L232" s="31">
        <v>1.6639999999999999</v>
      </c>
      <c r="M232" s="31">
        <v>21.831</v>
      </c>
      <c r="N232" s="94">
        <v>4.6100000000000002E-2</v>
      </c>
      <c r="O232" s="58">
        <v>0.51265099999999997</v>
      </c>
      <c r="P232" s="58">
        <v>1.0000000000000001E-5</v>
      </c>
      <c r="Q232" s="59">
        <v>0.25359025277005287</v>
      </c>
      <c r="R232" s="59">
        <v>-0.76563294356888667</v>
      </c>
      <c r="S232" s="59">
        <v>6.0380237047273493</v>
      </c>
      <c r="T232" s="36">
        <v>0.45511469177940372</v>
      </c>
      <c r="U232" s="36">
        <v>0.57104208504802467</v>
      </c>
      <c r="V232" s="61" t="s">
        <v>58</v>
      </c>
    </row>
    <row r="233" spans="1:22" x14ac:dyDescent="0.25">
      <c r="A233" s="61">
        <v>10</v>
      </c>
      <c r="B233" s="61" t="s">
        <v>288</v>
      </c>
      <c r="C233" s="29" t="s">
        <v>335</v>
      </c>
      <c r="D233" s="93" t="s">
        <v>331</v>
      </c>
      <c r="E233" s="83">
        <v>301</v>
      </c>
      <c r="F233" s="31">
        <v>33.47</v>
      </c>
      <c r="G233" s="31">
        <v>251.2</v>
      </c>
      <c r="H233" s="94">
        <v>0.38550000000000001</v>
      </c>
      <c r="I233" s="58">
        <v>0.70708000000000004</v>
      </c>
      <c r="J233" s="58">
        <v>1.5E-5</v>
      </c>
      <c r="K233" s="63">
        <v>0.70542876956927703</v>
      </c>
      <c r="L233" s="31">
        <v>2.113</v>
      </c>
      <c r="M233" s="31">
        <v>13.581</v>
      </c>
      <c r="N233" s="94">
        <v>9.4100000000000003E-2</v>
      </c>
      <c r="O233" s="58">
        <v>0.51258800000000004</v>
      </c>
      <c r="P233" s="58">
        <v>9.0000000000000002E-6</v>
      </c>
      <c r="Q233" s="59">
        <v>-0.97534712604208096</v>
      </c>
      <c r="R233" s="59">
        <v>-0.52160650737163194</v>
      </c>
      <c r="S233" s="59">
        <v>2.9654421978013361</v>
      </c>
      <c r="T233" s="36">
        <v>0.7180160561775274</v>
      </c>
      <c r="U233" s="36">
        <v>0.82220154928827272</v>
      </c>
      <c r="V233" s="61" t="s">
        <v>58</v>
      </c>
    </row>
    <row r="234" spans="1:22" x14ac:dyDescent="0.25">
      <c r="A234" s="61">
        <v>11</v>
      </c>
      <c r="B234" s="28" t="s">
        <v>31</v>
      </c>
      <c r="C234" s="28" t="s">
        <v>336</v>
      </c>
      <c r="D234" s="65" t="s">
        <v>337</v>
      </c>
      <c r="E234" s="30">
        <v>316</v>
      </c>
      <c r="F234" s="35" t="s">
        <v>37</v>
      </c>
      <c r="G234" s="35" t="s">
        <v>37</v>
      </c>
      <c r="H234" s="35" t="s">
        <v>37</v>
      </c>
      <c r="I234" s="35" t="s">
        <v>37</v>
      </c>
      <c r="J234" s="35" t="s">
        <v>37</v>
      </c>
      <c r="K234" s="34" t="s">
        <v>37</v>
      </c>
      <c r="L234" s="35">
        <v>5.8040000000000003</v>
      </c>
      <c r="M234" s="35">
        <v>26.8</v>
      </c>
      <c r="N234" s="34">
        <v>0.13049474555986745</v>
      </c>
      <c r="O234" s="28">
        <v>0.51267209793682267</v>
      </c>
      <c r="P234" s="58">
        <v>9.0000000000000002E-6</v>
      </c>
      <c r="Q234" s="35">
        <v>0.66514649367910295</v>
      </c>
      <c r="R234" s="35">
        <v>-0.32989688507459036</v>
      </c>
      <c r="S234" s="35">
        <v>3.286453473798634</v>
      </c>
      <c r="T234" s="36">
        <v>0.87782579284562368</v>
      </c>
      <c r="U234" s="36">
        <v>0.80443656661159224</v>
      </c>
      <c r="V234" s="75" t="s">
        <v>124</v>
      </c>
    </row>
    <row r="235" spans="1:22" x14ac:dyDescent="0.25">
      <c r="A235" s="61">
        <v>12</v>
      </c>
      <c r="B235" s="28" t="s">
        <v>31</v>
      </c>
      <c r="C235" s="28" t="s">
        <v>338</v>
      </c>
      <c r="D235" s="65" t="s">
        <v>337</v>
      </c>
      <c r="E235" s="30">
        <v>316</v>
      </c>
      <c r="F235" s="35" t="s">
        <v>37</v>
      </c>
      <c r="G235" s="35" t="s">
        <v>37</v>
      </c>
      <c r="H235" s="35" t="s">
        <v>37</v>
      </c>
      <c r="I235" s="35" t="s">
        <v>37</v>
      </c>
      <c r="J235" s="35" t="s">
        <v>37</v>
      </c>
      <c r="K235" s="34" t="s">
        <v>37</v>
      </c>
      <c r="L235" s="35">
        <v>3.1640000000000001</v>
      </c>
      <c r="M235" s="35">
        <v>14.44</v>
      </c>
      <c r="N235" s="34">
        <v>0.13737419702120787</v>
      </c>
      <c r="O235" s="28">
        <v>0.51250969853934014</v>
      </c>
      <c r="P235" s="58">
        <v>6.9999999999999999E-6</v>
      </c>
      <c r="Q235" s="35">
        <v>-2.5027692184331762</v>
      </c>
      <c r="R235" s="35">
        <v>-0.32201777393559994</v>
      </c>
      <c r="S235" s="35">
        <v>5.3427579769227407E-2</v>
      </c>
      <c r="T235" s="36">
        <v>1.2807217355042047</v>
      </c>
      <c r="U235" s="36">
        <v>1.0854990440506642</v>
      </c>
      <c r="V235" s="75" t="s">
        <v>124</v>
      </c>
    </row>
    <row r="236" spans="1:22" x14ac:dyDescent="0.25">
      <c r="A236" s="61">
        <v>13</v>
      </c>
      <c r="B236" s="28" t="s">
        <v>31</v>
      </c>
      <c r="C236" s="65" t="s">
        <v>339</v>
      </c>
      <c r="D236" s="65" t="s">
        <v>340</v>
      </c>
      <c r="E236" s="61">
        <v>302</v>
      </c>
      <c r="F236" s="31">
        <v>100</v>
      </c>
      <c r="G236" s="31">
        <v>487</v>
      </c>
      <c r="H236" s="94">
        <v>0.59597999999999995</v>
      </c>
      <c r="I236" s="58">
        <v>0.70775699999999997</v>
      </c>
      <c r="J236" s="83" t="s">
        <v>224</v>
      </c>
      <c r="K236" s="63">
        <v>0.70520000000000005</v>
      </c>
      <c r="L236" s="35">
        <v>2.63</v>
      </c>
      <c r="M236" s="35">
        <v>14.49</v>
      </c>
      <c r="N236" s="34">
        <v>0.10977000000000001</v>
      </c>
      <c r="O236" s="28">
        <v>0.51240200000000002</v>
      </c>
      <c r="P236" s="83" t="s">
        <v>224</v>
      </c>
      <c r="Q236" s="35">
        <f t="shared" ref="Q236:Q274" si="16">(O236/0.512638-1)*10000</f>
        <v>-4.6036384349190662</v>
      </c>
      <c r="R236" s="35">
        <f t="shared" ref="R236:R274" si="17">N236/0.1967-1</f>
        <v>-0.44194204372140311</v>
      </c>
      <c r="S236" s="35">
        <v>2.95</v>
      </c>
      <c r="T236" s="28">
        <v>0.78200000000000003</v>
      </c>
      <c r="U236" s="28">
        <v>0.82399999999999995</v>
      </c>
      <c r="V236" s="61" t="s">
        <v>341</v>
      </c>
    </row>
    <row r="237" spans="1:22" x14ac:dyDescent="0.25">
      <c r="A237" s="61">
        <v>14</v>
      </c>
      <c r="B237" s="28" t="s">
        <v>31</v>
      </c>
      <c r="C237" s="65" t="s">
        <v>342</v>
      </c>
      <c r="D237" s="65" t="s">
        <v>340</v>
      </c>
      <c r="E237" s="61">
        <v>302</v>
      </c>
      <c r="F237" s="31">
        <v>91</v>
      </c>
      <c r="G237" s="31">
        <v>577</v>
      </c>
      <c r="H237" s="94">
        <v>0.45717999999999998</v>
      </c>
      <c r="I237" s="58">
        <v>0.70727799999999996</v>
      </c>
      <c r="J237" s="83" t="s">
        <v>224</v>
      </c>
      <c r="K237" s="63">
        <v>0.70530000000000004</v>
      </c>
      <c r="L237" s="35">
        <v>2.63</v>
      </c>
      <c r="M237" s="35">
        <v>14.18</v>
      </c>
      <c r="N237" s="34">
        <v>0.11214</v>
      </c>
      <c r="O237" s="28">
        <v>0.51243300000000003</v>
      </c>
      <c r="P237" s="83" t="s">
        <v>224</v>
      </c>
      <c r="Q237" s="35">
        <f t="shared" si="16"/>
        <v>-3.9989232167725319</v>
      </c>
      <c r="R237" s="35">
        <f t="shared" si="17"/>
        <v>-0.42989323843416372</v>
      </c>
      <c r="S237" s="35">
        <v>3.56</v>
      </c>
      <c r="T237" s="28">
        <v>0.746</v>
      </c>
      <c r="U237" s="28">
        <v>0.77400000000000002</v>
      </c>
      <c r="V237" s="61" t="s">
        <v>341</v>
      </c>
    </row>
    <row r="238" spans="1:22" x14ac:dyDescent="0.25">
      <c r="A238" s="61">
        <v>15</v>
      </c>
      <c r="B238" s="28" t="s">
        <v>31</v>
      </c>
      <c r="C238" s="65" t="s">
        <v>343</v>
      </c>
      <c r="D238" s="65" t="s">
        <v>340</v>
      </c>
      <c r="E238" s="61">
        <v>302</v>
      </c>
      <c r="F238" s="31">
        <v>104</v>
      </c>
      <c r="G238" s="31">
        <v>447</v>
      </c>
      <c r="H238" s="94">
        <v>0.67215000000000003</v>
      </c>
      <c r="I238" s="58">
        <v>0.70845100000000005</v>
      </c>
      <c r="J238" s="83" t="s">
        <v>224</v>
      </c>
      <c r="K238" s="63">
        <v>0.7056</v>
      </c>
      <c r="L238" s="35">
        <v>3.26</v>
      </c>
      <c r="M238" s="35">
        <v>20</v>
      </c>
      <c r="N238" s="34">
        <v>9.8619999999999999E-2</v>
      </c>
      <c r="O238" s="28">
        <v>0.51239500000000004</v>
      </c>
      <c r="P238" s="83" t="s">
        <v>224</v>
      </c>
      <c r="Q238" s="35">
        <f t="shared" si="16"/>
        <v>-4.7401870325647355</v>
      </c>
      <c r="R238" s="35">
        <f t="shared" si="17"/>
        <v>-0.49862735129639046</v>
      </c>
      <c r="S238" s="35">
        <v>2.82</v>
      </c>
      <c r="T238" s="28">
        <v>0.745</v>
      </c>
      <c r="U238" s="28">
        <v>0.83499999999999996</v>
      </c>
      <c r="V238" s="61" t="s">
        <v>341</v>
      </c>
    </row>
    <row r="239" spans="1:22" x14ac:dyDescent="0.25">
      <c r="A239" s="61">
        <v>16</v>
      </c>
      <c r="B239" s="28" t="s">
        <v>31</v>
      </c>
      <c r="C239" s="65" t="s">
        <v>344</v>
      </c>
      <c r="D239" s="65" t="s">
        <v>340</v>
      </c>
      <c r="E239" s="61">
        <v>302</v>
      </c>
      <c r="F239" s="31">
        <v>110</v>
      </c>
      <c r="G239" s="31">
        <v>146</v>
      </c>
      <c r="H239" s="94">
        <v>2.1869100000000001</v>
      </c>
      <c r="I239" s="58">
        <v>0.71482500000000004</v>
      </c>
      <c r="J239" s="83" t="s">
        <v>224</v>
      </c>
      <c r="K239" s="63">
        <v>0.70550000000000002</v>
      </c>
      <c r="L239" s="35">
        <v>2.52</v>
      </c>
      <c r="M239" s="35">
        <v>14.08</v>
      </c>
      <c r="N239" s="34">
        <v>0.10843999999999999</v>
      </c>
      <c r="O239" s="28">
        <v>0.51242399999999999</v>
      </c>
      <c r="P239" s="83" t="s">
        <v>224</v>
      </c>
      <c r="Q239" s="35">
        <f t="shared" si="16"/>
        <v>-4.1744856994618829</v>
      </c>
      <c r="R239" s="35">
        <f t="shared" si="17"/>
        <v>-0.44870360955770217</v>
      </c>
      <c r="S239" s="35">
        <v>3.4</v>
      </c>
      <c r="T239" s="28">
        <v>0.74299999999999999</v>
      </c>
      <c r="U239" s="28">
        <v>0.78800000000000003</v>
      </c>
      <c r="V239" s="61" t="s">
        <v>341</v>
      </c>
    </row>
    <row r="240" spans="1:22" x14ac:dyDescent="0.25">
      <c r="A240" s="61">
        <v>17</v>
      </c>
      <c r="B240" s="28" t="s">
        <v>31</v>
      </c>
      <c r="C240" s="65" t="s">
        <v>345</v>
      </c>
      <c r="D240" s="65" t="s">
        <v>340</v>
      </c>
      <c r="E240" s="61">
        <v>302</v>
      </c>
      <c r="F240" s="31">
        <v>115</v>
      </c>
      <c r="G240" s="31">
        <v>206</v>
      </c>
      <c r="H240" s="94">
        <v>1.6166</v>
      </c>
      <c r="I240" s="58">
        <v>0.71200200000000002</v>
      </c>
      <c r="J240" s="83" t="s">
        <v>224</v>
      </c>
      <c r="K240" s="63">
        <v>0.70509999999999995</v>
      </c>
      <c r="L240" s="35">
        <v>2.31</v>
      </c>
      <c r="M240" s="35">
        <v>13.27</v>
      </c>
      <c r="N240" s="34">
        <v>0.10552</v>
      </c>
      <c r="O240" s="28">
        <v>0.51242399999999999</v>
      </c>
      <c r="P240" s="83" t="s">
        <v>224</v>
      </c>
      <c r="Q240" s="35">
        <f t="shared" si="16"/>
        <v>-4.1744856994618829</v>
      </c>
      <c r="R240" s="35">
        <f t="shared" si="17"/>
        <v>-0.46354855109303506</v>
      </c>
      <c r="S240" s="35">
        <v>3.39</v>
      </c>
      <c r="T240" s="28">
        <v>0.73199999999999998</v>
      </c>
      <c r="U240" s="28">
        <v>0.78800000000000003</v>
      </c>
      <c r="V240" s="61" t="s">
        <v>341</v>
      </c>
    </row>
    <row r="241" spans="1:22" x14ac:dyDescent="0.25">
      <c r="A241" s="61">
        <v>18</v>
      </c>
      <c r="B241" s="28" t="s">
        <v>31</v>
      </c>
      <c r="C241" s="28" t="s">
        <v>346</v>
      </c>
      <c r="D241" s="28" t="s">
        <v>347</v>
      </c>
      <c r="E241" s="61">
        <v>306</v>
      </c>
      <c r="F241" s="31">
        <v>41.39</v>
      </c>
      <c r="G241" s="31">
        <v>319.2</v>
      </c>
      <c r="H241" s="94">
        <v>0.38940000000000002</v>
      </c>
      <c r="I241" s="58">
        <v>0.70758500000000002</v>
      </c>
      <c r="J241" s="58">
        <v>6.0000000000000002E-6</v>
      </c>
      <c r="K241" s="63">
        <v>0.70589999999999997</v>
      </c>
      <c r="L241" s="35">
        <v>1.756</v>
      </c>
      <c r="M241" s="35">
        <v>10.98</v>
      </c>
      <c r="N241" s="34">
        <v>9.74E-2</v>
      </c>
      <c r="O241" s="28">
        <v>0.512486</v>
      </c>
      <c r="P241" s="58">
        <v>6.0000000000000002E-6</v>
      </c>
      <c r="Q241" s="35">
        <f t="shared" si="16"/>
        <v>-2.9650552631688143</v>
      </c>
      <c r="R241" s="35">
        <f t="shared" si="17"/>
        <v>-0.50482968988307064</v>
      </c>
      <c r="S241" s="35">
        <v>0.91</v>
      </c>
      <c r="T241" s="95">
        <v>0.87200535212618813</v>
      </c>
      <c r="U241" s="95">
        <v>0.993822328906107</v>
      </c>
      <c r="V241" s="61" t="s">
        <v>348</v>
      </c>
    </row>
    <row r="242" spans="1:22" x14ac:dyDescent="0.25">
      <c r="A242" s="61">
        <v>19</v>
      </c>
      <c r="B242" s="28" t="s">
        <v>31</v>
      </c>
      <c r="C242" s="93" t="s">
        <v>349</v>
      </c>
      <c r="D242" s="28" t="s">
        <v>347</v>
      </c>
      <c r="E242" s="61">
        <v>306</v>
      </c>
      <c r="F242" s="31">
        <v>50.36</v>
      </c>
      <c r="G242" s="31">
        <v>272.10000000000002</v>
      </c>
      <c r="H242" s="94">
        <v>0.53869999999999996</v>
      </c>
      <c r="I242" s="58">
        <v>0.70806100000000005</v>
      </c>
      <c r="J242" s="58">
        <v>9.0000000000000002E-6</v>
      </c>
      <c r="K242" s="63">
        <v>0.70569999999999999</v>
      </c>
      <c r="L242" s="35">
        <v>2.0150000000000001</v>
      </c>
      <c r="M242" s="35">
        <v>12.59</v>
      </c>
      <c r="N242" s="34">
        <v>9.5799999999999996E-2</v>
      </c>
      <c r="O242" s="28">
        <v>0.51247900000000002</v>
      </c>
      <c r="P242" s="58">
        <v>9.0000000000000002E-6</v>
      </c>
      <c r="Q242" s="35">
        <f t="shared" si="16"/>
        <v>-3.1016038608144836</v>
      </c>
      <c r="R242" s="35">
        <f t="shared" si="17"/>
        <v>-0.51296390442297923</v>
      </c>
      <c r="S242" s="35">
        <v>0.84</v>
      </c>
      <c r="T242" s="95">
        <v>0.86922717895939805</v>
      </c>
      <c r="U242" s="95">
        <v>0.99985872309005974</v>
      </c>
      <c r="V242" s="61" t="s">
        <v>348</v>
      </c>
    </row>
    <row r="243" spans="1:22" x14ac:dyDescent="0.25">
      <c r="A243" s="61">
        <v>20</v>
      </c>
      <c r="B243" s="28" t="s">
        <v>31</v>
      </c>
      <c r="C243" s="93" t="s">
        <v>350</v>
      </c>
      <c r="D243" s="28" t="s">
        <v>347</v>
      </c>
      <c r="E243" s="61">
        <v>306</v>
      </c>
      <c r="F243" s="31">
        <v>75.08</v>
      </c>
      <c r="G243" s="31">
        <v>217.4</v>
      </c>
      <c r="H243" s="94">
        <v>1.032</v>
      </c>
      <c r="I243" s="58">
        <v>0.71041299999999996</v>
      </c>
      <c r="J243" s="58">
        <v>7.9999999999999996E-6</v>
      </c>
      <c r="K243" s="63">
        <v>0.70589999999999997</v>
      </c>
      <c r="L243" s="35">
        <v>2.3079999999999998</v>
      </c>
      <c r="M243" s="35">
        <v>11.43</v>
      </c>
      <c r="N243" s="34">
        <v>0.1207</v>
      </c>
      <c r="O243" s="28">
        <v>0.51253099999999996</v>
      </c>
      <c r="P243" s="58">
        <v>6.9999999999999999E-6</v>
      </c>
      <c r="Q243" s="35">
        <f t="shared" si="16"/>
        <v>-2.0872428497320517</v>
      </c>
      <c r="R243" s="35">
        <f t="shared" si="17"/>
        <v>-0.38637519064565329</v>
      </c>
      <c r="S243" s="35">
        <v>0.88</v>
      </c>
      <c r="T243" s="95">
        <v>1.0165307153747987</v>
      </c>
      <c r="U243" s="95">
        <v>0.99648770051507474</v>
      </c>
      <c r="V243" s="61" t="s">
        <v>348</v>
      </c>
    </row>
    <row r="244" spans="1:22" x14ac:dyDescent="0.25">
      <c r="A244" s="61">
        <v>21</v>
      </c>
      <c r="B244" s="28" t="s">
        <v>23</v>
      </c>
      <c r="C244" s="61" t="s">
        <v>351</v>
      </c>
      <c r="D244" s="29" t="s">
        <v>25</v>
      </c>
      <c r="E244" s="28">
        <v>315</v>
      </c>
      <c r="F244" s="35">
        <v>146</v>
      </c>
      <c r="G244" s="35">
        <v>146</v>
      </c>
      <c r="H244" s="53">
        <v>2.88903</v>
      </c>
      <c r="I244" s="62">
        <v>0.71857000000000004</v>
      </c>
      <c r="J244" s="58">
        <v>5.0000000000000004E-6</v>
      </c>
      <c r="K244" s="57">
        <v>0.70562000000000002</v>
      </c>
      <c r="L244" s="96">
        <v>6.25</v>
      </c>
      <c r="M244" s="96">
        <v>28.53</v>
      </c>
      <c r="N244" s="57">
        <v>0.13253000000000001</v>
      </c>
      <c r="O244" s="40">
        <v>0.51251999999999998</v>
      </c>
      <c r="P244" s="58">
        <v>9.9999999999999995E-7</v>
      </c>
      <c r="Q244" s="35">
        <f t="shared" si="16"/>
        <v>-2.3018192174606433</v>
      </c>
      <c r="R244" s="35">
        <f t="shared" si="17"/>
        <v>-0.32623284189120483</v>
      </c>
      <c r="S244" s="35">
        <v>0.3</v>
      </c>
      <c r="T244" s="36">
        <v>1.1850988183545352</v>
      </c>
      <c r="U244" s="36">
        <v>1.0530351737178596</v>
      </c>
      <c r="V244" s="75" t="s">
        <v>225</v>
      </c>
    </row>
    <row r="245" spans="1:22" x14ac:dyDescent="0.25">
      <c r="A245" s="61">
        <v>22</v>
      </c>
      <c r="B245" s="28" t="s">
        <v>23</v>
      </c>
      <c r="C245" s="61" t="s">
        <v>352</v>
      </c>
      <c r="D245" s="29" t="s">
        <v>25</v>
      </c>
      <c r="E245" s="28">
        <v>315</v>
      </c>
      <c r="F245" s="35">
        <v>137</v>
      </c>
      <c r="G245" s="35">
        <v>155</v>
      </c>
      <c r="H245" s="53">
        <v>2.5689000000000002</v>
      </c>
      <c r="I245" s="62">
        <v>0.71719999999999995</v>
      </c>
      <c r="J245" s="58">
        <v>3.0000000000000001E-6</v>
      </c>
      <c r="K245" s="57">
        <v>0.70568699999999995</v>
      </c>
      <c r="L245" s="96">
        <v>6.3</v>
      </c>
      <c r="M245" s="96">
        <v>28.65</v>
      </c>
      <c r="N245" s="57">
        <v>0.13300000000000001</v>
      </c>
      <c r="O245" s="40">
        <v>0.51251000000000002</v>
      </c>
      <c r="P245" s="58">
        <v>9.9999999999999995E-7</v>
      </c>
      <c r="Q245" s="35">
        <f t="shared" si="16"/>
        <v>-2.4968886426679493</v>
      </c>
      <c r="R245" s="35">
        <f t="shared" si="17"/>
        <v>-0.32384341637010672</v>
      </c>
      <c r="S245" s="35">
        <v>0.1</v>
      </c>
      <c r="T245" s="36">
        <v>1.210836904248203</v>
      </c>
      <c r="U245" s="36">
        <v>1.0704765168968584</v>
      </c>
      <c r="V245" s="75" t="s">
        <v>225</v>
      </c>
    </row>
    <row r="246" spans="1:22" x14ac:dyDescent="0.25">
      <c r="A246" s="61">
        <v>23</v>
      </c>
      <c r="B246" s="28" t="s">
        <v>23</v>
      </c>
      <c r="C246" s="61" t="s">
        <v>353</v>
      </c>
      <c r="D246" s="29" t="s">
        <v>25</v>
      </c>
      <c r="E246" s="28">
        <v>315</v>
      </c>
      <c r="F246" s="35">
        <v>113</v>
      </c>
      <c r="G246" s="35">
        <v>225</v>
      </c>
      <c r="H246" s="53">
        <v>1.4577100000000001</v>
      </c>
      <c r="I246" s="62">
        <v>0.71064000000000005</v>
      </c>
      <c r="J246" s="58">
        <v>3.9999999999999998E-6</v>
      </c>
      <c r="K246" s="57">
        <v>0.70410300000000003</v>
      </c>
      <c r="L246" s="96">
        <v>5.27</v>
      </c>
      <c r="M246" s="96">
        <v>19.84</v>
      </c>
      <c r="N246" s="57">
        <v>0.16069</v>
      </c>
      <c r="O246" s="40">
        <v>0.51268999999999998</v>
      </c>
      <c r="P246" s="58">
        <v>9.9999999999999995E-7</v>
      </c>
      <c r="Q246" s="35">
        <f t="shared" si="16"/>
        <v>1.0143610110824319</v>
      </c>
      <c r="R246" s="35">
        <f t="shared" si="17"/>
        <v>-0.1830706659888155</v>
      </c>
      <c r="S246" s="35">
        <v>2.5</v>
      </c>
      <c r="T246" s="36">
        <v>1.3261092064321389</v>
      </c>
      <c r="U246" s="36">
        <v>0.87495369474216322</v>
      </c>
      <c r="V246" s="75" t="s">
        <v>225</v>
      </c>
    </row>
    <row r="247" spans="1:22" x14ac:dyDescent="0.25">
      <c r="A247" s="61">
        <v>24</v>
      </c>
      <c r="B247" s="28" t="s">
        <v>23</v>
      </c>
      <c r="C247" s="61" t="s">
        <v>354</v>
      </c>
      <c r="D247" s="29" t="s">
        <v>25</v>
      </c>
      <c r="E247" s="28">
        <v>315</v>
      </c>
      <c r="F247" s="35">
        <v>162</v>
      </c>
      <c r="G247" s="35">
        <v>201</v>
      </c>
      <c r="H247" s="53">
        <v>2.3351299999999999</v>
      </c>
      <c r="I247" s="62">
        <v>0.71421999999999997</v>
      </c>
      <c r="J247" s="58">
        <v>3.0000000000000001E-6</v>
      </c>
      <c r="K247" s="57">
        <v>0.70374800000000004</v>
      </c>
      <c r="L247" s="96">
        <v>7.5</v>
      </c>
      <c r="M247" s="96">
        <v>31.94</v>
      </c>
      <c r="N247" s="57">
        <v>0.14193</v>
      </c>
      <c r="O247" s="40">
        <v>0.51266999999999996</v>
      </c>
      <c r="P247" s="58">
        <v>5.0000000000000004E-6</v>
      </c>
      <c r="Q247" s="35">
        <f t="shared" si="16"/>
        <v>0.62422216066559955</v>
      </c>
      <c r="R247" s="35">
        <f t="shared" si="17"/>
        <v>-0.27844433146924252</v>
      </c>
      <c r="S247" s="35">
        <v>2.9</v>
      </c>
      <c r="T247" s="36">
        <v>1.022068913612447</v>
      </c>
      <c r="U247" s="36">
        <v>0.84520123650078327</v>
      </c>
      <c r="V247" s="75" t="s">
        <v>225</v>
      </c>
    </row>
    <row r="248" spans="1:22" x14ac:dyDescent="0.25">
      <c r="A248" s="61">
        <v>25</v>
      </c>
      <c r="B248" s="28" t="s">
        <v>23</v>
      </c>
      <c r="C248" s="61" t="s">
        <v>355</v>
      </c>
      <c r="D248" s="29" t="s">
        <v>25</v>
      </c>
      <c r="E248" s="28">
        <v>315</v>
      </c>
      <c r="F248" s="35">
        <v>200</v>
      </c>
      <c r="G248" s="35">
        <v>220</v>
      </c>
      <c r="H248" s="53">
        <v>2.6243500000000002</v>
      </c>
      <c r="I248" s="62">
        <v>0.71477999999999997</v>
      </c>
      <c r="J248" s="58">
        <v>3.9999999999999998E-6</v>
      </c>
      <c r="K248" s="57">
        <v>0.70301199999999997</v>
      </c>
      <c r="L248" s="96">
        <v>4.3600000000000003</v>
      </c>
      <c r="M248" s="96">
        <v>17.86</v>
      </c>
      <c r="N248" s="57">
        <v>0.14774999999999999</v>
      </c>
      <c r="O248" s="40">
        <v>0.51268999999999998</v>
      </c>
      <c r="P248" s="58">
        <v>3.9999999999999998E-6</v>
      </c>
      <c r="Q248" s="35">
        <f t="shared" si="16"/>
        <v>1.0143610110824319</v>
      </c>
      <c r="R248" s="35">
        <f t="shared" si="17"/>
        <v>-0.24885612608032548</v>
      </c>
      <c r="S248" s="35">
        <v>2.9</v>
      </c>
      <c r="T248" s="36">
        <v>1.0660302567096454</v>
      </c>
      <c r="U248" s="36">
        <v>0.83246590893202388</v>
      </c>
      <c r="V248" s="75" t="s">
        <v>225</v>
      </c>
    </row>
    <row r="249" spans="1:22" x14ac:dyDescent="0.25">
      <c r="A249" s="61">
        <v>26</v>
      </c>
      <c r="B249" s="28" t="s">
        <v>23</v>
      </c>
      <c r="C249" s="61" t="s">
        <v>356</v>
      </c>
      <c r="D249" s="29" t="s">
        <v>25</v>
      </c>
      <c r="E249" s="28">
        <v>315</v>
      </c>
      <c r="F249" s="35">
        <v>259</v>
      </c>
      <c r="G249" s="35">
        <v>116</v>
      </c>
      <c r="H249" s="53">
        <v>6.4392699999999996</v>
      </c>
      <c r="I249" s="62">
        <v>0.73006000000000004</v>
      </c>
      <c r="J249" s="58">
        <v>5.0000000000000004E-6</v>
      </c>
      <c r="K249" s="57">
        <v>0.70119200000000004</v>
      </c>
      <c r="L249" s="96">
        <v>9.77</v>
      </c>
      <c r="M249" s="96">
        <v>36.1</v>
      </c>
      <c r="N249" s="57">
        <v>0.19214999999999999</v>
      </c>
      <c r="O249" s="40">
        <v>0.51280999999999999</v>
      </c>
      <c r="P249" s="58">
        <v>6.9999999999999999E-6</v>
      </c>
      <c r="Q249" s="35">
        <f t="shared" si="16"/>
        <v>3.3551941135834262</v>
      </c>
      <c r="R249" s="35">
        <f t="shared" si="17"/>
        <v>-2.3131672597864861E-2</v>
      </c>
      <c r="S249" s="35">
        <v>3.5</v>
      </c>
      <c r="T249" s="36">
        <v>2.415838710114651</v>
      </c>
      <c r="U249" s="36">
        <v>0.78717544358649449</v>
      </c>
      <c r="V249" s="75" t="s">
        <v>225</v>
      </c>
    </row>
    <row r="250" spans="1:22" x14ac:dyDescent="0.25">
      <c r="A250" s="61">
        <v>27</v>
      </c>
      <c r="B250" s="28" t="s">
        <v>23</v>
      </c>
      <c r="C250" s="61" t="s">
        <v>357</v>
      </c>
      <c r="D250" s="29" t="s">
        <v>25</v>
      </c>
      <c r="E250" s="28">
        <v>315</v>
      </c>
      <c r="F250" s="35">
        <v>236</v>
      </c>
      <c r="G250" s="35">
        <v>73</v>
      </c>
      <c r="H250" s="53">
        <v>9.4414999999999996</v>
      </c>
      <c r="I250" s="62">
        <v>0.74326999999999999</v>
      </c>
      <c r="J250" s="58">
        <v>3.0000000000000001E-6</v>
      </c>
      <c r="K250" s="57">
        <v>0.70094800000000002</v>
      </c>
      <c r="L250" s="96">
        <v>4.53</v>
      </c>
      <c r="M250" s="96">
        <v>14.45</v>
      </c>
      <c r="N250" s="57">
        <v>0.18948999999999999</v>
      </c>
      <c r="O250" s="40">
        <v>0.51273999999999997</v>
      </c>
      <c r="P250" s="58">
        <v>6.9999999999999999E-6</v>
      </c>
      <c r="Q250" s="35">
        <f t="shared" si="16"/>
        <v>1.9897081371245129</v>
      </c>
      <c r="R250" s="35">
        <f t="shared" si="17"/>
        <v>-3.6654804270462749E-2</v>
      </c>
      <c r="S250" s="35">
        <v>2.2000000000000002</v>
      </c>
      <c r="T250" s="36">
        <v>2.5889997629048249</v>
      </c>
      <c r="U250" s="36">
        <v>0.88990476444333733</v>
      </c>
      <c r="V250" s="75" t="s">
        <v>225</v>
      </c>
    </row>
    <row r="251" spans="1:22" x14ac:dyDescent="0.25">
      <c r="A251" s="61">
        <v>28</v>
      </c>
      <c r="B251" s="28" t="s">
        <v>23</v>
      </c>
      <c r="C251" s="61" t="s">
        <v>358</v>
      </c>
      <c r="D251" s="29" t="s">
        <v>25</v>
      </c>
      <c r="E251" s="28">
        <v>302</v>
      </c>
      <c r="F251" s="35">
        <v>200</v>
      </c>
      <c r="G251" s="35">
        <v>73</v>
      </c>
      <c r="H251" s="53">
        <v>7.9524800000000004</v>
      </c>
      <c r="I251" s="62">
        <v>0.79113</v>
      </c>
      <c r="J251" s="58">
        <v>3.0000000000000001E-6</v>
      </c>
      <c r="K251" s="57">
        <v>0.75695299999999999</v>
      </c>
      <c r="L251" s="96">
        <v>6.9</v>
      </c>
      <c r="M251" s="96">
        <v>32.44</v>
      </c>
      <c r="N251" s="57">
        <v>0.12859699999999999</v>
      </c>
      <c r="O251" s="40">
        <v>0.512521</v>
      </c>
      <c r="P251" s="58">
        <v>6.0000000000000002E-6</v>
      </c>
      <c r="Q251" s="35">
        <f t="shared" si="16"/>
        <v>-2.2823122749393576</v>
      </c>
      <c r="R251" s="35">
        <f t="shared" si="17"/>
        <v>-0.34622775800711758</v>
      </c>
      <c r="S251" s="35">
        <v>0.3</v>
      </c>
      <c r="T251" s="36">
        <v>1.128615679714333</v>
      </c>
      <c r="U251" s="36">
        <v>1.0371117469007001</v>
      </c>
      <c r="V251" s="75" t="s">
        <v>225</v>
      </c>
    </row>
    <row r="252" spans="1:22" x14ac:dyDescent="0.25">
      <c r="A252" s="61">
        <v>29</v>
      </c>
      <c r="B252" s="28" t="s">
        <v>23</v>
      </c>
      <c r="C252" s="61" t="s">
        <v>359</v>
      </c>
      <c r="D252" s="29" t="s">
        <v>25</v>
      </c>
      <c r="E252" s="28">
        <v>302</v>
      </c>
      <c r="F252" s="35">
        <v>234</v>
      </c>
      <c r="G252" s="35">
        <v>33</v>
      </c>
      <c r="H252" s="53">
        <v>20.648759999999999</v>
      </c>
      <c r="I252" s="62">
        <v>0.73863000000000001</v>
      </c>
      <c r="J252" s="58">
        <v>3.9999999999999998E-6</v>
      </c>
      <c r="K252" s="57">
        <v>0.64988999999999997</v>
      </c>
      <c r="L252" s="96">
        <v>5.03</v>
      </c>
      <c r="M252" s="96">
        <v>26.27</v>
      </c>
      <c r="N252" s="57">
        <v>0.11567</v>
      </c>
      <c r="O252" s="40">
        <v>0.51256800000000002</v>
      </c>
      <c r="P252" s="58">
        <v>5.0000000000000004E-6</v>
      </c>
      <c r="Q252" s="35">
        <f t="shared" si="16"/>
        <v>-1.3654859764589133</v>
      </c>
      <c r="R252" s="35">
        <f t="shared" si="17"/>
        <v>-0.41194712760549068</v>
      </c>
      <c r="S252" s="35">
        <v>1.8</v>
      </c>
      <c r="T252" s="36">
        <v>0.90695250350714418</v>
      </c>
      <c r="U252" s="36">
        <v>0.92168220933676703</v>
      </c>
      <c r="V252" s="75" t="s">
        <v>225</v>
      </c>
    </row>
    <row r="253" spans="1:22" x14ac:dyDescent="0.25">
      <c r="A253" s="61">
        <v>30</v>
      </c>
      <c r="B253" s="28" t="s">
        <v>23</v>
      </c>
      <c r="C253" s="61" t="s">
        <v>360</v>
      </c>
      <c r="D253" s="29" t="s">
        <v>25</v>
      </c>
      <c r="E253" s="28">
        <v>302</v>
      </c>
      <c r="F253" s="35">
        <v>269</v>
      </c>
      <c r="G253" s="35">
        <v>30</v>
      </c>
      <c r="H253" s="53">
        <v>26.394770000000001</v>
      </c>
      <c r="I253" s="62">
        <v>0.81303300000000001</v>
      </c>
      <c r="J253" s="58">
        <v>3.0000000000000001E-6</v>
      </c>
      <c r="K253" s="57">
        <v>0.69959899999999997</v>
      </c>
      <c r="L253" s="96">
        <v>4.0999999999999996</v>
      </c>
      <c r="M253" s="96">
        <v>17.739999999999998</v>
      </c>
      <c r="N253" s="57">
        <v>0.13963500000000001</v>
      </c>
      <c r="O253" s="40">
        <v>0.51257299999999995</v>
      </c>
      <c r="P253" s="58">
        <v>6.0000000000000002E-6</v>
      </c>
      <c r="Q253" s="35">
        <f t="shared" si="16"/>
        <v>-1.2679512638569257</v>
      </c>
      <c r="R253" s="35">
        <f t="shared" si="17"/>
        <v>-0.29011184544992374</v>
      </c>
      <c r="S253" s="35">
        <v>0.9</v>
      </c>
      <c r="T253" s="36">
        <v>1.1897853081374103</v>
      </c>
      <c r="U253" s="36">
        <v>0.98911354753240588</v>
      </c>
      <c r="V253" s="75" t="s">
        <v>225</v>
      </c>
    </row>
    <row r="254" spans="1:22" x14ac:dyDescent="0.25">
      <c r="A254" s="61">
        <v>31</v>
      </c>
      <c r="B254" s="28" t="s">
        <v>23</v>
      </c>
      <c r="C254" s="61" t="s">
        <v>361</v>
      </c>
      <c r="D254" s="29" t="s">
        <v>25</v>
      </c>
      <c r="E254" s="28">
        <v>302</v>
      </c>
      <c r="F254" s="35">
        <v>280</v>
      </c>
      <c r="G254" s="35">
        <v>26</v>
      </c>
      <c r="H254" s="53">
        <v>30.96602</v>
      </c>
      <c r="I254" s="62">
        <v>0.83042800000000006</v>
      </c>
      <c r="J254" s="58">
        <v>3.0000000000000001E-6</v>
      </c>
      <c r="K254" s="57">
        <v>0.69734799999999997</v>
      </c>
      <c r="L254" s="96">
        <v>3.8</v>
      </c>
      <c r="M254" s="96">
        <v>13.25</v>
      </c>
      <c r="N254" s="57">
        <v>0.17329800000000001</v>
      </c>
      <c r="O254" s="40">
        <v>0.51263700000000001</v>
      </c>
      <c r="P254" s="58">
        <v>9.0000000000000002E-6</v>
      </c>
      <c r="Q254" s="35">
        <f t="shared" si="16"/>
        <v>-1.9506942521285708E-2</v>
      </c>
      <c r="R254" s="35">
        <f t="shared" si="17"/>
        <v>-0.11897305541433656</v>
      </c>
      <c r="S254" s="35">
        <v>0.9</v>
      </c>
      <c r="T254" s="36">
        <v>1.938811817720185</v>
      </c>
      <c r="U254" s="36">
        <v>0.99317446288950462</v>
      </c>
      <c r="V254" s="75" t="s">
        <v>225</v>
      </c>
    </row>
    <row r="255" spans="1:22" x14ac:dyDescent="0.25">
      <c r="A255" s="61">
        <v>32</v>
      </c>
      <c r="B255" s="28" t="s">
        <v>23</v>
      </c>
      <c r="C255" s="61" t="s">
        <v>362</v>
      </c>
      <c r="D255" s="29" t="s">
        <v>25</v>
      </c>
      <c r="E255" s="28">
        <v>302</v>
      </c>
      <c r="F255" s="35">
        <v>248</v>
      </c>
      <c r="G255" s="35">
        <v>23</v>
      </c>
      <c r="H255" s="53">
        <v>31.767389999999999</v>
      </c>
      <c r="I255" s="62">
        <v>0.836121</v>
      </c>
      <c r="J255" s="58">
        <v>5.0000000000000004E-6</v>
      </c>
      <c r="K255" s="57">
        <v>0.69959700000000002</v>
      </c>
      <c r="L255" s="96">
        <v>5.54</v>
      </c>
      <c r="M255" s="96">
        <v>25.09</v>
      </c>
      <c r="N255" s="57">
        <v>0.133434</v>
      </c>
      <c r="O255" s="40">
        <v>0.51255499999999998</v>
      </c>
      <c r="P255" s="58">
        <v>9.9999999999999995E-7</v>
      </c>
      <c r="Q255" s="35">
        <f t="shared" si="16"/>
        <v>-1.6190762292311867</v>
      </c>
      <c r="R255" s="35">
        <f t="shared" si="17"/>
        <v>-0.32163701067615669</v>
      </c>
      <c r="S255" s="35">
        <v>0.8</v>
      </c>
      <c r="T255" s="36">
        <v>1.1320936603597997</v>
      </c>
      <c r="U255" s="36">
        <v>0.99824501709947544</v>
      </c>
      <c r="V255" s="75" t="s">
        <v>225</v>
      </c>
    </row>
    <row r="256" spans="1:22" x14ac:dyDescent="0.25">
      <c r="A256" s="61">
        <v>33</v>
      </c>
      <c r="B256" s="28" t="s">
        <v>23</v>
      </c>
      <c r="C256" s="61" t="s">
        <v>363</v>
      </c>
      <c r="D256" s="29" t="s">
        <v>25</v>
      </c>
      <c r="E256" s="28">
        <v>302</v>
      </c>
      <c r="F256" s="35">
        <v>258</v>
      </c>
      <c r="G256" s="35">
        <v>32</v>
      </c>
      <c r="H256" s="53">
        <v>23.46585</v>
      </c>
      <c r="I256" s="62">
        <v>0.80151399999999995</v>
      </c>
      <c r="J256" s="58">
        <v>3.9999999999999998E-6</v>
      </c>
      <c r="K256" s="57">
        <v>0.70066700000000004</v>
      </c>
      <c r="L256" s="96">
        <v>4.6399999999999997</v>
      </c>
      <c r="M256" s="96">
        <v>20.74</v>
      </c>
      <c r="N256" s="57">
        <v>0.13513700000000001</v>
      </c>
      <c r="O256" s="40">
        <v>0.51254900000000003</v>
      </c>
      <c r="P256" s="58">
        <v>9.9999999999999995E-7</v>
      </c>
      <c r="Q256" s="35">
        <f t="shared" si="16"/>
        <v>-1.7361178843555702</v>
      </c>
      <c r="R256" s="35">
        <f t="shared" si="17"/>
        <v>-0.31297915607524152</v>
      </c>
      <c r="S256" s="35">
        <v>0.6</v>
      </c>
      <c r="T256" s="36">
        <v>1.1682225108139326</v>
      </c>
      <c r="U256" s="36">
        <v>1.013144033969418</v>
      </c>
      <c r="V256" s="75" t="s">
        <v>225</v>
      </c>
    </row>
    <row r="257" spans="1:22" x14ac:dyDescent="0.25">
      <c r="A257" s="61">
        <v>34</v>
      </c>
      <c r="B257" s="28" t="s">
        <v>23</v>
      </c>
      <c r="C257" s="28" t="s">
        <v>364</v>
      </c>
      <c r="D257" s="29" t="s">
        <v>25</v>
      </c>
      <c r="E257" s="97">
        <v>312</v>
      </c>
      <c r="F257" s="29">
        <v>187</v>
      </c>
      <c r="G257" s="29">
        <v>125</v>
      </c>
      <c r="H257" s="97">
        <v>4.3318180000000002</v>
      </c>
      <c r="I257" s="97">
        <v>0.72368299999999997</v>
      </c>
      <c r="J257" s="58">
        <v>1.4E-5</v>
      </c>
      <c r="K257" s="63">
        <v>0.70445000000000002</v>
      </c>
      <c r="L257" s="29">
        <v>4.1399999999999997</v>
      </c>
      <c r="M257" s="29">
        <v>19</v>
      </c>
      <c r="N257" s="97">
        <v>0.13173000000000001</v>
      </c>
      <c r="O257" s="97">
        <v>0.51258800000000004</v>
      </c>
      <c r="P257" s="58">
        <v>9.0000000000000002E-6</v>
      </c>
      <c r="Q257" s="35">
        <f t="shared" si="16"/>
        <v>-0.97534712604208096</v>
      </c>
      <c r="R257" s="35">
        <f t="shared" si="17"/>
        <v>-0.33029994916115912</v>
      </c>
      <c r="S257" s="35">
        <v>1.6</v>
      </c>
      <c r="T257" s="36">
        <v>1.0473127404996385</v>
      </c>
      <c r="U257" s="36">
        <v>0.9418144943465645</v>
      </c>
      <c r="V257" s="75" t="s">
        <v>241</v>
      </c>
    </row>
    <row r="258" spans="1:22" x14ac:dyDescent="0.25">
      <c r="A258" s="61">
        <v>35</v>
      </c>
      <c r="B258" s="28" t="s">
        <v>23</v>
      </c>
      <c r="C258" s="28" t="s">
        <v>365</v>
      </c>
      <c r="D258" s="29" t="s">
        <v>25</v>
      </c>
      <c r="E258" s="97">
        <v>312</v>
      </c>
      <c r="F258" s="29">
        <v>197</v>
      </c>
      <c r="G258" s="29">
        <v>128</v>
      </c>
      <c r="H258" s="97">
        <v>4.4565089999999996</v>
      </c>
      <c r="I258" s="97">
        <v>0.724271</v>
      </c>
      <c r="J258" s="58">
        <v>1.5E-5</v>
      </c>
      <c r="K258" s="63">
        <v>0.70448</v>
      </c>
      <c r="L258" s="29">
        <v>4.7300000000000004</v>
      </c>
      <c r="M258" s="29">
        <v>22.9</v>
      </c>
      <c r="N258" s="97">
        <v>0.124872</v>
      </c>
      <c r="O258" s="97">
        <v>0.51257399999999997</v>
      </c>
      <c r="P258" s="58">
        <v>6.0000000000000002E-6</v>
      </c>
      <c r="Q258" s="35">
        <f t="shared" si="16"/>
        <v>-1.24844432133564</v>
      </c>
      <c r="R258" s="35">
        <f t="shared" si="17"/>
        <v>-0.36516522623284198</v>
      </c>
      <c r="S258" s="35">
        <v>1.6</v>
      </c>
      <c r="T258" s="36">
        <v>0.99052704233060274</v>
      </c>
      <c r="U258" s="36">
        <v>0.9418019258628646</v>
      </c>
      <c r="V258" s="75" t="s">
        <v>241</v>
      </c>
    </row>
    <row r="259" spans="1:22" x14ac:dyDescent="0.25">
      <c r="A259" s="61">
        <v>36</v>
      </c>
      <c r="B259" s="28" t="s">
        <v>23</v>
      </c>
      <c r="C259" s="28" t="s">
        <v>366</v>
      </c>
      <c r="D259" s="28" t="s">
        <v>367</v>
      </c>
      <c r="E259" s="97">
        <v>307</v>
      </c>
      <c r="F259" s="29">
        <v>204</v>
      </c>
      <c r="G259" s="29">
        <v>94.8</v>
      </c>
      <c r="H259" s="97">
        <v>6.2310379999999999</v>
      </c>
      <c r="I259" s="97">
        <v>0.73275999999999997</v>
      </c>
      <c r="J259" s="58">
        <v>1.5E-5</v>
      </c>
      <c r="K259" s="63">
        <v>0.70553999999999994</v>
      </c>
      <c r="L259" s="29">
        <v>7.37</v>
      </c>
      <c r="M259" s="29">
        <v>343</v>
      </c>
      <c r="N259" s="97">
        <v>0.12990099999999999</v>
      </c>
      <c r="O259" s="97">
        <v>0.51250099999999998</v>
      </c>
      <c r="P259" s="58">
        <v>9.0000000000000002E-6</v>
      </c>
      <c r="Q259" s="35">
        <f t="shared" si="16"/>
        <v>-2.67245112535619</v>
      </c>
      <c r="R259" s="35">
        <f t="shared" si="17"/>
        <v>-0.33959837315709207</v>
      </c>
      <c r="S259" s="35">
        <v>-0.1</v>
      </c>
      <c r="T259" s="36">
        <v>1.1824574589709869</v>
      </c>
      <c r="U259" s="36">
        <v>1.073632882242548</v>
      </c>
      <c r="V259" s="75" t="s">
        <v>241</v>
      </c>
    </row>
    <row r="260" spans="1:22" x14ac:dyDescent="0.25">
      <c r="A260" s="61">
        <v>37</v>
      </c>
      <c r="B260" s="28" t="s">
        <v>23</v>
      </c>
      <c r="C260" s="28" t="s">
        <v>368</v>
      </c>
      <c r="D260" s="28" t="s">
        <v>367</v>
      </c>
      <c r="E260" s="97">
        <v>307</v>
      </c>
      <c r="F260" s="29">
        <v>199</v>
      </c>
      <c r="G260" s="29">
        <v>95.4</v>
      </c>
      <c r="H260" s="97">
        <v>6.0400879999999999</v>
      </c>
      <c r="I260" s="97">
        <v>0.73192500000000005</v>
      </c>
      <c r="J260" s="58">
        <v>1.1E-5</v>
      </c>
      <c r="K260" s="63">
        <v>0.70553999999999994</v>
      </c>
      <c r="L260" s="29">
        <v>7.13</v>
      </c>
      <c r="M260" s="29">
        <v>33</v>
      </c>
      <c r="N260" s="97">
        <v>0.13062199999999999</v>
      </c>
      <c r="O260" s="97">
        <v>0.51249900000000004</v>
      </c>
      <c r="P260" s="58">
        <v>6.0000000000000002E-6</v>
      </c>
      <c r="Q260" s="35">
        <f t="shared" si="16"/>
        <v>-2.7114650103976512</v>
      </c>
      <c r="R260" s="35">
        <f t="shared" si="17"/>
        <v>-0.3359328927300459</v>
      </c>
      <c r="S260" s="35">
        <v>-0.1</v>
      </c>
      <c r="T260" s="36">
        <v>1.1963654439750619</v>
      </c>
      <c r="U260" s="36">
        <v>1.0791164456569171</v>
      </c>
      <c r="V260" s="75" t="s">
        <v>241</v>
      </c>
    </row>
    <row r="261" spans="1:22" x14ac:dyDescent="0.25">
      <c r="A261" s="61">
        <v>38</v>
      </c>
      <c r="B261" s="61" t="s">
        <v>288</v>
      </c>
      <c r="C261" s="61" t="s">
        <v>369</v>
      </c>
      <c r="D261" s="83" t="s">
        <v>309</v>
      </c>
      <c r="E261" s="83">
        <v>320</v>
      </c>
      <c r="F261" s="84">
        <v>61.22</v>
      </c>
      <c r="G261" s="84">
        <v>638</v>
      </c>
      <c r="H261" s="85">
        <v>0.27760103448275858</v>
      </c>
      <c r="I261" s="86">
        <v>0.70823999999999998</v>
      </c>
      <c r="J261" s="58">
        <v>1.2999999999999999E-5</v>
      </c>
      <c r="K261" s="63">
        <v>0.7069721466876151</v>
      </c>
      <c r="L261" s="84">
        <v>7.34</v>
      </c>
      <c r="M261" s="84">
        <v>32.340000000000003</v>
      </c>
      <c r="N261" s="85">
        <v>0.13726753246753245</v>
      </c>
      <c r="O261" s="86">
        <v>0.51274799999999998</v>
      </c>
      <c r="P261" s="87" t="s">
        <v>37</v>
      </c>
      <c r="Q261" s="59">
        <f t="shared" si="16"/>
        <v>2.1457636772925781</v>
      </c>
      <c r="R261" s="59">
        <f t="shared" si="17"/>
        <v>-0.30214777596577302</v>
      </c>
      <c r="S261" s="59">
        <v>4.5851174026023678</v>
      </c>
      <c r="T261" s="36">
        <v>0.80420310091160774</v>
      </c>
      <c r="U261" s="36">
        <v>0.70663645184671575</v>
      </c>
      <c r="V261" s="61" t="s">
        <v>291</v>
      </c>
    </row>
    <row r="262" spans="1:22" x14ac:dyDescent="0.25">
      <c r="A262" s="61">
        <v>39</v>
      </c>
      <c r="B262" s="61" t="s">
        <v>288</v>
      </c>
      <c r="C262" s="61" t="s">
        <v>370</v>
      </c>
      <c r="D262" s="83" t="s">
        <v>309</v>
      </c>
      <c r="E262" s="83">
        <v>320</v>
      </c>
      <c r="F262" s="84">
        <v>71.44</v>
      </c>
      <c r="G262" s="84">
        <v>550.66999999999996</v>
      </c>
      <c r="H262" s="85">
        <v>0.37531719541649261</v>
      </c>
      <c r="I262" s="86">
        <v>0.70731999999999995</v>
      </c>
      <c r="J262" s="58">
        <v>8.0000000000000007E-5</v>
      </c>
      <c r="K262" s="63">
        <v>0.70560585959598299</v>
      </c>
      <c r="L262" s="84">
        <v>3.19</v>
      </c>
      <c r="M262" s="84">
        <v>12.2</v>
      </c>
      <c r="N262" s="85">
        <v>0.15814032786885249</v>
      </c>
      <c r="O262" s="86">
        <v>0.51267099999999999</v>
      </c>
      <c r="P262" s="87" t="s">
        <v>37</v>
      </c>
      <c r="Q262" s="59">
        <f t="shared" si="16"/>
        <v>0.64372910318688525</v>
      </c>
      <c r="R262" s="59">
        <f t="shared" si="17"/>
        <v>-0.19603290356455272</v>
      </c>
      <c r="S262" s="59">
        <v>2.2257733563812998</v>
      </c>
      <c r="T262" s="36">
        <v>1.3173225504075641</v>
      </c>
      <c r="U262" s="36">
        <v>0.89892256141002957</v>
      </c>
      <c r="V262" s="61" t="s">
        <v>291</v>
      </c>
    </row>
    <row r="263" spans="1:22" x14ac:dyDescent="0.25">
      <c r="A263" s="61">
        <v>40</v>
      </c>
      <c r="B263" s="61" t="s">
        <v>288</v>
      </c>
      <c r="C263" s="61" t="s">
        <v>371</v>
      </c>
      <c r="D263" s="83" t="s">
        <v>309</v>
      </c>
      <c r="E263" s="83">
        <v>320</v>
      </c>
      <c r="F263" s="84">
        <v>130.345</v>
      </c>
      <c r="G263" s="84">
        <v>180.66</v>
      </c>
      <c r="H263" s="85">
        <v>2.0872804439278201</v>
      </c>
      <c r="I263" s="86">
        <v>0.71399400000000002</v>
      </c>
      <c r="J263" s="58">
        <v>9.0000000000000002E-6</v>
      </c>
      <c r="K263" s="63">
        <v>0.70446101886525425</v>
      </c>
      <c r="L263" s="84">
        <v>6.05</v>
      </c>
      <c r="M263" s="84">
        <v>30.01</v>
      </c>
      <c r="N263" s="85">
        <v>0.12192735754748416</v>
      </c>
      <c r="O263" s="86">
        <v>0.51266940000000005</v>
      </c>
      <c r="P263" s="87" t="s">
        <v>37</v>
      </c>
      <c r="Q263" s="59">
        <f t="shared" si="16"/>
        <v>0.61251799515549266</v>
      </c>
      <c r="R263" s="59">
        <f t="shared" si="17"/>
        <v>-0.38013544714039582</v>
      </c>
      <c r="S263" s="59">
        <v>3.6798120109349242</v>
      </c>
      <c r="T263" s="36">
        <v>0.80039267195811714</v>
      </c>
      <c r="U263" s="36">
        <v>0.78066665466602547</v>
      </c>
      <c r="V263" s="61" t="s">
        <v>291</v>
      </c>
    </row>
    <row r="264" spans="1:22" x14ac:dyDescent="0.25">
      <c r="A264" s="61">
        <v>41</v>
      </c>
      <c r="B264" s="61" t="s">
        <v>288</v>
      </c>
      <c r="C264" s="98" t="s">
        <v>372</v>
      </c>
      <c r="D264" s="98" t="s">
        <v>373</v>
      </c>
      <c r="E264" s="83">
        <v>320</v>
      </c>
      <c r="F264" s="84">
        <v>55.5</v>
      </c>
      <c r="G264" s="84">
        <v>371</v>
      </c>
      <c r="H264" s="85">
        <f t="shared" ref="H264:H270" si="18">2.893*(F264/G264)</f>
        <v>0.43278032345013473</v>
      </c>
      <c r="I264" s="86">
        <v>0.70689999999999997</v>
      </c>
      <c r="J264" s="58">
        <v>1.1E-5</v>
      </c>
      <c r="K264" s="63">
        <v>0.704897</v>
      </c>
      <c r="L264" s="84">
        <v>7.29</v>
      </c>
      <c r="M264" s="84">
        <v>36.5</v>
      </c>
      <c r="N264" s="85">
        <f t="shared" ref="N264:N270" si="19">(L264/M264)*0.6048</f>
        <v>0.12079430136986302</v>
      </c>
      <c r="O264" s="86">
        <v>0.51270000000000004</v>
      </c>
      <c r="P264" s="87">
        <v>7.9999999999999996E-6</v>
      </c>
      <c r="Q264" s="59">
        <f t="shared" si="16"/>
        <v>1.2094304362930686</v>
      </c>
      <c r="R264" s="59">
        <f t="shared" si="17"/>
        <v>-0.38589577341198267</v>
      </c>
      <c r="S264" s="59">
        <v>4.3517536824055902</v>
      </c>
      <c r="T264" s="36">
        <v>0.7404170517823675</v>
      </c>
      <c r="U264" s="36">
        <v>0.72813217725675172</v>
      </c>
      <c r="V264" s="61" t="s">
        <v>374</v>
      </c>
    </row>
    <row r="265" spans="1:22" x14ac:dyDescent="0.25">
      <c r="A265" s="61">
        <v>42</v>
      </c>
      <c r="B265" s="61" t="s">
        <v>288</v>
      </c>
      <c r="C265" s="98" t="s">
        <v>375</v>
      </c>
      <c r="D265" s="98" t="s">
        <v>373</v>
      </c>
      <c r="E265" s="83">
        <v>320</v>
      </c>
      <c r="F265" s="84">
        <v>66.8</v>
      </c>
      <c r="G265" s="84">
        <v>357</v>
      </c>
      <c r="H265" s="85">
        <f t="shared" si="18"/>
        <v>0.54132324929971987</v>
      </c>
      <c r="I265" s="86">
        <v>0.70709999999999995</v>
      </c>
      <c r="J265" s="58">
        <v>7.9999999999999996E-6</v>
      </c>
      <c r="K265" s="63">
        <v>0.70465900000000004</v>
      </c>
      <c r="L265" s="84">
        <v>4.6100000000000003</v>
      </c>
      <c r="M265" s="84">
        <v>21.1</v>
      </c>
      <c r="N265" s="85">
        <f t="shared" si="19"/>
        <v>0.13213876777251185</v>
      </c>
      <c r="O265" s="86">
        <v>0.51280000000000003</v>
      </c>
      <c r="P265" s="87">
        <v>1.0000000000000001E-5</v>
      </c>
      <c r="Q265" s="59">
        <f t="shared" si="16"/>
        <v>3.1601246883772305</v>
      </c>
      <c r="R265" s="59">
        <f t="shared" si="17"/>
        <v>-0.3282218211870267</v>
      </c>
      <c r="S265" s="59">
        <v>5.8400368483546572</v>
      </c>
      <c r="T265" s="36">
        <v>0.65635730626549882</v>
      </c>
      <c r="U265" s="36">
        <v>0.60660627135856615</v>
      </c>
      <c r="V265" s="61" t="s">
        <v>374</v>
      </c>
    </row>
    <row r="266" spans="1:22" x14ac:dyDescent="0.25">
      <c r="A266" s="61">
        <v>43</v>
      </c>
      <c r="B266" s="61" t="s">
        <v>288</v>
      </c>
      <c r="C266" s="98" t="s">
        <v>376</v>
      </c>
      <c r="D266" s="98" t="s">
        <v>373</v>
      </c>
      <c r="E266" s="83">
        <v>320</v>
      </c>
      <c r="F266" s="84">
        <v>112</v>
      </c>
      <c r="G266" s="84">
        <v>368</v>
      </c>
      <c r="H266" s="85">
        <f t="shared" si="18"/>
        <v>0.88047826086956527</v>
      </c>
      <c r="I266" s="86">
        <v>0.70879999999999999</v>
      </c>
      <c r="J266" s="58">
        <v>1.2999999999999999E-5</v>
      </c>
      <c r="K266" s="63">
        <v>0.70484800000000003</v>
      </c>
      <c r="L266" s="84">
        <v>7.04</v>
      </c>
      <c r="M266" s="84">
        <v>33.200000000000003</v>
      </c>
      <c r="N266" s="85">
        <f t="shared" si="19"/>
        <v>0.1282467469879518</v>
      </c>
      <c r="O266" s="86">
        <v>0.51280000000000003</v>
      </c>
      <c r="P266" s="87">
        <v>9.0000000000000002E-6</v>
      </c>
      <c r="Q266" s="59">
        <f t="shared" si="16"/>
        <v>3.1601246883772305</v>
      </c>
      <c r="R266" s="59">
        <f t="shared" si="17"/>
        <v>-0.34800840372164821</v>
      </c>
      <c r="S266" s="59">
        <v>5.9992201301506398</v>
      </c>
      <c r="T266" s="36">
        <v>0.62645427646947194</v>
      </c>
      <c r="U266" s="36">
        <v>0.59360242545173003</v>
      </c>
      <c r="V266" s="61" t="s">
        <v>374</v>
      </c>
    </row>
    <row r="267" spans="1:22" x14ac:dyDescent="0.25">
      <c r="A267" s="61">
        <v>44</v>
      </c>
      <c r="B267" s="61" t="s">
        <v>288</v>
      </c>
      <c r="C267" s="98" t="s">
        <v>377</v>
      </c>
      <c r="D267" s="98" t="s">
        <v>378</v>
      </c>
      <c r="E267" s="83">
        <v>320</v>
      </c>
      <c r="F267" s="84">
        <v>53.3</v>
      </c>
      <c r="G267" s="84">
        <v>519</v>
      </c>
      <c r="H267" s="85">
        <f t="shared" si="18"/>
        <v>0.29710385356454716</v>
      </c>
      <c r="I267" s="86">
        <v>0.70650000000000002</v>
      </c>
      <c r="J267" s="58">
        <v>1.2E-5</v>
      </c>
      <c r="K267" s="63">
        <v>0.70510399999999995</v>
      </c>
      <c r="L267" s="84">
        <v>5.42</v>
      </c>
      <c r="M267" s="84">
        <v>27</v>
      </c>
      <c r="N267" s="85">
        <f t="shared" si="19"/>
        <v>0.121408</v>
      </c>
      <c r="O267" s="86">
        <v>0.51270000000000004</v>
      </c>
      <c r="P267" s="87">
        <v>7.9999999999999996E-6</v>
      </c>
      <c r="Q267" s="59">
        <f t="shared" si="16"/>
        <v>1.2094304362930686</v>
      </c>
      <c r="R267" s="59">
        <f t="shared" si="17"/>
        <v>-0.38277580071174377</v>
      </c>
      <c r="S267" s="59">
        <v>4.3266534665065137</v>
      </c>
      <c r="T267" s="36">
        <v>0.74533916497859642</v>
      </c>
      <c r="U267" s="36">
        <v>0.7301809098305434</v>
      </c>
      <c r="V267" s="61" t="s">
        <v>374</v>
      </c>
    </row>
    <row r="268" spans="1:22" x14ac:dyDescent="0.25">
      <c r="A268" s="61">
        <v>45</v>
      </c>
      <c r="B268" s="61" t="s">
        <v>288</v>
      </c>
      <c r="C268" s="98" t="s">
        <v>379</v>
      </c>
      <c r="D268" s="98" t="s">
        <v>378</v>
      </c>
      <c r="E268" s="83">
        <v>320</v>
      </c>
      <c r="F268" s="84">
        <v>64.3</v>
      </c>
      <c r="G268" s="84">
        <v>411</v>
      </c>
      <c r="H268" s="85">
        <f t="shared" si="18"/>
        <v>0.45260316301703157</v>
      </c>
      <c r="I268" s="86">
        <v>0.70720000000000005</v>
      </c>
      <c r="J268" s="58">
        <v>9.0000000000000002E-6</v>
      </c>
      <c r="K268" s="63">
        <v>0.70518700000000001</v>
      </c>
      <c r="L268" s="84">
        <v>4.4000000000000004</v>
      </c>
      <c r="M268" s="84">
        <v>19.899999999999999</v>
      </c>
      <c r="N268" s="85">
        <f t="shared" si="19"/>
        <v>0.13372462311557792</v>
      </c>
      <c r="O268" s="86">
        <v>0.51280000000000003</v>
      </c>
      <c r="P268" s="87">
        <v>1.0000000000000001E-5</v>
      </c>
      <c r="Q268" s="59">
        <f t="shared" si="16"/>
        <v>3.1601246883772305</v>
      </c>
      <c r="R268" s="59">
        <f t="shared" si="17"/>
        <v>-0.32015951644342699</v>
      </c>
      <c r="S268" s="59">
        <v>5.7751755148904849</v>
      </c>
      <c r="T268" s="36">
        <v>0.66937651985781932</v>
      </c>
      <c r="U268" s="36">
        <v>0.61190454325862742</v>
      </c>
      <c r="V268" s="61" t="s">
        <v>374</v>
      </c>
    </row>
    <row r="269" spans="1:22" x14ac:dyDescent="0.25">
      <c r="A269" s="61">
        <v>46</v>
      </c>
      <c r="B269" s="61" t="s">
        <v>288</v>
      </c>
      <c r="C269" s="98" t="s">
        <v>380</v>
      </c>
      <c r="D269" s="98" t="s">
        <v>378</v>
      </c>
      <c r="E269" s="83">
        <v>320</v>
      </c>
      <c r="F269" s="84">
        <v>33.6</v>
      </c>
      <c r="G269" s="84">
        <v>494</v>
      </c>
      <c r="H269" s="85">
        <f t="shared" si="18"/>
        <v>0.19677085020242913</v>
      </c>
      <c r="I269" s="86">
        <v>0.70660000000000001</v>
      </c>
      <c r="J269" s="58">
        <v>1.1E-5</v>
      </c>
      <c r="K269" s="63">
        <v>0.70565500000000003</v>
      </c>
      <c r="L269" s="84">
        <v>6.13</v>
      </c>
      <c r="M269" s="84">
        <v>28</v>
      </c>
      <c r="N269" s="85">
        <f t="shared" si="19"/>
        <v>0.132408</v>
      </c>
      <c r="O269" s="86">
        <v>0.51270000000000004</v>
      </c>
      <c r="P269" s="87">
        <v>7.9999999999999996E-6</v>
      </c>
      <c r="Q269" s="59">
        <f t="shared" si="16"/>
        <v>1.2094304362930686</v>
      </c>
      <c r="R269" s="59">
        <f t="shared" si="17"/>
        <v>-0.32685307574987299</v>
      </c>
      <c r="S269" s="59">
        <v>3.8767545074080978</v>
      </c>
      <c r="T269" s="36">
        <v>0.84616396383092751</v>
      </c>
      <c r="U269" s="36">
        <v>0.7668979572038912</v>
      </c>
      <c r="V269" s="61" t="s">
        <v>374</v>
      </c>
    </row>
    <row r="270" spans="1:22" x14ac:dyDescent="0.25">
      <c r="A270" s="61">
        <v>47</v>
      </c>
      <c r="B270" s="61" t="s">
        <v>288</v>
      </c>
      <c r="C270" s="98" t="s">
        <v>381</v>
      </c>
      <c r="D270" s="98" t="s">
        <v>382</v>
      </c>
      <c r="E270" s="83">
        <v>320</v>
      </c>
      <c r="F270" s="84">
        <v>96.5</v>
      </c>
      <c r="G270" s="84">
        <v>382</v>
      </c>
      <c r="H270" s="85">
        <f t="shared" si="18"/>
        <v>0.73082329842931926</v>
      </c>
      <c r="I270" s="86">
        <v>0.70960000000000001</v>
      </c>
      <c r="J270" s="58">
        <v>1.1E-5</v>
      </c>
      <c r="K270" s="63">
        <v>0.70630499999999996</v>
      </c>
      <c r="L270" s="84">
        <v>2.88</v>
      </c>
      <c r="M270" s="84">
        <v>15.1</v>
      </c>
      <c r="N270" s="85">
        <f t="shared" si="19"/>
        <v>0.11535258278145695</v>
      </c>
      <c r="O270" s="86">
        <v>0.51259999999999994</v>
      </c>
      <c r="P270" s="87">
        <v>9.0000000000000002E-6</v>
      </c>
      <c r="Q270" s="59">
        <f t="shared" si="16"/>
        <v>-0.7412638157933138</v>
      </c>
      <c r="R270" s="59">
        <f t="shared" si="17"/>
        <v>-0.41356083995192205</v>
      </c>
      <c r="S270" s="59">
        <v>2.6220486894135142</v>
      </c>
      <c r="T270" s="36">
        <v>0.85446060513558164</v>
      </c>
      <c r="U270" s="36">
        <v>0.86925015390382576</v>
      </c>
      <c r="V270" s="61" t="s">
        <v>374</v>
      </c>
    </row>
    <row r="271" spans="1:22" x14ac:dyDescent="0.25">
      <c r="A271" s="61">
        <v>48</v>
      </c>
      <c r="B271" s="61" t="s">
        <v>288</v>
      </c>
      <c r="C271" s="98" t="s">
        <v>383</v>
      </c>
      <c r="D271" s="98" t="s">
        <v>373</v>
      </c>
      <c r="E271" s="83">
        <v>320</v>
      </c>
      <c r="F271" s="84">
        <v>47.4</v>
      </c>
      <c r="G271" s="84">
        <v>298</v>
      </c>
      <c r="H271" s="85">
        <f>2.893*(F271/G271)</f>
        <v>0.46016174496644291</v>
      </c>
      <c r="I271" s="86">
        <v>0.70779999999999998</v>
      </c>
      <c r="J271" s="58">
        <v>1.0000000000000001E-5</v>
      </c>
      <c r="K271" s="63">
        <v>0.70574899999999996</v>
      </c>
      <c r="L271" s="84">
        <v>6.64</v>
      </c>
      <c r="M271" s="84">
        <v>35</v>
      </c>
      <c r="N271" s="85">
        <f>(L271/M271)*0.6048</f>
        <v>0.11473919999999999</v>
      </c>
      <c r="O271" s="86">
        <v>0.51249999999999996</v>
      </c>
      <c r="P271" s="87">
        <v>6.9999999999999999E-6</v>
      </c>
      <c r="Q271" s="59">
        <f t="shared" si="16"/>
        <v>-2.6919580678774757</v>
      </c>
      <c r="R271" s="59">
        <f t="shared" si="17"/>
        <v>-0.41667920691408245</v>
      </c>
      <c r="S271" s="59">
        <v>0.69486521881101382</v>
      </c>
      <c r="T271" s="36">
        <v>1.0030573061332431</v>
      </c>
      <c r="U271" s="36">
        <v>1.0263261715809129</v>
      </c>
      <c r="V271" s="61" t="s">
        <v>374</v>
      </c>
    </row>
    <row r="272" spans="1:22" x14ac:dyDescent="0.25">
      <c r="A272" s="61">
        <v>49</v>
      </c>
      <c r="B272" s="61" t="s">
        <v>288</v>
      </c>
      <c r="C272" s="98" t="s">
        <v>384</v>
      </c>
      <c r="D272" s="98" t="s">
        <v>378</v>
      </c>
      <c r="E272" s="83">
        <v>320</v>
      </c>
      <c r="F272" s="84">
        <v>77.2</v>
      </c>
      <c r="G272" s="84">
        <v>270</v>
      </c>
      <c r="H272" s="85">
        <f>2.893*(F272/G272)</f>
        <v>0.82718370370370364</v>
      </c>
      <c r="I272" s="86">
        <v>0.70989999999999998</v>
      </c>
      <c r="J272" s="58">
        <v>9.0000000000000002E-6</v>
      </c>
      <c r="K272" s="63">
        <v>0.70616100000000004</v>
      </c>
      <c r="L272" s="84">
        <v>6.54</v>
      </c>
      <c r="M272" s="84">
        <v>27.6</v>
      </c>
      <c r="N272" s="85">
        <f>(L272/M272)*0.6048</f>
        <v>0.14331130434782607</v>
      </c>
      <c r="O272" s="86">
        <v>0.51280000000000003</v>
      </c>
      <c r="P272" s="87">
        <v>1.0000000000000001E-5</v>
      </c>
      <c r="Q272" s="59">
        <f t="shared" si="16"/>
        <v>3.1601246883772305</v>
      </c>
      <c r="R272" s="59">
        <f t="shared" si="17"/>
        <v>-0.271421940275414</v>
      </c>
      <c r="S272" s="59">
        <v>5.3830811596533579</v>
      </c>
      <c r="T272" s="36">
        <v>0.76057588249198327</v>
      </c>
      <c r="U272" s="36">
        <v>0.64392930845323471</v>
      </c>
      <c r="V272" s="61" t="s">
        <v>374</v>
      </c>
    </row>
    <row r="273" spans="1:22" x14ac:dyDescent="0.25">
      <c r="A273" s="61">
        <v>50</v>
      </c>
      <c r="B273" s="61" t="s">
        <v>288</v>
      </c>
      <c r="C273" s="98" t="s">
        <v>385</v>
      </c>
      <c r="D273" s="98" t="s">
        <v>382</v>
      </c>
      <c r="E273" s="83">
        <v>320</v>
      </c>
      <c r="F273" s="84">
        <v>108</v>
      </c>
      <c r="G273" s="84">
        <v>265</v>
      </c>
      <c r="H273" s="85">
        <f>2.893*(F273/G273)</f>
        <v>1.179033962264151</v>
      </c>
      <c r="I273" s="86">
        <v>0.71060000000000001</v>
      </c>
      <c r="J273" s="58">
        <v>9.0000000000000002E-6</v>
      </c>
      <c r="K273" s="63">
        <v>0.70526</v>
      </c>
      <c r="L273" s="84">
        <v>2.94</v>
      </c>
      <c r="M273" s="84">
        <v>14.5</v>
      </c>
      <c r="N273" s="85">
        <f>(L273/M273)*0.6048</f>
        <v>0.12262841379310345</v>
      </c>
      <c r="O273" s="86">
        <v>0.51259999999999994</v>
      </c>
      <c r="P273" s="87">
        <v>7.9999999999999996E-6</v>
      </c>
      <c r="Q273" s="59">
        <f t="shared" si="16"/>
        <v>-0.7412638157933138</v>
      </c>
      <c r="R273" s="59">
        <f t="shared" si="17"/>
        <v>-0.37657135844888945</v>
      </c>
      <c r="S273" s="59">
        <v>2.3244678895295579</v>
      </c>
      <c r="T273" s="36">
        <v>0.92266883499812136</v>
      </c>
      <c r="U273" s="36">
        <v>0.89351515728306841</v>
      </c>
      <c r="V273" s="61" t="s">
        <v>374</v>
      </c>
    </row>
    <row r="274" spans="1:22" x14ac:dyDescent="0.25">
      <c r="A274" s="61">
        <v>51</v>
      </c>
      <c r="B274" s="61" t="s">
        <v>288</v>
      </c>
      <c r="C274" s="98" t="s">
        <v>386</v>
      </c>
      <c r="D274" s="98" t="s">
        <v>382</v>
      </c>
      <c r="E274" s="83">
        <v>320</v>
      </c>
      <c r="F274" s="84">
        <v>113</v>
      </c>
      <c r="G274" s="84">
        <v>218</v>
      </c>
      <c r="H274" s="85">
        <f>2.893*(F274/G274)</f>
        <v>1.4995825688073394</v>
      </c>
      <c r="I274" s="86">
        <v>0.71199999999999997</v>
      </c>
      <c r="J274" s="58">
        <v>1.2E-5</v>
      </c>
      <c r="K274" s="63">
        <v>0.70516100000000004</v>
      </c>
      <c r="L274" s="84">
        <v>2.8</v>
      </c>
      <c r="M274" s="84">
        <v>14.4</v>
      </c>
      <c r="N274" s="85">
        <f>(L274/M274)*0.6048</f>
        <v>0.11759999999999998</v>
      </c>
      <c r="O274" s="86">
        <v>0.51259999999999994</v>
      </c>
      <c r="P274" s="87">
        <v>9.0000000000000002E-6</v>
      </c>
      <c r="Q274" s="59">
        <f t="shared" si="16"/>
        <v>-0.7412638157933138</v>
      </c>
      <c r="R274" s="59">
        <f t="shared" si="17"/>
        <v>-0.40213523131672613</v>
      </c>
      <c r="S274" s="59">
        <v>2.5301295378410416</v>
      </c>
      <c r="T274" s="36">
        <v>0.87442774653610844</v>
      </c>
      <c r="U274" s="36">
        <v>0.87674573438849157</v>
      </c>
      <c r="V274" s="61" t="s">
        <v>374</v>
      </c>
    </row>
    <row r="275" spans="1:22" x14ac:dyDescent="0.25">
      <c r="A275" s="61">
        <v>52</v>
      </c>
      <c r="B275" s="61" t="s">
        <v>288</v>
      </c>
      <c r="C275" s="61" t="s">
        <v>387</v>
      </c>
      <c r="D275" s="83" t="s">
        <v>290</v>
      </c>
      <c r="E275" s="83">
        <v>320</v>
      </c>
      <c r="F275" s="84">
        <v>60.59</v>
      </c>
      <c r="G275" s="84">
        <v>62.84</v>
      </c>
      <c r="H275" s="85">
        <v>2.7894154996817311</v>
      </c>
      <c r="I275" s="86">
        <v>0.71648000000000001</v>
      </c>
      <c r="J275" s="58">
        <v>1.5E-5</v>
      </c>
      <c r="K275" s="63">
        <v>0.70376000000000005</v>
      </c>
      <c r="L275" s="84">
        <v>2.266</v>
      </c>
      <c r="M275" s="84">
        <v>8.7330000000000005</v>
      </c>
      <c r="N275" s="85">
        <v>0.15693081415321194</v>
      </c>
      <c r="O275" s="86">
        <v>0.512826</v>
      </c>
      <c r="P275" s="87">
        <v>1.4E-5</v>
      </c>
      <c r="Q275" s="59">
        <v>3.6673051939173362</v>
      </c>
      <c r="R275" s="59">
        <v>-0.20218193109704152</v>
      </c>
      <c r="S275" s="59">
        <v>5.2968054848245849</v>
      </c>
      <c r="T275" s="36">
        <v>0.87326605856906803</v>
      </c>
      <c r="U275" s="36">
        <v>0.64796741357579191</v>
      </c>
      <c r="V275" s="61" t="s">
        <v>310</v>
      </c>
    </row>
    <row r="276" spans="1:22" x14ac:dyDescent="0.25">
      <c r="A276" s="61">
        <v>53</v>
      </c>
      <c r="B276" s="61" t="s">
        <v>288</v>
      </c>
      <c r="C276" s="61" t="s">
        <v>388</v>
      </c>
      <c r="D276" s="83" t="s">
        <v>290</v>
      </c>
      <c r="E276" s="83">
        <v>320</v>
      </c>
      <c r="F276" s="84">
        <v>56.98</v>
      </c>
      <c r="G276" s="84">
        <v>58.61</v>
      </c>
      <c r="H276" s="85">
        <v>2.8125429107660804</v>
      </c>
      <c r="I276" s="86">
        <v>0.71651200000000004</v>
      </c>
      <c r="J276" s="58">
        <v>1.2999999999999999E-5</v>
      </c>
      <c r="K276" s="63">
        <v>0.70367999999999997</v>
      </c>
      <c r="L276" s="84">
        <v>2.5760000000000001</v>
      </c>
      <c r="M276" s="84">
        <v>12.05</v>
      </c>
      <c r="N276" s="85">
        <v>0.1292916846473029</v>
      </c>
      <c r="O276" s="86">
        <v>0.51270199999999999</v>
      </c>
      <c r="P276" s="87">
        <v>1.5999999999999999E-5</v>
      </c>
      <c r="Q276" s="59">
        <v>1.2484443213334195</v>
      </c>
      <c r="R276" s="59">
        <v>-0.34269606178290346</v>
      </c>
      <c r="S276" s="59">
        <v>4.0064322633304172</v>
      </c>
      <c r="T276" s="36">
        <v>0.81132075416828886</v>
      </c>
      <c r="U276" s="36">
        <v>0.75331042892241185</v>
      </c>
      <c r="V276" s="61" t="s">
        <v>310</v>
      </c>
    </row>
    <row r="277" spans="1:22" x14ac:dyDescent="0.25">
      <c r="A277" s="61">
        <v>54</v>
      </c>
      <c r="B277" s="61" t="s">
        <v>288</v>
      </c>
      <c r="C277" s="61" t="s">
        <v>389</v>
      </c>
      <c r="D277" s="83" t="s">
        <v>290</v>
      </c>
      <c r="E277" s="83">
        <v>320</v>
      </c>
      <c r="F277" s="84">
        <v>239.8</v>
      </c>
      <c r="G277" s="84">
        <v>90.14</v>
      </c>
      <c r="H277" s="85">
        <v>7.6962658087419564</v>
      </c>
      <c r="I277" s="86">
        <v>0.73908200000000002</v>
      </c>
      <c r="J277" s="58">
        <v>1.2E-5</v>
      </c>
      <c r="K277" s="63">
        <v>0.70391000000000004</v>
      </c>
      <c r="L277" s="84">
        <v>8.0500000000000007</v>
      </c>
      <c r="M277" s="84">
        <v>15.42</v>
      </c>
      <c r="N277" s="85">
        <v>0.31573540856031129</v>
      </c>
      <c r="O277" s="86">
        <v>0.51300000000000001</v>
      </c>
      <c r="P277" s="87">
        <v>1.0000000000000001E-5</v>
      </c>
      <c r="Q277" s="59">
        <v>7.0615131925455543</v>
      </c>
      <c r="R277" s="59">
        <v>0.60516221942201964</v>
      </c>
      <c r="S277" s="59">
        <v>2.1986751419134087</v>
      </c>
      <c r="T277" s="36">
        <v>-0.2245075588501477</v>
      </c>
      <c r="U277" s="36">
        <v>0.90076948903777032</v>
      </c>
      <c r="V277" s="61" t="s">
        <v>310</v>
      </c>
    </row>
    <row r="278" spans="1:22" x14ac:dyDescent="0.25">
      <c r="A278" s="61">
        <v>55</v>
      </c>
      <c r="B278" s="61" t="s">
        <v>288</v>
      </c>
      <c r="C278" s="61" t="s">
        <v>390</v>
      </c>
      <c r="D278" s="83" t="s">
        <v>293</v>
      </c>
      <c r="E278" s="83">
        <v>320</v>
      </c>
      <c r="F278" s="84">
        <v>61.21</v>
      </c>
      <c r="G278" s="84">
        <v>83.79</v>
      </c>
      <c r="H278" s="85">
        <v>2.1133850101444098</v>
      </c>
      <c r="I278" s="86">
        <v>0.71362999999999999</v>
      </c>
      <c r="J278" s="58">
        <v>1.2E-5</v>
      </c>
      <c r="K278" s="63">
        <v>0.70399</v>
      </c>
      <c r="L278" s="84">
        <v>11.16</v>
      </c>
      <c r="M278" s="84">
        <v>74.319999999999993</v>
      </c>
      <c r="N278" s="85">
        <v>9.0817653390742756E-2</v>
      </c>
      <c r="O278" s="86">
        <v>0.51264200000000004</v>
      </c>
      <c r="P278" s="87">
        <v>1.2E-5</v>
      </c>
      <c r="Q278" s="59">
        <v>7.8027770082922387E-2</v>
      </c>
      <c r="R278" s="59">
        <v>-0.5382935770679067</v>
      </c>
      <c r="S278" s="59">
        <v>4.4086525594644321</v>
      </c>
      <c r="T278" s="36">
        <v>0.63183878201259269</v>
      </c>
      <c r="U278" s="36">
        <v>0.72048190076110152</v>
      </c>
      <c r="V278" s="61" t="s">
        <v>310</v>
      </c>
    </row>
    <row r="279" spans="1:22" x14ac:dyDescent="0.25">
      <c r="A279" s="61">
        <v>56</v>
      </c>
      <c r="B279" s="61" t="s">
        <v>288</v>
      </c>
      <c r="C279" s="61" t="s">
        <v>391</v>
      </c>
      <c r="D279" s="83" t="s">
        <v>392</v>
      </c>
      <c r="E279" s="83">
        <v>320</v>
      </c>
      <c r="F279" s="84">
        <v>217</v>
      </c>
      <c r="G279" s="84">
        <v>54</v>
      </c>
      <c r="H279" s="85">
        <f>F279/G279*2.981</f>
        <v>11.979203703703702</v>
      </c>
      <c r="I279" s="86" t="s">
        <v>37</v>
      </c>
      <c r="J279" s="58" t="s">
        <v>37</v>
      </c>
      <c r="K279" s="63" t="s">
        <v>37</v>
      </c>
      <c r="L279" s="84">
        <v>4.2699999999999996</v>
      </c>
      <c r="M279" s="84">
        <v>16.45</v>
      </c>
      <c r="N279" s="85">
        <v>0.157</v>
      </c>
      <c r="O279" s="86">
        <v>0.51270099999999996</v>
      </c>
      <c r="P279" s="87">
        <v>1.4E-5</v>
      </c>
      <c r="Q279" s="59">
        <v>1.2289373788121338</v>
      </c>
      <c r="R279" s="59">
        <v>-0.20183019827147941</v>
      </c>
      <c r="S279" s="59">
        <v>2.84</v>
      </c>
      <c r="T279" s="36">
        <v>1.2103199272354352</v>
      </c>
      <c r="U279" s="36">
        <v>0.84735980326914107</v>
      </c>
      <c r="V279" s="61" t="s">
        <v>310</v>
      </c>
    </row>
    <row r="280" spans="1:22" x14ac:dyDescent="0.25">
      <c r="A280" s="61">
        <v>57</v>
      </c>
      <c r="B280" s="61" t="s">
        <v>288</v>
      </c>
      <c r="C280" s="83" t="s">
        <v>393</v>
      </c>
      <c r="D280" s="83" t="s">
        <v>298</v>
      </c>
      <c r="E280" s="83">
        <v>314</v>
      </c>
      <c r="F280" s="84">
        <v>27.9</v>
      </c>
      <c r="G280" s="84">
        <v>223.3</v>
      </c>
      <c r="H280" s="85">
        <v>0.3614630541871921</v>
      </c>
      <c r="I280" s="86">
        <v>0.70738599999999996</v>
      </c>
      <c r="J280" s="58">
        <v>1.2E-5</v>
      </c>
      <c r="K280" s="63">
        <v>0.70576799999999995</v>
      </c>
      <c r="L280" s="84">
        <v>3.45</v>
      </c>
      <c r="M280" s="84">
        <v>14.1</v>
      </c>
      <c r="N280" s="85">
        <v>0.14798297872340427</v>
      </c>
      <c r="O280" s="86">
        <v>0.51269500000000001</v>
      </c>
      <c r="P280" s="87">
        <v>6.9999999999999999E-6</v>
      </c>
      <c r="Q280" s="59">
        <v>1.11189572368664</v>
      </c>
      <c r="R280" s="59">
        <v>-0.24767168925569771</v>
      </c>
      <c r="S280" s="59">
        <v>3.0678601286648899</v>
      </c>
      <c r="T280" s="36">
        <v>1.0582196323256619</v>
      </c>
      <c r="U280" s="36">
        <v>0.82495586597915505</v>
      </c>
      <c r="V280" s="83" t="s">
        <v>394</v>
      </c>
    </row>
    <row r="281" spans="1:22" x14ac:dyDescent="0.25">
      <c r="A281" s="61">
        <v>58</v>
      </c>
      <c r="B281" s="61" t="s">
        <v>288</v>
      </c>
      <c r="C281" s="83" t="s">
        <v>395</v>
      </c>
      <c r="D281" s="83" t="s">
        <v>298</v>
      </c>
      <c r="E281" s="83">
        <v>314</v>
      </c>
      <c r="F281" s="84">
        <v>57.5</v>
      </c>
      <c r="G281" s="84">
        <v>178</v>
      </c>
      <c r="H281" s="85">
        <v>0.93453651685393258</v>
      </c>
      <c r="I281" s="86">
        <v>0.708735</v>
      </c>
      <c r="J281" s="58">
        <v>1.2E-5</v>
      </c>
      <c r="K281" s="63">
        <v>0.70457099999999995</v>
      </c>
      <c r="L281" s="84">
        <v>2.95</v>
      </c>
      <c r="M281" s="84">
        <v>10.5</v>
      </c>
      <c r="N281" s="85">
        <v>0.16992000000000002</v>
      </c>
      <c r="O281" s="86">
        <v>0.51281900000000002</v>
      </c>
      <c r="P281" s="87">
        <v>7.9999999999999996E-6</v>
      </c>
      <c r="Q281" s="59">
        <v>3.5307565962727772</v>
      </c>
      <c r="R281" s="59">
        <v>-0.13614641586171838</v>
      </c>
      <c r="S281" s="59">
        <v>4.6082650503520561</v>
      </c>
      <c r="T281" s="36">
        <v>1.1569615678050498</v>
      </c>
      <c r="U281" s="36">
        <v>0.69924949737841235</v>
      </c>
      <c r="V281" s="83" t="s">
        <v>394</v>
      </c>
    </row>
    <row r="282" spans="1:22" x14ac:dyDescent="0.25">
      <c r="A282" s="61">
        <v>59</v>
      </c>
      <c r="B282" s="61" t="s">
        <v>288</v>
      </c>
      <c r="C282" s="83" t="s">
        <v>396</v>
      </c>
      <c r="D282" s="83" t="s">
        <v>298</v>
      </c>
      <c r="E282" s="83">
        <v>314</v>
      </c>
      <c r="F282" s="84">
        <v>57.8</v>
      </c>
      <c r="G282" s="84">
        <v>153</v>
      </c>
      <c r="H282" s="85">
        <v>1.0929111111111109</v>
      </c>
      <c r="I282" s="86">
        <v>0.709897</v>
      </c>
      <c r="J282" s="58">
        <v>9.0000000000000002E-6</v>
      </c>
      <c r="K282" s="63">
        <v>0.70502699999999996</v>
      </c>
      <c r="L282" s="84">
        <v>2.78</v>
      </c>
      <c r="M282" s="84">
        <v>10.4</v>
      </c>
      <c r="N282" s="85">
        <v>0.16166769230769232</v>
      </c>
      <c r="O282" s="86">
        <v>0.51264699999999996</v>
      </c>
      <c r="P282" s="87">
        <v>6.9999999999999999E-6</v>
      </c>
      <c r="Q282" s="59">
        <v>0.17556248268713048</v>
      </c>
      <c r="R282" s="59">
        <v>-0.17810019162332336</v>
      </c>
      <c r="S282" s="59">
        <v>1.581599802049638</v>
      </c>
      <c r="T282" s="36">
        <v>1.4766952759073608</v>
      </c>
      <c r="U282" s="36">
        <v>0.94614582568128303</v>
      </c>
      <c r="V282" s="83" t="s">
        <v>394</v>
      </c>
    </row>
    <row r="283" spans="1:22" x14ac:dyDescent="0.25">
      <c r="A283" s="61">
        <v>60</v>
      </c>
      <c r="B283" s="61" t="s">
        <v>288</v>
      </c>
      <c r="C283" s="83" t="s">
        <v>397</v>
      </c>
      <c r="D283" s="83" t="s">
        <v>298</v>
      </c>
      <c r="E283" s="83">
        <v>314</v>
      </c>
      <c r="F283" s="84">
        <v>57.5</v>
      </c>
      <c r="G283" s="84">
        <v>159</v>
      </c>
      <c r="H283" s="85">
        <v>1.0462106918238991</v>
      </c>
      <c r="I283" s="86">
        <v>0.70927799999999996</v>
      </c>
      <c r="J283" s="58">
        <v>1.5999999999999999E-5</v>
      </c>
      <c r="K283" s="63">
        <v>0.70461600000000002</v>
      </c>
      <c r="L283" s="84">
        <v>2.62</v>
      </c>
      <c r="M283" s="84">
        <v>8.6300000000000008</v>
      </c>
      <c r="N283" s="85">
        <v>0.18361251448435689</v>
      </c>
      <c r="O283" s="86">
        <v>0.51285400000000003</v>
      </c>
      <c r="P283" s="87">
        <v>1.0000000000000001E-5</v>
      </c>
      <c r="Q283" s="59">
        <v>4.2134995845022338</v>
      </c>
      <c r="R283" s="59">
        <v>-6.6535259357616283E-2</v>
      </c>
      <c r="S283" s="59">
        <v>4.7420459680114213</v>
      </c>
      <c r="T283" s="36">
        <v>1.5068944075511952</v>
      </c>
      <c r="U283" s="36">
        <v>0.68832728547631672</v>
      </c>
      <c r="V283" s="83" t="s">
        <v>394</v>
      </c>
    </row>
    <row r="284" spans="1:22" x14ac:dyDescent="0.25">
      <c r="A284" s="61">
        <v>61</v>
      </c>
      <c r="B284" s="61" t="s">
        <v>288</v>
      </c>
      <c r="C284" s="83" t="s">
        <v>398</v>
      </c>
      <c r="D284" s="83" t="s">
        <v>298</v>
      </c>
      <c r="E284" s="83">
        <v>314</v>
      </c>
      <c r="F284" s="84">
        <v>72.5</v>
      </c>
      <c r="G284" s="84">
        <v>142</v>
      </c>
      <c r="H284" s="85">
        <v>1.4770598591549293</v>
      </c>
      <c r="I284" s="86">
        <v>0.71135400000000004</v>
      </c>
      <c r="J284" s="58">
        <v>1.2999999999999999E-5</v>
      </c>
      <c r="K284" s="63">
        <v>0.70477100000000004</v>
      </c>
      <c r="L284" s="84">
        <v>3.13</v>
      </c>
      <c r="M284" s="84">
        <v>12.5</v>
      </c>
      <c r="N284" s="85">
        <v>0.15144192000000001</v>
      </c>
      <c r="O284" s="86">
        <v>0.51278299999999999</v>
      </c>
      <c r="P284" s="87">
        <v>6.9999999999999999E-6</v>
      </c>
      <c r="Q284" s="59">
        <v>2.8285066655220348</v>
      </c>
      <c r="R284" s="59">
        <v>-0.23008683274021358</v>
      </c>
      <c r="S284" s="59">
        <v>4.6470136699627851</v>
      </c>
      <c r="T284" s="36">
        <v>0.90158974974583284</v>
      </c>
      <c r="U284" s="36">
        <v>0.69608604249756201</v>
      </c>
      <c r="V284" s="83" t="s">
        <v>394</v>
      </c>
    </row>
    <row r="285" spans="1:22" x14ac:dyDescent="0.25">
      <c r="A285" s="61">
        <v>62</v>
      </c>
      <c r="B285" s="61" t="s">
        <v>288</v>
      </c>
      <c r="C285" s="83" t="s">
        <v>399</v>
      </c>
      <c r="D285" s="83" t="s">
        <v>298</v>
      </c>
      <c r="E285" s="83">
        <v>314</v>
      </c>
      <c r="F285" s="84">
        <v>27.7</v>
      </c>
      <c r="G285" s="84">
        <v>182</v>
      </c>
      <c r="H285" s="85">
        <v>0.44030824175824168</v>
      </c>
      <c r="I285" s="86">
        <v>0.70773799999999998</v>
      </c>
      <c r="J285" s="58">
        <v>1.1E-5</v>
      </c>
      <c r="K285" s="63">
        <v>0.70577599999999996</v>
      </c>
      <c r="L285" s="84">
        <v>3.67</v>
      </c>
      <c r="M285" s="84">
        <v>15.1</v>
      </c>
      <c r="N285" s="85">
        <v>0.14699443708609272</v>
      </c>
      <c r="O285" s="86">
        <v>0.51268999999999998</v>
      </c>
      <c r="P285" s="87">
        <v>7.9999999999999996E-6</v>
      </c>
      <c r="Q285" s="59">
        <v>1.0143610110824319</v>
      </c>
      <c r="R285" s="59">
        <v>-0.2526973203554006</v>
      </c>
      <c r="S285" s="59">
        <v>3.0099200730737685</v>
      </c>
      <c r="T285" s="36">
        <v>1.0539608396467095</v>
      </c>
      <c r="U285" s="36">
        <v>0.82968210922739616</v>
      </c>
      <c r="V285" s="83" t="s">
        <v>394</v>
      </c>
    </row>
    <row r="286" spans="1:22" x14ac:dyDescent="0.25">
      <c r="A286" s="61">
        <v>63</v>
      </c>
      <c r="B286" s="61" t="s">
        <v>288</v>
      </c>
      <c r="C286" s="96" t="s">
        <v>400</v>
      </c>
      <c r="D286" s="29" t="s">
        <v>401</v>
      </c>
      <c r="E286" s="83">
        <v>312</v>
      </c>
      <c r="F286" s="84">
        <v>334</v>
      </c>
      <c r="G286" s="84">
        <v>224</v>
      </c>
      <c r="H286" s="85">
        <v>4.3151999999999999</v>
      </c>
      <c r="I286" s="86">
        <v>0.72531999999999996</v>
      </c>
      <c r="J286" s="58" t="s">
        <v>37</v>
      </c>
      <c r="K286" s="63">
        <v>0.70616000000000001</v>
      </c>
      <c r="L286" s="84">
        <v>6.8</v>
      </c>
      <c r="M286" s="84">
        <v>33.5</v>
      </c>
      <c r="N286" s="85">
        <v>0.12280000000000001</v>
      </c>
      <c r="O286" s="86">
        <v>0.51270300000000002</v>
      </c>
      <c r="P286" s="63" t="s">
        <v>37</v>
      </c>
      <c r="Q286" s="59">
        <v>1.2679512638547052</v>
      </c>
      <c r="R286" s="59">
        <v>-0.37569903406202343</v>
      </c>
      <c r="S286" s="59">
        <v>4.2</v>
      </c>
      <c r="T286" s="36">
        <v>0.75171722948218089</v>
      </c>
      <c r="U286" s="36">
        <v>0.72964641397741503</v>
      </c>
      <c r="V286" s="83" t="s">
        <v>402</v>
      </c>
    </row>
    <row r="287" spans="1:22" x14ac:dyDescent="0.25">
      <c r="A287" s="61">
        <v>64</v>
      </c>
      <c r="B287" s="61" t="s">
        <v>288</v>
      </c>
      <c r="C287" s="96" t="s">
        <v>403</v>
      </c>
      <c r="D287" s="29" t="s">
        <v>401</v>
      </c>
      <c r="E287" s="83">
        <v>312</v>
      </c>
      <c r="F287" s="84">
        <v>326</v>
      </c>
      <c r="G287" s="84">
        <v>177</v>
      </c>
      <c r="H287" s="85">
        <v>5.3460999999999999</v>
      </c>
      <c r="I287" s="86">
        <v>0.73067000000000004</v>
      </c>
      <c r="J287" s="58" t="s">
        <v>37</v>
      </c>
      <c r="K287" s="63">
        <v>0.70694000000000001</v>
      </c>
      <c r="L287" s="84">
        <v>7.09</v>
      </c>
      <c r="M287" s="84">
        <v>30.8</v>
      </c>
      <c r="N287" s="85">
        <v>0.13930000000000001</v>
      </c>
      <c r="O287" s="86">
        <v>0.512791</v>
      </c>
      <c r="P287" s="63" t="s">
        <v>37</v>
      </c>
      <c r="Q287" s="59">
        <v>2.9845622056878796</v>
      </c>
      <c r="R287" s="59">
        <v>-0.29181494661921714</v>
      </c>
      <c r="S287" s="59">
        <v>5.3</v>
      </c>
      <c r="T287" s="36">
        <v>0.73801347047273835</v>
      </c>
      <c r="U287" s="36">
        <v>0.64309964274790876</v>
      </c>
      <c r="V287" s="83" t="s">
        <v>402</v>
      </c>
    </row>
    <row r="288" spans="1:22" x14ac:dyDescent="0.25">
      <c r="A288" s="61">
        <v>65</v>
      </c>
      <c r="B288" s="61" t="s">
        <v>288</v>
      </c>
      <c r="C288" s="96" t="s">
        <v>404</v>
      </c>
      <c r="D288" s="29" t="s">
        <v>401</v>
      </c>
      <c r="E288" s="83">
        <v>312</v>
      </c>
      <c r="F288" s="84">
        <v>311</v>
      </c>
      <c r="G288" s="84">
        <v>324</v>
      </c>
      <c r="H288" s="85">
        <v>2.7812000000000001</v>
      </c>
      <c r="I288" s="86">
        <v>0.71862999999999999</v>
      </c>
      <c r="J288" s="58" t="s">
        <v>37</v>
      </c>
      <c r="K288" s="63">
        <v>0.70628000000000002</v>
      </c>
      <c r="L288" s="84">
        <v>6.57</v>
      </c>
      <c r="M288" s="84">
        <v>34</v>
      </c>
      <c r="N288" s="85">
        <v>0.1166</v>
      </c>
      <c r="O288" s="86">
        <v>0.51261400000000001</v>
      </c>
      <c r="P288" s="63" t="s">
        <v>37</v>
      </c>
      <c r="Q288" s="59">
        <v>-0.46816662050086499</v>
      </c>
      <c r="R288" s="59">
        <v>-0.40721911540416889</v>
      </c>
      <c r="S288" s="59">
        <v>2.7</v>
      </c>
      <c r="T288" s="36">
        <v>0.84346075216131244</v>
      </c>
      <c r="U288" s="36">
        <v>0.85123807783538374</v>
      </c>
      <c r="V288" s="83" t="s">
        <v>402</v>
      </c>
    </row>
    <row r="289" spans="1:22" x14ac:dyDescent="0.25">
      <c r="A289" s="61">
        <v>66</v>
      </c>
      <c r="B289" s="61" t="s">
        <v>288</v>
      </c>
      <c r="C289" s="96" t="s">
        <v>405</v>
      </c>
      <c r="D289" s="29" t="s">
        <v>401</v>
      </c>
      <c r="E289" s="83">
        <v>312</v>
      </c>
      <c r="F289" s="84">
        <v>325</v>
      </c>
      <c r="G289" s="84">
        <v>257</v>
      </c>
      <c r="H289" s="85">
        <v>3.6720000000000002</v>
      </c>
      <c r="I289" s="86">
        <v>0.72921000000000002</v>
      </c>
      <c r="J289" s="58" t="s">
        <v>37</v>
      </c>
      <c r="K289" s="63">
        <v>0.71289999999999998</v>
      </c>
      <c r="L289" s="84">
        <v>6.74</v>
      </c>
      <c r="M289" s="84">
        <v>31.9</v>
      </c>
      <c r="N289" s="85">
        <v>0.12770000000000001</v>
      </c>
      <c r="O289" s="86">
        <v>0.51274699999999995</v>
      </c>
      <c r="P289" s="63" t="s">
        <v>37</v>
      </c>
      <c r="Q289" s="59">
        <v>2.1262567347712924</v>
      </c>
      <c r="R289" s="59">
        <v>-0.35078800203355365</v>
      </c>
      <c r="S289" s="59">
        <v>4.9000000000000004</v>
      </c>
      <c r="T289" s="36">
        <v>0.71650968720964825</v>
      </c>
      <c r="U289" s="36">
        <v>0.67547215541915817</v>
      </c>
      <c r="V289" s="83" t="s">
        <v>402</v>
      </c>
    </row>
    <row r="290" spans="1:22" x14ac:dyDescent="0.25">
      <c r="A290" s="61">
        <v>67</v>
      </c>
      <c r="B290" s="61" t="s">
        <v>288</v>
      </c>
      <c r="C290" s="96" t="s">
        <v>406</v>
      </c>
      <c r="D290" s="96" t="s">
        <v>293</v>
      </c>
      <c r="E290" s="83">
        <v>312</v>
      </c>
      <c r="F290" s="84">
        <v>155</v>
      </c>
      <c r="G290" s="84">
        <v>324</v>
      </c>
      <c r="H290" s="85">
        <v>1.3888</v>
      </c>
      <c r="I290" s="86">
        <v>0.71216999999999997</v>
      </c>
      <c r="J290" s="58" t="s">
        <v>37</v>
      </c>
      <c r="K290" s="63">
        <v>0.70601000000000003</v>
      </c>
      <c r="L290" s="84">
        <v>9.6999999999999993</v>
      </c>
      <c r="M290" s="84">
        <v>39</v>
      </c>
      <c r="N290" s="85">
        <v>0.1502</v>
      </c>
      <c r="O290" s="86">
        <v>0.51274299999999995</v>
      </c>
      <c r="P290" s="63" t="s">
        <v>37</v>
      </c>
      <c r="Q290" s="59">
        <v>2.0482289646861496</v>
      </c>
      <c r="R290" s="59">
        <v>-0.23640061006609059</v>
      </c>
      <c r="S290" s="59">
        <v>3.9</v>
      </c>
      <c r="T290" s="36">
        <v>0.97998738538258723</v>
      </c>
      <c r="U290" s="36">
        <v>0.75508615998434114</v>
      </c>
      <c r="V290" s="83" t="s">
        <v>402</v>
      </c>
    </row>
    <row r="291" spans="1:22" x14ac:dyDescent="0.25">
      <c r="A291" s="61">
        <v>68</v>
      </c>
      <c r="B291" s="61" t="s">
        <v>288</v>
      </c>
      <c r="C291" s="96" t="s">
        <v>407</v>
      </c>
      <c r="D291" s="96" t="s">
        <v>309</v>
      </c>
      <c r="E291" s="83">
        <v>312</v>
      </c>
      <c r="F291" s="84">
        <v>198</v>
      </c>
      <c r="G291" s="84">
        <v>986</v>
      </c>
      <c r="H291" s="85">
        <v>0.58250000000000002</v>
      </c>
      <c r="I291" s="86">
        <v>0.70772000000000002</v>
      </c>
      <c r="J291" s="58" t="s">
        <v>37</v>
      </c>
      <c r="K291" s="63">
        <v>0.70513000000000003</v>
      </c>
      <c r="L291" s="84">
        <v>5.37</v>
      </c>
      <c r="M291" s="84">
        <v>23.2</v>
      </c>
      <c r="N291" s="85">
        <v>0.14000000000000001</v>
      </c>
      <c r="O291" s="86">
        <v>0.51272700000000004</v>
      </c>
      <c r="P291" s="63" t="s">
        <v>37</v>
      </c>
      <c r="Q291" s="59">
        <v>1.73611788435446</v>
      </c>
      <c r="R291" s="59">
        <v>-0.28825622775800708</v>
      </c>
      <c r="S291" s="59">
        <v>4</v>
      </c>
      <c r="T291" s="36">
        <v>0.87746249337866355</v>
      </c>
      <c r="U291" s="36">
        <v>0.74738413728317088</v>
      </c>
      <c r="V291" s="83" t="s">
        <v>402</v>
      </c>
    </row>
    <row r="292" spans="1:22" x14ac:dyDescent="0.25">
      <c r="A292" s="61">
        <v>69</v>
      </c>
      <c r="B292" s="61" t="s">
        <v>288</v>
      </c>
      <c r="C292" s="98" t="s">
        <v>408</v>
      </c>
      <c r="D292" s="98" t="s">
        <v>198</v>
      </c>
      <c r="E292" s="83">
        <v>311</v>
      </c>
      <c r="F292" s="84">
        <v>59.3</v>
      </c>
      <c r="G292" s="84">
        <v>329</v>
      </c>
      <c r="H292" s="85">
        <v>0.52249999999999996</v>
      </c>
      <c r="I292" s="86">
        <v>0.70702399999999999</v>
      </c>
      <c r="J292" s="58">
        <v>5.0000000000000004E-6</v>
      </c>
      <c r="K292" s="63">
        <v>0.70471300000000003</v>
      </c>
      <c r="L292" s="84">
        <v>4.46</v>
      </c>
      <c r="M292" s="84">
        <v>19</v>
      </c>
      <c r="N292" s="85">
        <v>0.1416</v>
      </c>
      <c r="O292" s="86">
        <v>0.51268199999999997</v>
      </c>
      <c r="P292" s="87">
        <v>7.9999999999999996E-6</v>
      </c>
      <c r="Q292" s="59">
        <v>0.85830547091658715</v>
      </c>
      <c r="R292" s="59">
        <v>-0.28012201321809871</v>
      </c>
      <c r="S292" s="59">
        <v>3.1</v>
      </c>
      <c r="T292" s="36">
        <v>0.99204097989093021</v>
      </c>
      <c r="U292" s="36">
        <v>0.82402381715385731</v>
      </c>
      <c r="V292" s="83" t="s">
        <v>409</v>
      </c>
    </row>
    <row r="293" spans="1:22" x14ac:dyDescent="0.25">
      <c r="A293" s="61">
        <v>70</v>
      </c>
      <c r="B293" s="61" t="s">
        <v>288</v>
      </c>
      <c r="C293" s="98" t="s">
        <v>410</v>
      </c>
      <c r="D293" s="98" t="s">
        <v>198</v>
      </c>
      <c r="E293" s="83">
        <v>311</v>
      </c>
      <c r="F293" s="84">
        <v>39.4</v>
      </c>
      <c r="G293" s="84">
        <v>310</v>
      </c>
      <c r="H293" s="85">
        <v>0.36730000000000002</v>
      </c>
      <c r="I293" s="86">
        <v>0.70638000000000001</v>
      </c>
      <c r="J293" s="58">
        <v>6.9999999999999999E-6</v>
      </c>
      <c r="K293" s="63">
        <v>0.70475500000000002</v>
      </c>
      <c r="L293" s="84">
        <v>4.46</v>
      </c>
      <c r="M293" s="84">
        <v>19.899999999999999</v>
      </c>
      <c r="N293" s="85">
        <v>0.13550000000000001</v>
      </c>
      <c r="O293" s="86">
        <v>0.51266500000000004</v>
      </c>
      <c r="P293" s="87">
        <v>6.9999999999999999E-6</v>
      </c>
      <c r="Q293" s="59">
        <v>0.5266874480636119</v>
      </c>
      <c r="R293" s="59">
        <v>-0.31113370615149971</v>
      </c>
      <c r="S293" s="59">
        <v>3</v>
      </c>
      <c r="T293" s="36">
        <v>0.94781300268776014</v>
      </c>
      <c r="U293" s="36">
        <v>0.83131781720456543</v>
      </c>
      <c r="V293" s="83" t="s">
        <v>409</v>
      </c>
    </row>
    <row r="294" spans="1:22" x14ac:dyDescent="0.25">
      <c r="A294" s="61">
        <v>71</v>
      </c>
      <c r="B294" s="61" t="s">
        <v>288</v>
      </c>
      <c r="C294" s="98" t="s">
        <v>411</v>
      </c>
      <c r="D294" s="98" t="s">
        <v>198</v>
      </c>
      <c r="E294" s="83">
        <v>311</v>
      </c>
      <c r="F294" s="84">
        <v>55.4</v>
      </c>
      <c r="G294" s="84">
        <v>298</v>
      </c>
      <c r="H294" s="85">
        <v>0.53720000000000001</v>
      </c>
      <c r="I294" s="86">
        <v>0.70693799999999996</v>
      </c>
      <c r="J294" s="58">
        <v>1.2999999999999999E-5</v>
      </c>
      <c r="K294" s="63">
        <v>0.70456200000000002</v>
      </c>
      <c r="L294" s="84">
        <v>3.91</v>
      </c>
      <c r="M294" s="84">
        <v>17.3</v>
      </c>
      <c r="N294" s="85">
        <v>0.1368</v>
      </c>
      <c r="O294" s="86">
        <v>0.51265000000000005</v>
      </c>
      <c r="P294" s="87">
        <v>1.0000000000000001E-5</v>
      </c>
      <c r="Q294" s="59">
        <v>0.23408331025098761</v>
      </c>
      <c r="R294" s="59">
        <v>-0.30452465683782415</v>
      </c>
      <c r="S294" s="59">
        <v>2.6</v>
      </c>
      <c r="T294" s="36">
        <v>0.99353955007940198</v>
      </c>
      <c r="U294" s="36">
        <v>0.85941637789151026</v>
      </c>
      <c r="V294" s="83" t="s">
        <v>409</v>
      </c>
    </row>
    <row r="295" spans="1:22" x14ac:dyDescent="0.25">
      <c r="A295" s="61">
        <v>72</v>
      </c>
      <c r="B295" s="61" t="s">
        <v>288</v>
      </c>
      <c r="C295" s="98" t="s">
        <v>412</v>
      </c>
      <c r="D295" s="98" t="s">
        <v>198</v>
      </c>
      <c r="E295" s="83">
        <v>311</v>
      </c>
      <c r="F295" s="84">
        <v>52.1</v>
      </c>
      <c r="G295" s="84">
        <v>287</v>
      </c>
      <c r="H295" s="85">
        <v>0.52539999999999998</v>
      </c>
      <c r="I295" s="86">
        <v>0.70675100000000002</v>
      </c>
      <c r="J295" s="58">
        <v>1.5999999999999999E-5</v>
      </c>
      <c r="K295" s="63">
        <v>0.70442700000000003</v>
      </c>
      <c r="L295" s="84">
        <v>4.04</v>
      </c>
      <c r="M295" s="84" t="s">
        <v>413</v>
      </c>
      <c r="N295" s="85">
        <v>0.1381</v>
      </c>
      <c r="O295" s="86">
        <v>0.51266199999999995</v>
      </c>
      <c r="P295" s="87">
        <v>1.0000000000000001E-5</v>
      </c>
      <c r="Q295" s="59">
        <v>0.46816662049753432</v>
      </c>
      <c r="R295" s="59">
        <v>-0.29791560752414847</v>
      </c>
      <c r="S295" s="59">
        <v>2.8</v>
      </c>
      <c r="T295" s="36">
        <v>0.98643640998715565</v>
      </c>
      <c r="U295" s="36">
        <v>0.8445241845266438</v>
      </c>
      <c r="V295" s="83" t="s">
        <v>409</v>
      </c>
    </row>
    <row r="296" spans="1:22" x14ac:dyDescent="0.25">
      <c r="A296" s="61">
        <v>73</v>
      </c>
      <c r="B296" s="61" t="s">
        <v>288</v>
      </c>
      <c r="C296" s="98" t="s">
        <v>414</v>
      </c>
      <c r="D296" s="98" t="s">
        <v>198</v>
      </c>
      <c r="E296" s="83">
        <v>311</v>
      </c>
      <c r="F296" s="84">
        <v>44.5</v>
      </c>
      <c r="G296" s="84">
        <v>298</v>
      </c>
      <c r="H296" s="85">
        <v>0.43159999999999998</v>
      </c>
      <c r="I296" s="86">
        <v>0.70647499999999996</v>
      </c>
      <c r="J296" s="58">
        <v>5.0000000000000004E-6</v>
      </c>
      <c r="K296" s="63">
        <v>0.70456600000000003</v>
      </c>
      <c r="L296" s="84">
        <v>3.56</v>
      </c>
      <c r="M296" s="84">
        <v>16</v>
      </c>
      <c r="N296" s="85">
        <v>0.13439999999999999</v>
      </c>
      <c r="O296" s="86">
        <v>0.51268899999999995</v>
      </c>
      <c r="P296" s="87">
        <v>6.9999999999999999E-6</v>
      </c>
      <c r="Q296" s="59">
        <v>0.99485406856114622</v>
      </c>
      <c r="R296" s="59">
        <v>-0.31672597864768692</v>
      </c>
      <c r="S296" s="59">
        <v>3.5</v>
      </c>
      <c r="T296" s="36">
        <v>0.8885547803347168</v>
      </c>
      <c r="U296" s="36">
        <v>0.78952761848279152</v>
      </c>
      <c r="V296" s="83" t="s">
        <v>409</v>
      </c>
    </row>
    <row r="297" spans="1:22" x14ac:dyDescent="0.25">
      <c r="A297" s="61">
        <v>74</v>
      </c>
      <c r="B297" s="61" t="s">
        <v>288</v>
      </c>
      <c r="C297" s="98" t="s">
        <v>415</v>
      </c>
      <c r="D297" s="98" t="s">
        <v>198</v>
      </c>
      <c r="E297" s="83">
        <v>311</v>
      </c>
      <c r="F297" s="84">
        <v>55.9</v>
      </c>
      <c r="G297" s="84">
        <v>294</v>
      </c>
      <c r="H297" s="85">
        <v>0.55089999999999995</v>
      </c>
      <c r="I297" s="86">
        <v>0.70721900000000004</v>
      </c>
      <c r="J297" s="58">
        <v>1.2999999999999999E-5</v>
      </c>
      <c r="K297" s="63">
        <v>0.70478300000000005</v>
      </c>
      <c r="L297" s="84">
        <v>3.88</v>
      </c>
      <c r="M297" s="84">
        <v>16.7</v>
      </c>
      <c r="N297" s="85">
        <v>0.1404</v>
      </c>
      <c r="O297" s="86">
        <v>0.51269699999999996</v>
      </c>
      <c r="P297" s="87">
        <v>7.9999999999999996E-6</v>
      </c>
      <c r="Q297" s="59">
        <v>1.1509096087292114</v>
      </c>
      <c r="R297" s="59">
        <v>-0.28622267412303004</v>
      </c>
      <c r="S297" s="59">
        <v>3.4</v>
      </c>
      <c r="T297" s="36">
        <v>0.94462814053218769</v>
      </c>
      <c r="U297" s="36">
        <v>0.79624304428059889</v>
      </c>
      <c r="V297" s="83" t="s">
        <v>409</v>
      </c>
    </row>
    <row r="298" spans="1:22" x14ac:dyDescent="0.25">
      <c r="A298" s="61">
        <v>75</v>
      </c>
      <c r="B298" s="61" t="s">
        <v>288</v>
      </c>
      <c r="C298" s="98" t="s">
        <v>416</v>
      </c>
      <c r="D298" s="98" t="s">
        <v>198</v>
      </c>
      <c r="E298" s="83">
        <v>311</v>
      </c>
      <c r="F298" s="84">
        <v>29.8</v>
      </c>
      <c r="G298" s="84">
        <v>280</v>
      </c>
      <c r="H298" s="85">
        <v>0.30769999999999997</v>
      </c>
      <c r="I298" s="86">
        <v>0.70678399999999997</v>
      </c>
      <c r="J298" s="58">
        <v>1.4E-5</v>
      </c>
      <c r="K298" s="63">
        <v>0.70542300000000002</v>
      </c>
      <c r="L298" s="84">
        <v>3.64</v>
      </c>
      <c r="M298" s="84">
        <v>15</v>
      </c>
      <c r="N298" s="85">
        <v>0.1469</v>
      </c>
      <c r="O298" s="86">
        <v>0.512652</v>
      </c>
      <c r="P298" s="87">
        <v>9.0000000000000002E-6</v>
      </c>
      <c r="Q298" s="59">
        <v>0.27309719529133858</v>
      </c>
      <c r="R298" s="59">
        <v>-0.25317742755465178</v>
      </c>
      <c r="S298" s="59">
        <v>2.2999999999999998</v>
      </c>
      <c r="T298" s="36">
        <v>1.1390917014927922</v>
      </c>
      <c r="U298" s="36">
        <v>0.88896930164123167</v>
      </c>
      <c r="V298" s="83" t="s">
        <v>409</v>
      </c>
    </row>
    <row r="299" spans="1:22" x14ac:dyDescent="0.25">
      <c r="A299" s="61">
        <v>76</v>
      </c>
      <c r="B299" s="61" t="s">
        <v>288</v>
      </c>
      <c r="C299" s="98" t="s">
        <v>417</v>
      </c>
      <c r="D299" s="98" t="s">
        <v>176</v>
      </c>
      <c r="E299" s="83">
        <v>311</v>
      </c>
      <c r="F299" s="84">
        <v>48.9</v>
      </c>
      <c r="G299" s="84">
        <v>305</v>
      </c>
      <c r="H299" s="85">
        <v>0.4642</v>
      </c>
      <c r="I299" s="86">
        <v>0.70684599999999997</v>
      </c>
      <c r="J299" s="58">
        <v>5.0000000000000004E-6</v>
      </c>
      <c r="K299" s="63">
        <v>0.70475900000000002</v>
      </c>
      <c r="L299" s="84">
        <v>3.52</v>
      </c>
      <c r="M299" s="84">
        <v>14.2</v>
      </c>
      <c r="N299" s="85">
        <v>0.14960000000000001</v>
      </c>
      <c r="O299" s="86">
        <v>0.51272799999999996</v>
      </c>
      <c r="P299" s="87">
        <v>7.9999999999999996E-6</v>
      </c>
      <c r="Q299" s="59">
        <v>1.7556248268735253</v>
      </c>
      <c r="R299" s="59">
        <v>-0.2394509405185562</v>
      </c>
      <c r="S299" s="59">
        <v>3.7</v>
      </c>
      <c r="T299" s="36">
        <v>1.0064766867218324</v>
      </c>
      <c r="U299" s="36">
        <v>0.77670037190205543</v>
      </c>
      <c r="V299" s="83" t="s">
        <v>409</v>
      </c>
    </row>
    <row r="300" spans="1:22" x14ac:dyDescent="0.25">
      <c r="A300" s="61">
        <v>77</v>
      </c>
      <c r="B300" s="61" t="s">
        <v>288</v>
      </c>
      <c r="C300" s="98" t="s">
        <v>418</v>
      </c>
      <c r="D300" s="98" t="s">
        <v>176</v>
      </c>
      <c r="E300" s="83">
        <v>311</v>
      </c>
      <c r="F300" s="84">
        <v>31.8</v>
      </c>
      <c r="G300" s="84">
        <v>329</v>
      </c>
      <c r="H300" s="85">
        <v>0.27989999999999998</v>
      </c>
      <c r="I300" s="86">
        <v>0.70588700000000004</v>
      </c>
      <c r="J300" s="58">
        <v>1.7E-5</v>
      </c>
      <c r="K300" s="63">
        <v>0.70462800000000003</v>
      </c>
      <c r="L300" s="84">
        <v>3.99</v>
      </c>
      <c r="M300" s="84">
        <v>16.899999999999999</v>
      </c>
      <c r="N300" s="85">
        <v>0.14269999999999999</v>
      </c>
      <c r="O300" s="86">
        <v>0.51280400000000004</v>
      </c>
      <c r="P300" s="87">
        <v>7.9999999999999996E-6</v>
      </c>
      <c r="Q300" s="59">
        <v>3.2381524584601529</v>
      </c>
      <c r="R300" s="59">
        <v>-0.27452974072191161</v>
      </c>
      <c r="S300" s="59">
        <v>5.4</v>
      </c>
      <c r="T300" s="36">
        <v>0.74542859338384815</v>
      </c>
      <c r="U300" s="36">
        <v>0.63318680734578181</v>
      </c>
      <c r="V300" s="83" t="s">
        <v>409</v>
      </c>
    </row>
    <row r="301" spans="1:22" x14ac:dyDescent="0.25">
      <c r="A301" s="61">
        <v>78</v>
      </c>
      <c r="B301" s="61" t="s">
        <v>288</v>
      </c>
      <c r="C301" s="98" t="s">
        <v>419</v>
      </c>
      <c r="D301" s="98" t="s">
        <v>176</v>
      </c>
      <c r="E301" s="83">
        <v>311</v>
      </c>
      <c r="F301" s="84">
        <v>79.900000000000006</v>
      </c>
      <c r="G301" s="84">
        <v>302</v>
      </c>
      <c r="H301" s="85">
        <v>0.76519999999999999</v>
      </c>
      <c r="I301" s="86">
        <v>0.70713999999999999</v>
      </c>
      <c r="J301" s="58">
        <v>1.7E-5</v>
      </c>
      <c r="K301" s="63">
        <v>0.70369899999999996</v>
      </c>
      <c r="L301" s="84">
        <v>3.76</v>
      </c>
      <c r="M301" s="84">
        <v>15.7</v>
      </c>
      <c r="N301" s="85">
        <v>0.1447</v>
      </c>
      <c r="O301" s="86">
        <v>0.51278199999999996</v>
      </c>
      <c r="P301" s="87">
        <v>9.0000000000000002E-6</v>
      </c>
      <c r="Q301" s="59">
        <v>2.8089997230007491</v>
      </c>
      <c r="R301" s="59">
        <v>-0.26436197254702598</v>
      </c>
      <c r="S301" s="59">
        <v>4.9000000000000004</v>
      </c>
      <c r="T301" s="36">
        <v>0.81568547186216567</v>
      </c>
      <c r="U301" s="36">
        <v>0.67475260257186076</v>
      </c>
      <c r="V301" s="83" t="s">
        <v>409</v>
      </c>
    </row>
    <row r="302" spans="1:22" x14ac:dyDescent="0.25">
      <c r="A302" s="61">
        <v>79</v>
      </c>
      <c r="B302" s="61" t="s">
        <v>288</v>
      </c>
      <c r="C302" s="98" t="s">
        <v>420</v>
      </c>
      <c r="D302" s="98" t="s">
        <v>176</v>
      </c>
      <c r="E302" s="83">
        <v>311</v>
      </c>
      <c r="F302" s="84">
        <v>54.2</v>
      </c>
      <c r="G302" s="84">
        <v>384</v>
      </c>
      <c r="H302" s="85">
        <v>0.4078</v>
      </c>
      <c r="I302" s="86">
        <v>0.70591999999999999</v>
      </c>
      <c r="J302" s="58">
        <v>1.7E-5</v>
      </c>
      <c r="K302" s="63">
        <v>0.70408599999999999</v>
      </c>
      <c r="L302" s="84">
        <v>3.27</v>
      </c>
      <c r="M302" s="84">
        <v>14.5</v>
      </c>
      <c r="N302" s="85">
        <v>0.13619999999999999</v>
      </c>
      <c r="O302" s="86">
        <v>0.51279399999999997</v>
      </c>
      <c r="P302" s="87">
        <v>6.9999999999999999E-6</v>
      </c>
      <c r="Q302" s="59">
        <v>3.0430830332495162</v>
      </c>
      <c r="R302" s="59">
        <v>-0.30757498729028987</v>
      </c>
      <c r="S302" s="59">
        <v>5.5</v>
      </c>
      <c r="T302" s="36">
        <v>0.70257810650597974</v>
      </c>
      <c r="U302" s="36">
        <v>0.6280300535950728</v>
      </c>
      <c r="V302" s="83" t="s">
        <v>409</v>
      </c>
    </row>
    <row r="303" spans="1:22" x14ac:dyDescent="0.25">
      <c r="A303" s="61">
        <v>80</v>
      </c>
      <c r="B303" s="61" t="s">
        <v>288</v>
      </c>
      <c r="C303" s="98" t="s">
        <v>421</v>
      </c>
      <c r="D303" s="98" t="s">
        <v>422</v>
      </c>
      <c r="E303" s="83">
        <v>311</v>
      </c>
      <c r="F303" s="84">
        <v>84.5</v>
      </c>
      <c r="G303" s="84">
        <v>291</v>
      </c>
      <c r="H303" s="85">
        <v>0.84130000000000005</v>
      </c>
      <c r="I303" s="86">
        <v>0.70856799999999998</v>
      </c>
      <c r="J303" s="58">
        <v>1.8E-5</v>
      </c>
      <c r="K303" s="63">
        <v>0.70478499999999999</v>
      </c>
      <c r="L303" s="84">
        <v>3.86</v>
      </c>
      <c r="M303" s="84">
        <v>17.399999999999999</v>
      </c>
      <c r="N303" s="85">
        <v>0.13420000000000001</v>
      </c>
      <c r="O303" s="86">
        <v>0.51276299999999997</v>
      </c>
      <c r="P303" s="87">
        <v>9.0000000000000002E-6</v>
      </c>
      <c r="Q303" s="59">
        <v>2.438367815102982</v>
      </c>
      <c r="R303" s="59">
        <v>-0.31774275546517539</v>
      </c>
      <c r="S303" s="59">
        <v>5</v>
      </c>
      <c r="T303" s="36">
        <v>0.74439330006949145</v>
      </c>
      <c r="U303" s="36">
        <v>0.67096173573493778</v>
      </c>
      <c r="V303" s="83" t="s">
        <v>409</v>
      </c>
    </row>
    <row r="304" spans="1:22" x14ac:dyDescent="0.25">
      <c r="A304" s="61">
        <v>81</v>
      </c>
      <c r="B304" s="61" t="s">
        <v>288</v>
      </c>
      <c r="C304" s="98" t="s">
        <v>423</v>
      </c>
      <c r="D304" s="98" t="s">
        <v>422</v>
      </c>
      <c r="E304" s="83">
        <v>311</v>
      </c>
      <c r="F304" s="84">
        <v>101</v>
      </c>
      <c r="G304" s="84">
        <v>280</v>
      </c>
      <c r="H304" s="85">
        <v>1.0427</v>
      </c>
      <c r="I304" s="86">
        <v>0.70963100000000001</v>
      </c>
      <c r="J304" s="58">
        <v>1.7E-5</v>
      </c>
      <c r="K304" s="63">
        <v>0.70494100000000004</v>
      </c>
      <c r="L304" s="84">
        <v>4.82</v>
      </c>
      <c r="M304" s="84">
        <v>20.6</v>
      </c>
      <c r="N304" s="85">
        <v>0.1411</v>
      </c>
      <c r="O304" s="86">
        <v>0.51278599999999996</v>
      </c>
      <c r="P304" s="87">
        <v>9.0000000000000002E-6</v>
      </c>
      <c r="Q304" s="59">
        <v>2.8870274930836715</v>
      </c>
      <c r="R304" s="59">
        <v>-0.28266395526182009</v>
      </c>
      <c r="S304" s="59">
        <v>5.0999999999999996</v>
      </c>
      <c r="T304" s="36">
        <v>0.76682385448004597</v>
      </c>
      <c r="U304" s="36">
        <v>0.65669151175392293</v>
      </c>
      <c r="V304" s="83" t="s">
        <v>409</v>
      </c>
    </row>
    <row r="305" spans="1:22" x14ac:dyDescent="0.25">
      <c r="A305" s="61">
        <v>82</v>
      </c>
      <c r="B305" s="61" t="s">
        <v>288</v>
      </c>
      <c r="C305" s="98" t="s">
        <v>424</v>
      </c>
      <c r="D305" s="98" t="s">
        <v>422</v>
      </c>
      <c r="E305" s="83">
        <v>311</v>
      </c>
      <c r="F305" s="84">
        <v>108</v>
      </c>
      <c r="G305" s="84">
        <v>319</v>
      </c>
      <c r="H305" s="85">
        <v>0.98209999999999997</v>
      </c>
      <c r="I305" s="86">
        <v>0.70850800000000003</v>
      </c>
      <c r="J305" s="58">
        <v>1.4E-5</v>
      </c>
      <c r="K305" s="63">
        <v>0.70409100000000002</v>
      </c>
      <c r="L305" s="84">
        <v>4.22</v>
      </c>
      <c r="M305" s="84">
        <v>18.8</v>
      </c>
      <c r="N305" s="85">
        <v>0.1361</v>
      </c>
      <c r="O305" s="86">
        <v>0.512791</v>
      </c>
      <c r="P305" s="87">
        <v>7.9999999999999996E-6</v>
      </c>
      <c r="Q305" s="59">
        <v>2.9845622056878796</v>
      </c>
      <c r="R305" s="59">
        <v>-0.3080833756990341</v>
      </c>
      <c r="S305" s="59">
        <v>5.4</v>
      </c>
      <c r="T305" s="36">
        <v>0.7075717724015369</v>
      </c>
      <c r="U305" s="36">
        <v>0.63248895534766814</v>
      </c>
      <c r="V305" s="83" t="s">
        <v>409</v>
      </c>
    </row>
    <row r="306" spans="1:22" x14ac:dyDescent="0.25">
      <c r="A306" s="61">
        <v>83</v>
      </c>
      <c r="B306" s="61" t="s">
        <v>288</v>
      </c>
      <c r="C306" s="98" t="s">
        <v>425</v>
      </c>
      <c r="D306" s="98" t="s">
        <v>426</v>
      </c>
      <c r="E306" s="83">
        <v>306</v>
      </c>
      <c r="F306" s="84">
        <v>90.7</v>
      </c>
      <c r="G306" s="84">
        <v>655</v>
      </c>
      <c r="H306" s="85">
        <v>0.40079999999999999</v>
      </c>
      <c r="I306" s="86">
        <v>0.70647300000000002</v>
      </c>
      <c r="J306" s="58">
        <v>1.2999999999999999E-5</v>
      </c>
      <c r="K306" s="63">
        <v>0.70471099999999998</v>
      </c>
      <c r="L306" s="84">
        <v>4.59</v>
      </c>
      <c r="M306" s="84">
        <v>21</v>
      </c>
      <c r="N306" s="85">
        <v>0.1323</v>
      </c>
      <c r="O306" s="86">
        <v>0.51278299999999999</v>
      </c>
      <c r="P306" s="87">
        <v>1.0000000000000001E-5</v>
      </c>
      <c r="Q306" s="59">
        <v>2.8285066655220348</v>
      </c>
      <c r="R306" s="59">
        <v>-0.32740213523131678</v>
      </c>
      <c r="S306" s="59">
        <v>5.37</v>
      </c>
      <c r="T306" s="36">
        <v>0.68952924177857777</v>
      </c>
      <c r="U306" s="36">
        <v>0.63216145925134826</v>
      </c>
      <c r="V306" s="83" t="s">
        <v>427</v>
      </c>
    </row>
    <row r="307" spans="1:22" x14ac:dyDescent="0.25">
      <c r="A307" s="61">
        <v>84</v>
      </c>
      <c r="B307" s="61" t="s">
        <v>288</v>
      </c>
      <c r="C307" s="98" t="s">
        <v>428</v>
      </c>
      <c r="D307" s="98" t="s">
        <v>426</v>
      </c>
      <c r="E307" s="83">
        <v>306</v>
      </c>
      <c r="F307" s="84">
        <v>180</v>
      </c>
      <c r="G307" s="84">
        <v>905</v>
      </c>
      <c r="H307" s="85">
        <v>0.57410000000000005</v>
      </c>
      <c r="I307" s="86">
        <v>0.70709599999999995</v>
      </c>
      <c r="J307" s="58">
        <v>1.2999999999999999E-5</v>
      </c>
      <c r="K307" s="63">
        <v>0.70457099999999995</v>
      </c>
      <c r="L307" s="84">
        <v>5.23</v>
      </c>
      <c r="M307" s="84">
        <v>25.8</v>
      </c>
      <c r="N307" s="85">
        <v>0.1229</v>
      </c>
      <c r="O307" s="86">
        <v>0.51266999999999996</v>
      </c>
      <c r="P307" s="87">
        <v>1.1E-5</v>
      </c>
      <c r="Q307" s="59">
        <v>0.62422216066559955</v>
      </c>
      <c r="R307" s="59">
        <v>-0.3751906456532792</v>
      </c>
      <c r="S307" s="59">
        <v>3.55</v>
      </c>
      <c r="T307" s="36">
        <v>0.80795537409872298</v>
      </c>
      <c r="U307" s="36">
        <v>0.78224066110696289</v>
      </c>
      <c r="V307" s="83" t="s">
        <v>427</v>
      </c>
    </row>
    <row r="308" spans="1:22" x14ac:dyDescent="0.25">
      <c r="A308" s="61">
        <v>85</v>
      </c>
      <c r="B308" s="61" t="s">
        <v>288</v>
      </c>
      <c r="C308" s="98" t="s">
        <v>429</v>
      </c>
      <c r="D308" s="98" t="s">
        <v>430</v>
      </c>
      <c r="E308" s="83">
        <v>306</v>
      </c>
      <c r="F308" s="84">
        <v>201</v>
      </c>
      <c r="G308" s="84">
        <v>495</v>
      </c>
      <c r="H308" s="85">
        <v>1.1776</v>
      </c>
      <c r="I308" s="86">
        <v>0.709812</v>
      </c>
      <c r="J308" s="58">
        <v>1.1E-5</v>
      </c>
      <c r="K308" s="63">
        <v>0.70463399999999998</v>
      </c>
      <c r="L308" s="84">
        <v>5.52</v>
      </c>
      <c r="M308" s="84">
        <v>27.1</v>
      </c>
      <c r="N308" s="85">
        <v>0.1234</v>
      </c>
      <c r="O308" s="86">
        <v>0.51266100000000003</v>
      </c>
      <c r="P308" s="87">
        <v>7.9999999999999996E-6</v>
      </c>
      <c r="Q308" s="59">
        <v>0.44865967797846906</v>
      </c>
      <c r="R308" s="59">
        <v>-0.37264870360955782</v>
      </c>
      <c r="S308" s="59">
        <v>3.34</v>
      </c>
      <c r="T308" s="36">
        <v>0.82761899999663913</v>
      </c>
      <c r="U308" s="36">
        <v>0.79817172946965242</v>
      </c>
      <c r="V308" s="83" t="s">
        <v>427</v>
      </c>
    </row>
    <row r="309" spans="1:22" x14ac:dyDescent="0.25">
      <c r="A309" s="61">
        <v>86</v>
      </c>
      <c r="B309" s="61" t="s">
        <v>288</v>
      </c>
      <c r="C309" s="98" t="s">
        <v>431</v>
      </c>
      <c r="D309" s="98" t="s">
        <v>426</v>
      </c>
      <c r="E309" s="83">
        <v>306</v>
      </c>
      <c r="F309" s="84">
        <v>200</v>
      </c>
      <c r="G309" s="84">
        <v>164</v>
      </c>
      <c r="H309" s="85">
        <v>3.5169999999999999</v>
      </c>
      <c r="I309" s="86">
        <v>0.71971099999999999</v>
      </c>
      <c r="J309" s="58">
        <v>1.2E-5</v>
      </c>
      <c r="K309" s="63">
        <v>0.70439600000000002</v>
      </c>
      <c r="L309" s="84">
        <v>5.63</v>
      </c>
      <c r="M309" s="84">
        <v>23.2</v>
      </c>
      <c r="N309" s="85">
        <v>0.14699999999999999</v>
      </c>
      <c r="O309" s="86">
        <v>0.51268199999999997</v>
      </c>
      <c r="P309" s="87">
        <v>1.5E-5</v>
      </c>
      <c r="Q309" s="59">
        <v>0.85830547091658715</v>
      </c>
      <c r="R309" s="59">
        <v>-0.25266903914590755</v>
      </c>
      <c r="S309" s="59">
        <v>2.8</v>
      </c>
      <c r="T309" s="36">
        <v>1.0723158556494075</v>
      </c>
      <c r="U309" s="36">
        <v>0.84001839190960081</v>
      </c>
      <c r="V309" s="83" t="s">
        <v>427</v>
      </c>
    </row>
    <row r="310" spans="1:22" x14ac:dyDescent="0.25">
      <c r="A310" s="61">
        <v>87</v>
      </c>
      <c r="B310" s="61" t="s">
        <v>288</v>
      </c>
      <c r="C310" s="98" t="s">
        <v>432</v>
      </c>
      <c r="D310" s="98" t="s">
        <v>426</v>
      </c>
      <c r="E310" s="83">
        <v>306</v>
      </c>
      <c r="F310" s="84">
        <v>255</v>
      </c>
      <c r="G310" s="84">
        <v>162</v>
      </c>
      <c r="H310" s="85">
        <v>4.5359999999999996</v>
      </c>
      <c r="I310" s="86">
        <v>0.72411499999999995</v>
      </c>
      <c r="J310" s="58">
        <v>1.1E-5</v>
      </c>
      <c r="K310" s="63">
        <v>0.70436200000000004</v>
      </c>
      <c r="L310" s="84">
        <v>4.24</v>
      </c>
      <c r="M310" s="84">
        <v>18.600000000000001</v>
      </c>
      <c r="N310" s="85">
        <v>0.13830000000000001</v>
      </c>
      <c r="O310" s="86">
        <v>0.51271900000000004</v>
      </c>
      <c r="P310" s="87">
        <v>1.0000000000000001E-5</v>
      </c>
      <c r="Q310" s="59">
        <v>1.5800623441886152</v>
      </c>
      <c r="R310" s="59">
        <v>-0.2968988307066599</v>
      </c>
      <c r="S310" s="59">
        <v>3.87</v>
      </c>
      <c r="T310" s="36">
        <v>0.87385643593678064</v>
      </c>
      <c r="U310" s="36">
        <v>0.75332614915011253</v>
      </c>
      <c r="V310" s="83" t="s">
        <v>427</v>
      </c>
    </row>
    <row r="311" spans="1:22" x14ac:dyDescent="0.25">
      <c r="A311" s="61">
        <v>88</v>
      </c>
      <c r="B311" s="61" t="s">
        <v>288</v>
      </c>
      <c r="C311" s="98" t="s">
        <v>433</v>
      </c>
      <c r="D311" s="98" t="s">
        <v>426</v>
      </c>
      <c r="E311" s="83">
        <v>306</v>
      </c>
      <c r="F311" s="84">
        <v>178</v>
      </c>
      <c r="G311" s="84">
        <v>195</v>
      </c>
      <c r="H311" s="85">
        <v>2.6219999999999999</v>
      </c>
      <c r="I311" s="86">
        <v>0.71644300000000005</v>
      </c>
      <c r="J311" s="58">
        <v>1.0000000000000001E-5</v>
      </c>
      <c r="K311" s="63">
        <v>0.70502500000000001</v>
      </c>
      <c r="L311" s="84">
        <v>5.38</v>
      </c>
      <c r="M311" s="84">
        <v>24.3</v>
      </c>
      <c r="N311" s="85">
        <v>0.13420000000000001</v>
      </c>
      <c r="O311" s="86">
        <v>0.51273100000000005</v>
      </c>
      <c r="P311" s="87">
        <v>1.1E-5</v>
      </c>
      <c r="Q311" s="59">
        <v>1.8141456544396029</v>
      </c>
      <c r="R311" s="59">
        <v>-0.31774275546517539</v>
      </c>
      <c r="S311" s="59">
        <v>4.26</v>
      </c>
      <c r="T311" s="36">
        <v>0.80578329074199961</v>
      </c>
      <c r="U311" s="36">
        <v>0.72111826676222768</v>
      </c>
      <c r="V311" s="83" t="s">
        <v>427</v>
      </c>
    </row>
    <row r="312" spans="1:22" x14ac:dyDescent="0.25">
      <c r="A312" s="61">
        <v>89</v>
      </c>
      <c r="B312" s="61" t="s">
        <v>288</v>
      </c>
      <c r="C312" s="98" t="s">
        <v>434</v>
      </c>
      <c r="D312" s="98" t="s">
        <v>426</v>
      </c>
      <c r="E312" s="83">
        <v>306</v>
      </c>
      <c r="F312" s="84">
        <v>255</v>
      </c>
      <c r="G312" s="84">
        <v>1058</v>
      </c>
      <c r="H312" s="85">
        <v>0.69379999999999997</v>
      </c>
      <c r="I312" s="86">
        <v>0.70855900000000005</v>
      </c>
      <c r="J312" s="58">
        <v>1.2999999999999999E-5</v>
      </c>
      <c r="K312" s="63">
        <v>0.705538</v>
      </c>
      <c r="L312" s="84">
        <v>79.2</v>
      </c>
      <c r="M312" s="84">
        <v>17.100000000000001</v>
      </c>
      <c r="N312" s="85">
        <v>0.1303</v>
      </c>
      <c r="O312" s="86">
        <v>0.51266</v>
      </c>
      <c r="P312" s="87">
        <v>1.2E-5</v>
      </c>
      <c r="Q312" s="59">
        <v>0.42915273545718335</v>
      </c>
      <c r="R312" s="59">
        <v>-0.33756990340620241</v>
      </c>
      <c r="S312" s="59">
        <v>3.03</v>
      </c>
      <c r="T312" s="36">
        <v>0.89788199046170691</v>
      </c>
      <c r="U312" s="36">
        <v>0.82177848651188823</v>
      </c>
      <c r="V312" s="83" t="s">
        <v>427</v>
      </c>
    </row>
    <row r="313" spans="1:22" x14ac:dyDescent="0.25">
      <c r="A313" s="61">
        <v>90</v>
      </c>
      <c r="B313" s="61" t="s">
        <v>288</v>
      </c>
      <c r="C313" s="98" t="s">
        <v>435</v>
      </c>
      <c r="D313" s="98" t="s">
        <v>298</v>
      </c>
      <c r="E313" s="83">
        <v>307</v>
      </c>
      <c r="F313" s="84">
        <v>13.8</v>
      </c>
      <c r="G313" s="84">
        <v>492</v>
      </c>
      <c r="H313" s="85">
        <v>8.1299999999999997E-2</v>
      </c>
      <c r="I313" s="86">
        <v>0.70422399999999996</v>
      </c>
      <c r="J313" s="58">
        <v>9.0000000000000002E-6</v>
      </c>
      <c r="K313" s="63">
        <v>0.70387</v>
      </c>
      <c r="L313" s="84">
        <v>2.91</v>
      </c>
      <c r="M313" s="84">
        <v>11.2</v>
      </c>
      <c r="N313" s="85">
        <v>0.15679999999999999</v>
      </c>
      <c r="O313" s="86">
        <v>0.51283599999999996</v>
      </c>
      <c r="P313" s="87">
        <v>1.0000000000000001E-5</v>
      </c>
      <c r="Q313" s="59">
        <v>3.8623746191257524</v>
      </c>
      <c r="R313" s="59">
        <v>-0.2028469750889681</v>
      </c>
      <c r="S313" s="59">
        <v>5.43</v>
      </c>
      <c r="T313" s="36">
        <v>0.84444051647446638</v>
      </c>
      <c r="U313" s="36">
        <v>0.62631550310066209</v>
      </c>
      <c r="V313" s="83" t="s">
        <v>427</v>
      </c>
    </row>
    <row r="314" spans="1:22" x14ac:dyDescent="0.25">
      <c r="A314" s="61">
        <v>91</v>
      </c>
      <c r="B314" s="61" t="s">
        <v>288</v>
      </c>
      <c r="C314" s="98" t="s">
        <v>436</v>
      </c>
      <c r="D314" s="98" t="s">
        <v>298</v>
      </c>
      <c r="E314" s="83">
        <v>307</v>
      </c>
      <c r="F314" s="84">
        <v>50.5</v>
      </c>
      <c r="G314" s="84">
        <v>561</v>
      </c>
      <c r="H314" s="85">
        <v>0.26050000000000001</v>
      </c>
      <c r="I314" s="86">
        <v>0.70562400000000003</v>
      </c>
      <c r="J314" s="58">
        <v>1.4E-5</v>
      </c>
      <c r="K314" s="63">
        <v>0.70448999999999995</v>
      </c>
      <c r="L314" s="84">
        <v>2.95</v>
      </c>
      <c r="M314" s="84">
        <v>11.3</v>
      </c>
      <c r="N314" s="85">
        <v>0.1585</v>
      </c>
      <c r="O314" s="86">
        <v>0.51283500000000004</v>
      </c>
      <c r="P314" s="87">
        <v>7.9999999999999996E-6</v>
      </c>
      <c r="Q314" s="59">
        <v>3.8428676766066872</v>
      </c>
      <c r="R314" s="59">
        <v>-0.19420437214031527</v>
      </c>
      <c r="S314" s="59">
        <v>5.34</v>
      </c>
      <c r="T314" s="36">
        <v>0.87323153737040793</v>
      </c>
      <c r="U314" s="36">
        <v>0.63335794739084439</v>
      </c>
      <c r="V314" s="83" t="s">
        <v>427</v>
      </c>
    </row>
    <row r="315" spans="1:22" x14ac:dyDescent="0.25">
      <c r="A315" s="61">
        <v>92</v>
      </c>
      <c r="B315" s="61" t="s">
        <v>288</v>
      </c>
      <c r="C315" s="98" t="s">
        <v>437</v>
      </c>
      <c r="D315" s="98" t="s">
        <v>298</v>
      </c>
      <c r="E315" s="83">
        <v>307</v>
      </c>
      <c r="F315" s="84">
        <v>7.74</v>
      </c>
      <c r="G315" s="84">
        <v>515</v>
      </c>
      <c r="H315" s="85">
        <v>4.3499999999999997E-2</v>
      </c>
      <c r="I315" s="86">
        <v>0.70796999999999999</v>
      </c>
      <c r="J315" s="58">
        <v>1.4E-5</v>
      </c>
      <c r="K315" s="63">
        <v>0.70778099999999999</v>
      </c>
      <c r="L315" s="84">
        <v>2.9</v>
      </c>
      <c r="M315" s="84">
        <v>11.2</v>
      </c>
      <c r="N315" s="85">
        <v>0.157</v>
      </c>
      <c r="O315" s="86">
        <v>0.51283800000000002</v>
      </c>
      <c r="P315" s="87">
        <v>1.0000000000000001E-5</v>
      </c>
      <c r="Q315" s="59">
        <v>3.9013885041683238</v>
      </c>
      <c r="R315" s="59">
        <v>-0.20183019827147941</v>
      </c>
      <c r="S315" s="59">
        <v>5.45</v>
      </c>
      <c r="T315" s="36">
        <v>0.84203866460031629</v>
      </c>
      <c r="U315" s="36">
        <v>0.62376731551300657</v>
      </c>
      <c r="V315" s="83" t="s">
        <v>427</v>
      </c>
    </row>
    <row r="316" spans="1:22" x14ac:dyDescent="0.25">
      <c r="A316" s="61">
        <v>93</v>
      </c>
      <c r="B316" s="61" t="s">
        <v>288</v>
      </c>
      <c r="C316" s="98" t="s">
        <v>438</v>
      </c>
      <c r="D316" s="98" t="s">
        <v>298</v>
      </c>
      <c r="E316" s="83">
        <v>307</v>
      </c>
      <c r="F316" s="84">
        <v>8.06</v>
      </c>
      <c r="G316" s="84">
        <v>492</v>
      </c>
      <c r="H316" s="85">
        <v>4.7399999999999998E-2</v>
      </c>
      <c r="I316" s="86">
        <v>0.70406899999999994</v>
      </c>
      <c r="J316" s="58">
        <v>1.2E-5</v>
      </c>
      <c r="K316" s="63">
        <v>0.70386300000000002</v>
      </c>
      <c r="L316" s="84">
        <v>2.88</v>
      </c>
      <c r="M316" s="84">
        <v>11.1</v>
      </c>
      <c r="N316" s="85">
        <v>0.1573</v>
      </c>
      <c r="O316" s="86">
        <v>0.51283100000000004</v>
      </c>
      <c r="P316" s="87">
        <v>9.0000000000000002E-6</v>
      </c>
      <c r="Q316" s="59">
        <v>3.7648399065237648</v>
      </c>
      <c r="R316" s="59">
        <v>-0.20030503304524661</v>
      </c>
      <c r="S316" s="59">
        <v>5.32</v>
      </c>
      <c r="T316" s="36">
        <v>0.86545992478172618</v>
      </c>
      <c r="U316" s="36">
        <v>0.63589035435838848</v>
      </c>
      <c r="V316" s="83" t="s">
        <v>427</v>
      </c>
    </row>
    <row r="317" spans="1:22" x14ac:dyDescent="0.25">
      <c r="A317" s="61">
        <v>94</v>
      </c>
      <c r="B317" s="61" t="s">
        <v>288</v>
      </c>
      <c r="C317" s="65" t="s">
        <v>439</v>
      </c>
      <c r="D317" s="65" t="s">
        <v>440</v>
      </c>
      <c r="E317" s="83">
        <v>313</v>
      </c>
      <c r="F317" s="84">
        <v>2.4</v>
      </c>
      <c r="G317" s="84">
        <v>218</v>
      </c>
      <c r="H317" s="85">
        <v>3.2000000000000001E-2</v>
      </c>
      <c r="I317" s="86">
        <v>0.70464099999999996</v>
      </c>
      <c r="J317" s="58">
        <v>6.9999999999999999E-6</v>
      </c>
      <c r="K317" s="63">
        <v>0.70449700000000004</v>
      </c>
      <c r="L317" s="84">
        <v>1.2</v>
      </c>
      <c r="M317" s="84">
        <v>3.6</v>
      </c>
      <c r="N317" s="85">
        <v>0.20499999999999999</v>
      </c>
      <c r="O317" s="86">
        <v>0.512845</v>
      </c>
      <c r="P317" s="87">
        <v>6.0000000000000002E-6</v>
      </c>
      <c r="Q317" s="59">
        <v>4.0379371018128829</v>
      </c>
      <c r="R317" s="59">
        <v>4.2196237925775204E-2</v>
      </c>
      <c r="S317" s="59">
        <v>3.7</v>
      </c>
      <c r="T317" s="36">
        <v>5.3904554207796185</v>
      </c>
      <c r="U317" s="36">
        <v>0.77181814934627491</v>
      </c>
      <c r="V317" s="83" t="s">
        <v>441</v>
      </c>
    </row>
    <row r="318" spans="1:22" x14ac:dyDescent="0.25">
      <c r="A318" s="61">
        <v>95</v>
      </c>
      <c r="B318" s="61" t="s">
        <v>288</v>
      </c>
      <c r="C318" s="65" t="s">
        <v>442</v>
      </c>
      <c r="D318" s="65" t="s">
        <v>440</v>
      </c>
      <c r="E318" s="83">
        <v>313</v>
      </c>
      <c r="F318" s="84">
        <v>2.5</v>
      </c>
      <c r="G318" s="84">
        <v>353</v>
      </c>
      <c r="H318" s="85">
        <v>0.02</v>
      </c>
      <c r="I318" s="86">
        <v>0.70464099999999996</v>
      </c>
      <c r="J318" s="58">
        <v>6.9999999999999999E-6</v>
      </c>
      <c r="K318" s="63">
        <v>0.70455100000000004</v>
      </c>
      <c r="L318" s="84">
        <v>1.7</v>
      </c>
      <c r="M318" s="84">
        <v>6.1</v>
      </c>
      <c r="N318" s="85">
        <v>0.17100000000000001</v>
      </c>
      <c r="O318" s="86">
        <v>0.51275800000000005</v>
      </c>
      <c r="P318" s="87">
        <v>3.9999999999999998E-6</v>
      </c>
      <c r="Q318" s="59">
        <v>2.3408331025009943</v>
      </c>
      <c r="R318" s="59">
        <v>-0.13065582104728013</v>
      </c>
      <c r="S318" s="59">
        <v>3.4</v>
      </c>
      <c r="T318" s="36">
        <v>1.4038612274505959</v>
      </c>
      <c r="U318" s="36">
        <v>0.79942309953431334</v>
      </c>
      <c r="V318" s="83" t="s">
        <v>441</v>
      </c>
    </row>
    <row r="319" spans="1:22" x14ac:dyDescent="0.25">
      <c r="A319" s="61">
        <v>96</v>
      </c>
      <c r="B319" s="61" t="s">
        <v>288</v>
      </c>
      <c r="C319" s="65" t="s">
        <v>443</v>
      </c>
      <c r="D319" s="65" t="s">
        <v>440</v>
      </c>
      <c r="E319" s="83">
        <v>313</v>
      </c>
      <c r="F319" s="84">
        <v>4.2</v>
      </c>
      <c r="G319" s="84">
        <v>326</v>
      </c>
      <c r="H319" s="85">
        <v>3.6999999999999998E-2</v>
      </c>
      <c r="I319" s="86">
        <v>0.70464099999999996</v>
      </c>
      <c r="J319" s="58">
        <v>6.9999999999999999E-6</v>
      </c>
      <c r="K319" s="63">
        <v>0.70447400000000004</v>
      </c>
      <c r="L319" s="84">
        <v>1.3</v>
      </c>
      <c r="M319" s="84">
        <v>4.5</v>
      </c>
      <c r="N319" s="85">
        <v>0.17299999999999999</v>
      </c>
      <c r="O319" s="86">
        <v>0.51274900000000001</v>
      </c>
      <c r="P319" s="87">
        <v>5.0000000000000004E-6</v>
      </c>
      <c r="Q319" s="59">
        <v>2.1652706198138638</v>
      </c>
      <c r="R319" s="59">
        <v>-0.12048805287239461</v>
      </c>
      <c r="S319" s="59">
        <v>3.1</v>
      </c>
      <c r="T319" s="36">
        <v>1.5065043601100025</v>
      </c>
      <c r="U319" s="36">
        <v>0.82028391978458448</v>
      </c>
      <c r="V319" s="83" t="s">
        <v>441</v>
      </c>
    </row>
    <row r="320" spans="1:22" x14ac:dyDescent="0.25">
      <c r="A320" s="61">
        <v>97</v>
      </c>
      <c r="B320" s="61" t="s">
        <v>288</v>
      </c>
      <c r="C320" s="65" t="s">
        <v>444</v>
      </c>
      <c r="D320" s="65" t="s">
        <v>440</v>
      </c>
      <c r="E320" s="83">
        <v>313</v>
      </c>
      <c r="F320" s="84">
        <v>5.6</v>
      </c>
      <c r="G320" s="84">
        <v>420</v>
      </c>
      <c r="H320" s="85">
        <v>3.7999999999999999E-2</v>
      </c>
      <c r="I320" s="86">
        <v>0.70464099999999996</v>
      </c>
      <c r="J320" s="58">
        <v>6.9999999999999999E-6</v>
      </c>
      <c r="K320" s="63">
        <v>0.70447000000000004</v>
      </c>
      <c r="L320" s="84">
        <v>1.1000000000000001</v>
      </c>
      <c r="M320" s="84">
        <v>4.4000000000000004</v>
      </c>
      <c r="N320" s="85">
        <v>0.15</v>
      </c>
      <c r="O320" s="86">
        <v>0.51268800000000003</v>
      </c>
      <c r="P320" s="87">
        <v>5.0000000000000004E-6</v>
      </c>
      <c r="Q320" s="59">
        <v>0.97534712604208096</v>
      </c>
      <c r="R320" s="59">
        <v>-0.23741738688357916</v>
      </c>
      <c r="S320" s="59">
        <v>2.8</v>
      </c>
      <c r="T320" s="36">
        <v>1.1084481837445945</v>
      </c>
      <c r="U320" s="36">
        <v>0.84237129522897747</v>
      </c>
      <c r="V320" s="83" t="s">
        <v>441</v>
      </c>
    </row>
    <row r="321" spans="1:22" x14ac:dyDescent="0.25">
      <c r="A321" s="61">
        <v>98</v>
      </c>
      <c r="B321" s="61" t="s">
        <v>288</v>
      </c>
      <c r="C321" s="65" t="s">
        <v>445</v>
      </c>
      <c r="D321" s="65" t="s">
        <v>440</v>
      </c>
      <c r="E321" s="83">
        <v>313</v>
      </c>
      <c r="F321" s="84">
        <v>0.8</v>
      </c>
      <c r="G321" s="84">
        <v>298</v>
      </c>
      <c r="H321" s="85">
        <v>8.0000000000000002E-3</v>
      </c>
      <c r="I321" s="86">
        <v>0.70464099999999996</v>
      </c>
      <c r="J321" s="58">
        <v>6.9999999999999999E-6</v>
      </c>
      <c r="K321" s="63">
        <v>0.70460599999999995</v>
      </c>
      <c r="L321" s="84">
        <v>1.6</v>
      </c>
      <c r="M321" s="84">
        <v>5.4</v>
      </c>
      <c r="N321" s="85">
        <v>0.17599999999999999</v>
      </c>
      <c r="O321" s="86">
        <v>0.51277799999999996</v>
      </c>
      <c r="P321" s="87">
        <v>3.9999999999999998E-6</v>
      </c>
      <c r="Q321" s="59">
        <v>2.7309719529156062</v>
      </c>
      <c r="R321" s="59">
        <v>-0.10523640061006623</v>
      </c>
      <c r="S321" s="59">
        <v>3.6</v>
      </c>
      <c r="T321" s="36">
        <v>1.5093455344440394</v>
      </c>
      <c r="U321" s="36">
        <v>0.78388593811324536</v>
      </c>
      <c r="V321" s="83" t="s">
        <v>441</v>
      </c>
    </row>
    <row r="322" spans="1:22" x14ac:dyDescent="0.25">
      <c r="A322" s="61">
        <v>99</v>
      </c>
      <c r="B322" s="61" t="s">
        <v>288</v>
      </c>
      <c r="C322" s="65" t="s">
        <v>446</v>
      </c>
      <c r="D322" s="65" t="s">
        <v>440</v>
      </c>
      <c r="E322" s="83">
        <v>313</v>
      </c>
      <c r="F322" s="84">
        <v>5</v>
      </c>
      <c r="G322" s="84">
        <v>283</v>
      </c>
      <c r="H322" s="85">
        <v>5.0999999999999997E-2</v>
      </c>
      <c r="I322" s="86">
        <v>0.70464099999999996</v>
      </c>
      <c r="J322" s="58">
        <v>6.9999999999999999E-6</v>
      </c>
      <c r="K322" s="63">
        <v>0.70441399999999998</v>
      </c>
      <c r="L322" s="84">
        <v>1.9</v>
      </c>
      <c r="M322" s="84">
        <v>6.4</v>
      </c>
      <c r="N322" s="85">
        <v>0.17899999999999999</v>
      </c>
      <c r="O322" s="86">
        <v>0.51280000000000003</v>
      </c>
      <c r="P322" s="87">
        <v>5.0000000000000004E-6</v>
      </c>
      <c r="Q322" s="59">
        <v>3.1601246883772305</v>
      </c>
      <c r="R322" s="59">
        <v>-8.9984748347737731E-2</v>
      </c>
      <c r="S322" s="59">
        <v>3.9</v>
      </c>
      <c r="T322" s="36">
        <v>1.5433965090547106</v>
      </c>
      <c r="U322" s="36">
        <v>0.75863193891122016</v>
      </c>
      <c r="V322" s="83" t="s">
        <v>441</v>
      </c>
    </row>
    <row r="323" spans="1:22" x14ac:dyDescent="0.25">
      <c r="A323" s="61">
        <v>100</v>
      </c>
      <c r="B323" s="61" t="s">
        <v>288</v>
      </c>
      <c r="C323" s="65" t="s">
        <v>447</v>
      </c>
      <c r="D323" s="65" t="s">
        <v>440</v>
      </c>
      <c r="E323" s="83">
        <v>313</v>
      </c>
      <c r="F323" s="84">
        <v>5.5</v>
      </c>
      <c r="G323" s="84">
        <v>395</v>
      </c>
      <c r="H323" s="85">
        <v>4.1000000000000002E-2</v>
      </c>
      <c r="I323" s="86">
        <v>0.70464099999999996</v>
      </c>
      <c r="J323" s="58">
        <v>6.9999999999999999E-6</v>
      </c>
      <c r="K323" s="63">
        <v>0.70445999999999998</v>
      </c>
      <c r="L323" s="84">
        <v>2.9</v>
      </c>
      <c r="M323" s="84">
        <v>10</v>
      </c>
      <c r="N323" s="85">
        <v>0.17199999999999999</v>
      </c>
      <c r="O323" s="86">
        <v>0.51276100000000002</v>
      </c>
      <c r="P323" s="87">
        <v>3.9999999999999998E-6</v>
      </c>
      <c r="Q323" s="59">
        <v>2.399353930062631</v>
      </c>
      <c r="R323" s="59">
        <v>-0.12557193695983748</v>
      </c>
      <c r="S323" s="59">
        <v>3.4</v>
      </c>
      <c r="T323" s="36">
        <v>1.4265803350938926</v>
      </c>
      <c r="U323" s="36">
        <v>0.79790857010166738</v>
      </c>
      <c r="V323" s="83" t="s">
        <v>441</v>
      </c>
    </row>
    <row r="324" spans="1:22" x14ac:dyDescent="0.25">
      <c r="A324" s="61">
        <v>101</v>
      </c>
      <c r="B324" s="61" t="s">
        <v>288</v>
      </c>
      <c r="C324" s="65" t="s">
        <v>448</v>
      </c>
      <c r="D324" s="65" t="s">
        <v>440</v>
      </c>
      <c r="E324" s="83">
        <v>313</v>
      </c>
      <c r="F324" s="84">
        <v>11.1</v>
      </c>
      <c r="G324" s="84">
        <v>265</v>
      </c>
      <c r="H324" s="85">
        <v>0.121</v>
      </c>
      <c r="I324" s="86">
        <v>0.70464099999999996</v>
      </c>
      <c r="J324" s="58">
        <v>6.9999999999999999E-6</v>
      </c>
      <c r="K324" s="63">
        <v>0.704098</v>
      </c>
      <c r="L324" s="84">
        <v>2.4</v>
      </c>
      <c r="M324" s="84">
        <v>8.1999999999999993</v>
      </c>
      <c r="N324" s="85">
        <v>0.18</v>
      </c>
      <c r="O324" s="86">
        <v>0.51277600000000001</v>
      </c>
      <c r="P324" s="87">
        <v>3.9999999999999998E-6</v>
      </c>
      <c r="Q324" s="59">
        <v>2.6919580678752553</v>
      </c>
      <c r="R324" s="59">
        <v>-8.4900864260294973E-2</v>
      </c>
      <c r="S324" s="59">
        <v>3.4</v>
      </c>
      <c r="T324" s="36">
        <v>1.6976023911174885</v>
      </c>
      <c r="U324" s="36">
        <v>0.80012717284418922</v>
      </c>
      <c r="V324" s="83" t="s">
        <v>441</v>
      </c>
    </row>
    <row r="325" spans="1:22" x14ac:dyDescent="0.25">
      <c r="A325" s="61">
        <v>102</v>
      </c>
      <c r="B325" s="61" t="s">
        <v>288</v>
      </c>
      <c r="C325" s="65" t="s">
        <v>449</v>
      </c>
      <c r="D325" s="65" t="s">
        <v>450</v>
      </c>
      <c r="E325" s="83">
        <v>302</v>
      </c>
      <c r="F325" s="84">
        <v>89.5</v>
      </c>
      <c r="G325" s="84">
        <v>71.599999999999994</v>
      </c>
      <c r="H325" s="85">
        <v>3.6194999999999999</v>
      </c>
      <c r="I325" s="86">
        <v>0.71914699999999998</v>
      </c>
      <c r="J325" s="58">
        <v>1.1E-5</v>
      </c>
      <c r="K325" s="63">
        <v>0.70359180659310927</v>
      </c>
      <c r="L325" s="84">
        <v>8.26</v>
      </c>
      <c r="M325" s="84">
        <v>44.3</v>
      </c>
      <c r="N325" s="85">
        <v>0.11272382844243793</v>
      </c>
      <c r="O325" s="40">
        <v>0.51261299999999999</v>
      </c>
      <c r="P325" s="87">
        <v>1.0000000000000001E-5</v>
      </c>
      <c r="Q325" s="59">
        <v>-0.4876735630221507</v>
      </c>
      <c r="R325" s="59">
        <v>-0.426925122305857</v>
      </c>
      <c r="S325" s="59">
        <v>2.7877721501567976</v>
      </c>
      <c r="T325" s="36">
        <v>0.81261370576047265</v>
      </c>
      <c r="U325" s="36">
        <v>0.84077438132882809</v>
      </c>
      <c r="V325" s="83" t="s">
        <v>451</v>
      </c>
    </row>
    <row r="326" spans="1:22" x14ac:dyDescent="0.25">
      <c r="A326" s="61">
        <v>103</v>
      </c>
      <c r="B326" s="61" t="s">
        <v>288</v>
      </c>
      <c r="C326" s="65" t="s">
        <v>452</v>
      </c>
      <c r="D326" s="65" t="s">
        <v>450</v>
      </c>
      <c r="E326" s="83">
        <v>302</v>
      </c>
      <c r="F326" s="84">
        <v>91.8</v>
      </c>
      <c r="G326" s="84">
        <v>69.599999999999994</v>
      </c>
      <c r="H326" s="85">
        <v>3.8191965517241382</v>
      </c>
      <c r="I326" s="86">
        <v>0.71983900000000001</v>
      </c>
      <c r="J326" s="58">
        <v>1.1E-5</v>
      </c>
      <c r="K326" s="63">
        <v>0.70342558902583252</v>
      </c>
      <c r="L326" s="84">
        <v>8.2899999999999991</v>
      </c>
      <c r="M326" s="84">
        <v>43.8</v>
      </c>
      <c r="N326" s="85">
        <v>0.11442471232876711</v>
      </c>
      <c r="O326" s="40">
        <v>0.512683</v>
      </c>
      <c r="P326" s="87">
        <v>6.9999999999999999E-6</v>
      </c>
      <c r="Q326" s="59">
        <v>0.87781241343787286</v>
      </c>
      <c r="R326" s="59">
        <v>-0.41827802578156026</v>
      </c>
      <c r="S326" s="59">
        <v>4.0886534536399566</v>
      </c>
      <c r="T326" s="36">
        <v>0.71903867816388545</v>
      </c>
      <c r="U326" s="36">
        <v>0.73462952459437514</v>
      </c>
      <c r="V326" s="83" t="s">
        <v>451</v>
      </c>
    </row>
    <row r="327" spans="1:22" x14ac:dyDescent="0.25">
      <c r="A327" s="61">
        <v>104</v>
      </c>
      <c r="B327" s="61" t="s">
        <v>288</v>
      </c>
      <c r="C327" s="65" t="s">
        <v>453</v>
      </c>
      <c r="D327" s="65" t="s">
        <v>450</v>
      </c>
      <c r="E327" s="83">
        <v>302</v>
      </c>
      <c r="F327" s="84">
        <v>102</v>
      </c>
      <c r="G327" s="84">
        <v>61.2</v>
      </c>
      <c r="H327" s="85">
        <v>4.8259999999999996</v>
      </c>
      <c r="I327" s="86">
        <v>0.72313099999999997</v>
      </c>
      <c r="J327" s="58">
        <v>9.0000000000000002E-6</v>
      </c>
      <c r="K327" s="63">
        <v>0.70239074212414565</v>
      </c>
      <c r="L327" s="84">
        <v>7.22</v>
      </c>
      <c r="M327" s="84">
        <v>38.1</v>
      </c>
      <c r="N327" s="85">
        <v>0.11456491338582676</v>
      </c>
      <c r="O327" s="40">
        <v>0.512652</v>
      </c>
      <c r="P327" s="87">
        <v>7.9999999999999996E-6</v>
      </c>
      <c r="Q327" s="59">
        <v>0.27309719529133858</v>
      </c>
      <c r="R327" s="59">
        <v>-0.41756525985853199</v>
      </c>
      <c r="S327" s="59">
        <v>3.4780659583133477</v>
      </c>
      <c r="T327" s="36">
        <v>0.7677335302792383</v>
      </c>
      <c r="U327" s="36">
        <v>0.7844593277169134</v>
      </c>
      <c r="V327" s="83" t="s">
        <v>451</v>
      </c>
    </row>
    <row r="328" spans="1:22" x14ac:dyDescent="0.25">
      <c r="A328" s="61">
        <v>105</v>
      </c>
      <c r="B328" s="61" t="s">
        <v>288</v>
      </c>
      <c r="C328" s="65" t="s">
        <v>454</v>
      </c>
      <c r="D328" s="65" t="s">
        <v>450</v>
      </c>
      <c r="E328" s="83">
        <v>302</v>
      </c>
      <c r="F328" s="84">
        <v>87.5</v>
      </c>
      <c r="G328" s="84">
        <v>34.200000000000003</v>
      </c>
      <c r="H328" s="85">
        <v>7.4083333333333332</v>
      </c>
      <c r="I328" s="86">
        <v>0.73273999999999995</v>
      </c>
      <c r="J328" s="58">
        <v>1.0000000000000001E-5</v>
      </c>
      <c r="K328" s="63">
        <v>0.70090188483969718</v>
      </c>
      <c r="L328" s="84">
        <v>6.83</v>
      </c>
      <c r="M328" s="84">
        <v>37.799999999999997</v>
      </c>
      <c r="N328" s="85">
        <v>0.10923663492063493</v>
      </c>
      <c r="O328" s="40">
        <v>0.51265899999999998</v>
      </c>
      <c r="P328" s="87">
        <v>6.9999999999999999E-6</v>
      </c>
      <c r="Q328" s="59">
        <v>0.40964579293589765</v>
      </c>
      <c r="R328" s="59">
        <v>-0.44465360996118497</v>
      </c>
      <c r="S328" s="59">
        <v>3.8203649691181951</v>
      </c>
      <c r="T328" s="36">
        <v>0.71837533244893925</v>
      </c>
      <c r="U328" s="36">
        <v>0.75652644138293523</v>
      </c>
      <c r="V328" s="83" t="s">
        <v>451</v>
      </c>
    </row>
    <row r="329" spans="1:22" x14ac:dyDescent="0.25">
      <c r="A329" s="61">
        <v>106</v>
      </c>
      <c r="B329" s="61" t="s">
        <v>288</v>
      </c>
      <c r="C329" s="65" t="s">
        <v>455</v>
      </c>
      <c r="D329" s="65" t="s">
        <v>456</v>
      </c>
      <c r="E329" s="83">
        <v>308</v>
      </c>
      <c r="F329" s="84">
        <v>8.65</v>
      </c>
      <c r="G329" s="84">
        <v>299</v>
      </c>
      <c r="H329" s="85">
        <v>8.3769030100334443E-2</v>
      </c>
      <c r="I329" s="86">
        <v>0.70423800000000003</v>
      </c>
      <c r="J329" s="58">
        <v>1.2999999999999999E-5</v>
      </c>
      <c r="K329" s="63">
        <v>0.70387082541786461</v>
      </c>
      <c r="L329" s="84">
        <v>2.36</v>
      </c>
      <c r="M329" s="84">
        <v>8.15</v>
      </c>
      <c r="N329" s="85">
        <v>0.17506277300613496</v>
      </c>
      <c r="O329" s="40">
        <v>0.51294799999999996</v>
      </c>
      <c r="P329" s="87">
        <v>9.0000000000000002E-6</v>
      </c>
      <c r="Q329" s="59">
        <v>6.0471521814609019</v>
      </c>
      <c r="R329" s="59">
        <v>-0.11000115401049848</v>
      </c>
      <c r="S329" s="59">
        <v>6.9389981052458971</v>
      </c>
      <c r="T329" s="36">
        <v>0.8014619062038284</v>
      </c>
      <c r="U329" s="36">
        <v>0.50680208089175716</v>
      </c>
      <c r="V329" s="83" t="s">
        <v>451</v>
      </c>
    </row>
    <row r="330" spans="1:22" x14ac:dyDescent="0.25">
      <c r="A330" s="61">
        <v>107</v>
      </c>
      <c r="B330" s="61" t="s">
        <v>288</v>
      </c>
      <c r="C330" s="65" t="s">
        <v>457</v>
      </c>
      <c r="D330" s="65" t="s">
        <v>456</v>
      </c>
      <c r="E330" s="83">
        <v>308</v>
      </c>
      <c r="F330" s="84">
        <v>5.89</v>
      </c>
      <c r="G330" s="84">
        <v>295</v>
      </c>
      <c r="H330" s="85">
        <v>5.7813844067796605E-2</v>
      </c>
      <c r="I330" s="86">
        <v>0.704017</v>
      </c>
      <c r="J330" s="58">
        <v>1.5999999999999999E-5</v>
      </c>
      <c r="K330" s="63">
        <v>0.70376359162208502</v>
      </c>
      <c r="L330" s="84">
        <v>2.9</v>
      </c>
      <c r="M330" s="84">
        <v>10.6</v>
      </c>
      <c r="N330" s="85">
        <v>0.16539849056603773</v>
      </c>
      <c r="O330" s="40">
        <v>0.51295199999999996</v>
      </c>
      <c r="P330" s="87">
        <v>1.0000000000000001E-5</v>
      </c>
      <c r="Q330" s="59">
        <v>6.1251799515438243</v>
      </c>
      <c r="R330" s="59">
        <v>-0.1591332457242618</v>
      </c>
      <c r="S330" s="59">
        <v>7.3975057709563252</v>
      </c>
      <c r="T330" s="36">
        <v>0.62811103630135356</v>
      </c>
      <c r="U330" s="36">
        <v>0.46931752462241627</v>
      </c>
      <c r="V330" s="83" t="s">
        <v>451</v>
      </c>
    </row>
    <row r="331" spans="1:22" x14ac:dyDescent="0.25">
      <c r="A331" s="61">
        <v>108</v>
      </c>
      <c r="B331" s="61" t="s">
        <v>288</v>
      </c>
      <c r="C331" s="65" t="s">
        <v>458</v>
      </c>
      <c r="D331" s="65" t="s">
        <v>456</v>
      </c>
      <c r="E331" s="83">
        <v>308</v>
      </c>
      <c r="F331" s="84">
        <v>8.0399999999999991</v>
      </c>
      <c r="G331" s="84">
        <v>294</v>
      </c>
      <c r="H331" s="85">
        <v>7.9185795918367344E-2</v>
      </c>
      <c r="I331" s="86">
        <v>0.70433599999999996</v>
      </c>
      <c r="J331" s="58">
        <v>1.1E-5</v>
      </c>
      <c r="K331" s="63">
        <v>0.70398891454977375</v>
      </c>
      <c r="L331" s="84">
        <v>3.68</v>
      </c>
      <c r="M331" s="84">
        <v>12.3</v>
      </c>
      <c r="N331" s="85">
        <v>0.18087648780487806</v>
      </c>
      <c r="O331" s="40">
        <v>0.51297999999999999</v>
      </c>
      <c r="P331" s="87">
        <v>1.1E-5</v>
      </c>
      <c r="Q331" s="59">
        <v>6.6713743421265015</v>
      </c>
      <c r="R331" s="59">
        <v>-8.044490185623776E-2</v>
      </c>
      <c r="S331" s="59">
        <v>7.3348581045773464</v>
      </c>
      <c r="T331" s="36">
        <v>0.79471490944262546</v>
      </c>
      <c r="U331" s="36">
        <v>0.47443972579973953</v>
      </c>
      <c r="V331" s="83" t="s">
        <v>451</v>
      </c>
    </row>
    <row r="332" spans="1:22" x14ac:dyDescent="0.25">
      <c r="A332" s="61">
        <v>109</v>
      </c>
      <c r="B332" s="61" t="s">
        <v>288</v>
      </c>
      <c r="C332" s="65" t="s">
        <v>459</v>
      </c>
      <c r="D332" s="65" t="s">
        <v>456</v>
      </c>
      <c r="E332" s="83">
        <v>308</v>
      </c>
      <c r="F332" s="84">
        <v>5.46</v>
      </c>
      <c r="G332" s="84">
        <v>283</v>
      </c>
      <c r="H332" s="85">
        <v>5.5865639575971723E-2</v>
      </c>
      <c r="I332" s="86">
        <v>0.70397799999999999</v>
      </c>
      <c r="J332" s="58">
        <v>1.5E-5</v>
      </c>
      <c r="K332" s="63">
        <v>0.70373313094943957</v>
      </c>
      <c r="L332" s="84">
        <v>3.26</v>
      </c>
      <c r="M332" s="84">
        <v>10.9</v>
      </c>
      <c r="N332" s="85">
        <v>0.1808133577981651</v>
      </c>
      <c r="O332" s="40">
        <v>0.51292700000000002</v>
      </c>
      <c r="P332" s="87">
        <v>6.0000000000000002E-6</v>
      </c>
      <c r="Q332" s="59">
        <v>5.6375063885227839</v>
      </c>
      <c r="R332" s="59">
        <v>-8.0765847492805909E-2</v>
      </c>
      <c r="S332" s="59">
        <v>6.3026709995295249</v>
      </c>
      <c r="T332" s="36">
        <v>1.0396317717163728</v>
      </c>
      <c r="U332" s="36">
        <v>0.55880875789824391</v>
      </c>
      <c r="V332" s="83" t="s">
        <v>451</v>
      </c>
    </row>
    <row r="333" spans="1:22" x14ac:dyDescent="0.25">
      <c r="A333" s="61">
        <v>110</v>
      </c>
      <c r="B333" s="61" t="s">
        <v>288</v>
      </c>
      <c r="C333" s="65" t="s">
        <v>460</v>
      </c>
      <c r="D333" s="65" t="s">
        <v>456</v>
      </c>
      <c r="E333" s="83">
        <v>308</v>
      </c>
      <c r="F333" s="84">
        <v>4.9800000000000004</v>
      </c>
      <c r="G333" s="84">
        <v>309</v>
      </c>
      <c r="H333" s="85">
        <v>4.6666951456310682E-2</v>
      </c>
      <c r="I333" s="86">
        <v>0.70415799999999995</v>
      </c>
      <c r="J333" s="58">
        <v>1.2999999999999999E-5</v>
      </c>
      <c r="K333" s="63">
        <v>0.70395345043818713</v>
      </c>
      <c r="L333" s="84">
        <v>3.66</v>
      </c>
      <c r="M333" s="84">
        <v>12.9</v>
      </c>
      <c r="N333" s="85">
        <v>0.17152632558139533</v>
      </c>
      <c r="O333" s="40">
        <v>0.51291900000000001</v>
      </c>
      <c r="P333" s="87">
        <v>1.1E-5</v>
      </c>
      <c r="Q333" s="59">
        <v>5.4814508483569391</v>
      </c>
      <c r="R333" s="59">
        <v>-0.12798004279921038</v>
      </c>
      <c r="S333" s="59">
        <v>6.5120634212334494</v>
      </c>
      <c r="T333" s="36">
        <v>0.83919891676305303</v>
      </c>
      <c r="U333" s="36">
        <v>0.54169717886853996</v>
      </c>
      <c r="V333" s="83" t="s">
        <v>451</v>
      </c>
    </row>
    <row r="334" spans="1:22" x14ac:dyDescent="0.25">
      <c r="A334" s="61">
        <v>111</v>
      </c>
      <c r="B334" s="61" t="s">
        <v>288</v>
      </c>
      <c r="C334" s="65" t="s">
        <v>461</v>
      </c>
      <c r="D334" s="65" t="s">
        <v>456</v>
      </c>
      <c r="E334" s="83">
        <v>308</v>
      </c>
      <c r="F334" s="84">
        <v>6.7</v>
      </c>
      <c r="G334" s="84">
        <v>291</v>
      </c>
      <c r="H334" s="85">
        <v>6.6668453608247427E-2</v>
      </c>
      <c r="I334" s="86">
        <v>0.70444099999999998</v>
      </c>
      <c r="J334" s="58">
        <v>1.1E-5</v>
      </c>
      <c r="K334" s="63">
        <v>0.70414878029104666</v>
      </c>
      <c r="L334" s="84">
        <v>3.06</v>
      </c>
      <c r="M334" s="84">
        <v>10.9</v>
      </c>
      <c r="N334" s="85">
        <v>0.16972051376146791</v>
      </c>
      <c r="O334" s="40">
        <v>0.51296699999999995</v>
      </c>
      <c r="P334" s="87">
        <v>9.0000000000000002E-6</v>
      </c>
      <c r="Q334" s="59">
        <v>6.4177840893564486</v>
      </c>
      <c r="R334" s="59">
        <v>-0.13716058077545557</v>
      </c>
      <c r="S334" s="59">
        <v>7.5202078902769642</v>
      </c>
      <c r="T334" s="36">
        <v>0.63781770934756632</v>
      </c>
      <c r="U334" s="36">
        <v>0.45928465150883629</v>
      </c>
      <c r="V334" s="83" t="s">
        <v>451</v>
      </c>
    </row>
    <row r="335" spans="1:22" x14ac:dyDescent="0.25">
      <c r="A335" s="61">
        <v>112</v>
      </c>
      <c r="B335" s="61" t="s">
        <v>288</v>
      </c>
      <c r="C335" s="65" t="s">
        <v>462</v>
      </c>
      <c r="D335" s="65" t="s">
        <v>456</v>
      </c>
      <c r="E335" s="83">
        <v>308</v>
      </c>
      <c r="F335" s="84">
        <v>7.13</v>
      </c>
      <c r="G335" s="84">
        <v>273</v>
      </c>
      <c r="H335" s="85">
        <v>7.5625010989010991E-2</v>
      </c>
      <c r="I335" s="86">
        <v>0.70423999999999998</v>
      </c>
      <c r="J335" s="58">
        <v>1.2999999999999999E-5</v>
      </c>
      <c r="K335" s="63">
        <v>0.70390852210446253</v>
      </c>
      <c r="L335" s="84">
        <v>3.35</v>
      </c>
      <c r="M335" s="84">
        <v>11.7</v>
      </c>
      <c r="N335" s="85">
        <v>0.17310051282051284</v>
      </c>
      <c r="O335" s="40">
        <v>0.51297499999999996</v>
      </c>
      <c r="P335" s="87">
        <v>2.8E-5</v>
      </c>
      <c r="Q335" s="59">
        <v>6.5738396295222934</v>
      </c>
      <c r="R335" s="59">
        <v>-0.11997705734360542</v>
      </c>
      <c r="S335" s="59">
        <v>7.5433364928345625</v>
      </c>
      <c r="T335" s="36">
        <v>0.66091485957957974</v>
      </c>
      <c r="U335" s="36">
        <v>0.45739344226046913</v>
      </c>
      <c r="V335" s="83" t="s">
        <v>451</v>
      </c>
    </row>
    <row r="336" spans="1:22" x14ac:dyDescent="0.25">
      <c r="A336" s="61">
        <v>113</v>
      </c>
      <c r="B336" s="61" t="s">
        <v>288</v>
      </c>
      <c r="C336" s="65" t="s">
        <v>463</v>
      </c>
      <c r="D336" s="65" t="s">
        <v>276</v>
      </c>
      <c r="E336" s="83">
        <v>296</v>
      </c>
      <c r="F336" s="84">
        <v>46.2</v>
      </c>
      <c r="G336" s="84">
        <v>594</v>
      </c>
      <c r="H336" s="85">
        <v>0.22521333333333332</v>
      </c>
      <c r="I336" s="86">
        <v>0.70543599999999995</v>
      </c>
      <c r="J336" s="58">
        <v>1.5999999999999999E-5</v>
      </c>
      <c r="K336" s="63">
        <v>0.70448739111748615</v>
      </c>
      <c r="L336" s="84">
        <v>15.4</v>
      </c>
      <c r="M336" s="84">
        <v>65.400000000000006</v>
      </c>
      <c r="N336" s="85">
        <v>0.14235816513761468</v>
      </c>
      <c r="O336" s="40">
        <v>0.51273999999999997</v>
      </c>
      <c r="P336" s="87">
        <v>1.0000000000000001E-5</v>
      </c>
      <c r="Q336" s="59">
        <v>1.9897081371245129</v>
      </c>
      <c r="R336" s="59">
        <v>-0.27626758953932551</v>
      </c>
      <c r="S336" s="59">
        <v>4.0808364053801505</v>
      </c>
      <c r="T336" s="36">
        <v>0.87868374457982323</v>
      </c>
      <c r="U336" s="36">
        <v>0.73027564163845238</v>
      </c>
      <c r="V336" s="83" t="s">
        <v>451</v>
      </c>
    </row>
    <row r="337" spans="1:22" x14ac:dyDescent="0.25">
      <c r="A337" s="61">
        <v>114</v>
      </c>
      <c r="B337" s="61" t="s">
        <v>288</v>
      </c>
      <c r="C337" s="65" t="s">
        <v>464</v>
      </c>
      <c r="D337" s="65" t="s">
        <v>382</v>
      </c>
      <c r="E337" s="83">
        <v>306</v>
      </c>
      <c r="F337" s="84">
        <v>163</v>
      </c>
      <c r="G337" s="84">
        <v>54</v>
      </c>
      <c r="H337" s="85">
        <v>8.9982037037037035</v>
      </c>
      <c r="I337" s="86" t="s">
        <v>37</v>
      </c>
      <c r="J337" s="58" t="s">
        <v>37</v>
      </c>
      <c r="K337" s="63" t="s">
        <v>37</v>
      </c>
      <c r="L337" s="84">
        <v>4.83</v>
      </c>
      <c r="M337" s="84">
        <v>23.7</v>
      </c>
      <c r="N337" s="85">
        <v>0.123</v>
      </c>
      <c r="O337" s="40">
        <v>0.51276500000000003</v>
      </c>
      <c r="P337" s="87">
        <v>3.0000000000000001E-6</v>
      </c>
      <c r="Q337" s="59">
        <v>2.4773817001477738</v>
      </c>
      <c r="R337" s="59">
        <v>-0.37468225724453486</v>
      </c>
      <c r="S337" s="59">
        <v>5.3885787202756497</v>
      </c>
      <c r="T337" s="36">
        <v>0.64910097235188335</v>
      </c>
      <c r="U337" s="36">
        <v>0.6311566565605442</v>
      </c>
      <c r="V337" s="83" t="s">
        <v>465</v>
      </c>
    </row>
    <row r="338" spans="1:22" x14ac:dyDescent="0.25">
      <c r="A338" s="61">
        <v>115</v>
      </c>
      <c r="B338" s="61" t="s">
        <v>288</v>
      </c>
      <c r="C338" s="65" t="s">
        <v>466</v>
      </c>
      <c r="D338" s="65" t="s">
        <v>382</v>
      </c>
      <c r="E338" s="83">
        <v>306</v>
      </c>
      <c r="F338" s="84">
        <v>148</v>
      </c>
      <c r="G338" s="84">
        <v>55</v>
      </c>
      <c r="H338" s="85">
        <v>8.0215999999999994</v>
      </c>
      <c r="I338" s="86" t="s">
        <v>37</v>
      </c>
      <c r="J338" s="58" t="s">
        <v>37</v>
      </c>
      <c r="K338" s="63" t="s">
        <v>37</v>
      </c>
      <c r="L338" s="84">
        <v>5.22</v>
      </c>
      <c r="M338" s="84">
        <v>30.5</v>
      </c>
      <c r="N338" s="85">
        <v>0.104</v>
      </c>
      <c r="O338" s="40">
        <v>0.51272399999999996</v>
      </c>
      <c r="P338" s="87">
        <v>3.0000000000000001E-6</v>
      </c>
      <c r="Q338" s="59">
        <v>1.6775970567906029</v>
      </c>
      <c r="R338" s="59">
        <v>-0.47127605490594826</v>
      </c>
      <c r="S338" s="59">
        <v>5.3601099462463608</v>
      </c>
      <c r="T338" s="36">
        <v>0.59370992058213801</v>
      </c>
      <c r="U338" s="36">
        <v>0.63584182995959682</v>
      </c>
      <c r="V338" s="83" t="s">
        <v>465</v>
      </c>
    </row>
    <row r="339" spans="1:22" x14ac:dyDescent="0.25">
      <c r="A339" s="61">
        <v>116</v>
      </c>
      <c r="B339" s="61" t="s">
        <v>288</v>
      </c>
      <c r="C339" s="65" t="s">
        <v>467</v>
      </c>
      <c r="D339" s="65" t="s">
        <v>382</v>
      </c>
      <c r="E339" s="83">
        <v>306</v>
      </c>
      <c r="F339" s="84">
        <v>139</v>
      </c>
      <c r="G339" s="84">
        <v>53.2</v>
      </c>
      <c r="H339" s="85">
        <v>7.7887030075187962</v>
      </c>
      <c r="I339" s="86" t="s">
        <v>37</v>
      </c>
      <c r="J339" s="58" t="s">
        <v>37</v>
      </c>
      <c r="K339" s="63" t="s">
        <v>37</v>
      </c>
      <c r="L339" s="84">
        <v>4.93</v>
      </c>
      <c r="M339" s="84">
        <v>25.8</v>
      </c>
      <c r="N339" s="85">
        <v>0.115</v>
      </c>
      <c r="O339" s="40">
        <v>0.51273999999999997</v>
      </c>
      <c r="P339" s="87">
        <v>3.0000000000000001E-6</v>
      </c>
      <c r="Q339" s="59">
        <v>1.9897081371245129</v>
      </c>
      <c r="R339" s="59">
        <v>-0.41535332994407725</v>
      </c>
      <c r="S339" s="59">
        <v>5.2010795367896101</v>
      </c>
      <c r="T339" s="36">
        <v>0.63513724368599367</v>
      </c>
      <c r="U339" s="36">
        <v>0.64546516464892156</v>
      </c>
      <c r="V339" s="83" t="s">
        <v>465</v>
      </c>
    </row>
    <row r="340" spans="1:22" x14ac:dyDescent="0.25">
      <c r="A340" s="61">
        <v>117</v>
      </c>
      <c r="B340" s="61" t="s">
        <v>288</v>
      </c>
      <c r="C340" s="65" t="s">
        <v>468</v>
      </c>
      <c r="D340" s="65" t="s">
        <v>469</v>
      </c>
      <c r="E340" s="83">
        <v>307</v>
      </c>
      <c r="F340" s="84">
        <v>15.8</v>
      </c>
      <c r="G340" s="84">
        <v>1165</v>
      </c>
      <c r="H340" s="85">
        <f t="shared" ref="H340:H345" si="20">F340/G340*2.981</f>
        <v>4.0429012875536477E-2</v>
      </c>
      <c r="I340" s="86" t="s">
        <v>37</v>
      </c>
      <c r="J340" s="58" t="s">
        <v>37</v>
      </c>
      <c r="K340" s="63">
        <v>0.70485299999999995</v>
      </c>
      <c r="L340" s="84">
        <v>6.38</v>
      </c>
      <c r="M340" s="84">
        <v>35.4</v>
      </c>
      <c r="N340" s="86" t="s">
        <v>37</v>
      </c>
      <c r="O340" s="86" t="s">
        <v>37</v>
      </c>
      <c r="P340" s="86" t="s">
        <v>37</v>
      </c>
      <c r="Q340" s="86" t="s">
        <v>37</v>
      </c>
      <c r="R340" s="86" t="s">
        <v>37</v>
      </c>
      <c r="S340" s="59">
        <v>3.63</v>
      </c>
      <c r="T340" s="86" t="s">
        <v>37</v>
      </c>
      <c r="U340" s="86" t="s">
        <v>37</v>
      </c>
      <c r="V340" s="83" t="s">
        <v>470</v>
      </c>
    </row>
    <row r="341" spans="1:22" x14ac:dyDescent="0.25">
      <c r="A341" s="61">
        <v>118</v>
      </c>
      <c r="B341" s="61" t="s">
        <v>288</v>
      </c>
      <c r="C341" s="65" t="s">
        <v>471</v>
      </c>
      <c r="D341" s="65" t="s">
        <v>469</v>
      </c>
      <c r="E341" s="83">
        <v>307</v>
      </c>
      <c r="F341" s="84">
        <v>16</v>
      </c>
      <c r="G341" s="84">
        <v>1145</v>
      </c>
      <c r="H341" s="85">
        <f t="shared" si="20"/>
        <v>4.1655895196506552E-2</v>
      </c>
      <c r="I341" s="86" t="s">
        <v>37</v>
      </c>
      <c r="J341" s="58" t="s">
        <v>37</v>
      </c>
      <c r="K341" s="63">
        <v>0.70491899999999996</v>
      </c>
      <c r="L341" s="84">
        <v>6.05</v>
      </c>
      <c r="M341" s="84">
        <v>34.799999999999997</v>
      </c>
      <c r="N341" s="86" t="s">
        <v>37</v>
      </c>
      <c r="O341" s="86" t="s">
        <v>37</v>
      </c>
      <c r="P341" s="86" t="s">
        <v>37</v>
      </c>
      <c r="Q341" s="86" t="s">
        <v>37</v>
      </c>
      <c r="R341" s="86" t="s">
        <v>37</v>
      </c>
      <c r="S341" s="59">
        <v>3.54</v>
      </c>
      <c r="T341" s="86" t="s">
        <v>37</v>
      </c>
      <c r="U341" s="86" t="s">
        <v>37</v>
      </c>
      <c r="V341" s="83" t="s">
        <v>470</v>
      </c>
    </row>
    <row r="342" spans="1:22" x14ac:dyDescent="0.25">
      <c r="A342" s="61">
        <v>119</v>
      </c>
      <c r="B342" s="61" t="s">
        <v>288</v>
      </c>
      <c r="C342" s="65" t="s">
        <v>472</v>
      </c>
      <c r="D342" s="65" t="s">
        <v>469</v>
      </c>
      <c r="E342" s="83">
        <v>307</v>
      </c>
      <c r="F342" s="84">
        <v>15.2</v>
      </c>
      <c r="G342" s="84">
        <v>1100</v>
      </c>
      <c r="H342" s="85">
        <f t="shared" si="20"/>
        <v>4.1191999999999999E-2</v>
      </c>
      <c r="I342" s="86" t="s">
        <v>37</v>
      </c>
      <c r="J342" s="58" t="s">
        <v>37</v>
      </c>
      <c r="K342" s="63">
        <v>0.70492900000000003</v>
      </c>
      <c r="L342" s="84">
        <v>6.22</v>
      </c>
      <c r="M342" s="84">
        <v>34.5</v>
      </c>
      <c r="N342" s="86" t="s">
        <v>37</v>
      </c>
      <c r="O342" s="86" t="s">
        <v>37</v>
      </c>
      <c r="P342" s="86" t="s">
        <v>37</v>
      </c>
      <c r="Q342" s="86" t="s">
        <v>37</v>
      </c>
      <c r="R342" s="86" t="s">
        <v>37</v>
      </c>
      <c r="S342" s="59">
        <v>3.85</v>
      </c>
      <c r="T342" s="86" t="s">
        <v>37</v>
      </c>
      <c r="U342" s="86" t="s">
        <v>37</v>
      </c>
      <c r="V342" s="83" t="s">
        <v>470</v>
      </c>
    </row>
    <row r="343" spans="1:22" x14ac:dyDescent="0.25">
      <c r="A343" s="61">
        <v>120</v>
      </c>
      <c r="B343" s="61" t="s">
        <v>288</v>
      </c>
      <c r="C343" s="65" t="s">
        <v>473</v>
      </c>
      <c r="D343" s="65" t="s">
        <v>469</v>
      </c>
      <c r="E343" s="83">
        <v>307</v>
      </c>
      <c r="F343" s="84">
        <v>19.399999999999999</v>
      </c>
      <c r="G343" s="84">
        <v>1160</v>
      </c>
      <c r="H343" s="85">
        <f t="shared" si="20"/>
        <v>4.9854655172413789E-2</v>
      </c>
      <c r="I343" s="86" t="s">
        <v>37</v>
      </c>
      <c r="J343" s="58" t="s">
        <v>37</v>
      </c>
      <c r="K343" s="63">
        <v>0.70483300000000004</v>
      </c>
      <c r="L343" s="84">
        <v>6.55</v>
      </c>
      <c r="M343" s="84">
        <v>35.6</v>
      </c>
      <c r="N343" s="86" t="s">
        <v>37</v>
      </c>
      <c r="O343" s="86" t="s">
        <v>37</v>
      </c>
      <c r="P343" s="86" t="s">
        <v>37</v>
      </c>
      <c r="Q343" s="86" t="s">
        <v>37</v>
      </c>
      <c r="R343" s="86" t="s">
        <v>37</v>
      </c>
      <c r="S343" s="59">
        <v>3.42</v>
      </c>
      <c r="T343" s="86" t="s">
        <v>37</v>
      </c>
      <c r="U343" s="86" t="s">
        <v>37</v>
      </c>
      <c r="V343" s="83" t="s">
        <v>470</v>
      </c>
    </row>
    <row r="344" spans="1:22" x14ac:dyDescent="0.25">
      <c r="A344" s="61">
        <v>121</v>
      </c>
      <c r="B344" s="61" t="s">
        <v>288</v>
      </c>
      <c r="C344" s="65" t="s">
        <v>474</v>
      </c>
      <c r="D344" s="65" t="s">
        <v>469</v>
      </c>
      <c r="E344" s="83">
        <v>307</v>
      </c>
      <c r="F344" s="84">
        <v>17.5</v>
      </c>
      <c r="G344" s="84">
        <v>1160</v>
      </c>
      <c r="H344" s="85">
        <f t="shared" si="20"/>
        <v>4.4971982758620688E-2</v>
      </c>
      <c r="I344" s="86" t="s">
        <v>37</v>
      </c>
      <c r="J344" s="58" t="s">
        <v>37</v>
      </c>
      <c r="K344" s="63">
        <v>0.70486499999999996</v>
      </c>
      <c r="L344" s="84">
        <v>6.35</v>
      </c>
      <c r="M344" s="84">
        <v>35.200000000000003</v>
      </c>
      <c r="N344" s="86" t="s">
        <v>37</v>
      </c>
      <c r="O344" s="86" t="s">
        <v>37</v>
      </c>
      <c r="P344" s="86" t="s">
        <v>37</v>
      </c>
      <c r="Q344" s="86" t="s">
        <v>37</v>
      </c>
      <c r="R344" s="86" t="s">
        <v>37</v>
      </c>
      <c r="S344" s="59">
        <v>3.3</v>
      </c>
      <c r="T344" s="86" t="s">
        <v>37</v>
      </c>
      <c r="U344" s="86" t="s">
        <v>37</v>
      </c>
      <c r="V344" s="83" t="s">
        <v>470</v>
      </c>
    </row>
    <row r="345" spans="1:22" x14ac:dyDescent="0.25">
      <c r="A345" s="61">
        <v>122</v>
      </c>
      <c r="B345" s="61" t="s">
        <v>288</v>
      </c>
      <c r="C345" s="65" t="s">
        <v>475</v>
      </c>
      <c r="D345" s="65" t="s">
        <v>469</v>
      </c>
      <c r="E345" s="83">
        <v>307</v>
      </c>
      <c r="F345" s="84">
        <v>57.8</v>
      </c>
      <c r="G345" s="84">
        <v>780</v>
      </c>
      <c r="H345" s="85">
        <f t="shared" si="20"/>
        <v>0.2208997435897436</v>
      </c>
      <c r="I345" s="86" t="s">
        <v>37</v>
      </c>
      <c r="J345" s="58" t="s">
        <v>37</v>
      </c>
      <c r="K345" s="63">
        <v>0.70499400000000001</v>
      </c>
      <c r="L345" s="84">
        <v>7.03</v>
      </c>
      <c r="M345" s="84">
        <v>37.799999999999997</v>
      </c>
      <c r="N345" s="86" t="s">
        <v>37</v>
      </c>
      <c r="O345" s="86" t="s">
        <v>37</v>
      </c>
      <c r="P345" s="86" t="s">
        <v>37</v>
      </c>
      <c r="Q345" s="86" t="s">
        <v>37</v>
      </c>
      <c r="R345" s="86" t="s">
        <v>37</v>
      </c>
      <c r="S345" s="59">
        <v>3.27</v>
      </c>
      <c r="T345" s="86" t="s">
        <v>37</v>
      </c>
      <c r="U345" s="86" t="s">
        <v>37</v>
      </c>
      <c r="V345" s="83" t="s">
        <v>470</v>
      </c>
    </row>
    <row r="346" spans="1:22" x14ac:dyDescent="0.25">
      <c r="A346" s="61">
        <v>123</v>
      </c>
      <c r="B346" s="61" t="s">
        <v>288</v>
      </c>
      <c r="C346" s="65" t="s">
        <v>476</v>
      </c>
      <c r="D346" s="65" t="s">
        <v>456</v>
      </c>
      <c r="E346" s="83">
        <v>310</v>
      </c>
      <c r="F346" s="84">
        <v>41.9</v>
      </c>
      <c r="G346" s="84">
        <v>253</v>
      </c>
      <c r="H346" s="85">
        <v>0.47899999999999998</v>
      </c>
      <c r="I346" s="86">
        <v>0.70749200000000001</v>
      </c>
      <c r="J346" s="58">
        <v>1.4E-5</v>
      </c>
      <c r="K346" s="63">
        <v>0.70530000000000004</v>
      </c>
      <c r="L346" s="84">
        <v>5.3</v>
      </c>
      <c r="M346" s="84">
        <v>20.9</v>
      </c>
      <c r="N346" s="85">
        <v>0.154</v>
      </c>
      <c r="O346" s="40">
        <v>0.51269699999999996</v>
      </c>
      <c r="P346" s="87">
        <v>5.0000000000000004E-6</v>
      </c>
      <c r="Q346" s="59">
        <v>1.1509096087292114</v>
      </c>
      <c r="R346" s="59">
        <v>-0.21708185053380791</v>
      </c>
      <c r="S346" s="59">
        <v>2.9065785054593896</v>
      </c>
      <c r="T346" s="36">
        <v>1.159726203564736</v>
      </c>
      <c r="U346" s="36">
        <v>0.83996483490876117</v>
      </c>
      <c r="V346" s="83" t="s">
        <v>477</v>
      </c>
    </row>
    <row r="347" spans="1:22" x14ac:dyDescent="0.25">
      <c r="A347" s="61">
        <v>124</v>
      </c>
      <c r="B347" s="61" t="s">
        <v>288</v>
      </c>
      <c r="C347" s="65" t="s">
        <v>478</v>
      </c>
      <c r="D347" s="65" t="s">
        <v>456</v>
      </c>
      <c r="E347" s="83">
        <v>310</v>
      </c>
      <c r="F347" s="84">
        <v>38.799999999999997</v>
      </c>
      <c r="G347" s="84">
        <v>345</v>
      </c>
      <c r="H347" s="85">
        <v>0.32500000000000001</v>
      </c>
      <c r="I347" s="86">
        <v>0.706233</v>
      </c>
      <c r="J347" s="58">
        <v>1.7E-5</v>
      </c>
      <c r="K347" s="63">
        <v>0.70479999999999998</v>
      </c>
      <c r="L347" s="84">
        <v>3.99</v>
      </c>
      <c r="M347" s="84">
        <v>16.5</v>
      </c>
      <c r="N347" s="85">
        <v>0.14599999999999999</v>
      </c>
      <c r="O347" s="40">
        <v>0.51269500000000001</v>
      </c>
      <c r="P347" s="87">
        <v>3.9999999999999998E-6</v>
      </c>
      <c r="Q347" s="59">
        <v>1.11189572368664</v>
      </c>
      <c r="R347" s="59">
        <v>-0.25775292323335042</v>
      </c>
      <c r="S347" s="59">
        <v>3.1494613324456466</v>
      </c>
      <c r="T347" s="36">
        <v>1.0272360135819953</v>
      </c>
      <c r="U347" s="36">
        <v>0.81729529467962514</v>
      </c>
      <c r="V347" s="83" t="s">
        <v>477</v>
      </c>
    </row>
    <row r="348" spans="1:22" x14ac:dyDescent="0.25">
      <c r="A348" s="61">
        <v>125</v>
      </c>
      <c r="B348" s="61" t="s">
        <v>288</v>
      </c>
      <c r="C348" s="65" t="s">
        <v>479</v>
      </c>
      <c r="D348" s="65" t="s">
        <v>456</v>
      </c>
      <c r="E348" s="83">
        <v>310</v>
      </c>
      <c r="F348" s="84">
        <v>43.4</v>
      </c>
      <c r="G348" s="84">
        <v>319</v>
      </c>
      <c r="H348" s="85">
        <v>0.39300000000000002</v>
      </c>
      <c r="I348" s="86">
        <v>0.706762</v>
      </c>
      <c r="J348" s="58">
        <v>1.7E-5</v>
      </c>
      <c r="K348" s="63">
        <v>0.70499999999999996</v>
      </c>
      <c r="L348" s="84">
        <v>4.9800000000000004</v>
      </c>
      <c r="M348" s="84">
        <v>19.3</v>
      </c>
      <c r="N348" s="85">
        <v>0.13700000000000001</v>
      </c>
      <c r="O348" s="40">
        <v>0.51268899999999995</v>
      </c>
      <c r="P348" s="87">
        <v>3.0000000000000001E-6</v>
      </c>
      <c r="Q348" s="59">
        <v>0.99485406856114622</v>
      </c>
      <c r="R348" s="59">
        <v>-0.30350788002033557</v>
      </c>
      <c r="S348" s="59">
        <v>2.6439907410980013</v>
      </c>
      <c r="T348" s="36">
        <v>0.91866348677935461</v>
      </c>
      <c r="U348" s="36">
        <v>0.79776104726557173</v>
      </c>
      <c r="V348" s="83" t="s">
        <v>477</v>
      </c>
    </row>
    <row r="349" spans="1:22" x14ac:dyDescent="0.25">
      <c r="A349" s="61">
        <v>126</v>
      </c>
      <c r="B349" s="61" t="s">
        <v>288</v>
      </c>
      <c r="C349" s="65" t="s">
        <v>480</v>
      </c>
      <c r="D349" s="65" t="s">
        <v>456</v>
      </c>
      <c r="E349" s="83">
        <v>310</v>
      </c>
      <c r="F349" s="84">
        <v>25</v>
      </c>
      <c r="G349" s="84">
        <v>357</v>
      </c>
      <c r="H349" s="85">
        <v>0.20300000000000001</v>
      </c>
      <c r="I349" s="86">
        <v>0.70577400000000001</v>
      </c>
      <c r="J349" s="58">
        <v>1.4E-5</v>
      </c>
      <c r="K349" s="63">
        <v>0.70489999999999997</v>
      </c>
      <c r="L349" s="84">
        <v>2.63</v>
      </c>
      <c r="M349" s="84">
        <v>10.6</v>
      </c>
      <c r="N349" s="85">
        <v>0.13500000000000001</v>
      </c>
      <c r="O349" s="40">
        <v>0.51270199999999999</v>
      </c>
      <c r="P349" s="87">
        <v>3.9999999999999998E-6</v>
      </c>
      <c r="Q349" s="59">
        <v>1.2484443213334195</v>
      </c>
      <c r="R349" s="59">
        <v>-0.3136756481952212</v>
      </c>
      <c r="S349" s="59">
        <v>3.1353361326025286</v>
      </c>
      <c r="T349" s="36">
        <v>0.87015032163586192</v>
      </c>
      <c r="U349" s="36">
        <v>0.77058771134040949</v>
      </c>
      <c r="V349" s="83" t="s">
        <v>477</v>
      </c>
    </row>
    <row r="350" spans="1:22" x14ac:dyDescent="0.25">
      <c r="A350" s="61">
        <v>127</v>
      </c>
      <c r="B350" s="61" t="s">
        <v>288</v>
      </c>
      <c r="C350" s="65" t="s">
        <v>481</v>
      </c>
      <c r="D350" s="65" t="s">
        <v>482</v>
      </c>
      <c r="E350" s="83">
        <v>317</v>
      </c>
      <c r="F350" s="84">
        <v>35.6</v>
      </c>
      <c r="G350" s="84">
        <v>323</v>
      </c>
      <c r="H350" s="85">
        <v>0.31900000000000001</v>
      </c>
      <c r="I350" s="86">
        <v>0.70632899999999998</v>
      </c>
      <c r="J350" s="58">
        <v>1.5999999999999999E-5</v>
      </c>
      <c r="K350" s="63">
        <v>0.70489999999999997</v>
      </c>
      <c r="L350" s="84">
        <v>3.43</v>
      </c>
      <c r="M350" s="84">
        <v>16.5</v>
      </c>
      <c r="N350" s="85">
        <v>0.125</v>
      </c>
      <c r="O350" s="40">
        <v>0.51261900000000005</v>
      </c>
      <c r="P350" s="87">
        <v>3.0000000000000001E-6</v>
      </c>
      <c r="Q350" s="59">
        <v>-0.37063190789554668</v>
      </c>
      <c r="R350" s="59">
        <v>-0.36451448906964923</v>
      </c>
      <c r="S350" s="59">
        <v>2.5431595800218254</v>
      </c>
      <c r="T350" s="36">
        <v>0.9146898589521113</v>
      </c>
      <c r="U350" s="36">
        <v>0.87095939055445948</v>
      </c>
      <c r="V350" s="83" t="s">
        <v>477</v>
      </c>
    </row>
    <row r="351" spans="1:22" x14ac:dyDescent="0.25">
      <c r="A351" s="61">
        <v>128</v>
      </c>
      <c r="B351" s="61" t="s">
        <v>288</v>
      </c>
      <c r="C351" s="65" t="s">
        <v>483</v>
      </c>
      <c r="D351" s="65" t="s">
        <v>482</v>
      </c>
      <c r="E351" s="83">
        <v>317</v>
      </c>
      <c r="F351" s="84">
        <v>98.1</v>
      </c>
      <c r="G351" s="84">
        <v>177</v>
      </c>
      <c r="H351" s="85">
        <v>1.607</v>
      </c>
      <c r="I351" s="86">
        <v>0.71185200000000004</v>
      </c>
      <c r="J351" s="58">
        <v>1.1E-5</v>
      </c>
      <c r="K351" s="63">
        <v>0.7046</v>
      </c>
      <c r="L351" s="84">
        <v>1.7</v>
      </c>
      <c r="M351" s="84">
        <v>7.65</v>
      </c>
      <c r="N351" s="85">
        <v>0.13400000000000001</v>
      </c>
      <c r="O351" s="40">
        <v>0.51263099999999995</v>
      </c>
      <c r="P351" s="87">
        <v>3.0000000000000001E-6</v>
      </c>
      <c r="Q351" s="59">
        <v>-0.13654859764788974</v>
      </c>
      <c r="R351" s="59">
        <v>-0.31875953228266396</v>
      </c>
      <c r="S351" s="59">
        <v>2.4260991995661563</v>
      </c>
      <c r="T351" s="36">
        <v>0.99496709708495812</v>
      </c>
      <c r="U351" s="36">
        <v>0.88159040672880551</v>
      </c>
      <c r="V351" s="83" t="s">
        <v>477</v>
      </c>
    </row>
    <row r="352" spans="1:22" x14ac:dyDescent="0.25">
      <c r="A352" s="61">
        <v>129</v>
      </c>
      <c r="B352" s="61" t="s">
        <v>288</v>
      </c>
      <c r="C352" s="65" t="s">
        <v>484</v>
      </c>
      <c r="D352" s="65" t="s">
        <v>482</v>
      </c>
      <c r="E352" s="83">
        <v>317</v>
      </c>
      <c r="F352" s="84">
        <v>8.19</v>
      </c>
      <c r="G352" s="84">
        <v>356</v>
      </c>
      <c r="H352" s="85">
        <v>6.6000000000000003E-2</v>
      </c>
      <c r="I352" s="86">
        <v>0.705345</v>
      </c>
      <c r="J352" s="58">
        <v>1.7E-5</v>
      </c>
      <c r="K352" s="63">
        <v>0.70499999999999996</v>
      </c>
      <c r="L352" s="84">
        <v>2.83</v>
      </c>
      <c r="M352" s="84">
        <v>12.8</v>
      </c>
      <c r="N352" s="85">
        <v>0.13400000000000001</v>
      </c>
      <c r="O352" s="40">
        <v>0.51263499999999995</v>
      </c>
      <c r="P352" s="87">
        <v>3.9999999999999998E-6</v>
      </c>
      <c r="Q352" s="59">
        <v>-5.8520827563857125E-2</v>
      </c>
      <c r="R352" s="59">
        <v>-0.31875953228266396</v>
      </c>
      <c r="S352" s="59">
        <v>2.531830473835317</v>
      </c>
      <c r="T352" s="36">
        <v>0.98732346141712246</v>
      </c>
      <c r="U352" s="36">
        <v>0.87522268691646765</v>
      </c>
      <c r="V352" s="83" t="s">
        <v>477</v>
      </c>
    </row>
    <row r="353" spans="1:22" x14ac:dyDescent="0.25">
      <c r="A353" s="61">
        <v>130</v>
      </c>
      <c r="B353" s="61" t="s">
        <v>288</v>
      </c>
      <c r="C353" s="65" t="s">
        <v>485</v>
      </c>
      <c r="D353" s="65" t="s">
        <v>482</v>
      </c>
      <c r="E353" s="83">
        <v>317</v>
      </c>
      <c r="F353" s="84">
        <v>4.9000000000000004</v>
      </c>
      <c r="G353" s="84">
        <v>263</v>
      </c>
      <c r="H353" s="85">
        <v>5.3999999999999999E-2</v>
      </c>
      <c r="I353" s="86">
        <v>0.70579899999999995</v>
      </c>
      <c r="J353" s="58">
        <v>1.4E-5</v>
      </c>
      <c r="K353" s="63">
        <v>0.7056</v>
      </c>
      <c r="L353" s="84">
        <v>2.7</v>
      </c>
      <c r="M353" s="84">
        <v>10.1</v>
      </c>
      <c r="N353" s="85">
        <v>0.14699999999999999</v>
      </c>
      <c r="O353" s="40">
        <v>0.51268100000000005</v>
      </c>
      <c r="P353" s="87">
        <v>5.0000000000000004E-6</v>
      </c>
      <c r="Q353" s="59">
        <v>0.83879852839752189</v>
      </c>
      <c r="R353" s="59">
        <v>-0.25266903914590755</v>
      </c>
      <c r="S353" s="59">
        <v>2.2974278202303466</v>
      </c>
      <c r="T353" s="36">
        <v>1.0745990962590641</v>
      </c>
      <c r="U353" s="36">
        <v>0.84493943062901178</v>
      </c>
      <c r="V353" s="83" t="s">
        <v>477</v>
      </c>
    </row>
    <row r="354" spans="1:22" x14ac:dyDescent="0.25">
      <c r="A354" s="61">
        <v>131</v>
      </c>
      <c r="B354" s="61" t="s">
        <v>288</v>
      </c>
      <c r="C354" s="65" t="s">
        <v>486</v>
      </c>
      <c r="D354" s="65" t="s">
        <v>487</v>
      </c>
      <c r="E354" s="83">
        <v>310</v>
      </c>
      <c r="F354" s="84">
        <v>29.4</v>
      </c>
      <c r="G354" s="84">
        <v>204</v>
      </c>
      <c r="H354" s="85">
        <v>0.41599999999999998</v>
      </c>
      <c r="I354" s="86">
        <v>0.70692100000000002</v>
      </c>
      <c r="J354" s="58">
        <v>1.5999999999999999E-5</v>
      </c>
      <c r="K354" s="63">
        <v>0.70509999999999995</v>
      </c>
      <c r="L354" s="84">
        <v>3.77</v>
      </c>
      <c r="M354" s="84">
        <v>20.100000000000001</v>
      </c>
      <c r="N354" s="85">
        <v>0.17199999999999999</v>
      </c>
      <c r="O354" s="40">
        <v>0.512598</v>
      </c>
      <c r="P354" s="87">
        <v>3.0000000000000001E-6</v>
      </c>
      <c r="Q354" s="59">
        <v>-0.78027770083477499</v>
      </c>
      <c r="R354" s="59">
        <v>-0.12557193695983748</v>
      </c>
      <c r="S354" s="59">
        <v>2.5553654280274785</v>
      </c>
      <c r="T354" s="36">
        <v>2.0204159750660318</v>
      </c>
      <c r="U354" s="36">
        <v>1.0556215461185858</v>
      </c>
      <c r="V354" s="83" t="s">
        <v>477</v>
      </c>
    </row>
    <row r="355" spans="1:22" x14ac:dyDescent="0.25">
      <c r="A355" s="61">
        <v>132</v>
      </c>
      <c r="B355" s="61" t="s">
        <v>288</v>
      </c>
      <c r="C355" s="65" t="s">
        <v>488</v>
      </c>
      <c r="D355" s="65" t="s">
        <v>487</v>
      </c>
      <c r="E355" s="83">
        <v>310</v>
      </c>
      <c r="F355" s="84">
        <v>32.299999999999997</v>
      </c>
      <c r="G355" s="84">
        <v>161</v>
      </c>
      <c r="H355" s="85">
        <v>0.58099999999999996</v>
      </c>
      <c r="I355" s="86">
        <v>0.70711000000000002</v>
      </c>
      <c r="J355" s="58">
        <v>2.0000000000000002E-5</v>
      </c>
      <c r="K355" s="63">
        <v>0.70450000000000002</v>
      </c>
      <c r="L355" s="84">
        <v>1.78</v>
      </c>
      <c r="M355" s="84">
        <v>6.9</v>
      </c>
      <c r="N355" s="85">
        <v>0.156</v>
      </c>
      <c r="O355" s="40">
        <v>0.51266800000000001</v>
      </c>
      <c r="P355" s="87">
        <v>5.0000000000000004E-6</v>
      </c>
      <c r="Q355" s="59">
        <v>0.58520827562524858</v>
      </c>
      <c r="R355" s="59">
        <v>-0.20691408235892228</v>
      </c>
      <c r="S355" s="59">
        <v>2.235463148270167</v>
      </c>
      <c r="T355" s="36">
        <v>1.2764021022333554</v>
      </c>
      <c r="U355" s="36">
        <v>0.89259648237905365</v>
      </c>
      <c r="V355" s="83" t="s">
        <v>477</v>
      </c>
    </row>
    <row r="356" spans="1:22" x14ac:dyDescent="0.25">
      <c r="A356" s="61">
        <v>133</v>
      </c>
      <c r="B356" s="28" t="s">
        <v>23</v>
      </c>
      <c r="C356" s="65" t="s">
        <v>489</v>
      </c>
      <c r="D356" s="28" t="s">
        <v>279</v>
      </c>
      <c r="E356" s="28">
        <v>303.89999999999998</v>
      </c>
      <c r="F356" s="35">
        <v>139</v>
      </c>
      <c r="G356" s="35">
        <v>151</v>
      </c>
      <c r="H356" s="53">
        <v>2.6654815601392183</v>
      </c>
      <c r="I356" s="62">
        <v>0.71776324375032996</v>
      </c>
      <c r="J356" s="58">
        <v>7.3816646400243798E-6</v>
      </c>
      <c r="K356" s="63">
        <v>0.70623582322445644</v>
      </c>
      <c r="L356" s="52">
        <v>5.5</v>
      </c>
      <c r="M356" s="52">
        <v>31.5</v>
      </c>
      <c r="N356" s="57">
        <v>0.10626873787557053</v>
      </c>
      <c r="O356" s="40">
        <v>0.51255831485777903</v>
      </c>
      <c r="P356" s="58">
        <v>3.1385956744762799E-6</v>
      </c>
      <c r="Q356" s="35">
        <v>-1.5544134890699279</v>
      </c>
      <c r="R356" s="35">
        <v>-0.45974205452175632</v>
      </c>
      <c r="S356" s="35">
        <v>1.9566015401428771</v>
      </c>
      <c r="T356" s="36">
        <v>0.84138750714630639</v>
      </c>
      <c r="U356" s="36">
        <v>0.9072825996964099</v>
      </c>
      <c r="V356" s="75" t="s">
        <v>273</v>
      </c>
    </row>
    <row r="357" spans="1:22" x14ac:dyDescent="0.25">
      <c r="A357" s="61">
        <v>134</v>
      </c>
      <c r="B357" s="28" t="s">
        <v>23</v>
      </c>
      <c r="C357" s="65" t="s">
        <v>490</v>
      </c>
      <c r="D357" s="28" t="s">
        <v>279</v>
      </c>
      <c r="E357" s="28">
        <v>303.89999999999998</v>
      </c>
      <c r="F357" s="35">
        <v>156</v>
      </c>
      <c r="G357" s="35">
        <v>137</v>
      </c>
      <c r="H357" s="53">
        <v>3.2971739552927288</v>
      </c>
      <c r="I357" s="62">
        <v>0.72022505553822502</v>
      </c>
      <c r="J357" s="58">
        <v>6.4635622763891703E-6</v>
      </c>
      <c r="K357" s="63">
        <v>0.70596575196696643</v>
      </c>
      <c r="L357" s="52">
        <v>4.93</v>
      </c>
      <c r="M357" s="52">
        <v>24.4</v>
      </c>
      <c r="N357" s="57">
        <v>0.12297320155280721</v>
      </c>
      <c r="O357" s="40">
        <v>0.51259457478790904</v>
      </c>
      <c r="P357" s="58">
        <v>2.7008819453261601E-6</v>
      </c>
      <c r="Q357" s="35">
        <v>-0.84709311621411487</v>
      </c>
      <c r="R357" s="35">
        <v>-0.37481849744378648</v>
      </c>
      <c r="S357" s="35">
        <v>2.0156881841448815</v>
      </c>
      <c r="T357" s="36">
        <v>0.93528026600907521</v>
      </c>
      <c r="U357" s="36">
        <v>0.90246514936150835</v>
      </c>
      <c r="V357" s="75" t="s">
        <v>273</v>
      </c>
    </row>
    <row r="358" spans="1:22" x14ac:dyDescent="0.25">
      <c r="A358" s="61">
        <v>135</v>
      </c>
      <c r="B358" s="28" t="s">
        <v>23</v>
      </c>
      <c r="C358" s="65" t="s">
        <v>491</v>
      </c>
      <c r="D358" s="28" t="s">
        <v>272</v>
      </c>
      <c r="E358" s="28">
        <v>304.7</v>
      </c>
      <c r="F358" s="35">
        <v>134</v>
      </c>
      <c r="G358" s="35">
        <v>128</v>
      </c>
      <c r="H358" s="53">
        <v>3.0313260953157002</v>
      </c>
      <c r="I358" s="62">
        <v>0.71963457238096495</v>
      </c>
      <c r="J358" s="58">
        <v>6.0137430286985103E-6</v>
      </c>
      <c r="K358" s="63">
        <v>0.7064903973029304</v>
      </c>
      <c r="L358" s="52">
        <v>5.59</v>
      </c>
      <c r="M358" s="52">
        <v>29.4</v>
      </c>
      <c r="N358" s="57">
        <v>0.1157225152060596</v>
      </c>
      <c r="O358" s="40">
        <v>0.512563233478882</v>
      </c>
      <c r="P358" s="58">
        <v>3.3126649397307502E-6</v>
      </c>
      <c r="Q358" s="35">
        <v>-1.4584662299332862</v>
      </c>
      <c r="R358" s="35">
        <v>-0.41168014638505546</v>
      </c>
      <c r="S358" s="35">
        <v>1.6937436151986951</v>
      </c>
      <c r="T358" s="36">
        <v>0.91484781334172449</v>
      </c>
      <c r="U358" s="36">
        <v>0.92936894096535594</v>
      </c>
      <c r="V358" s="75" t="s">
        <v>273</v>
      </c>
    </row>
    <row r="359" spans="1:22" x14ac:dyDescent="0.25">
      <c r="A359" s="73">
        <v>136</v>
      </c>
      <c r="B359" s="41" t="s">
        <v>23</v>
      </c>
      <c r="C359" s="79" t="s">
        <v>492</v>
      </c>
      <c r="D359" s="41" t="s">
        <v>272</v>
      </c>
      <c r="E359" s="41">
        <v>304.7</v>
      </c>
      <c r="F359" s="43">
        <v>144</v>
      </c>
      <c r="G359" s="43">
        <v>123</v>
      </c>
      <c r="H359" s="80">
        <v>3.3899649671677587</v>
      </c>
      <c r="I359" s="81">
        <v>0.72131553184919595</v>
      </c>
      <c r="J359" s="66">
        <v>5.6104674775369896E-6</v>
      </c>
      <c r="K359" s="67">
        <v>0.70661625779032367</v>
      </c>
      <c r="L359" s="68">
        <v>5.66</v>
      </c>
      <c r="M359" s="68">
        <v>27.9</v>
      </c>
      <c r="N359" s="69">
        <v>0.12347118459325822</v>
      </c>
      <c r="O359" s="70">
        <v>0.51257971638074995</v>
      </c>
      <c r="P359" s="66">
        <v>2.6883338082647401E-6</v>
      </c>
      <c r="Q359" s="43">
        <v>-1.1369352106183062</v>
      </c>
      <c r="R359" s="43">
        <v>-0.37228680938862124</v>
      </c>
      <c r="S359" s="43">
        <v>1.7137816326906474</v>
      </c>
      <c r="T359" s="48">
        <v>0.96551654458434877</v>
      </c>
      <c r="U359" s="48">
        <v>0.92773545823895887</v>
      </c>
      <c r="V359" s="82" t="s">
        <v>273</v>
      </c>
    </row>
    <row r="360" spans="1:22" x14ac:dyDescent="0.25">
      <c r="A360" s="154" t="s">
        <v>493</v>
      </c>
      <c r="B360" s="18"/>
      <c r="C360" s="18"/>
      <c r="D360" s="18"/>
      <c r="E360" s="19"/>
      <c r="F360" s="20"/>
      <c r="G360" s="20"/>
      <c r="H360" s="24"/>
      <c r="I360" s="22"/>
      <c r="J360" s="33"/>
      <c r="K360" s="24"/>
      <c r="L360" s="20"/>
      <c r="M360" s="20"/>
      <c r="N360" s="24"/>
      <c r="O360" s="40"/>
      <c r="P360" s="25"/>
      <c r="Q360" s="26"/>
      <c r="R360" s="26"/>
      <c r="S360" s="20"/>
      <c r="T360" s="50"/>
      <c r="U360" s="50"/>
      <c r="V360" s="18"/>
    </row>
    <row r="361" spans="1:22" x14ac:dyDescent="0.25">
      <c r="A361" s="61">
        <v>1</v>
      </c>
      <c r="B361" s="29" t="s">
        <v>23</v>
      </c>
      <c r="C361" s="28" t="s">
        <v>494</v>
      </c>
      <c r="D361" s="77" t="s">
        <v>39</v>
      </c>
      <c r="E361" s="51">
        <v>298</v>
      </c>
      <c r="F361" s="35">
        <v>106.7</v>
      </c>
      <c r="G361" s="35">
        <v>175.4</v>
      </c>
      <c r="H361" s="53">
        <v>1.762</v>
      </c>
      <c r="I361" s="62">
        <v>0.71517699999999995</v>
      </c>
      <c r="J361" s="99">
        <v>1.4E-5</v>
      </c>
      <c r="K361" s="63">
        <v>0.70770512295209775</v>
      </c>
      <c r="L361" s="52">
        <v>5.274</v>
      </c>
      <c r="M361" s="52">
        <v>24.388999999999999</v>
      </c>
      <c r="N361" s="57">
        <v>0.1308</v>
      </c>
      <c r="O361" s="40">
        <v>0.51249800000000001</v>
      </c>
      <c r="P361" s="99">
        <v>6.0000000000000002E-6</v>
      </c>
      <c r="Q361" s="59">
        <v>-2.7309719529189369</v>
      </c>
      <c r="R361" s="59">
        <v>-0.33502796136248103</v>
      </c>
      <c r="S361" s="59">
        <v>-0.22502980751985113</v>
      </c>
      <c r="T361" s="36">
        <v>1.2007648440728935</v>
      </c>
      <c r="U361" s="36">
        <v>1.0800748689777235</v>
      </c>
      <c r="V361" s="61" t="s">
        <v>58</v>
      </c>
    </row>
    <row r="362" spans="1:22" x14ac:dyDescent="0.25">
      <c r="A362" s="61">
        <v>2</v>
      </c>
      <c r="B362" s="29" t="s">
        <v>23</v>
      </c>
      <c r="C362" s="28" t="s">
        <v>495</v>
      </c>
      <c r="D362" s="77" t="s">
        <v>39</v>
      </c>
      <c r="E362" s="51">
        <v>298</v>
      </c>
      <c r="F362" s="35">
        <v>108.3</v>
      </c>
      <c r="G362" s="35">
        <v>177.4</v>
      </c>
      <c r="H362" s="53">
        <v>1.768</v>
      </c>
      <c r="I362" s="62">
        <v>0.71537399999999995</v>
      </c>
      <c r="J362" s="99">
        <v>1.5E-5</v>
      </c>
      <c r="K362" s="63">
        <v>0.70787667955692901</v>
      </c>
      <c r="L362" s="52">
        <v>5.702</v>
      </c>
      <c r="M362" s="52">
        <v>28.872</v>
      </c>
      <c r="N362" s="57">
        <v>0.1195</v>
      </c>
      <c r="O362" s="40">
        <v>0.51250600000000002</v>
      </c>
      <c r="P362" s="99">
        <v>6.0000000000000002E-6</v>
      </c>
      <c r="Q362" s="59">
        <v>-2.5749164127519819</v>
      </c>
      <c r="R362" s="59">
        <v>-0.39247585155058473</v>
      </c>
      <c r="S362" s="59">
        <v>0.36072446167608208</v>
      </c>
      <c r="T362" s="36">
        <v>1.0439911213837898</v>
      </c>
      <c r="U362" s="36">
        <v>1.0323020728246803</v>
      </c>
      <c r="V362" s="61" t="s">
        <v>58</v>
      </c>
    </row>
    <row r="363" spans="1:22" x14ac:dyDescent="0.25">
      <c r="A363" s="61">
        <v>3</v>
      </c>
      <c r="B363" s="29" t="s">
        <v>23</v>
      </c>
      <c r="C363" s="28" t="s">
        <v>496</v>
      </c>
      <c r="D363" s="77" t="s">
        <v>39</v>
      </c>
      <c r="E363" s="51">
        <v>298</v>
      </c>
      <c r="F363" s="35">
        <v>121.4</v>
      </c>
      <c r="G363" s="35">
        <v>211.6</v>
      </c>
      <c r="H363" s="53">
        <v>1.661</v>
      </c>
      <c r="I363" s="62">
        <v>0.71472000000000002</v>
      </c>
      <c r="J363" s="99">
        <v>1.4E-5</v>
      </c>
      <c r="K363" s="63">
        <v>0.70767642010410581</v>
      </c>
      <c r="L363" s="52">
        <v>5.444</v>
      </c>
      <c r="M363" s="52">
        <v>25.634</v>
      </c>
      <c r="N363" s="57">
        <v>0.1285</v>
      </c>
      <c r="O363" s="40">
        <v>0.51248700000000003</v>
      </c>
      <c r="P363" s="99">
        <v>1.5E-5</v>
      </c>
      <c r="Q363" s="59">
        <v>-2.9455483206475286</v>
      </c>
      <c r="R363" s="59">
        <v>-0.34672089476359946</v>
      </c>
      <c r="S363" s="59">
        <v>-0.35214537199475737</v>
      </c>
      <c r="T363" s="36">
        <v>1.1880332208501918</v>
      </c>
      <c r="U363" s="36">
        <v>1.0904292722516487</v>
      </c>
      <c r="V363" s="61" t="s">
        <v>58</v>
      </c>
    </row>
    <row r="364" spans="1:22" x14ac:dyDescent="0.25">
      <c r="A364" s="61">
        <v>4</v>
      </c>
      <c r="B364" s="29" t="s">
        <v>23</v>
      </c>
      <c r="C364" s="28" t="s">
        <v>497</v>
      </c>
      <c r="D364" s="77" t="s">
        <v>39</v>
      </c>
      <c r="E364" s="51">
        <v>298</v>
      </c>
      <c r="F364" s="35">
        <v>110.8</v>
      </c>
      <c r="G364" s="35">
        <v>207</v>
      </c>
      <c r="H364" s="53">
        <v>1.55</v>
      </c>
      <c r="I364" s="62">
        <v>0.71439699999999995</v>
      </c>
      <c r="J364" s="99">
        <v>1.5E-5</v>
      </c>
      <c r="K364" s="63">
        <v>0.7078241229147284</v>
      </c>
      <c r="L364" s="52">
        <v>5.3609999999999998</v>
      </c>
      <c r="M364" s="52">
        <v>25.591000000000001</v>
      </c>
      <c r="N364" s="57">
        <v>0.12670000000000001</v>
      </c>
      <c r="O364" s="40">
        <v>0.51250399999999996</v>
      </c>
      <c r="P364" s="99">
        <v>7.9999999999999996E-6</v>
      </c>
      <c r="Q364" s="59">
        <v>-2.6139302977945533</v>
      </c>
      <c r="R364" s="59">
        <v>-0.35587188612099641</v>
      </c>
      <c r="S364" s="59">
        <v>4.7920236013275996E-2</v>
      </c>
      <c r="T364" s="36">
        <v>1.1337673286059762</v>
      </c>
      <c r="U364" s="36">
        <v>1.0578182067770283</v>
      </c>
      <c r="V364" s="61" t="s">
        <v>58</v>
      </c>
    </row>
    <row r="365" spans="1:22" x14ac:dyDescent="0.25">
      <c r="A365" s="61">
        <v>5</v>
      </c>
      <c r="B365" s="29" t="s">
        <v>498</v>
      </c>
      <c r="C365" s="29" t="s">
        <v>499</v>
      </c>
      <c r="D365" s="28" t="s">
        <v>450</v>
      </c>
      <c r="E365" s="83">
        <v>288</v>
      </c>
      <c r="F365" s="31">
        <v>118.4</v>
      </c>
      <c r="G365" s="31">
        <v>24.04</v>
      </c>
      <c r="H365" s="94">
        <v>14.34</v>
      </c>
      <c r="I365" s="58">
        <v>0.76754599999999995</v>
      </c>
      <c r="J365" s="99">
        <v>1.9000000000000001E-5</v>
      </c>
      <c r="K365" s="63">
        <v>0.70878105534394376</v>
      </c>
      <c r="L365" s="31">
        <v>1.6080000000000001</v>
      </c>
      <c r="M365" s="31">
        <v>5.1470000000000002</v>
      </c>
      <c r="N365" s="94">
        <v>0.189</v>
      </c>
      <c r="O365" s="40">
        <v>0.51283100000000004</v>
      </c>
      <c r="P365" s="99">
        <v>1.1E-5</v>
      </c>
      <c r="Q365" s="59">
        <v>3.7648399065237648</v>
      </c>
      <c r="R365" s="59">
        <v>-3.9145907473309705E-2</v>
      </c>
      <c r="S365" s="59">
        <v>4.0478178424668263</v>
      </c>
      <c r="T365" s="36">
        <v>1.9780384289713475</v>
      </c>
      <c r="U365" s="36">
        <v>0.72335464951514661</v>
      </c>
      <c r="V365" s="61" t="s">
        <v>58</v>
      </c>
    </row>
    <row r="366" spans="1:22" x14ac:dyDescent="0.25">
      <c r="A366" s="61">
        <v>6</v>
      </c>
      <c r="B366" s="29" t="s">
        <v>498</v>
      </c>
      <c r="C366" s="29" t="s">
        <v>500</v>
      </c>
      <c r="D366" s="28" t="s">
        <v>450</v>
      </c>
      <c r="E366" s="83">
        <v>288</v>
      </c>
      <c r="F366" s="31">
        <v>111.8</v>
      </c>
      <c r="G366" s="31">
        <v>49.62</v>
      </c>
      <c r="H366" s="94">
        <v>6.5359999999999996</v>
      </c>
      <c r="I366" s="58">
        <v>0.73778900000000003</v>
      </c>
      <c r="J366" s="99">
        <v>1.4E-5</v>
      </c>
      <c r="K366" s="63">
        <v>0.71100464307726763</v>
      </c>
      <c r="L366" s="31">
        <v>2.399</v>
      </c>
      <c r="M366" s="31">
        <v>10.337</v>
      </c>
      <c r="N366" s="94">
        <v>0.1404</v>
      </c>
      <c r="O366" s="40">
        <v>0.51274699999999995</v>
      </c>
      <c r="P366" s="99">
        <v>1.5E-5</v>
      </c>
      <c r="Q366" s="59">
        <v>2.1262567347712924</v>
      </c>
      <c r="R366" s="59">
        <v>-0.28622267412303004</v>
      </c>
      <c r="S366" s="59">
        <v>4.1953032014718517</v>
      </c>
      <c r="T366" s="36">
        <v>0.84065060498864519</v>
      </c>
      <c r="U366" s="36">
        <v>0.71120285341808986</v>
      </c>
      <c r="V366" s="61" t="s">
        <v>58</v>
      </c>
    </row>
    <row r="367" spans="1:22" x14ac:dyDescent="0.25">
      <c r="A367" s="61">
        <v>7</v>
      </c>
      <c r="B367" s="29" t="s">
        <v>498</v>
      </c>
      <c r="C367" s="29" t="s">
        <v>501</v>
      </c>
      <c r="D367" s="28" t="s">
        <v>450</v>
      </c>
      <c r="E367" s="83">
        <v>288</v>
      </c>
      <c r="F367" s="31">
        <v>118.9</v>
      </c>
      <c r="G367" s="31">
        <v>23.15</v>
      </c>
      <c r="H367" s="94">
        <v>14.956</v>
      </c>
      <c r="I367" s="58">
        <v>0.77286200000000005</v>
      </c>
      <c r="J367" s="99">
        <v>1.5E-5</v>
      </c>
      <c r="K367" s="63">
        <v>0.71157270346750523</v>
      </c>
      <c r="L367" s="31">
        <v>1.9630000000000001</v>
      </c>
      <c r="M367" s="31">
        <v>7.6550000000000002</v>
      </c>
      <c r="N367" s="94">
        <v>0.15509999999999999</v>
      </c>
      <c r="O367" s="40">
        <v>0.512795</v>
      </c>
      <c r="P367" s="99">
        <v>1.2E-5</v>
      </c>
      <c r="Q367" s="59">
        <v>3.0625899757708019</v>
      </c>
      <c r="R367" s="59">
        <v>-0.21148957803762081</v>
      </c>
      <c r="S367" s="59">
        <v>4.5914058374891553</v>
      </c>
      <c r="T367" s="36">
        <v>0.92666146050808296</v>
      </c>
      <c r="U367" s="36">
        <v>0.67886994902029174</v>
      </c>
      <c r="V367" s="61" t="s">
        <v>58</v>
      </c>
    </row>
    <row r="368" spans="1:22" x14ac:dyDescent="0.25">
      <c r="A368" s="61">
        <v>8</v>
      </c>
      <c r="B368" s="29" t="s">
        <v>498</v>
      </c>
      <c r="C368" s="29" t="s">
        <v>502</v>
      </c>
      <c r="D368" s="28" t="s">
        <v>450</v>
      </c>
      <c r="E368" s="83">
        <v>288</v>
      </c>
      <c r="F368" s="31">
        <v>105.8</v>
      </c>
      <c r="G368" s="31">
        <v>18.18</v>
      </c>
      <c r="H368" s="94">
        <v>16.95</v>
      </c>
      <c r="I368" s="58">
        <v>0.78124099999999996</v>
      </c>
      <c r="J368" s="99">
        <v>1.5999999999999999E-5</v>
      </c>
      <c r="K368" s="63">
        <v>0.71178034365968257</v>
      </c>
      <c r="L368" s="31">
        <v>3.2290000000000001</v>
      </c>
      <c r="M368" s="31">
        <v>19.55</v>
      </c>
      <c r="N368" s="94">
        <v>9.9900000000000003E-2</v>
      </c>
      <c r="O368" s="40">
        <v>0.51272300000000004</v>
      </c>
      <c r="P368" s="99">
        <v>9.0000000000000002E-6</v>
      </c>
      <c r="Q368" s="59">
        <v>1.6580901142715376</v>
      </c>
      <c r="R368" s="59">
        <v>-0.49211997966446364</v>
      </c>
      <c r="S368" s="59">
        <v>5.2155270232700124</v>
      </c>
      <c r="T368" s="36">
        <v>0.57366302294245164</v>
      </c>
      <c r="U368" s="36">
        <v>0.62774428356992373</v>
      </c>
      <c r="V368" s="61" t="s">
        <v>58</v>
      </c>
    </row>
    <row r="369" spans="1:22" x14ac:dyDescent="0.25">
      <c r="A369" s="61">
        <v>9</v>
      </c>
      <c r="B369" s="29" t="s">
        <v>498</v>
      </c>
      <c r="C369" s="29" t="s">
        <v>503</v>
      </c>
      <c r="D369" s="28" t="s">
        <v>450</v>
      </c>
      <c r="E369" s="83">
        <v>288</v>
      </c>
      <c r="F369" s="31">
        <v>95.68</v>
      </c>
      <c r="G369" s="31">
        <v>19.71</v>
      </c>
      <c r="H369" s="94">
        <v>14.124000000000001</v>
      </c>
      <c r="I369" s="58">
        <v>0.76762600000000003</v>
      </c>
      <c r="J369" s="99">
        <v>1.8E-5</v>
      </c>
      <c r="K369" s="63">
        <v>0.70974621769022761</v>
      </c>
      <c r="L369" s="31">
        <v>1.9059999999999999</v>
      </c>
      <c r="M369" s="31">
        <v>6.1760000000000002</v>
      </c>
      <c r="N369" s="94">
        <v>0.1867</v>
      </c>
      <c r="O369" s="40">
        <v>0.51283699999999999</v>
      </c>
      <c r="P369" s="99">
        <v>1.2999999999999999E-5</v>
      </c>
      <c r="Q369" s="59">
        <v>3.8818815616470381</v>
      </c>
      <c r="R369" s="59">
        <v>-5.0838840874428137E-2</v>
      </c>
      <c r="S369" s="59">
        <v>4.249385374560104</v>
      </c>
      <c r="T369" s="36">
        <v>1.7754480343011041</v>
      </c>
      <c r="U369" s="36">
        <v>0.70688259642830831</v>
      </c>
      <c r="V369" s="61" t="s">
        <v>58</v>
      </c>
    </row>
    <row r="370" spans="1:22" x14ac:dyDescent="0.25">
      <c r="A370" s="61">
        <v>10</v>
      </c>
      <c r="B370" s="28" t="s">
        <v>31</v>
      </c>
      <c r="C370" s="28" t="s">
        <v>504</v>
      </c>
      <c r="D370" s="65" t="s">
        <v>505</v>
      </c>
      <c r="E370" s="30">
        <v>290</v>
      </c>
      <c r="F370" s="35">
        <v>356.5</v>
      </c>
      <c r="G370" s="35">
        <v>29.25</v>
      </c>
      <c r="H370" s="32" t="s">
        <v>37</v>
      </c>
      <c r="I370" s="32" t="s">
        <v>37</v>
      </c>
      <c r="J370" s="32" t="s">
        <v>37</v>
      </c>
      <c r="K370" s="34" t="s">
        <v>37</v>
      </c>
      <c r="L370" s="35">
        <v>3.3519999999999999</v>
      </c>
      <c r="M370" s="35">
        <v>10.46</v>
      </c>
      <c r="N370" s="34">
        <v>0.19504090900062127</v>
      </c>
      <c r="O370" s="40">
        <v>0.51263503351762085</v>
      </c>
      <c r="P370" s="33">
        <v>6</v>
      </c>
      <c r="Q370" s="35">
        <v>-5.7867001259648276E-2</v>
      </c>
      <c r="R370" s="35">
        <v>-8.4346263313611614E-3</v>
      </c>
      <c r="S370" s="35">
        <v>0.04</v>
      </c>
      <c r="T370" s="36">
        <v>4.2072881104330468</v>
      </c>
      <c r="U370" s="36">
        <v>1.0550336347381621</v>
      </c>
      <c r="V370" s="61" t="s">
        <v>124</v>
      </c>
    </row>
    <row r="371" spans="1:22" x14ac:dyDescent="0.25">
      <c r="A371" s="61">
        <v>11</v>
      </c>
      <c r="B371" s="28" t="s">
        <v>31</v>
      </c>
      <c r="C371" s="28" t="s">
        <v>506</v>
      </c>
      <c r="D371" s="65" t="s">
        <v>505</v>
      </c>
      <c r="E371" s="30">
        <v>290</v>
      </c>
      <c r="F371" s="35">
        <v>264.2</v>
      </c>
      <c r="G371" s="35">
        <v>27.14</v>
      </c>
      <c r="H371" s="32" t="s">
        <v>37</v>
      </c>
      <c r="I371" s="32" t="s">
        <v>37</v>
      </c>
      <c r="J371" s="32" t="s">
        <v>37</v>
      </c>
      <c r="K371" s="34" t="s">
        <v>37</v>
      </c>
      <c r="L371" s="35">
        <v>5.117</v>
      </c>
      <c r="M371" s="35">
        <v>18.47</v>
      </c>
      <c r="N371" s="34">
        <v>0.16861721365204288</v>
      </c>
      <c r="O371" s="40">
        <v>0.51253422855568176</v>
      </c>
      <c r="P371" s="33">
        <v>6</v>
      </c>
      <c r="Q371" s="35">
        <v>-2.0242635996214897</v>
      </c>
      <c r="R371" s="35">
        <v>-0.14276963064543535</v>
      </c>
      <c r="S371" s="35">
        <v>-0.9850201070982223</v>
      </c>
      <c r="T371" s="36">
        <v>2.0835298000456257</v>
      </c>
      <c r="U371" s="36">
        <v>1.1355382439039028</v>
      </c>
      <c r="V371" s="61" t="s">
        <v>124</v>
      </c>
    </row>
    <row r="372" spans="1:22" x14ac:dyDescent="0.25">
      <c r="A372" s="61">
        <v>12</v>
      </c>
      <c r="B372" s="28" t="s">
        <v>31</v>
      </c>
      <c r="C372" s="28" t="s">
        <v>507</v>
      </c>
      <c r="D372" s="65" t="s">
        <v>505</v>
      </c>
      <c r="E372" s="30">
        <v>290</v>
      </c>
      <c r="F372" s="35">
        <v>286.89999999999998</v>
      </c>
      <c r="G372" s="35">
        <v>17.87</v>
      </c>
      <c r="H372" s="32" t="s">
        <v>37</v>
      </c>
      <c r="I372" s="32" t="s">
        <v>37</v>
      </c>
      <c r="J372" s="32" t="s">
        <v>37</v>
      </c>
      <c r="K372" s="34" t="s">
        <v>37</v>
      </c>
      <c r="L372" s="35">
        <v>4.6379999999999999</v>
      </c>
      <c r="M372" s="35">
        <v>15.86</v>
      </c>
      <c r="N372" s="34">
        <v>0.17798399400902479</v>
      </c>
      <c r="O372" s="40">
        <v>0.51251412756624748</v>
      </c>
      <c r="P372" s="33">
        <v>5</v>
      </c>
      <c r="Q372" s="35">
        <v>-2.4163724451276014</v>
      </c>
      <c r="R372" s="35">
        <v>-9.5150005038003194E-2</v>
      </c>
      <c r="S372" s="35">
        <v>-1.7245379933694682</v>
      </c>
      <c r="T372" s="36">
        <v>2.7133702381345897</v>
      </c>
      <c r="U372" s="36">
        <v>1.1957319599145739</v>
      </c>
      <c r="V372" s="61" t="s">
        <v>124</v>
      </c>
    </row>
    <row r="373" spans="1:22" x14ac:dyDescent="0.25">
      <c r="A373" s="61">
        <v>13</v>
      </c>
      <c r="B373" s="28" t="s">
        <v>31</v>
      </c>
      <c r="C373" s="93" t="s">
        <v>508</v>
      </c>
      <c r="D373" s="93" t="s">
        <v>123</v>
      </c>
      <c r="E373" s="61">
        <v>289</v>
      </c>
      <c r="F373" s="31">
        <v>45.23</v>
      </c>
      <c r="G373" s="31">
        <v>597.5</v>
      </c>
      <c r="H373" s="94">
        <v>0.2208</v>
      </c>
      <c r="I373" s="58">
        <v>0.70642799999999994</v>
      </c>
      <c r="J373" s="58">
        <v>9.0000000000000002E-6</v>
      </c>
      <c r="K373" s="63">
        <v>0.70550000000000002</v>
      </c>
      <c r="L373" s="35">
        <v>3.246</v>
      </c>
      <c r="M373" s="35">
        <v>16.309999999999999</v>
      </c>
      <c r="N373" s="34">
        <v>0.1183</v>
      </c>
      <c r="O373" s="40">
        <v>0.51254200000000005</v>
      </c>
      <c r="P373" s="58">
        <v>5.0000000000000004E-6</v>
      </c>
      <c r="Q373" s="35">
        <f>(O373/0.512638-1)*10000</f>
        <v>-1.8726664820001293</v>
      </c>
      <c r="R373" s="35">
        <f>N373/0.1967-1</f>
        <v>-0.39857651245551606</v>
      </c>
      <c r="S373" s="35">
        <v>1.02</v>
      </c>
      <c r="T373" s="95">
        <v>0.9734322629729395</v>
      </c>
      <c r="U373" s="95">
        <v>0.97128700376921739</v>
      </c>
      <c r="V373" s="61" t="s">
        <v>348</v>
      </c>
    </row>
    <row r="374" spans="1:22" x14ac:dyDescent="0.25">
      <c r="A374" s="61">
        <v>14</v>
      </c>
      <c r="B374" s="28" t="s">
        <v>31</v>
      </c>
      <c r="C374" s="93" t="s">
        <v>509</v>
      </c>
      <c r="D374" s="93" t="s">
        <v>123</v>
      </c>
      <c r="E374" s="61">
        <v>289</v>
      </c>
      <c r="F374" s="31">
        <v>87.45</v>
      </c>
      <c r="G374" s="31">
        <v>556.70000000000005</v>
      </c>
      <c r="H374" s="94">
        <v>0.48159999999999997</v>
      </c>
      <c r="I374" s="58">
        <v>0.707426</v>
      </c>
      <c r="J374" s="58">
        <v>6.9999999999999999E-6</v>
      </c>
      <c r="K374" s="63">
        <v>0.70540000000000003</v>
      </c>
      <c r="L374" s="35">
        <v>3.4020000000000001</v>
      </c>
      <c r="M374" s="35">
        <v>18.04</v>
      </c>
      <c r="N374" s="34">
        <v>0.11650000000000001</v>
      </c>
      <c r="O374" s="40">
        <v>0.51253899999999997</v>
      </c>
      <c r="P374" s="58">
        <v>7.9999999999999996E-6</v>
      </c>
      <c r="Q374" s="35">
        <f>(O374/0.512638-1)*10000</f>
        <v>-1.9311873095650967</v>
      </c>
      <c r="R374" s="35">
        <f>N374/0.1967-1</f>
        <v>-0.40772750381291312</v>
      </c>
      <c r="S374" s="35">
        <v>1.03</v>
      </c>
      <c r="T374" s="95">
        <v>0.9601243857759979</v>
      </c>
      <c r="U374" s="95">
        <v>0.97064214503917823</v>
      </c>
      <c r="V374" s="61" t="s">
        <v>348</v>
      </c>
    </row>
    <row r="375" spans="1:22" x14ac:dyDescent="0.25">
      <c r="A375" s="61">
        <v>15</v>
      </c>
      <c r="B375" s="61" t="s">
        <v>288</v>
      </c>
      <c r="C375" s="98" t="s">
        <v>510</v>
      </c>
      <c r="D375" s="98" t="s">
        <v>511</v>
      </c>
      <c r="E375" s="83">
        <v>284</v>
      </c>
      <c r="F375" s="84">
        <v>212</v>
      </c>
      <c r="G375" s="84">
        <v>104</v>
      </c>
      <c r="H375" s="85">
        <v>5.8968999999999996</v>
      </c>
      <c r="I375" s="86">
        <v>0.73055899999999996</v>
      </c>
      <c r="J375" s="58">
        <v>5.0000000000000004E-6</v>
      </c>
      <c r="K375" s="63">
        <v>0.70597399999999999</v>
      </c>
      <c r="L375" s="84">
        <v>8.56</v>
      </c>
      <c r="M375" s="84">
        <v>41.6</v>
      </c>
      <c r="N375" s="85">
        <v>0.1244</v>
      </c>
      <c r="O375" s="40">
        <v>0.51268999999999998</v>
      </c>
      <c r="P375" s="87">
        <v>7.9999999999999996E-6</v>
      </c>
      <c r="Q375" s="59">
        <v>1.0143610110824319</v>
      </c>
      <c r="R375" s="59">
        <v>-0.36756481952211495</v>
      </c>
      <c r="S375" s="59">
        <v>3.7</v>
      </c>
      <c r="T375" s="36">
        <v>0.78737878498326974</v>
      </c>
      <c r="U375" s="36">
        <v>0.75369625772128446</v>
      </c>
      <c r="V375" s="83" t="s">
        <v>409</v>
      </c>
    </row>
    <row r="376" spans="1:22" x14ac:dyDescent="0.25">
      <c r="A376" s="61">
        <v>16</v>
      </c>
      <c r="B376" s="61" t="s">
        <v>288</v>
      </c>
      <c r="C376" s="98" t="s">
        <v>512</v>
      </c>
      <c r="D376" s="98" t="s">
        <v>511</v>
      </c>
      <c r="E376" s="83">
        <v>284</v>
      </c>
      <c r="F376" s="84">
        <v>267</v>
      </c>
      <c r="G376" s="84">
        <v>227</v>
      </c>
      <c r="H376" s="85">
        <v>3.4015</v>
      </c>
      <c r="I376" s="86">
        <v>0.71930799999999995</v>
      </c>
      <c r="J376" s="58">
        <v>6.0000000000000002E-6</v>
      </c>
      <c r="K376" s="63">
        <v>0.70512600000000003</v>
      </c>
      <c r="L376" s="84">
        <v>8.9</v>
      </c>
      <c r="M376" s="84">
        <v>44.2</v>
      </c>
      <c r="N376" s="85">
        <v>0.1217</v>
      </c>
      <c r="O376" s="40">
        <v>0.51269399999999998</v>
      </c>
      <c r="P376" s="87">
        <v>7.9999999999999996E-6</v>
      </c>
      <c r="Q376" s="59">
        <v>1.0923887811653543</v>
      </c>
      <c r="R376" s="59">
        <v>-0.38129130655821053</v>
      </c>
      <c r="S376" s="59">
        <v>3.9</v>
      </c>
      <c r="T376" s="36">
        <v>0.75764890360045412</v>
      </c>
      <c r="U376" s="36">
        <v>0.73932540349417786</v>
      </c>
      <c r="V376" s="83" t="s">
        <v>409</v>
      </c>
    </row>
    <row r="377" spans="1:22" x14ac:dyDescent="0.25">
      <c r="A377" s="61">
        <v>17</v>
      </c>
      <c r="B377" s="61" t="s">
        <v>288</v>
      </c>
      <c r="C377" s="98" t="s">
        <v>513</v>
      </c>
      <c r="D377" s="98" t="s">
        <v>511</v>
      </c>
      <c r="E377" s="83">
        <v>284</v>
      </c>
      <c r="F377" s="84">
        <v>260</v>
      </c>
      <c r="G377" s="84">
        <v>91.9</v>
      </c>
      <c r="H377" s="85">
        <v>8.2080000000000002</v>
      </c>
      <c r="I377" s="86">
        <v>0.74001300000000003</v>
      </c>
      <c r="J377" s="58">
        <v>6.0000000000000002E-6</v>
      </c>
      <c r="K377" s="63">
        <v>0.70579199999999997</v>
      </c>
      <c r="L377" s="84">
        <v>10.4</v>
      </c>
      <c r="M377" s="84">
        <v>54.8</v>
      </c>
      <c r="N377" s="85">
        <v>0.11509999999999999</v>
      </c>
      <c r="O377" s="40">
        <v>0.51267499999999999</v>
      </c>
      <c r="P377" s="87">
        <v>1.0000000000000001E-5</v>
      </c>
      <c r="Q377" s="59">
        <v>0.72175687326980764</v>
      </c>
      <c r="R377" s="59">
        <v>-0.41484494153533302</v>
      </c>
      <c r="S377" s="59">
        <v>3.8</v>
      </c>
      <c r="T377" s="36">
        <v>0.73633364367129306</v>
      </c>
      <c r="U377" s="36">
        <v>0.75004851760380309</v>
      </c>
      <c r="V377" s="83" t="s">
        <v>409</v>
      </c>
    </row>
    <row r="378" spans="1:22" x14ac:dyDescent="0.25">
      <c r="A378" s="61">
        <v>18</v>
      </c>
      <c r="B378" s="61" t="s">
        <v>288</v>
      </c>
      <c r="C378" s="98" t="s">
        <v>514</v>
      </c>
      <c r="D378" s="98" t="s">
        <v>511</v>
      </c>
      <c r="E378" s="83">
        <v>284</v>
      </c>
      <c r="F378" s="84">
        <v>220</v>
      </c>
      <c r="G378" s="84">
        <v>101</v>
      </c>
      <c r="H378" s="85">
        <v>6.2994000000000003</v>
      </c>
      <c r="I378" s="86">
        <v>0.73248400000000002</v>
      </c>
      <c r="J378" s="58">
        <v>3.9999999999999998E-6</v>
      </c>
      <c r="K378" s="63">
        <v>0.70621999999999996</v>
      </c>
      <c r="L378" s="84">
        <v>8.6</v>
      </c>
      <c r="M378" s="84">
        <v>42.8</v>
      </c>
      <c r="N378" s="85">
        <v>0.1215</v>
      </c>
      <c r="O378" s="40">
        <v>0.51270000000000004</v>
      </c>
      <c r="P378" s="87">
        <v>6.0000000000000002E-6</v>
      </c>
      <c r="Q378" s="59">
        <v>1.2094304362930686</v>
      </c>
      <c r="R378" s="59">
        <v>-0.3823080833756991</v>
      </c>
      <c r="S378" s="59">
        <v>4</v>
      </c>
      <c r="T378" s="36">
        <v>0.74608268869924266</v>
      </c>
      <c r="U378" s="36">
        <v>0.72917234915202767</v>
      </c>
      <c r="V378" s="83" t="s">
        <v>409</v>
      </c>
    </row>
    <row r="379" spans="1:22" x14ac:dyDescent="0.25">
      <c r="A379" s="61">
        <v>19</v>
      </c>
      <c r="B379" s="61" t="s">
        <v>288</v>
      </c>
      <c r="C379" s="98" t="s">
        <v>515</v>
      </c>
      <c r="D379" s="98" t="s">
        <v>511</v>
      </c>
      <c r="E379" s="83">
        <v>284</v>
      </c>
      <c r="F379" s="84">
        <v>243</v>
      </c>
      <c r="G379" s="84">
        <v>93</v>
      </c>
      <c r="H379" s="85">
        <v>7.5730000000000004</v>
      </c>
      <c r="I379" s="86">
        <v>0.735684</v>
      </c>
      <c r="J379" s="58">
        <v>6.9999999999999999E-6</v>
      </c>
      <c r="K379" s="63">
        <v>0.70411000000000001</v>
      </c>
      <c r="L379" s="84">
        <v>9.64</v>
      </c>
      <c r="M379" s="84">
        <v>46.5</v>
      </c>
      <c r="N379" s="85">
        <v>0.12520000000000001</v>
      </c>
      <c r="O379" s="40">
        <v>0.51268100000000005</v>
      </c>
      <c r="P379" s="87">
        <v>6.9999999999999999E-6</v>
      </c>
      <c r="Q379" s="59">
        <v>0.83879852839752189</v>
      </c>
      <c r="R379" s="59">
        <v>-0.36349771225216065</v>
      </c>
      <c r="S379" s="59">
        <v>3.5</v>
      </c>
      <c r="T379" s="36">
        <v>0.80999729966888312</v>
      </c>
      <c r="U379" s="36">
        <v>0.77040396423926139</v>
      </c>
      <c r="V379" s="83" t="s">
        <v>409</v>
      </c>
    </row>
    <row r="380" spans="1:22" x14ac:dyDescent="0.25">
      <c r="A380" s="61">
        <v>20</v>
      </c>
      <c r="B380" s="61" t="s">
        <v>288</v>
      </c>
      <c r="C380" s="98" t="s">
        <v>516</v>
      </c>
      <c r="D380" s="98" t="s">
        <v>511</v>
      </c>
      <c r="E380" s="83">
        <v>284</v>
      </c>
      <c r="F380" s="84">
        <v>235</v>
      </c>
      <c r="G380" s="84">
        <v>212</v>
      </c>
      <c r="H380" s="85">
        <v>3.206</v>
      </c>
      <c r="I380" s="86">
        <v>0.71861900000000001</v>
      </c>
      <c r="J380" s="58">
        <v>6.0000000000000002E-6</v>
      </c>
      <c r="K380" s="63">
        <v>0.70525199999999999</v>
      </c>
      <c r="L380" s="84">
        <v>9.4499999999999993</v>
      </c>
      <c r="M380" s="84">
        <v>46.5</v>
      </c>
      <c r="N380" s="85">
        <v>0.123</v>
      </c>
      <c r="O380" s="40">
        <v>0.51270000000000004</v>
      </c>
      <c r="P380" s="87">
        <v>6.0000000000000002E-6</v>
      </c>
      <c r="Q380" s="59">
        <v>1.2094304362930686</v>
      </c>
      <c r="R380" s="59">
        <v>-0.37468225724453486</v>
      </c>
      <c r="S380" s="59">
        <v>4</v>
      </c>
      <c r="T380" s="36">
        <v>0.75841808230127794</v>
      </c>
      <c r="U380" s="36">
        <v>0.73361592136230513</v>
      </c>
      <c r="V380" s="83" t="s">
        <v>409</v>
      </c>
    </row>
    <row r="381" spans="1:22" x14ac:dyDescent="0.25">
      <c r="A381" s="61">
        <v>21</v>
      </c>
      <c r="B381" s="61" t="s">
        <v>288</v>
      </c>
      <c r="C381" s="98" t="s">
        <v>517</v>
      </c>
      <c r="D381" s="98" t="s">
        <v>518</v>
      </c>
      <c r="E381" s="83">
        <v>291</v>
      </c>
      <c r="F381" s="84">
        <v>119.9</v>
      </c>
      <c r="G381" s="84">
        <v>942.1</v>
      </c>
      <c r="H381" s="85">
        <v>0.36799999999999999</v>
      </c>
      <c r="I381" s="86">
        <v>0.70596199999999998</v>
      </c>
      <c r="J381" s="58">
        <v>1.4E-5</v>
      </c>
      <c r="K381" s="63">
        <v>0.7044382042538524</v>
      </c>
      <c r="L381" s="84">
        <v>9.44</v>
      </c>
      <c r="M381" s="84">
        <v>55.67</v>
      </c>
      <c r="N381" s="85">
        <v>0.10299999999999999</v>
      </c>
      <c r="O381" s="40">
        <v>0.51271800000000001</v>
      </c>
      <c r="P381" s="87">
        <v>7.9999999999999996E-6</v>
      </c>
      <c r="Q381" s="59">
        <v>1.5605554016673295</v>
      </c>
      <c r="R381" s="59">
        <v>-0.47635993899339102</v>
      </c>
      <c r="S381" s="59">
        <v>5.0796015160869956</v>
      </c>
      <c r="T381" s="36">
        <v>0.59661773977606747</v>
      </c>
      <c r="U381" s="36">
        <v>0.64456506718896134</v>
      </c>
      <c r="V381" s="83" t="s">
        <v>519</v>
      </c>
    </row>
    <row r="382" spans="1:22" x14ac:dyDescent="0.25">
      <c r="A382" s="61">
        <v>22</v>
      </c>
      <c r="B382" s="61" t="s">
        <v>288</v>
      </c>
      <c r="C382" s="98" t="s">
        <v>520</v>
      </c>
      <c r="D382" s="98" t="s">
        <v>518</v>
      </c>
      <c r="E382" s="83">
        <v>291</v>
      </c>
      <c r="F382" s="84">
        <v>122.8</v>
      </c>
      <c r="G382" s="84">
        <v>554.4</v>
      </c>
      <c r="H382" s="85">
        <v>0.64100000000000001</v>
      </c>
      <c r="I382" s="86">
        <v>0.70692600000000005</v>
      </c>
      <c r="J382" s="58">
        <v>2.0999999999999999E-5</v>
      </c>
      <c r="K382" s="63">
        <v>0.70427177969217225</v>
      </c>
      <c r="L382" s="84">
        <v>8.8699999999999992</v>
      </c>
      <c r="M382" s="84">
        <v>53.44</v>
      </c>
      <c r="N382" s="85">
        <v>0.1</v>
      </c>
      <c r="O382" s="40">
        <v>0.51273999999999997</v>
      </c>
      <c r="P382" s="87">
        <v>7.9999999999999996E-6</v>
      </c>
      <c r="Q382" s="59">
        <v>1.9897081371245129</v>
      </c>
      <c r="R382" s="59">
        <v>-0.4916115912557194</v>
      </c>
      <c r="S382" s="59">
        <v>5.6206308917783332</v>
      </c>
      <c r="T382" s="36">
        <v>0.55134953981092205</v>
      </c>
      <c r="U382" s="36">
        <v>0.60037104560764154</v>
      </c>
      <c r="V382" s="83" t="s">
        <v>519</v>
      </c>
    </row>
    <row r="383" spans="1:22" x14ac:dyDescent="0.25">
      <c r="A383" s="61">
        <v>23</v>
      </c>
      <c r="B383" s="61" t="s">
        <v>288</v>
      </c>
      <c r="C383" s="98" t="s">
        <v>521</v>
      </c>
      <c r="D383" s="98" t="s">
        <v>522</v>
      </c>
      <c r="E383" s="83">
        <v>291</v>
      </c>
      <c r="F383" s="84">
        <v>32.409999999999997</v>
      </c>
      <c r="G383" s="84">
        <v>41.18</v>
      </c>
      <c r="H383" s="85">
        <v>2.2789999999999999</v>
      </c>
      <c r="I383" s="86">
        <v>0.71484099999999995</v>
      </c>
      <c r="J383" s="58">
        <v>1.7E-5</v>
      </c>
      <c r="K383" s="63">
        <v>0.70540423232209126</v>
      </c>
      <c r="L383" s="84">
        <v>2.69</v>
      </c>
      <c r="M383" s="84">
        <v>13.26</v>
      </c>
      <c r="N383" s="85">
        <v>0.123</v>
      </c>
      <c r="O383" s="40">
        <v>0.51272300000000004</v>
      </c>
      <c r="P383" s="87">
        <v>7.9999999999999996E-6</v>
      </c>
      <c r="Q383" s="59">
        <v>1.6580901142715376</v>
      </c>
      <c r="R383" s="59">
        <v>-0.37468225724453486</v>
      </c>
      <c r="S383" s="59">
        <v>4.4334659555800293</v>
      </c>
      <c r="T383" s="36">
        <v>0.71974557735987166</v>
      </c>
      <c r="U383" s="36">
        <v>0.69732796351005399</v>
      </c>
      <c r="V383" s="83" t="s">
        <v>519</v>
      </c>
    </row>
    <row r="384" spans="1:22" x14ac:dyDescent="0.25">
      <c r="A384" s="61">
        <v>24</v>
      </c>
      <c r="B384" s="61" t="s">
        <v>288</v>
      </c>
      <c r="C384" s="98" t="s">
        <v>523</v>
      </c>
      <c r="D384" s="98" t="s">
        <v>522</v>
      </c>
      <c r="E384" s="83">
        <v>291</v>
      </c>
      <c r="F384" s="84">
        <v>127.9</v>
      </c>
      <c r="G384" s="84">
        <v>57.62</v>
      </c>
      <c r="H384" s="85">
        <v>6.4379999999999997</v>
      </c>
      <c r="I384" s="86">
        <v>0.73287000000000002</v>
      </c>
      <c r="J384" s="58">
        <v>1.5999999999999999E-5</v>
      </c>
      <c r="K384" s="63">
        <v>0.7062118559410373</v>
      </c>
      <c r="L384" s="84">
        <v>4.24</v>
      </c>
      <c r="M384" s="84">
        <v>18.350000000000001</v>
      </c>
      <c r="N384" s="85">
        <v>0.14000000000000001</v>
      </c>
      <c r="O384" s="40">
        <v>0.51274799999999998</v>
      </c>
      <c r="P384" s="87">
        <v>7.9999999999999996E-6</v>
      </c>
      <c r="Q384" s="59">
        <v>2.1457636772925781</v>
      </c>
      <c r="R384" s="59">
        <v>-0.28825622775800708</v>
      </c>
      <c r="S384" s="59">
        <v>4.2893172176561301</v>
      </c>
      <c r="T384" s="36">
        <v>0.83401910835036386</v>
      </c>
      <c r="U384" s="36">
        <v>0.70909654682871592</v>
      </c>
      <c r="V384" s="83" t="s">
        <v>519</v>
      </c>
    </row>
    <row r="385" spans="1:22" x14ac:dyDescent="0.25">
      <c r="A385" s="61">
        <v>25</v>
      </c>
      <c r="B385" s="61" t="s">
        <v>288</v>
      </c>
      <c r="C385" s="98" t="s">
        <v>524</v>
      </c>
      <c r="D385" s="98" t="s">
        <v>522</v>
      </c>
      <c r="E385" s="83">
        <v>291</v>
      </c>
      <c r="F385" s="84">
        <v>94.32</v>
      </c>
      <c r="G385" s="84">
        <v>65.19</v>
      </c>
      <c r="H385" s="85">
        <v>4.1929999999999996</v>
      </c>
      <c r="I385" s="86">
        <v>0.72348299999999999</v>
      </c>
      <c r="J385" s="58">
        <v>2.0000000000000002E-5</v>
      </c>
      <c r="K385" s="63">
        <v>0.70612083814239968</v>
      </c>
      <c r="L385" s="84">
        <v>3.45</v>
      </c>
      <c r="M385" s="84">
        <v>16.04</v>
      </c>
      <c r="N385" s="85">
        <v>0.13</v>
      </c>
      <c r="O385" s="40">
        <v>0.51275700000000002</v>
      </c>
      <c r="P385" s="87">
        <v>7.9999999999999996E-6</v>
      </c>
      <c r="Q385" s="59">
        <v>2.3213261599797086</v>
      </c>
      <c r="R385" s="59">
        <v>-0.33909506863243521</v>
      </c>
      <c r="S385" s="59">
        <v>4.8368796782871648</v>
      </c>
      <c r="T385" s="36">
        <v>0.71797331463706859</v>
      </c>
      <c r="U385" s="36">
        <v>0.66438766719114439</v>
      </c>
      <c r="V385" s="83" t="s">
        <v>519</v>
      </c>
    </row>
    <row r="386" spans="1:22" x14ac:dyDescent="0.25">
      <c r="A386" s="61">
        <v>26</v>
      </c>
      <c r="B386" s="61" t="s">
        <v>288</v>
      </c>
      <c r="C386" s="98" t="s">
        <v>525</v>
      </c>
      <c r="D386" s="98" t="s">
        <v>526</v>
      </c>
      <c r="E386" s="83">
        <v>272</v>
      </c>
      <c r="F386" s="84">
        <v>251</v>
      </c>
      <c r="G386" s="84">
        <v>784</v>
      </c>
      <c r="H386" s="85">
        <v>0.92600000000000005</v>
      </c>
      <c r="I386" s="86">
        <v>0.70882699999999998</v>
      </c>
      <c r="J386" s="58">
        <v>1.0000000000000001E-5</v>
      </c>
      <c r="K386" s="63">
        <v>0.70524350160282001</v>
      </c>
      <c r="L386" s="84">
        <v>7.42</v>
      </c>
      <c r="M386" s="84">
        <v>39.4</v>
      </c>
      <c r="N386" s="85">
        <v>0.114</v>
      </c>
      <c r="O386" s="40">
        <v>0.51251400000000003</v>
      </c>
      <c r="P386" s="87">
        <v>6.0000000000000002E-6</v>
      </c>
      <c r="Q386" s="59">
        <v>-2.4188608725850269</v>
      </c>
      <c r="R386" s="59">
        <v>-0.42043721403152012</v>
      </c>
      <c r="S386" s="59">
        <v>0.48501638188369611</v>
      </c>
      <c r="T386" s="36">
        <v>0.97425349559251961</v>
      </c>
      <c r="U386" s="36">
        <v>1.003596997230052</v>
      </c>
      <c r="V386" s="83" t="s">
        <v>527</v>
      </c>
    </row>
    <row r="387" spans="1:22" x14ac:dyDescent="0.25">
      <c r="A387" s="61">
        <v>27</v>
      </c>
      <c r="B387" s="61" t="s">
        <v>288</v>
      </c>
      <c r="C387" s="98" t="s">
        <v>528</v>
      </c>
      <c r="D387" s="98" t="s">
        <v>526</v>
      </c>
      <c r="E387" s="83">
        <v>272</v>
      </c>
      <c r="F387" s="84">
        <v>125</v>
      </c>
      <c r="G387" s="84">
        <v>642</v>
      </c>
      <c r="H387" s="85">
        <v>0.56299999999999994</v>
      </c>
      <c r="I387" s="86">
        <v>0.70752400000000004</v>
      </c>
      <c r="J387" s="58">
        <v>1.0000000000000001E-5</v>
      </c>
      <c r="K387" s="63">
        <v>0.70534526393346408</v>
      </c>
      <c r="L387" s="84">
        <v>7.12</v>
      </c>
      <c r="M387" s="84">
        <v>38.5</v>
      </c>
      <c r="N387" s="85">
        <v>0.112</v>
      </c>
      <c r="O387" s="40">
        <v>0.51251000000000002</v>
      </c>
      <c r="P387" s="87">
        <v>6.0000000000000002E-6</v>
      </c>
      <c r="Q387" s="59">
        <v>-2.4968886426679493</v>
      </c>
      <c r="R387" s="59">
        <v>-0.43060498220640575</v>
      </c>
      <c r="S387" s="59">
        <v>0.47644551416370362</v>
      </c>
      <c r="T387" s="36">
        <v>0.9611043941369326</v>
      </c>
      <c r="U387" s="36">
        <v>1.0042953981757032</v>
      </c>
      <c r="V387" s="83" t="s">
        <v>527</v>
      </c>
    </row>
    <row r="388" spans="1:22" x14ac:dyDescent="0.25">
      <c r="A388" s="61">
        <v>28</v>
      </c>
      <c r="B388" s="61" t="s">
        <v>288</v>
      </c>
      <c r="C388" s="98" t="s">
        <v>529</v>
      </c>
      <c r="D388" s="98" t="s">
        <v>526</v>
      </c>
      <c r="E388" s="83">
        <v>272</v>
      </c>
      <c r="F388" s="84">
        <v>159</v>
      </c>
      <c r="G388" s="84">
        <v>687</v>
      </c>
      <c r="H388" s="85">
        <v>0.67</v>
      </c>
      <c r="I388" s="86">
        <v>0.70795300000000005</v>
      </c>
      <c r="J388" s="58">
        <v>1.2E-5</v>
      </c>
      <c r="K388" s="63">
        <v>0.70536018798476185</v>
      </c>
      <c r="L388" s="84">
        <v>7.26</v>
      </c>
      <c r="M388" s="84">
        <v>39.4</v>
      </c>
      <c r="N388" s="85">
        <v>0.111</v>
      </c>
      <c r="O388" s="40">
        <v>0.51251199999999997</v>
      </c>
      <c r="P388" s="87">
        <v>6.9999999999999999E-6</v>
      </c>
      <c r="Q388" s="59">
        <v>-2.4578747576275983</v>
      </c>
      <c r="R388" s="59">
        <v>-0.43568886629384851</v>
      </c>
      <c r="S388" s="59">
        <v>0.55024143702064876</v>
      </c>
      <c r="T388" s="36">
        <v>0.94879185588266057</v>
      </c>
      <c r="U388" s="36">
        <v>0.99828200026285796</v>
      </c>
      <c r="V388" s="83" t="s">
        <v>527</v>
      </c>
    </row>
    <row r="389" spans="1:22" x14ac:dyDescent="0.25">
      <c r="A389" s="61">
        <v>29</v>
      </c>
      <c r="B389" s="61" t="s">
        <v>288</v>
      </c>
      <c r="C389" s="98" t="s">
        <v>530</v>
      </c>
      <c r="D389" s="98" t="s">
        <v>526</v>
      </c>
      <c r="E389" s="83">
        <v>272</v>
      </c>
      <c r="F389" s="84">
        <v>239</v>
      </c>
      <c r="G389" s="84">
        <v>691</v>
      </c>
      <c r="H389" s="85">
        <v>1.0009999999999999</v>
      </c>
      <c r="I389" s="86">
        <v>0.70921900000000004</v>
      </c>
      <c r="J389" s="58">
        <v>9.0000000000000002E-6</v>
      </c>
      <c r="K389" s="63">
        <v>0.70534526145186049</v>
      </c>
      <c r="L389" s="84">
        <v>7.58</v>
      </c>
      <c r="M389" s="84">
        <v>39</v>
      </c>
      <c r="N389" s="85">
        <v>0.11700000000000001</v>
      </c>
      <c r="O389" s="40">
        <v>0.51250799999999996</v>
      </c>
      <c r="P389" s="87">
        <v>7.9999999999999996E-6</v>
      </c>
      <c r="Q389" s="59">
        <v>-2.5359025277105207</v>
      </c>
      <c r="R389" s="59">
        <v>-0.40518556176919163</v>
      </c>
      <c r="S389" s="59">
        <v>0.26362861330619936</v>
      </c>
      <c r="T389" s="36">
        <v>1.0138864222568678</v>
      </c>
      <c r="U389" s="36">
        <v>1.0216358545313269</v>
      </c>
      <c r="V389" s="83" t="s">
        <v>527</v>
      </c>
    </row>
    <row r="390" spans="1:22" x14ac:dyDescent="0.25">
      <c r="A390" s="61">
        <v>30</v>
      </c>
      <c r="B390" s="61" t="s">
        <v>288</v>
      </c>
      <c r="C390" s="98" t="s">
        <v>531</v>
      </c>
      <c r="D390" s="98" t="s">
        <v>526</v>
      </c>
      <c r="E390" s="83">
        <v>272</v>
      </c>
      <c r="F390" s="84">
        <v>109</v>
      </c>
      <c r="G390" s="84">
        <v>192</v>
      </c>
      <c r="H390" s="85">
        <v>1.6479999999999999</v>
      </c>
      <c r="I390" s="86">
        <v>0.71214</v>
      </c>
      <c r="J390" s="58">
        <v>1.0000000000000001E-5</v>
      </c>
      <c r="K390" s="63">
        <v>0.70576245641624979</v>
      </c>
      <c r="L390" s="84">
        <v>7.75</v>
      </c>
      <c r="M390" s="84">
        <v>38.5</v>
      </c>
      <c r="N390" s="85">
        <v>0.122</v>
      </c>
      <c r="O390" s="40">
        <v>0.51251999999999998</v>
      </c>
      <c r="P390" s="87">
        <v>6.9999999999999999E-6</v>
      </c>
      <c r="Q390" s="59">
        <v>-2.3018192174606433</v>
      </c>
      <c r="R390" s="59">
        <v>-0.37976614133197772</v>
      </c>
      <c r="S390" s="59">
        <v>0.32409646096409617</v>
      </c>
      <c r="T390" s="36">
        <v>1.0491820855298533</v>
      </c>
      <c r="U390" s="36">
        <v>1.016709095861221</v>
      </c>
      <c r="V390" s="83" t="s">
        <v>527</v>
      </c>
    </row>
    <row r="391" spans="1:22" x14ac:dyDescent="0.25">
      <c r="A391" s="61">
        <v>31</v>
      </c>
      <c r="B391" s="61" t="s">
        <v>288</v>
      </c>
      <c r="C391" s="98" t="s">
        <v>532</v>
      </c>
      <c r="D391" s="98" t="s">
        <v>526</v>
      </c>
      <c r="E391" s="83">
        <v>272</v>
      </c>
      <c r="F391" s="84">
        <v>267</v>
      </c>
      <c r="G391" s="84">
        <v>684</v>
      </c>
      <c r="H391" s="85">
        <v>1.1299999999999999</v>
      </c>
      <c r="I391" s="86">
        <v>0.70955599999999996</v>
      </c>
      <c r="J391" s="58">
        <v>1.2E-5</v>
      </c>
      <c r="K391" s="63">
        <v>0.70518304839221013</v>
      </c>
      <c r="L391" s="84">
        <v>7.69</v>
      </c>
      <c r="M391" s="84">
        <v>40</v>
      </c>
      <c r="N391" s="85">
        <v>0.11600000000000001</v>
      </c>
      <c r="O391" s="40">
        <v>0.512517</v>
      </c>
      <c r="P391" s="87">
        <v>7.9999999999999996E-6</v>
      </c>
      <c r="Q391" s="59">
        <v>-2.36034004502228</v>
      </c>
      <c r="R391" s="59">
        <v>-0.4102694458566345</v>
      </c>
      <c r="S391" s="59">
        <v>0.47406691042306548</v>
      </c>
      <c r="T391" s="36">
        <v>0.98949899662240159</v>
      </c>
      <c r="U391" s="36">
        <v>1.0044892191875829</v>
      </c>
      <c r="V391" s="83" t="s">
        <v>527</v>
      </c>
    </row>
    <row r="392" spans="1:22" x14ac:dyDescent="0.25">
      <c r="A392" s="61">
        <v>32</v>
      </c>
      <c r="B392" s="61" t="s">
        <v>288</v>
      </c>
      <c r="C392" s="98" t="s">
        <v>533</v>
      </c>
      <c r="D392" s="98" t="s">
        <v>526</v>
      </c>
      <c r="E392" s="83">
        <v>272</v>
      </c>
      <c r="F392" s="84">
        <v>203</v>
      </c>
      <c r="G392" s="84">
        <v>191</v>
      </c>
      <c r="H392" s="85">
        <v>3.0880000000000001</v>
      </c>
      <c r="I392" s="86">
        <v>0.71803399999999995</v>
      </c>
      <c r="J392" s="58">
        <v>1.0000000000000001E-5</v>
      </c>
      <c r="K392" s="63">
        <v>0.70608384551782732</v>
      </c>
      <c r="L392" s="84">
        <v>9.44</v>
      </c>
      <c r="M392" s="84">
        <v>49.78</v>
      </c>
      <c r="N392" s="85">
        <v>0.115</v>
      </c>
      <c r="O392" s="40">
        <v>0.51252900000000001</v>
      </c>
      <c r="P392" s="87">
        <v>3.0000000000000001E-6</v>
      </c>
      <c r="Q392" s="59">
        <v>-2.1262567347724026</v>
      </c>
      <c r="R392" s="59">
        <v>-0.41535332994407725</v>
      </c>
      <c r="S392" s="59">
        <v>0.74306622507736009</v>
      </c>
      <c r="T392" s="36">
        <v>0.96097520997361596</v>
      </c>
      <c r="U392" s="36">
        <v>0.98256819768425863</v>
      </c>
      <c r="V392" s="83" t="s">
        <v>527</v>
      </c>
    </row>
    <row r="393" spans="1:22" x14ac:dyDescent="0.25">
      <c r="A393" s="61">
        <v>33</v>
      </c>
      <c r="B393" s="61" t="s">
        <v>288</v>
      </c>
      <c r="C393" s="98" t="s">
        <v>534</v>
      </c>
      <c r="D393" s="98" t="s">
        <v>526</v>
      </c>
      <c r="E393" s="83">
        <v>272</v>
      </c>
      <c r="F393" s="84">
        <v>154</v>
      </c>
      <c r="G393" s="84">
        <v>98</v>
      </c>
      <c r="H393" s="85">
        <v>4.5730000000000004</v>
      </c>
      <c r="I393" s="86">
        <v>0.72382199999999997</v>
      </c>
      <c r="J393" s="58">
        <v>1.1E-5</v>
      </c>
      <c r="K393" s="63">
        <v>0.70612509052882921</v>
      </c>
      <c r="L393" s="84">
        <v>6.25</v>
      </c>
      <c r="M393" s="84">
        <v>26.7</v>
      </c>
      <c r="N393" s="85">
        <v>0.14199999999999999</v>
      </c>
      <c r="O393" s="40">
        <v>0.51275099999999996</v>
      </c>
      <c r="P393" s="87">
        <v>6.9999999999999999E-6</v>
      </c>
      <c r="Q393" s="59">
        <v>2.2042845048542148</v>
      </c>
      <c r="R393" s="59">
        <v>-0.27808845958312167</v>
      </c>
      <c r="S393" s="59">
        <v>4.1381899214454343</v>
      </c>
      <c r="T393" s="36">
        <v>0.85090316888044593</v>
      </c>
      <c r="U393" s="36">
        <v>0.7056257117512641</v>
      </c>
      <c r="V393" s="83" t="s">
        <v>527</v>
      </c>
    </row>
    <row r="394" spans="1:22" x14ac:dyDescent="0.25">
      <c r="A394" s="61">
        <v>34</v>
      </c>
      <c r="B394" s="61" t="s">
        <v>288</v>
      </c>
      <c r="C394" s="98" t="s">
        <v>535</v>
      </c>
      <c r="D394" s="98" t="s">
        <v>526</v>
      </c>
      <c r="E394" s="83">
        <v>272</v>
      </c>
      <c r="F394" s="84">
        <v>161</v>
      </c>
      <c r="G394" s="84">
        <v>87</v>
      </c>
      <c r="H394" s="85">
        <v>5.3650000000000002</v>
      </c>
      <c r="I394" s="86">
        <v>0.72739500000000001</v>
      </c>
      <c r="J394" s="58">
        <v>1.2999999999999999E-5</v>
      </c>
      <c r="K394" s="63">
        <v>0.70663315453469688</v>
      </c>
      <c r="L394" s="84">
        <v>6.36</v>
      </c>
      <c r="M394" s="84">
        <v>27.4</v>
      </c>
      <c r="N394" s="85">
        <v>0.14000000000000001</v>
      </c>
      <c r="O394" s="40">
        <v>0.51274699999999995</v>
      </c>
      <c r="P394" s="87">
        <v>6.9999999999999999E-6</v>
      </c>
      <c r="Q394" s="59">
        <v>2.1262567347712924</v>
      </c>
      <c r="R394" s="59">
        <v>-0.28825622775800708</v>
      </c>
      <c r="S394" s="59">
        <v>4.1296190537276622</v>
      </c>
      <c r="T394" s="36">
        <v>0.83608812088423168</v>
      </c>
      <c r="U394" s="36">
        <v>0.70632547501701592</v>
      </c>
      <c r="V394" s="83" t="s">
        <v>527</v>
      </c>
    </row>
    <row r="395" spans="1:22" x14ac:dyDescent="0.25">
      <c r="A395" s="61">
        <v>35</v>
      </c>
      <c r="B395" s="61" t="s">
        <v>288</v>
      </c>
      <c r="C395" s="98" t="s">
        <v>536</v>
      </c>
      <c r="D395" s="98" t="s">
        <v>526</v>
      </c>
      <c r="E395" s="83">
        <v>272</v>
      </c>
      <c r="F395" s="84">
        <v>204</v>
      </c>
      <c r="G395" s="84">
        <v>167</v>
      </c>
      <c r="H395" s="85">
        <v>3.5489999999999999</v>
      </c>
      <c r="I395" s="86">
        <v>0.72008499999999998</v>
      </c>
      <c r="J395" s="58">
        <v>1.2E-5</v>
      </c>
      <c r="K395" s="63">
        <v>0.70635083605659632</v>
      </c>
      <c r="L395" s="84">
        <v>8.4499999999999993</v>
      </c>
      <c r="M395" s="84">
        <v>37.6</v>
      </c>
      <c r="N395" s="85">
        <v>0.13600000000000001</v>
      </c>
      <c r="O395" s="40">
        <v>0.51274799999999998</v>
      </c>
      <c r="P395" s="87">
        <v>6.0000000000000002E-6</v>
      </c>
      <c r="Q395" s="59">
        <v>2.1457636772925781</v>
      </c>
      <c r="R395" s="59">
        <v>-0.30859176410777833</v>
      </c>
      <c r="S395" s="59">
        <v>4.2881603709066241</v>
      </c>
      <c r="T395" s="36">
        <v>0.79108411755068753</v>
      </c>
      <c r="U395" s="36">
        <v>0.69338094761432534</v>
      </c>
      <c r="V395" s="83" t="s">
        <v>527</v>
      </c>
    </row>
    <row r="396" spans="1:22" x14ac:dyDescent="0.25">
      <c r="A396" s="61">
        <v>36</v>
      </c>
      <c r="B396" s="61" t="s">
        <v>288</v>
      </c>
      <c r="C396" s="98" t="s">
        <v>537</v>
      </c>
      <c r="D396" s="98" t="s">
        <v>373</v>
      </c>
      <c r="E396" s="83">
        <v>291</v>
      </c>
      <c r="F396" s="84">
        <v>110.2</v>
      </c>
      <c r="G396" s="84">
        <v>1532.7</v>
      </c>
      <c r="H396" s="85">
        <v>0.20849999999999999</v>
      </c>
      <c r="I396" s="86">
        <v>0.70611999999999997</v>
      </c>
      <c r="J396" s="58" t="s">
        <v>37</v>
      </c>
      <c r="K396" s="63">
        <v>0.70525665376882662</v>
      </c>
      <c r="L396" s="84">
        <v>4.0519999999999996</v>
      </c>
      <c r="M396" s="84">
        <v>16.47</v>
      </c>
      <c r="N396" s="85">
        <v>0.14879999999999999</v>
      </c>
      <c r="O396" s="40">
        <v>0.51292499999999996</v>
      </c>
      <c r="P396" s="87" t="s">
        <v>37</v>
      </c>
      <c r="Q396" s="59">
        <v>5.5984925034802124</v>
      </c>
      <c r="R396" s="59">
        <v>-0.24351804778851049</v>
      </c>
      <c r="S396" s="59">
        <v>7.4173367127761125</v>
      </c>
      <c r="T396" s="36">
        <v>0.53081896666019235</v>
      </c>
      <c r="U396" s="36">
        <v>0.45351529583903172</v>
      </c>
      <c r="V396" s="83" t="s">
        <v>538</v>
      </c>
    </row>
    <row r="397" spans="1:22" x14ac:dyDescent="0.25">
      <c r="A397" s="61">
        <v>37</v>
      </c>
      <c r="B397" s="61" t="s">
        <v>288</v>
      </c>
      <c r="C397" s="98" t="s">
        <v>539</v>
      </c>
      <c r="D397" s="98" t="s">
        <v>373</v>
      </c>
      <c r="E397" s="83">
        <v>291</v>
      </c>
      <c r="F397" s="84">
        <v>4.5890000000000004</v>
      </c>
      <c r="G397" s="84">
        <v>468.4</v>
      </c>
      <c r="H397" s="85">
        <v>2.8400000000000002E-2</v>
      </c>
      <c r="I397" s="86">
        <v>0.70492999999999995</v>
      </c>
      <c r="J397" s="58" t="s">
        <v>37</v>
      </c>
      <c r="K397" s="63">
        <v>0.70481240271959078</v>
      </c>
      <c r="L397" s="84">
        <v>4.6550000000000002</v>
      </c>
      <c r="M397" s="84">
        <v>20.53</v>
      </c>
      <c r="N397" s="85">
        <v>0.1371</v>
      </c>
      <c r="O397" s="40">
        <v>0.51285400000000003</v>
      </c>
      <c r="P397" s="87" t="s">
        <v>37</v>
      </c>
      <c r="Q397" s="59">
        <v>4.2134995845022338</v>
      </c>
      <c r="R397" s="59">
        <v>-0.30299949161159134</v>
      </c>
      <c r="S397" s="59">
        <v>6.4664151142190818</v>
      </c>
      <c r="T397" s="36">
        <v>0.5912629361192786</v>
      </c>
      <c r="U397" s="36">
        <v>0.53125750094721857</v>
      </c>
      <c r="V397" s="83" t="s">
        <v>538</v>
      </c>
    </row>
    <row r="398" spans="1:22" x14ac:dyDescent="0.25">
      <c r="A398" s="61">
        <v>38</v>
      </c>
      <c r="B398" s="61" t="s">
        <v>288</v>
      </c>
      <c r="C398" s="98" t="s">
        <v>540</v>
      </c>
      <c r="D398" s="98" t="s">
        <v>373</v>
      </c>
      <c r="E398" s="83">
        <v>291</v>
      </c>
      <c r="F398" s="84">
        <v>76.83</v>
      </c>
      <c r="G398" s="84">
        <v>491.6</v>
      </c>
      <c r="H398" s="85">
        <v>0.4531</v>
      </c>
      <c r="I398" s="86">
        <v>0.70659000000000005</v>
      </c>
      <c r="J398" s="58" t="s">
        <v>37</v>
      </c>
      <c r="K398" s="63">
        <v>0.70471382648755576</v>
      </c>
      <c r="L398" s="84">
        <v>2.8809999999999998</v>
      </c>
      <c r="M398" s="84">
        <v>9.7880000000000003</v>
      </c>
      <c r="N398" s="85">
        <v>0.17799999999999999</v>
      </c>
      <c r="O398" s="40">
        <v>0.51309800000000005</v>
      </c>
      <c r="P398" s="87" t="s">
        <v>37</v>
      </c>
      <c r="Q398" s="59">
        <v>8.9731935595871448</v>
      </c>
      <c r="R398" s="59">
        <v>-9.50686324351806E-2</v>
      </c>
      <c r="S398" s="59">
        <v>9.708654319533494</v>
      </c>
      <c r="T398" s="36">
        <v>0.2238099351449015</v>
      </c>
      <c r="U398" s="36">
        <v>0.26602703603747796</v>
      </c>
      <c r="V398" s="83" t="s">
        <v>538</v>
      </c>
    </row>
    <row r="399" spans="1:22" x14ac:dyDescent="0.25">
      <c r="A399" s="61">
        <v>39</v>
      </c>
      <c r="B399" s="61" t="s">
        <v>288</v>
      </c>
      <c r="C399" s="98" t="s">
        <v>541</v>
      </c>
      <c r="D399" s="98" t="s">
        <v>373</v>
      </c>
      <c r="E399" s="83">
        <v>291</v>
      </c>
      <c r="F399" s="84">
        <v>25.59</v>
      </c>
      <c r="G399" s="84">
        <v>870.8</v>
      </c>
      <c r="H399" s="85">
        <v>8.5199999999999998E-2</v>
      </c>
      <c r="I399" s="86">
        <v>0.70520000000000005</v>
      </c>
      <c r="J399" s="58" t="s">
        <v>37</v>
      </c>
      <c r="K399" s="63">
        <v>0.70484720815877244</v>
      </c>
      <c r="L399" s="84">
        <v>6.0730000000000004</v>
      </c>
      <c r="M399" s="84">
        <v>32.380000000000003</v>
      </c>
      <c r="N399" s="85">
        <v>0.1134</v>
      </c>
      <c r="O399" s="40">
        <v>0.51262300000000005</v>
      </c>
      <c r="P399" s="87" t="s">
        <v>37</v>
      </c>
      <c r="Q399" s="59">
        <v>-0.29260413781262429</v>
      </c>
      <c r="R399" s="59">
        <v>-0.42348754448398584</v>
      </c>
      <c r="S399" s="59">
        <v>2.8383344328952731</v>
      </c>
      <c r="T399" s="36">
        <v>0.80289373034082245</v>
      </c>
      <c r="U399" s="36">
        <v>0.82750718397123346</v>
      </c>
      <c r="V399" s="83" t="s">
        <v>538</v>
      </c>
    </row>
    <row r="400" spans="1:22" x14ac:dyDescent="0.25">
      <c r="A400" s="61">
        <v>40</v>
      </c>
      <c r="B400" s="61" t="s">
        <v>288</v>
      </c>
      <c r="C400" s="98" t="s">
        <v>542</v>
      </c>
      <c r="D400" s="98" t="s">
        <v>373</v>
      </c>
      <c r="E400" s="83">
        <v>282</v>
      </c>
      <c r="F400" s="84">
        <v>23.26</v>
      </c>
      <c r="G400" s="84">
        <v>1020</v>
      </c>
      <c r="H400" s="85">
        <v>6.6100000000000006E-2</v>
      </c>
      <c r="I400" s="86">
        <v>0.70462000000000002</v>
      </c>
      <c r="J400" s="58" t="s">
        <v>37</v>
      </c>
      <c r="K400" s="63">
        <v>0.70435000000000003</v>
      </c>
      <c r="L400" s="84">
        <v>4.8330000000000002</v>
      </c>
      <c r="M400" s="84">
        <v>22.58</v>
      </c>
      <c r="N400" s="85">
        <v>0.1295</v>
      </c>
      <c r="O400" s="40">
        <v>0.51281900000000002</v>
      </c>
      <c r="P400" s="87" t="s">
        <v>37</v>
      </c>
      <c r="Q400" s="59">
        <v>3.5307565962727772</v>
      </c>
      <c r="R400" s="59">
        <v>-0.34163701067615659</v>
      </c>
      <c r="S400" s="59">
        <v>6</v>
      </c>
      <c r="T400" s="36">
        <v>0.60133529803380037</v>
      </c>
      <c r="U400" s="36">
        <v>0.56291660989601711</v>
      </c>
      <c r="V400" s="83" t="s">
        <v>538</v>
      </c>
    </row>
    <row r="401" spans="1:22" x14ac:dyDescent="0.25">
      <c r="A401" s="61">
        <v>41</v>
      </c>
      <c r="B401" s="61" t="s">
        <v>288</v>
      </c>
      <c r="C401" s="98" t="s">
        <v>543</v>
      </c>
      <c r="D401" s="98" t="s">
        <v>373</v>
      </c>
      <c r="E401" s="83">
        <v>282</v>
      </c>
      <c r="F401" s="84">
        <v>75.7</v>
      </c>
      <c r="G401" s="84">
        <v>853.9</v>
      </c>
      <c r="H401" s="85">
        <v>0.25700000000000001</v>
      </c>
      <c r="I401" s="86">
        <v>0.70562999999999998</v>
      </c>
      <c r="J401" s="58" t="s">
        <v>37</v>
      </c>
      <c r="K401" s="63">
        <v>0.7046</v>
      </c>
      <c r="L401" s="84">
        <v>5.1470000000000002</v>
      </c>
      <c r="M401" s="84">
        <v>24.07</v>
      </c>
      <c r="N401" s="85">
        <v>0.1293</v>
      </c>
      <c r="O401" s="40">
        <v>0.51281399999999999</v>
      </c>
      <c r="P401" s="87" t="s">
        <v>37</v>
      </c>
      <c r="Q401" s="59">
        <v>3.4332218836685691</v>
      </c>
      <c r="R401" s="59">
        <v>-0.34265378749364517</v>
      </c>
      <c r="S401" s="59">
        <v>5.9</v>
      </c>
      <c r="T401" s="36">
        <v>0.60895380587899861</v>
      </c>
      <c r="U401" s="36">
        <v>0.57030357270845156</v>
      </c>
      <c r="V401" s="83" t="s">
        <v>538</v>
      </c>
    </row>
    <row r="402" spans="1:22" x14ac:dyDescent="0.25">
      <c r="A402" s="61">
        <v>42</v>
      </c>
      <c r="B402" s="61" t="s">
        <v>288</v>
      </c>
      <c r="C402" s="98" t="s">
        <v>544</v>
      </c>
      <c r="D402" s="98" t="s">
        <v>373</v>
      </c>
      <c r="E402" s="83">
        <v>282</v>
      </c>
      <c r="F402" s="84">
        <v>17.579999999999998</v>
      </c>
      <c r="G402" s="84">
        <v>1023.6</v>
      </c>
      <c r="H402" s="85">
        <v>4.9799999999999997E-2</v>
      </c>
      <c r="I402" s="86">
        <v>0.70440000000000003</v>
      </c>
      <c r="J402" s="58" t="s">
        <v>37</v>
      </c>
      <c r="K402" s="63">
        <v>0.70420000000000005</v>
      </c>
      <c r="L402" s="84">
        <v>4.5449999999999999</v>
      </c>
      <c r="M402" s="84">
        <v>21.13</v>
      </c>
      <c r="N402" s="85">
        <v>0.13009999999999999</v>
      </c>
      <c r="O402" s="40">
        <v>0.51275099999999996</v>
      </c>
      <c r="P402" s="87" t="s">
        <v>37</v>
      </c>
      <c r="Q402" s="59">
        <v>2.2042845048542148</v>
      </c>
      <c r="R402" s="59">
        <v>-0.33858668022369098</v>
      </c>
      <c r="S402" s="59">
        <v>4.5999999999999996</v>
      </c>
      <c r="T402" s="36">
        <v>0.72978056237178379</v>
      </c>
      <c r="U402" s="36">
        <v>0.67311855651980523</v>
      </c>
      <c r="V402" s="83" t="s">
        <v>538</v>
      </c>
    </row>
    <row r="403" spans="1:22" x14ac:dyDescent="0.25">
      <c r="A403" s="61">
        <v>43</v>
      </c>
      <c r="B403" s="61" t="s">
        <v>288</v>
      </c>
      <c r="C403" s="98" t="s">
        <v>545</v>
      </c>
      <c r="D403" s="98" t="s">
        <v>373</v>
      </c>
      <c r="E403" s="83">
        <v>282</v>
      </c>
      <c r="F403" s="84">
        <v>17.829999999999998</v>
      </c>
      <c r="G403" s="84">
        <v>1070.0999999999999</v>
      </c>
      <c r="H403" s="85">
        <v>4.8300000000000003E-2</v>
      </c>
      <c r="I403" s="86">
        <v>0.70445999999999998</v>
      </c>
      <c r="J403" s="58" t="s">
        <v>37</v>
      </c>
      <c r="K403" s="63">
        <v>0.70426</v>
      </c>
      <c r="L403" s="84">
        <v>4.9279999999999999</v>
      </c>
      <c r="M403" s="84">
        <v>23.48</v>
      </c>
      <c r="N403" s="85">
        <v>0.12690000000000001</v>
      </c>
      <c r="O403" s="40">
        <v>0.51273400000000002</v>
      </c>
      <c r="P403" s="87" t="s">
        <v>37</v>
      </c>
      <c r="Q403" s="59">
        <v>1.8726664820012395</v>
      </c>
      <c r="R403" s="59">
        <v>-0.35485510930350783</v>
      </c>
      <c r="S403" s="59">
        <v>4.4000000000000004</v>
      </c>
      <c r="T403" s="36">
        <v>0.73275141026901247</v>
      </c>
      <c r="U403" s="36">
        <v>0.6908003124623846</v>
      </c>
      <c r="V403" s="83" t="s">
        <v>538</v>
      </c>
    </row>
    <row r="404" spans="1:22" x14ac:dyDescent="0.25">
      <c r="A404" s="61">
        <v>44</v>
      </c>
      <c r="B404" s="61" t="s">
        <v>288</v>
      </c>
      <c r="C404" s="98" t="s">
        <v>546</v>
      </c>
      <c r="D404" s="98" t="s">
        <v>373</v>
      </c>
      <c r="E404" s="83">
        <v>282</v>
      </c>
      <c r="F404" s="84">
        <v>13.07</v>
      </c>
      <c r="G404" s="84">
        <v>627.20000000000005</v>
      </c>
      <c r="H404" s="85">
        <v>6.0400000000000002E-2</v>
      </c>
      <c r="I404" s="86">
        <v>0.70462999999999998</v>
      </c>
      <c r="J404" s="58" t="s">
        <v>37</v>
      </c>
      <c r="K404" s="63">
        <v>0.70438999999999996</v>
      </c>
      <c r="L404" s="84">
        <v>5.1189999999999998</v>
      </c>
      <c r="M404" s="84">
        <v>26.74</v>
      </c>
      <c r="N404" s="85">
        <v>0.1158</v>
      </c>
      <c r="O404" s="40">
        <v>0.51269500000000001</v>
      </c>
      <c r="P404" s="87" t="s">
        <v>37</v>
      </c>
      <c r="Q404" s="59">
        <v>1.11189572368664</v>
      </c>
      <c r="R404" s="59">
        <v>-0.41128622267412307</v>
      </c>
      <c r="S404" s="59">
        <v>4</v>
      </c>
      <c r="T404" s="36">
        <v>0.71044385493262441</v>
      </c>
      <c r="U404" s="36">
        <v>0.72029963313283607</v>
      </c>
      <c r="V404" s="83" t="s">
        <v>538</v>
      </c>
    </row>
    <row r="405" spans="1:22" x14ac:dyDescent="0.25">
      <c r="A405" s="61">
        <v>45</v>
      </c>
      <c r="B405" s="61" t="s">
        <v>288</v>
      </c>
      <c r="C405" s="98" t="s">
        <v>547</v>
      </c>
      <c r="D405" s="98" t="s">
        <v>373</v>
      </c>
      <c r="E405" s="83">
        <v>282</v>
      </c>
      <c r="F405" s="84">
        <v>14.53</v>
      </c>
      <c r="G405" s="84">
        <v>660.7</v>
      </c>
      <c r="H405" s="85">
        <v>6.3799999999999996E-2</v>
      </c>
      <c r="I405" s="86">
        <v>0.70479999999999998</v>
      </c>
      <c r="J405" s="58" t="s">
        <v>37</v>
      </c>
      <c r="K405" s="63">
        <v>0.70455000000000001</v>
      </c>
      <c r="L405" s="84">
        <v>5.2190000000000003</v>
      </c>
      <c r="M405" s="84">
        <v>27.2</v>
      </c>
      <c r="N405" s="85">
        <v>0.11600000000000001</v>
      </c>
      <c r="O405" s="40">
        <v>0.51268899999999995</v>
      </c>
      <c r="P405" s="87" t="s">
        <v>37</v>
      </c>
      <c r="Q405" s="59">
        <v>0.99485406856114622</v>
      </c>
      <c r="R405" s="59">
        <v>-0.4102694458566345</v>
      </c>
      <c r="S405" s="59">
        <v>3.9</v>
      </c>
      <c r="T405" s="36">
        <v>0.72126334500409062</v>
      </c>
      <c r="U405" s="36">
        <v>0.73044910038667599</v>
      </c>
      <c r="V405" s="83" t="s">
        <v>538</v>
      </c>
    </row>
    <row r="406" spans="1:22" x14ac:dyDescent="0.25">
      <c r="A406" s="61">
        <v>46</v>
      </c>
      <c r="B406" s="61" t="s">
        <v>288</v>
      </c>
      <c r="C406" s="98" t="s">
        <v>548</v>
      </c>
      <c r="D406" s="98" t="s">
        <v>373</v>
      </c>
      <c r="E406" s="83">
        <v>279</v>
      </c>
      <c r="F406" s="84">
        <v>170.6</v>
      </c>
      <c r="G406" s="84">
        <v>1627</v>
      </c>
      <c r="H406" s="85">
        <v>0.30330000000000001</v>
      </c>
      <c r="I406" s="86">
        <v>0.7056</v>
      </c>
      <c r="J406" s="58">
        <v>5.0000000000000004E-6</v>
      </c>
      <c r="K406" s="63">
        <v>0.70439600263643654</v>
      </c>
      <c r="L406" s="84">
        <v>8.6199999999999992</v>
      </c>
      <c r="M406" s="84">
        <v>46.49</v>
      </c>
      <c r="N406" s="85">
        <v>0.112097</v>
      </c>
      <c r="O406" s="40">
        <v>0.51269200000000004</v>
      </c>
      <c r="P406" s="87">
        <v>9.0000000000000002E-6</v>
      </c>
      <c r="Q406" s="59">
        <v>1.0533748961250033</v>
      </c>
      <c r="R406" s="59">
        <v>-0.43011184544992376</v>
      </c>
      <c r="S406" s="59">
        <v>4.1023953511731825</v>
      </c>
      <c r="T406" s="36">
        <v>0.68906151168898555</v>
      </c>
      <c r="U406" s="36">
        <v>0.71437198456787432</v>
      </c>
      <c r="V406" s="83" t="s">
        <v>549</v>
      </c>
    </row>
    <row r="407" spans="1:22" x14ac:dyDescent="0.25">
      <c r="A407" s="61">
        <v>47</v>
      </c>
      <c r="B407" s="61" t="s">
        <v>288</v>
      </c>
      <c r="C407" s="98" t="s">
        <v>550</v>
      </c>
      <c r="D407" s="98" t="s">
        <v>373</v>
      </c>
      <c r="E407" s="83">
        <v>279</v>
      </c>
      <c r="F407" s="84">
        <v>40</v>
      </c>
      <c r="G407" s="84">
        <v>292.60000000000002</v>
      </c>
      <c r="H407" s="85">
        <v>0.39539999999999997</v>
      </c>
      <c r="I407" s="86">
        <v>0.70543</v>
      </c>
      <c r="J407" s="58">
        <v>3.0000000000000001E-6</v>
      </c>
      <c r="K407" s="63">
        <v>0.70386039710665016</v>
      </c>
      <c r="L407" s="84">
        <v>4.9800000000000004</v>
      </c>
      <c r="M407" s="84">
        <v>21.04</v>
      </c>
      <c r="N407" s="85">
        <v>0.14296500000000001</v>
      </c>
      <c r="O407" s="40">
        <v>0.51284600000000002</v>
      </c>
      <c r="P407" s="87">
        <v>3.0000000000000001E-6</v>
      </c>
      <c r="Q407" s="59">
        <v>4.0574440443341686</v>
      </c>
      <c r="R407" s="59">
        <v>-0.27318251143873917</v>
      </c>
      <c r="S407" s="59">
        <v>6.008101749126471</v>
      </c>
      <c r="T407" s="36">
        <v>0.65759265597344463</v>
      </c>
      <c r="U407" s="36">
        <v>0.55871384082075826</v>
      </c>
      <c r="V407" s="83" t="s">
        <v>549</v>
      </c>
    </row>
    <row r="408" spans="1:22" x14ac:dyDescent="0.25">
      <c r="A408" s="61">
        <v>48</v>
      </c>
      <c r="B408" s="61" t="s">
        <v>288</v>
      </c>
      <c r="C408" s="98" t="s">
        <v>551</v>
      </c>
      <c r="D408" s="98" t="s">
        <v>373</v>
      </c>
      <c r="E408" s="83">
        <v>279</v>
      </c>
      <c r="F408" s="84">
        <v>86.44</v>
      </c>
      <c r="G408" s="84">
        <v>394.4</v>
      </c>
      <c r="H408" s="85">
        <v>0.6341</v>
      </c>
      <c r="I408" s="86">
        <v>0.70679999999999998</v>
      </c>
      <c r="J408" s="58">
        <v>3.9999999999999998E-6</v>
      </c>
      <c r="K408" s="63">
        <v>0.70428283966951655</v>
      </c>
      <c r="L408" s="84">
        <v>3.52</v>
      </c>
      <c r="M408" s="84">
        <v>12.94</v>
      </c>
      <c r="N408" s="85">
        <v>0.164465</v>
      </c>
      <c r="O408" s="40">
        <v>0.51289300000000004</v>
      </c>
      <c r="P408" s="87">
        <v>3.9999999999999998E-6</v>
      </c>
      <c r="Q408" s="59">
        <v>4.9742703428146129</v>
      </c>
      <c r="R408" s="59">
        <v>-0.16387900355871887</v>
      </c>
      <c r="S408" s="59">
        <v>6.159074671197029</v>
      </c>
      <c r="T408" s="36">
        <v>0.79930691614558447</v>
      </c>
      <c r="U408" s="36">
        <v>0.54637559230572619</v>
      </c>
      <c r="V408" s="83" t="s">
        <v>549</v>
      </c>
    </row>
    <row r="409" spans="1:22" x14ac:dyDescent="0.25">
      <c r="A409" s="61">
        <v>49</v>
      </c>
      <c r="B409" s="61" t="s">
        <v>288</v>
      </c>
      <c r="C409" s="98" t="s">
        <v>552</v>
      </c>
      <c r="D409" s="98" t="s">
        <v>373</v>
      </c>
      <c r="E409" s="83">
        <v>279</v>
      </c>
      <c r="F409" s="84">
        <v>197.1</v>
      </c>
      <c r="G409" s="84">
        <v>462.1</v>
      </c>
      <c r="H409" s="85">
        <v>1.2343</v>
      </c>
      <c r="I409" s="86">
        <v>0.70943999999999996</v>
      </c>
      <c r="J409" s="58">
        <v>1.9999999999999999E-6</v>
      </c>
      <c r="K409" s="63">
        <v>0.70454025075553439</v>
      </c>
      <c r="L409" s="84">
        <v>3.36</v>
      </c>
      <c r="M409" s="84">
        <v>11.38</v>
      </c>
      <c r="N409" s="85">
        <v>0.17851</v>
      </c>
      <c r="O409" s="40">
        <v>0.51288800000000001</v>
      </c>
      <c r="P409" s="87">
        <v>3.9999999999999998E-6</v>
      </c>
      <c r="Q409" s="59">
        <v>4.8767356302104048</v>
      </c>
      <c r="R409" s="59">
        <v>-9.2475851550584687E-2</v>
      </c>
      <c r="S409" s="59">
        <v>5.5607511574651269</v>
      </c>
      <c r="T409" s="36">
        <v>1.1406664920209371</v>
      </c>
      <c r="U409" s="36">
        <v>0.59526768313172274</v>
      </c>
      <c r="V409" s="83" t="s">
        <v>549</v>
      </c>
    </row>
    <row r="410" spans="1:22" x14ac:dyDescent="0.25">
      <c r="A410" s="61">
        <v>50</v>
      </c>
      <c r="B410" s="61" t="s">
        <v>288</v>
      </c>
      <c r="C410" s="98" t="s">
        <v>553</v>
      </c>
      <c r="D410" s="98" t="s">
        <v>373</v>
      </c>
      <c r="E410" s="83">
        <v>279</v>
      </c>
      <c r="F410" s="84">
        <v>72.510000000000005</v>
      </c>
      <c r="G410" s="84">
        <v>96.5</v>
      </c>
      <c r="H410" s="85">
        <v>2.1751</v>
      </c>
      <c r="I410" s="86">
        <v>0.71306999999999998</v>
      </c>
      <c r="J410" s="58">
        <v>5.0000000000000004E-6</v>
      </c>
      <c r="K410" s="63">
        <v>0.70443559622325436</v>
      </c>
      <c r="L410" s="84">
        <v>7.26</v>
      </c>
      <c r="M410" s="84">
        <v>38.520000000000003</v>
      </c>
      <c r="N410" s="85">
        <v>0.113945</v>
      </c>
      <c r="O410" s="40">
        <v>0.51268100000000005</v>
      </c>
      <c r="P410" s="87">
        <v>9.0000000000000002E-6</v>
      </c>
      <c r="Q410" s="59">
        <v>0.83879852839752189</v>
      </c>
      <c r="R410" s="59">
        <v>-0.42071682765632945</v>
      </c>
      <c r="S410" s="59">
        <v>3.8217845372878756</v>
      </c>
      <c r="T410" s="36">
        <v>0.71863943833332666</v>
      </c>
      <c r="U410" s="36">
        <v>0.73727890403068774</v>
      </c>
      <c r="V410" s="83" t="s">
        <v>549</v>
      </c>
    </row>
    <row r="411" spans="1:22" x14ac:dyDescent="0.25">
      <c r="A411" s="61">
        <v>51</v>
      </c>
      <c r="B411" s="61" t="s">
        <v>288</v>
      </c>
      <c r="C411" s="98" t="s">
        <v>554</v>
      </c>
      <c r="D411" s="98" t="s">
        <v>373</v>
      </c>
      <c r="E411" s="83">
        <v>279</v>
      </c>
      <c r="F411" s="84">
        <v>103.4</v>
      </c>
      <c r="G411" s="84">
        <v>302.60000000000002</v>
      </c>
      <c r="H411" s="85">
        <v>0.98870000000000002</v>
      </c>
      <c r="I411" s="86">
        <v>0.70794000000000001</v>
      </c>
      <c r="J411" s="58">
        <v>7.9999999999999996E-6</v>
      </c>
      <c r="K411" s="63">
        <v>0.70401519883496466</v>
      </c>
      <c r="L411" s="84">
        <v>4.08</v>
      </c>
      <c r="M411" s="84">
        <v>22.66</v>
      </c>
      <c r="N411" s="85">
        <v>0.10885499999999999</v>
      </c>
      <c r="O411" s="40">
        <v>0.51272499999999999</v>
      </c>
      <c r="P411" s="87">
        <v>7.9999999999999996E-6</v>
      </c>
      <c r="Q411" s="59">
        <v>1.6971039993118886</v>
      </c>
      <c r="R411" s="59">
        <v>-0.44659379766141338</v>
      </c>
      <c r="S411" s="59">
        <v>4.8621588964281592</v>
      </c>
      <c r="T411" s="36">
        <v>0.61974392335518458</v>
      </c>
      <c r="U411" s="36">
        <v>0.65233347307360134</v>
      </c>
      <c r="V411" s="83" t="s">
        <v>549</v>
      </c>
    </row>
    <row r="412" spans="1:22" x14ac:dyDescent="0.25">
      <c r="A412" s="61">
        <v>52</v>
      </c>
      <c r="B412" s="61" t="s">
        <v>288</v>
      </c>
      <c r="C412" s="98" t="s">
        <v>555</v>
      </c>
      <c r="D412" s="98" t="s">
        <v>373</v>
      </c>
      <c r="E412" s="83">
        <v>279</v>
      </c>
      <c r="F412" s="84">
        <v>188.7</v>
      </c>
      <c r="G412" s="84">
        <v>289.39999999999998</v>
      </c>
      <c r="H412" s="85">
        <v>1.8873</v>
      </c>
      <c r="I412" s="86">
        <v>0.71184000000000003</v>
      </c>
      <c r="J412" s="58">
        <v>6.0000000000000002E-6</v>
      </c>
      <c r="K412" s="63">
        <v>0.70434806388310789</v>
      </c>
      <c r="L412" s="84">
        <v>6.78</v>
      </c>
      <c r="M412" s="84">
        <v>28.94</v>
      </c>
      <c r="N412" s="85">
        <v>0.14164099999999999</v>
      </c>
      <c r="O412" s="40">
        <v>0.51280499999999996</v>
      </c>
      <c r="P412" s="87">
        <v>3.9999999999999998E-6</v>
      </c>
      <c r="Q412" s="59">
        <v>3.2576594009792181</v>
      </c>
      <c r="R412" s="59">
        <v>-0.27991357397051353</v>
      </c>
      <c r="S412" s="59">
        <v>5.2549557777759048</v>
      </c>
      <c r="T412" s="36">
        <v>0.73235174087869426</v>
      </c>
      <c r="U412" s="36">
        <v>0.62024976044111602</v>
      </c>
      <c r="V412" s="83" t="s">
        <v>549</v>
      </c>
    </row>
    <row r="413" spans="1:22" x14ac:dyDescent="0.25">
      <c r="A413" s="61">
        <v>53</v>
      </c>
      <c r="B413" s="61" t="s">
        <v>288</v>
      </c>
      <c r="C413" s="98" t="s">
        <v>556</v>
      </c>
      <c r="D413" s="98" t="s">
        <v>373</v>
      </c>
      <c r="E413" s="83">
        <v>279</v>
      </c>
      <c r="F413" s="84">
        <v>191.4</v>
      </c>
      <c r="G413" s="84">
        <v>310.39999999999998</v>
      </c>
      <c r="H413" s="85">
        <v>1.7834000000000001</v>
      </c>
      <c r="I413" s="100">
        <v>0.70428999999999997</v>
      </c>
      <c r="J413" s="55">
        <v>5.0000000000000004E-6</v>
      </c>
      <c r="K413" s="56">
        <v>0.69721051138087986</v>
      </c>
      <c r="L413" s="84">
        <v>5.77</v>
      </c>
      <c r="M413" s="84">
        <v>23.6</v>
      </c>
      <c r="N413" s="85">
        <v>0.147816</v>
      </c>
      <c r="O413" s="40">
        <v>0.51281299999999996</v>
      </c>
      <c r="P413" s="87">
        <v>6.0000000000000002E-6</v>
      </c>
      <c r="Q413" s="59">
        <v>3.4137149411450629</v>
      </c>
      <c r="R413" s="59">
        <v>-0.24852058973055413</v>
      </c>
      <c r="S413" s="59">
        <v>5.1909755390933121</v>
      </c>
      <c r="T413" s="36">
        <v>0.78249367062952013</v>
      </c>
      <c r="U413" s="36">
        <v>0.62547613564542071</v>
      </c>
      <c r="V413" s="83" t="s">
        <v>549</v>
      </c>
    </row>
    <row r="414" spans="1:22" x14ac:dyDescent="0.25">
      <c r="A414" s="61">
        <v>54</v>
      </c>
      <c r="B414" s="61" t="s">
        <v>288</v>
      </c>
      <c r="C414" s="98" t="s">
        <v>557</v>
      </c>
      <c r="D414" s="98" t="s">
        <v>373</v>
      </c>
      <c r="E414" s="83">
        <v>279</v>
      </c>
      <c r="F414" s="84">
        <v>13.7</v>
      </c>
      <c r="G414" s="84">
        <v>337.7</v>
      </c>
      <c r="H414" s="85">
        <v>0.1173</v>
      </c>
      <c r="I414" s="86">
        <v>0.70523999999999998</v>
      </c>
      <c r="J414" s="58">
        <v>7.9999999999999996E-6</v>
      </c>
      <c r="K414" s="63">
        <v>0.70477435908095609</v>
      </c>
      <c r="L414" s="84">
        <v>5.05</v>
      </c>
      <c r="M414" s="84">
        <v>17.22</v>
      </c>
      <c r="N414" s="85">
        <v>0.17730799999999999</v>
      </c>
      <c r="O414" s="40">
        <v>0.51295100000000005</v>
      </c>
      <c r="P414" s="87">
        <v>5.0000000000000004E-6</v>
      </c>
      <c r="Q414" s="59">
        <v>6.1056730090247591</v>
      </c>
      <c r="R414" s="59">
        <v>-9.8586680223690992E-2</v>
      </c>
      <c r="S414" s="59">
        <v>6.8334069369546668</v>
      </c>
      <c r="T414" s="36">
        <v>0.8384390504175826</v>
      </c>
      <c r="U414" s="36">
        <v>0.4912536903954009</v>
      </c>
      <c r="V414" s="83" t="s">
        <v>549</v>
      </c>
    </row>
    <row r="415" spans="1:22" x14ac:dyDescent="0.25">
      <c r="A415" s="61">
        <v>55</v>
      </c>
      <c r="B415" s="61" t="s">
        <v>288</v>
      </c>
      <c r="C415" s="98" t="s">
        <v>558</v>
      </c>
      <c r="D415" s="98" t="s">
        <v>305</v>
      </c>
      <c r="E415" s="83">
        <v>270</v>
      </c>
      <c r="F415" s="58" t="s">
        <v>37</v>
      </c>
      <c r="G415" s="58" t="s">
        <v>37</v>
      </c>
      <c r="H415" s="58" t="s">
        <v>37</v>
      </c>
      <c r="I415" s="58" t="s">
        <v>37</v>
      </c>
      <c r="J415" s="58" t="s">
        <v>37</v>
      </c>
      <c r="K415" s="94" t="s">
        <v>37</v>
      </c>
      <c r="L415" s="84">
        <v>2.95</v>
      </c>
      <c r="M415" s="84">
        <v>11.34</v>
      </c>
      <c r="N415" s="85">
        <v>0.15845000000000001</v>
      </c>
      <c r="O415" s="40">
        <v>0.51258199999999998</v>
      </c>
      <c r="P415" s="87">
        <v>3.9999999999999998E-6</v>
      </c>
      <c r="Q415" s="59">
        <v>-1.092388781168685</v>
      </c>
      <c r="R415" s="59">
        <v>-0.19445856634468739</v>
      </c>
      <c r="S415" s="59">
        <v>0.23</v>
      </c>
      <c r="T415" s="36">
        <v>1.5695759483531722</v>
      </c>
      <c r="U415" s="36">
        <v>1.0204751042030824</v>
      </c>
      <c r="V415" s="83" t="s">
        <v>559</v>
      </c>
    </row>
    <row r="416" spans="1:22" x14ac:dyDescent="0.25">
      <c r="A416" s="61">
        <v>56</v>
      </c>
      <c r="B416" s="61" t="s">
        <v>288</v>
      </c>
      <c r="C416" s="98" t="s">
        <v>560</v>
      </c>
      <c r="D416" s="98" t="s">
        <v>305</v>
      </c>
      <c r="E416" s="83">
        <v>270</v>
      </c>
      <c r="F416" s="84">
        <v>140</v>
      </c>
      <c r="G416" s="84">
        <v>203</v>
      </c>
      <c r="H416" s="85">
        <v>2.0558620689655172</v>
      </c>
      <c r="I416" s="58" t="s">
        <v>37</v>
      </c>
      <c r="J416" s="58" t="s">
        <v>37</v>
      </c>
      <c r="K416" s="94" t="s">
        <v>37</v>
      </c>
      <c r="L416" s="84">
        <v>8.48</v>
      </c>
      <c r="M416" s="84">
        <v>33.549999999999997</v>
      </c>
      <c r="N416" s="85">
        <v>0.15395</v>
      </c>
      <c r="O416" s="40">
        <v>0.51270199999999999</v>
      </c>
      <c r="P416" s="87">
        <v>1.9999999999999999E-6</v>
      </c>
      <c r="Q416" s="59">
        <v>1.2484443213334195</v>
      </c>
      <c r="R416" s="59">
        <v>-0.21733604473818002</v>
      </c>
      <c r="S416" s="59">
        <v>2.72</v>
      </c>
      <c r="T416" s="36">
        <v>1.1460141486071083</v>
      </c>
      <c r="U416" s="36">
        <v>0.81683632613395918</v>
      </c>
      <c r="V416" s="83" t="s">
        <v>559</v>
      </c>
    </row>
    <row r="417" spans="1:22" x14ac:dyDescent="0.25">
      <c r="A417" s="61">
        <v>57</v>
      </c>
      <c r="B417" s="61" t="s">
        <v>288</v>
      </c>
      <c r="C417" s="98" t="s">
        <v>561</v>
      </c>
      <c r="D417" s="98" t="s">
        <v>382</v>
      </c>
      <c r="E417" s="83">
        <v>270</v>
      </c>
      <c r="F417" s="84">
        <v>222</v>
      </c>
      <c r="G417" s="84">
        <v>46.1</v>
      </c>
      <c r="H417" s="85">
        <v>14.355357917570498</v>
      </c>
      <c r="I417" s="58" t="s">
        <v>37</v>
      </c>
      <c r="J417" s="58" t="s">
        <v>37</v>
      </c>
      <c r="K417" s="94" t="s">
        <v>37</v>
      </c>
      <c r="L417" s="84">
        <v>8.61</v>
      </c>
      <c r="M417" s="84">
        <v>38.15</v>
      </c>
      <c r="N417" s="85">
        <v>0.13746</v>
      </c>
      <c r="O417" s="40">
        <v>0.51264500000000002</v>
      </c>
      <c r="P417" s="87">
        <v>1.9999999999999999E-6</v>
      </c>
      <c r="Q417" s="59">
        <v>0.13654859764455907</v>
      </c>
      <c r="R417" s="59">
        <v>-0.30116929334011189</v>
      </c>
      <c r="S417" s="59">
        <v>2.1800000000000002</v>
      </c>
      <c r="T417" s="36">
        <v>1.0121231748953645</v>
      </c>
      <c r="U417" s="36">
        <v>0.86119292594521257</v>
      </c>
      <c r="V417" s="83" t="s">
        <v>559</v>
      </c>
    </row>
    <row r="418" spans="1:22" x14ac:dyDescent="0.25">
      <c r="A418" s="61">
        <v>58</v>
      </c>
      <c r="B418" s="61" t="s">
        <v>288</v>
      </c>
      <c r="C418" s="98" t="s">
        <v>562</v>
      </c>
      <c r="D418" s="98" t="s">
        <v>382</v>
      </c>
      <c r="E418" s="83">
        <v>270</v>
      </c>
      <c r="F418" s="84">
        <v>387</v>
      </c>
      <c r="G418" s="84">
        <v>64</v>
      </c>
      <c r="H418" s="85">
        <v>18.025734374999999</v>
      </c>
      <c r="I418" s="58" t="s">
        <v>37</v>
      </c>
      <c r="J418" s="58" t="s">
        <v>37</v>
      </c>
      <c r="K418" s="94" t="s">
        <v>37</v>
      </c>
      <c r="L418" s="84">
        <v>5.78</v>
      </c>
      <c r="M418" s="84">
        <v>28.67</v>
      </c>
      <c r="N418" s="85">
        <v>0.12279</v>
      </c>
      <c r="O418" s="40">
        <v>0.51262099999999999</v>
      </c>
      <c r="P418" s="87">
        <v>1.9999999999999999E-6</v>
      </c>
      <c r="Q418" s="59">
        <v>-0.3316180228551957</v>
      </c>
      <c r="R418" s="59">
        <v>-0.37574987290289785</v>
      </c>
      <c r="S418" s="59">
        <v>2.2200000000000002</v>
      </c>
      <c r="T418" s="36">
        <v>0.88911813823474262</v>
      </c>
      <c r="U418" s="36">
        <v>0.85812462953930102</v>
      </c>
      <c r="V418" s="83" t="s">
        <v>559</v>
      </c>
    </row>
    <row r="419" spans="1:22" x14ac:dyDescent="0.25">
      <c r="A419" s="61">
        <v>59</v>
      </c>
      <c r="B419" s="61" t="s">
        <v>288</v>
      </c>
      <c r="C419" s="98" t="s">
        <v>563</v>
      </c>
      <c r="D419" s="98" t="s">
        <v>382</v>
      </c>
      <c r="E419" s="83">
        <v>270</v>
      </c>
      <c r="F419" s="84">
        <v>292</v>
      </c>
      <c r="G419" s="84">
        <v>49.4</v>
      </c>
      <c r="H419" s="85">
        <v>17.620485829959513</v>
      </c>
      <c r="I419" s="58" t="s">
        <v>37</v>
      </c>
      <c r="J419" s="58" t="s">
        <v>37</v>
      </c>
      <c r="K419" s="94" t="s">
        <v>37</v>
      </c>
      <c r="L419" s="84">
        <v>5.41</v>
      </c>
      <c r="M419" s="84">
        <v>27.73</v>
      </c>
      <c r="N419" s="85">
        <v>0.11883000000000001</v>
      </c>
      <c r="O419" s="40">
        <v>0.51263300000000001</v>
      </c>
      <c r="P419" s="87">
        <v>1.9999999999999999E-6</v>
      </c>
      <c r="Q419" s="59">
        <v>-9.7534712605318319E-2</v>
      </c>
      <c r="R419" s="59">
        <v>-0.3958820538891713</v>
      </c>
      <c r="S419" s="59">
        <v>2.59</v>
      </c>
      <c r="T419" s="36">
        <v>0.83275500156570903</v>
      </c>
      <c r="U419" s="36">
        <v>0.82787295328436761</v>
      </c>
      <c r="V419" s="83" t="s">
        <v>559</v>
      </c>
    </row>
    <row r="420" spans="1:22" x14ac:dyDescent="0.25">
      <c r="A420" s="61">
        <v>60</v>
      </c>
      <c r="B420" s="61" t="s">
        <v>288</v>
      </c>
      <c r="C420" s="98" t="s">
        <v>564</v>
      </c>
      <c r="D420" s="98" t="s">
        <v>373</v>
      </c>
      <c r="E420" s="83">
        <v>270</v>
      </c>
      <c r="F420" s="84">
        <v>37.799999999999997</v>
      </c>
      <c r="G420" s="84">
        <v>605</v>
      </c>
      <c r="H420" s="85">
        <v>0.18625090909090905</v>
      </c>
      <c r="I420" s="58" t="s">
        <v>37</v>
      </c>
      <c r="J420" s="58" t="s">
        <v>37</v>
      </c>
      <c r="K420" s="94" t="s">
        <v>37</v>
      </c>
      <c r="L420" s="84">
        <v>5.9</v>
      </c>
      <c r="M420" s="84">
        <v>26.19</v>
      </c>
      <c r="N420" s="85">
        <v>0.13721</v>
      </c>
      <c r="O420" s="40">
        <v>0.51263599999999998</v>
      </c>
      <c r="P420" s="87">
        <v>1.9999999999999999E-6</v>
      </c>
      <c r="Q420" s="59">
        <v>-3.9013885042571417E-2</v>
      </c>
      <c r="R420" s="59">
        <v>-0.30244026436197258</v>
      </c>
      <c r="S420" s="59">
        <v>2.0099999999999998</v>
      </c>
      <c r="T420" s="36">
        <v>1.026736089989658</v>
      </c>
      <c r="U420" s="36">
        <v>0.87481784399610607</v>
      </c>
      <c r="V420" s="83" t="s">
        <v>559</v>
      </c>
    </row>
    <row r="421" spans="1:22" x14ac:dyDescent="0.25">
      <c r="A421" s="61">
        <v>61</v>
      </c>
      <c r="B421" s="61" t="s">
        <v>288</v>
      </c>
      <c r="C421" s="98" t="s">
        <v>565</v>
      </c>
      <c r="D421" s="98" t="s">
        <v>373</v>
      </c>
      <c r="E421" s="83">
        <v>270</v>
      </c>
      <c r="F421" s="84">
        <v>31.3</v>
      </c>
      <c r="G421" s="84">
        <v>708</v>
      </c>
      <c r="H421" s="85">
        <v>0.13178714689265536</v>
      </c>
      <c r="I421" s="58" t="s">
        <v>37</v>
      </c>
      <c r="J421" s="58" t="s">
        <v>37</v>
      </c>
      <c r="K421" s="94" t="s">
        <v>37</v>
      </c>
      <c r="L421" s="84">
        <v>7.79</v>
      </c>
      <c r="M421" s="84">
        <v>40.5</v>
      </c>
      <c r="N421" s="85">
        <v>0.11715</v>
      </c>
      <c r="O421" s="40">
        <v>0.51249999999999996</v>
      </c>
      <c r="P421" s="87">
        <v>1.9999999999999999E-6</v>
      </c>
      <c r="Q421" s="59">
        <v>-2.6919580678774757</v>
      </c>
      <c r="R421" s="59">
        <v>-0.40442297915607528</v>
      </c>
      <c r="S421" s="59">
        <v>0.05</v>
      </c>
      <c r="T421" s="36">
        <v>1.0280708934262623</v>
      </c>
      <c r="U421" s="36">
        <v>1.0348012751053595</v>
      </c>
      <c r="V421" s="83" t="s">
        <v>559</v>
      </c>
    </row>
    <row r="422" spans="1:22" x14ac:dyDescent="0.25">
      <c r="A422" s="61">
        <v>62</v>
      </c>
      <c r="B422" s="61" t="s">
        <v>288</v>
      </c>
      <c r="C422" s="98" t="s">
        <v>566</v>
      </c>
      <c r="D422" s="98" t="s">
        <v>373</v>
      </c>
      <c r="E422" s="83">
        <v>270</v>
      </c>
      <c r="F422" s="84">
        <v>52.6</v>
      </c>
      <c r="G422" s="84">
        <v>436</v>
      </c>
      <c r="H422" s="85">
        <v>0.35963440366972477</v>
      </c>
      <c r="I422" s="58" t="s">
        <v>37</v>
      </c>
      <c r="J422" s="58" t="s">
        <v>37</v>
      </c>
      <c r="K422" s="94" t="s">
        <v>37</v>
      </c>
      <c r="L422" s="84">
        <v>6.16</v>
      </c>
      <c r="M422" s="84">
        <v>26.74</v>
      </c>
      <c r="N422" s="85">
        <v>0.14030999999999999</v>
      </c>
      <c r="O422" s="40">
        <v>0.51262799999999997</v>
      </c>
      <c r="P422" s="87">
        <v>1.9999999999999999E-6</v>
      </c>
      <c r="Q422" s="59">
        <v>-0.19506942520952641</v>
      </c>
      <c r="R422" s="59">
        <v>-0.28668022369089996</v>
      </c>
      <c r="S422" s="59">
        <v>1.75</v>
      </c>
      <c r="T422" s="36">
        <v>1.0866679786583524</v>
      </c>
      <c r="U422" s="36">
        <v>0.89627417275673227</v>
      </c>
      <c r="V422" s="83" t="s">
        <v>559</v>
      </c>
    </row>
    <row r="423" spans="1:22" x14ac:dyDescent="0.25">
      <c r="A423" s="61">
        <v>63</v>
      </c>
      <c r="B423" s="61" t="s">
        <v>288</v>
      </c>
      <c r="C423" s="98" t="s">
        <v>567</v>
      </c>
      <c r="D423" s="98" t="s">
        <v>373</v>
      </c>
      <c r="E423" s="83">
        <v>270</v>
      </c>
      <c r="F423" s="84">
        <v>70.2</v>
      </c>
      <c r="G423" s="84">
        <v>507</v>
      </c>
      <c r="H423" s="85">
        <v>0.41275384615384614</v>
      </c>
      <c r="I423" s="58" t="s">
        <v>37</v>
      </c>
      <c r="J423" s="58" t="s">
        <v>37</v>
      </c>
      <c r="K423" s="94" t="s">
        <v>37</v>
      </c>
      <c r="L423" s="84">
        <v>5.83</v>
      </c>
      <c r="M423" s="84">
        <v>25.41</v>
      </c>
      <c r="N423" s="85">
        <v>0.13974</v>
      </c>
      <c r="O423" s="40">
        <v>0.51264100000000001</v>
      </c>
      <c r="P423" s="87">
        <v>3.0000000000000001E-6</v>
      </c>
      <c r="Q423" s="59">
        <v>5.8520827561636679E-2</v>
      </c>
      <c r="R423" s="59">
        <v>-0.2895780376207423</v>
      </c>
      <c r="S423" s="59">
        <v>2.02</v>
      </c>
      <c r="T423" s="36">
        <v>1.0515379136886103</v>
      </c>
      <c r="U423" s="36">
        <v>0.87397636064002671</v>
      </c>
      <c r="V423" s="83" t="s">
        <v>559</v>
      </c>
    </row>
    <row r="424" spans="1:22" x14ac:dyDescent="0.25">
      <c r="A424" s="61">
        <v>64</v>
      </c>
      <c r="B424" s="61" t="s">
        <v>288</v>
      </c>
      <c r="C424" s="98" t="s">
        <v>568</v>
      </c>
      <c r="D424" s="98" t="s">
        <v>569</v>
      </c>
      <c r="E424" s="83">
        <v>279</v>
      </c>
      <c r="F424" s="84">
        <v>51.7</v>
      </c>
      <c r="G424" s="84">
        <v>670.1</v>
      </c>
      <c r="H424" s="85">
        <v>0.22999209073272645</v>
      </c>
      <c r="I424" s="86">
        <v>0.70619799999999999</v>
      </c>
      <c r="J424" s="58">
        <v>1.7E-5</v>
      </c>
      <c r="K424" s="63">
        <v>0.70530935250676119</v>
      </c>
      <c r="L424" s="84">
        <v>6.4889999999999999</v>
      </c>
      <c r="M424" s="84">
        <v>34.76</v>
      </c>
      <c r="N424" s="85">
        <v>0.11285528782699715</v>
      </c>
      <c r="O424" s="40">
        <v>0.51249584000000004</v>
      </c>
      <c r="P424" s="87">
        <v>2.9716549000000002E-6</v>
      </c>
      <c r="Q424" s="59">
        <v>-2.7731069487635374</v>
      </c>
      <c r="R424" s="59">
        <v>-0.42625679803255134</v>
      </c>
      <c r="S424" s="59">
        <v>0.22710652604285286</v>
      </c>
      <c r="T424" s="36">
        <v>0.99062136602908457</v>
      </c>
      <c r="U424" s="36">
        <v>1.0438057099079974</v>
      </c>
      <c r="V424" s="83" t="s">
        <v>570</v>
      </c>
    </row>
    <row r="425" spans="1:22" x14ac:dyDescent="0.25">
      <c r="A425" s="61">
        <v>65</v>
      </c>
      <c r="B425" s="61" t="s">
        <v>288</v>
      </c>
      <c r="C425" s="98" t="s">
        <v>571</v>
      </c>
      <c r="D425" s="98" t="s">
        <v>569</v>
      </c>
      <c r="E425" s="83">
        <v>279</v>
      </c>
      <c r="F425" s="84">
        <v>54.86</v>
      </c>
      <c r="G425" s="84">
        <v>836.7</v>
      </c>
      <c r="H425" s="85">
        <v>0.19545555157165051</v>
      </c>
      <c r="I425" s="86">
        <v>0.70596400000000004</v>
      </c>
      <c r="J425" s="58">
        <v>2.4000000000000001E-5</v>
      </c>
      <c r="K425" s="63">
        <v>0.70520879539539649</v>
      </c>
      <c r="L425" s="84">
        <v>8.7089999999999996</v>
      </c>
      <c r="M425" s="84">
        <v>47.77</v>
      </c>
      <c r="N425" s="85">
        <v>0.1102147302888484</v>
      </c>
      <c r="O425" s="40">
        <v>0.51252207999999999</v>
      </c>
      <c r="P425" s="87">
        <v>2.9559271999999999E-6</v>
      </c>
      <c r="Q425" s="59">
        <v>-2.2612447770176125</v>
      </c>
      <c r="R425" s="59">
        <v>-0.43968108648272297</v>
      </c>
      <c r="S425" s="59">
        <v>0.83377636249437614</v>
      </c>
      <c r="T425" s="36">
        <v>0.92676872804150445</v>
      </c>
      <c r="U425" s="36">
        <v>1.0020729343856802</v>
      </c>
      <c r="V425" s="83" t="s">
        <v>570</v>
      </c>
    </row>
    <row r="426" spans="1:22" x14ac:dyDescent="0.25">
      <c r="A426" s="61">
        <v>66</v>
      </c>
      <c r="B426" s="61" t="s">
        <v>288</v>
      </c>
      <c r="C426" s="98" t="s">
        <v>572</v>
      </c>
      <c r="D426" s="98" t="s">
        <v>569</v>
      </c>
      <c r="E426" s="83">
        <v>272</v>
      </c>
      <c r="F426" s="84">
        <v>49.26</v>
      </c>
      <c r="G426" s="84">
        <v>469.3</v>
      </c>
      <c r="H426" s="85">
        <v>0.31290019177498396</v>
      </c>
      <c r="I426" s="86" t="s">
        <v>37</v>
      </c>
      <c r="J426" s="58" t="s">
        <v>37</v>
      </c>
      <c r="K426" s="63" t="s">
        <v>37</v>
      </c>
      <c r="L426" s="84">
        <v>3.2189999999999999</v>
      </c>
      <c r="M426" s="84">
        <v>13.61</v>
      </c>
      <c r="N426" s="85">
        <v>0.14299540951846135</v>
      </c>
      <c r="O426" s="40">
        <v>0.51284099999999999</v>
      </c>
      <c r="P426" s="87" t="s">
        <v>37</v>
      </c>
      <c r="Q426" s="59">
        <v>3.9599093317299605</v>
      </c>
      <c r="R426" s="59">
        <v>-0.27302791297172679</v>
      </c>
      <c r="S426" s="59">
        <v>5.8875041475059398</v>
      </c>
      <c r="T426" s="36">
        <v>0.66867237318946915</v>
      </c>
      <c r="U426" s="36">
        <v>0.49394171219540578</v>
      </c>
      <c r="V426" s="83" t="s">
        <v>570</v>
      </c>
    </row>
    <row r="427" spans="1:22" x14ac:dyDescent="0.25">
      <c r="A427" s="61">
        <v>67</v>
      </c>
      <c r="B427" s="61" t="s">
        <v>288</v>
      </c>
      <c r="C427" s="98" t="s">
        <v>573</v>
      </c>
      <c r="D427" s="98" t="s">
        <v>569</v>
      </c>
      <c r="E427" s="83">
        <v>272</v>
      </c>
      <c r="F427" s="84">
        <v>1.829</v>
      </c>
      <c r="G427" s="84">
        <v>142.9</v>
      </c>
      <c r="H427" s="85">
        <v>3.8154296710986704E-2</v>
      </c>
      <c r="I427" s="86" t="s">
        <v>37</v>
      </c>
      <c r="J427" s="58" t="s">
        <v>37</v>
      </c>
      <c r="K427" s="63" t="s">
        <v>37</v>
      </c>
      <c r="L427" s="84">
        <v>3.0369999999999999</v>
      </c>
      <c r="M427" s="84">
        <v>12.74</v>
      </c>
      <c r="N427" s="85">
        <v>0.1441216695954908</v>
      </c>
      <c r="O427" s="40">
        <v>0.51278900000000005</v>
      </c>
      <c r="P427" s="87" t="s">
        <v>37</v>
      </c>
      <c r="Q427" s="59">
        <v>2.9455483206475286</v>
      </c>
      <c r="R427" s="59">
        <v>-0.26730213728779462</v>
      </c>
      <c r="S427" s="59">
        <v>4.8320957063574532</v>
      </c>
      <c r="T427" s="36">
        <v>0.79355705571993662</v>
      </c>
      <c r="U427" s="36">
        <v>0.57690796180630244</v>
      </c>
      <c r="V427" s="83" t="s">
        <v>570</v>
      </c>
    </row>
    <row r="428" spans="1:22" x14ac:dyDescent="0.25">
      <c r="A428" s="61">
        <v>68</v>
      </c>
      <c r="B428" s="61" t="s">
        <v>288</v>
      </c>
      <c r="C428" s="98" t="s">
        <v>574</v>
      </c>
      <c r="D428" s="98" t="s">
        <v>569</v>
      </c>
      <c r="E428" s="83">
        <v>272</v>
      </c>
      <c r="F428" s="84">
        <v>29.75</v>
      </c>
      <c r="G428" s="84">
        <v>419.1</v>
      </c>
      <c r="H428" s="85">
        <v>0.2116076115485564</v>
      </c>
      <c r="I428" s="86">
        <v>0.70529600000000003</v>
      </c>
      <c r="J428" s="58">
        <v>1.8E-5</v>
      </c>
      <c r="K428" s="63">
        <v>0.70447838678141594</v>
      </c>
      <c r="L428" s="84">
        <v>3.7869999999999999</v>
      </c>
      <c r="M428" s="84">
        <v>16.22</v>
      </c>
      <c r="N428" s="85">
        <v>0.14115591859047424</v>
      </c>
      <c r="O428" s="40">
        <v>0.51279600000000003</v>
      </c>
      <c r="P428" s="87">
        <v>7.9999999999999996E-6</v>
      </c>
      <c r="Q428" s="59">
        <v>3.0820969182920877</v>
      </c>
      <c r="R428" s="59">
        <v>-0.28237967162951583</v>
      </c>
      <c r="S428" s="59">
        <v>5.0747929659733515</v>
      </c>
      <c r="T428" s="36">
        <v>0.74638362795985136</v>
      </c>
      <c r="U428" s="36">
        <v>0.56574204999020961</v>
      </c>
      <c r="V428" s="83" t="s">
        <v>570</v>
      </c>
    </row>
    <row r="429" spans="1:22" x14ac:dyDescent="0.25">
      <c r="A429" s="61">
        <v>69</v>
      </c>
      <c r="B429" s="61" t="s">
        <v>288</v>
      </c>
      <c r="C429" s="98" t="s">
        <v>575</v>
      </c>
      <c r="D429" s="98" t="s">
        <v>576</v>
      </c>
      <c r="E429" s="83">
        <v>272</v>
      </c>
      <c r="F429" s="84">
        <v>5.5410000000000004</v>
      </c>
      <c r="G429" s="84">
        <v>472.8</v>
      </c>
      <c r="H429" s="85">
        <v>3.4935958121827412E-2</v>
      </c>
      <c r="I429" s="86">
        <v>0.70507299999999995</v>
      </c>
      <c r="J429" s="58">
        <v>1.4E-5</v>
      </c>
      <c r="K429" s="63">
        <v>0.70493801382934529</v>
      </c>
      <c r="L429" s="84">
        <v>3.0190000000000001</v>
      </c>
      <c r="M429" s="84">
        <v>11.56</v>
      </c>
      <c r="N429" s="85">
        <v>0.15789002292290588</v>
      </c>
      <c r="O429" s="40">
        <v>0.51274492999999999</v>
      </c>
      <c r="P429" s="87">
        <v>9.0000000000000002E-6</v>
      </c>
      <c r="Q429" s="59">
        <v>2.085877363753319</v>
      </c>
      <c r="R429" s="59">
        <v>-0.19730542489625891</v>
      </c>
      <c r="S429" s="59">
        <v>3.4794559379647261</v>
      </c>
      <c r="T429" s="36">
        <v>1.1097436477928873</v>
      </c>
      <c r="U429" s="36">
        <v>0.64718663236284735</v>
      </c>
      <c r="V429" s="83" t="s">
        <v>570</v>
      </c>
    </row>
    <row r="430" spans="1:22" x14ac:dyDescent="0.25">
      <c r="A430" s="61">
        <v>70</v>
      </c>
      <c r="B430" s="61" t="s">
        <v>288</v>
      </c>
      <c r="C430" s="98" t="s">
        <v>577</v>
      </c>
      <c r="D430" s="98" t="s">
        <v>576</v>
      </c>
      <c r="E430" s="83">
        <v>272</v>
      </c>
      <c r="F430" s="84">
        <v>7.7039999999999997</v>
      </c>
      <c r="G430" s="84">
        <v>475.6</v>
      </c>
      <c r="H430" s="85">
        <v>4.8287687132043726E-2</v>
      </c>
      <c r="I430" s="86">
        <v>0.70500399999999996</v>
      </c>
      <c r="J430" s="58">
        <v>1.7E-5</v>
      </c>
      <c r="K430" s="63">
        <v>0.7048174251835031</v>
      </c>
      <c r="L430" s="84">
        <v>2.8860000000000001</v>
      </c>
      <c r="M430" s="84">
        <v>10.28</v>
      </c>
      <c r="N430" s="85">
        <v>0.16972933218142228</v>
      </c>
      <c r="O430" s="40">
        <v>0.51278674999999996</v>
      </c>
      <c r="P430" s="87">
        <v>1.0000000000000001E-5</v>
      </c>
      <c r="Q430" s="59">
        <v>2.9016576999740806</v>
      </c>
      <c r="R430" s="59">
        <v>-0.1371157489505731</v>
      </c>
      <c r="S430" s="59">
        <v>3.8725361310398831</v>
      </c>
      <c r="T430" s="36">
        <v>1.2637140419350996</v>
      </c>
      <c r="U430" s="36">
        <v>0.58049683173043809</v>
      </c>
      <c r="V430" s="83" t="s">
        <v>570</v>
      </c>
    </row>
    <row r="431" spans="1:22" x14ac:dyDescent="0.25">
      <c r="A431" s="61">
        <v>71</v>
      </c>
      <c r="B431" s="61" t="s">
        <v>288</v>
      </c>
      <c r="C431" s="28" t="s">
        <v>578</v>
      </c>
      <c r="D431" s="93" t="s">
        <v>579</v>
      </c>
      <c r="E431" s="83">
        <v>269</v>
      </c>
      <c r="F431" s="84">
        <v>72.650000000000006</v>
      </c>
      <c r="G431" s="84">
        <v>211.5</v>
      </c>
      <c r="H431" s="85">
        <v>0.99409999999999998</v>
      </c>
      <c r="I431" s="86">
        <v>0.70987199999999995</v>
      </c>
      <c r="J431" s="58">
        <v>9.0000000000000002E-6</v>
      </c>
      <c r="K431" s="63">
        <v>0.70605399999999996</v>
      </c>
      <c r="L431" s="84">
        <v>1.68</v>
      </c>
      <c r="M431" s="84">
        <v>10.96</v>
      </c>
      <c r="N431" s="85">
        <v>9.2399999999999996E-2</v>
      </c>
      <c r="O431" s="40">
        <v>0.51261400000000001</v>
      </c>
      <c r="P431" s="87">
        <v>3.9999999999999998E-6</v>
      </c>
      <c r="Q431" s="59">
        <v>-0.46816662050086499</v>
      </c>
      <c r="R431" s="59">
        <v>-0.53024911032028477</v>
      </c>
      <c r="S431" s="59">
        <v>3.14</v>
      </c>
      <c r="T431" s="36">
        <v>0.67527947854219794</v>
      </c>
      <c r="U431" s="36">
        <v>0.78400467934554452</v>
      </c>
      <c r="V431" s="83" t="s">
        <v>580</v>
      </c>
    </row>
    <row r="432" spans="1:22" x14ac:dyDescent="0.25">
      <c r="A432" s="61">
        <v>72</v>
      </c>
      <c r="B432" s="61" t="s">
        <v>288</v>
      </c>
      <c r="C432" s="28" t="s">
        <v>581</v>
      </c>
      <c r="D432" s="93" t="s">
        <v>579</v>
      </c>
      <c r="E432" s="83">
        <v>269</v>
      </c>
      <c r="F432" s="84">
        <v>107.8</v>
      </c>
      <c r="G432" s="84">
        <v>52.4</v>
      </c>
      <c r="H432" s="85">
        <v>5.9649999999999999</v>
      </c>
      <c r="I432" s="86">
        <v>0.72938000000000003</v>
      </c>
      <c r="J432" s="58">
        <v>1.2E-5</v>
      </c>
      <c r="K432" s="63">
        <v>0.70646600000000004</v>
      </c>
      <c r="L432" s="84">
        <v>1.81</v>
      </c>
      <c r="M432" s="84">
        <v>12.24</v>
      </c>
      <c r="N432" s="85">
        <v>8.9200000000000002E-2</v>
      </c>
      <c r="O432" s="40">
        <v>0.51262300000000005</v>
      </c>
      <c r="P432" s="87">
        <v>3.9999999999999998E-6</v>
      </c>
      <c r="Q432" s="59">
        <v>-0.29260413781262429</v>
      </c>
      <c r="R432" s="59">
        <v>-0.54651753940010173</v>
      </c>
      <c r="S432" s="59">
        <v>3.42</v>
      </c>
      <c r="T432" s="36">
        <v>0.64690828334149408</v>
      </c>
      <c r="U432" s="36">
        <v>0.76069127702563666</v>
      </c>
      <c r="V432" s="83" t="s">
        <v>580</v>
      </c>
    </row>
    <row r="433" spans="1:22" x14ac:dyDescent="0.25">
      <c r="A433" s="61">
        <v>73</v>
      </c>
      <c r="B433" s="61" t="s">
        <v>288</v>
      </c>
      <c r="C433" s="28" t="s">
        <v>582</v>
      </c>
      <c r="D433" s="93" t="s">
        <v>579</v>
      </c>
      <c r="E433" s="83">
        <v>269</v>
      </c>
      <c r="F433" s="84">
        <v>93.52</v>
      </c>
      <c r="G433" s="84">
        <v>56.89</v>
      </c>
      <c r="H433" s="85">
        <v>4.7648999999999999</v>
      </c>
      <c r="I433" s="86">
        <v>0.72605900000000001</v>
      </c>
      <c r="J433" s="58">
        <v>1.0000000000000001E-5</v>
      </c>
      <c r="K433" s="63">
        <v>0.70775600000000005</v>
      </c>
      <c r="L433" s="84">
        <v>1.86</v>
      </c>
      <c r="M433" s="84">
        <v>12.27</v>
      </c>
      <c r="N433" s="85">
        <v>9.1700000000000004E-2</v>
      </c>
      <c r="O433" s="40">
        <v>0.512625</v>
      </c>
      <c r="P433" s="87">
        <v>5.0000000000000004E-6</v>
      </c>
      <c r="Q433" s="59">
        <v>-0.25359025277227332</v>
      </c>
      <c r="R433" s="59">
        <v>-0.53380782918149472</v>
      </c>
      <c r="S433" s="59">
        <v>3.36</v>
      </c>
      <c r="T433" s="36">
        <v>0.65765778278145293</v>
      </c>
      <c r="U433" s="36">
        <v>0.76451802329433849</v>
      </c>
      <c r="V433" s="83" t="s">
        <v>580</v>
      </c>
    </row>
    <row r="434" spans="1:22" x14ac:dyDescent="0.25">
      <c r="A434" s="61">
        <v>74</v>
      </c>
      <c r="B434" s="61" t="s">
        <v>288</v>
      </c>
      <c r="C434" s="28" t="s">
        <v>583</v>
      </c>
      <c r="D434" s="93" t="s">
        <v>579</v>
      </c>
      <c r="E434" s="83">
        <v>269</v>
      </c>
      <c r="F434" s="84">
        <v>102.6</v>
      </c>
      <c r="G434" s="84">
        <v>41.57</v>
      </c>
      <c r="H434" s="85">
        <v>7.1614000000000004</v>
      </c>
      <c r="I434" s="86">
        <v>0.736738</v>
      </c>
      <c r="J434" s="58">
        <v>1.2999999999999999E-5</v>
      </c>
      <c r="K434" s="63">
        <v>0.70922799999999997</v>
      </c>
      <c r="L434" s="84">
        <v>1.86</v>
      </c>
      <c r="M434" s="84">
        <v>12.11</v>
      </c>
      <c r="N434" s="85">
        <v>9.2600000000000002E-2</v>
      </c>
      <c r="O434" s="40">
        <v>0.51263000000000003</v>
      </c>
      <c r="P434" s="87">
        <v>3.0000000000000001E-6</v>
      </c>
      <c r="Q434" s="59">
        <v>-0.156055540166955</v>
      </c>
      <c r="R434" s="59">
        <v>-0.52923233350279619</v>
      </c>
      <c r="S434" s="59">
        <v>3.43</v>
      </c>
      <c r="T434" s="36">
        <v>0.65624649564841631</v>
      </c>
      <c r="U434" s="36">
        <v>0.75907700093979857</v>
      </c>
      <c r="V434" s="83" t="s">
        <v>580</v>
      </c>
    </row>
    <row r="435" spans="1:22" x14ac:dyDescent="0.25">
      <c r="A435" s="61">
        <v>75</v>
      </c>
      <c r="B435" s="61" t="s">
        <v>288</v>
      </c>
      <c r="C435" s="28" t="s">
        <v>584</v>
      </c>
      <c r="D435" s="93" t="s">
        <v>579</v>
      </c>
      <c r="E435" s="83">
        <v>269</v>
      </c>
      <c r="F435" s="84">
        <v>101</v>
      </c>
      <c r="G435" s="84">
        <v>41.2</v>
      </c>
      <c r="H435" s="85">
        <v>7.1111000000000004</v>
      </c>
      <c r="I435" s="86">
        <v>0.73390599999999995</v>
      </c>
      <c r="J435" s="58">
        <v>1.2999999999999999E-5</v>
      </c>
      <c r="K435" s="63">
        <v>0.70659000000000005</v>
      </c>
      <c r="L435" s="84">
        <v>2.04</v>
      </c>
      <c r="M435" s="84">
        <v>14.63</v>
      </c>
      <c r="N435" s="85">
        <v>8.4400000000000003E-2</v>
      </c>
      <c r="O435" s="40">
        <v>0.51261000000000001</v>
      </c>
      <c r="P435" s="87">
        <v>3.9999999999999998E-6</v>
      </c>
      <c r="Q435" s="59">
        <v>-0.54619439058378738</v>
      </c>
      <c r="R435" s="59">
        <v>-0.57092018301982717</v>
      </c>
      <c r="S435" s="59">
        <v>3.34</v>
      </c>
      <c r="T435" s="36">
        <v>0.6382385964449151</v>
      </c>
      <c r="U435" s="36">
        <v>0.76793696939197764</v>
      </c>
      <c r="V435" s="83" t="s">
        <v>580</v>
      </c>
    </row>
    <row r="436" spans="1:22" x14ac:dyDescent="0.25">
      <c r="A436" s="61">
        <v>76</v>
      </c>
      <c r="B436" s="61" t="s">
        <v>288</v>
      </c>
      <c r="C436" s="98" t="s">
        <v>585</v>
      </c>
      <c r="D436" s="101" t="s">
        <v>586</v>
      </c>
      <c r="E436" s="83">
        <v>290</v>
      </c>
      <c r="F436" s="84">
        <v>29.8</v>
      </c>
      <c r="G436" s="84">
        <v>469</v>
      </c>
      <c r="H436" s="85">
        <v>0.18379999999999999</v>
      </c>
      <c r="I436" s="86">
        <v>0.70495099999999999</v>
      </c>
      <c r="J436" s="58">
        <v>1.0000000000000001E-5</v>
      </c>
      <c r="K436" s="63">
        <v>0.70419299999999996</v>
      </c>
      <c r="L436" s="84">
        <v>5.67</v>
      </c>
      <c r="M436" s="84">
        <v>24.8</v>
      </c>
      <c r="N436" s="85">
        <v>0.13819999999999999</v>
      </c>
      <c r="O436" s="40">
        <v>0.51279399999999997</v>
      </c>
      <c r="P436" s="87">
        <v>6.9999999999999999E-6</v>
      </c>
      <c r="Q436" s="59">
        <v>3.0430830332495162</v>
      </c>
      <c r="R436" s="59">
        <v>-0.29740721911540424</v>
      </c>
      <c r="S436" s="59">
        <v>5.21</v>
      </c>
      <c r="T436" s="36">
        <v>0.72119493996382222</v>
      </c>
      <c r="U436" s="36">
        <v>0.63009065292205901</v>
      </c>
      <c r="V436" s="83" t="s">
        <v>587</v>
      </c>
    </row>
    <row r="437" spans="1:22" x14ac:dyDescent="0.25">
      <c r="A437" s="61">
        <v>77</v>
      </c>
      <c r="B437" s="61" t="s">
        <v>288</v>
      </c>
      <c r="C437" s="98" t="s">
        <v>588</v>
      </c>
      <c r="D437" s="101" t="s">
        <v>586</v>
      </c>
      <c r="E437" s="83">
        <v>290</v>
      </c>
      <c r="F437" s="84">
        <v>70.099999999999994</v>
      </c>
      <c r="G437" s="84">
        <v>531</v>
      </c>
      <c r="H437" s="85">
        <v>0.38190000000000002</v>
      </c>
      <c r="I437" s="86">
        <v>0.70663699999999996</v>
      </c>
      <c r="J437" s="58">
        <v>1.1E-5</v>
      </c>
      <c r="K437" s="63">
        <v>0.70506100000000005</v>
      </c>
      <c r="L437" s="84">
        <v>5.03</v>
      </c>
      <c r="M437" s="84">
        <v>21.2</v>
      </c>
      <c r="N437" s="85">
        <v>0.1434</v>
      </c>
      <c r="O437" s="40">
        <v>0.51275300000000001</v>
      </c>
      <c r="P437" s="87">
        <v>7.9999999999999996E-6</v>
      </c>
      <c r="Q437" s="59">
        <v>2.2432983898967862</v>
      </c>
      <c r="R437" s="59">
        <v>-0.27097102186070166</v>
      </c>
      <c r="S437" s="59">
        <v>4.22</v>
      </c>
      <c r="T437" s="36">
        <v>0.86351096036332642</v>
      </c>
      <c r="U437" s="36">
        <v>0.71118491719365862</v>
      </c>
      <c r="V437" s="83" t="s">
        <v>587</v>
      </c>
    </row>
    <row r="438" spans="1:22" x14ac:dyDescent="0.25">
      <c r="A438" s="61">
        <v>78</v>
      </c>
      <c r="B438" s="61" t="s">
        <v>288</v>
      </c>
      <c r="C438" s="98" t="s">
        <v>589</v>
      </c>
      <c r="D438" s="101" t="s">
        <v>586</v>
      </c>
      <c r="E438" s="83">
        <v>290</v>
      </c>
      <c r="F438" s="84">
        <v>76.2</v>
      </c>
      <c r="G438" s="84">
        <v>535</v>
      </c>
      <c r="H438" s="85">
        <v>0.41199999999999998</v>
      </c>
      <c r="I438" s="86">
        <v>0.70667500000000005</v>
      </c>
      <c r="J438" s="58">
        <v>1.2E-5</v>
      </c>
      <c r="K438" s="63">
        <v>0.70497500000000002</v>
      </c>
      <c r="L438" s="84">
        <v>5.38</v>
      </c>
      <c r="M438" s="84">
        <v>22.1</v>
      </c>
      <c r="N438" s="85">
        <v>0.1472</v>
      </c>
      <c r="O438" s="40">
        <v>0.51274200000000003</v>
      </c>
      <c r="P438" s="87">
        <v>1.0000000000000001E-5</v>
      </c>
      <c r="Q438" s="59">
        <v>2.0287220221670843</v>
      </c>
      <c r="R438" s="59">
        <v>-0.25165226232841897</v>
      </c>
      <c r="S438" s="59">
        <v>3.86</v>
      </c>
      <c r="T438" s="36">
        <v>0.93807164640906227</v>
      </c>
      <c r="U438" s="36">
        <v>0.74020917268628184</v>
      </c>
      <c r="V438" s="83" t="s">
        <v>587</v>
      </c>
    </row>
    <row r="439" spans="1:22" x14ac:dyDescent="0.25">
      <c r="A439" s="61">
        <v>79</v>
      </c>
      <c r="B439" s="61" t="s">
        <v>288</v>
      </c>
      <c r="C439" s="98" t="s">
        <v>590</v>
      </c>
      <c r="D439" s="101" t="s">
        <v>586</v>
      </c>
      <c r="E439" s="83">
        <v>290</v>
      </c>
      <c r="F439" s="84">
        <v>22.5</v>
      </c>
      <c r="G439" s="84">
        <v>232</v>
      </c>
      <c r="H439" s="85">
        <v>0.28050000000000003</v>
      </c>
      <c r="I439" s="86">
        <v>0.70611199999999996</v>
      </c>
      <c r="J439" s="58">
        <v>1.1E-5</v>
      </c>
      <c r="K439" s="63">
        <v>0.704955</v>
      </c>
      <c r="L439" s="84">
        <v>7.8</v>
      </c>
      <c r="M439" s="84">
        <v>32.9</v>
      </c>
      <c r="N439" s="85">
        <v>0.14330000000000001</v>
      </c>
      <c r="O439" s="40">
        <v>0.51277300000000003</v>
      </c>
      <c r="P439" s="87">
        <v>9.0000000000000002E-6</v>
      </c>
      <c r="Q439" s="59">
        <v>2.6334372403136186</v>
      </c>
      <c r="R439" s="59">
        <v>-0.27147941026944589</v>
      </c>
      <c r="S439" s="59">
        <v>4.6100000000000003</v>
      </c>
      <c r="T439" s="36">
        <v>0.81896045154201402</v>
      </c>
      <c r="U439" s="36">
        <v>0.67900555094693904</v>
      </c>
      <c r="V439" s="83" t="s">
        <v>587</v>
      </c>
    </row>
    <row r="440" spans="1:22" x14ac:dyDescent="0.25">
      <c r="A440" s="61">
        <v>80</v>
      </c>
      <c r="B440" s="61" t="s">
        <v>288</v>
      </c>
      <c r="C440" s="98" t="s">
        <v>591</v>
      </c>
      <c r="D440" s="29" t="s">
        <v>592</v>
      </c>
      <c r="E440" s="83">
        <v>300</v>
      </c>
      <c r="F440" s="84">
        <v>0.873</v>
      </c>
      <c r="G440" s="84">
        <v>43.2</v>
      </c>
      <c r="H440" s="85">
        <v>5.8500000000000003E-2</v>
      </c>
      <c r="I440" s="86">
        <v>0.70560599999999996</v>
      </c>
      <c r="J440" s="58">
        <v>1.1E-5</v>
      </c>
      <c r="K440" s="63">
        <v>0.70535999999999999</v>
      </c>
      <c r="L440" s="84">
        <v>2.62</v>
      </c>
      <c r="M440" s="84">
        <v>14</v>
      </c>
      <c r="N440" s="85">
        <v>0.11310000000000001</v>
      </c>
      <c r="O440" s="40">
        <v>0.51258199999999998</v>
      </c>
      <c r="P440" s="87">
        <v>6.9999999999999999E-6</v>
      </c>
      <c r="Q440" s="59">
        <v>-1.092388781168685</v>
      </c>
      <c r="R440" s="59">
        <v>-0.42501270971021865</v>
      </c>
      <c r="S440" s="59">
        <v>2.11</v>
      </c>
      <c r="T440" s="36">
        <v>0.86260362365454213</v>
      </c>
      <c r="U440" s="36">
        <v>0.89141444137645309</v>
      </c>
      <c r="V440" s="83" t="s">
        <v>593</v>
      </c>
    </row>
    <row r="441" spans="1:22" x14ac:dyDescent="0.25">
      <c r="A441" s="61">
        <v>81</v>
      </c>
      <c r="B441" s="61" t="s">
        <v>288</v>
      </c>
      <c r="C441" s="98" t="s">
        <v>594</v>
      </c>
      <c r="D441" s="29" t="s">
        <v>592</v>
      </c>
      <c r="E441" s="83">
        <v>300</v>
      </c>
      <c r="F441" s="84">
        <v>4.99</v>
      </c>
      <c r="G441" s="84">
        <v>107</v>
      </c>
      <c r="H441" s="85">
        <v>0.13489999999999999</v>
      </c>
      <c r="I441" s="86">
        <v>0.70573600000000003</v>
      </c>
      <c r="J441" s="58">
        <v>9.0000000000000002E-6</v>
      </c>
      <c r="K441" s="63">
        <v>0.70516000000000001</v>
      </c>
      <c r="L441" s="84">
        <v>2.09</v>
      </c>
      <c r="M441" s="84">
        <v>13.6</v>
      </c>
      <c r="N441" s="85">
        <v>9.2899999999999996E-2</v>
      </c>
      <c r="O441" s="40">
        <v>0.51255899999999999</v>
      </c>
      <c r="P441" s="87">
        <v>7.9999999999999996E-6</v>
      </c>
      <c r="Q441" s="59">
        <v>-1.541048459147154</v>
      </c>
      <c r="R441" s="59">
        <v>-0.52770716827656328</v>
      </c>
      <c r="S441" s="59">
        <v>2.44</v>
      </c>
      <c r="T441" s="36">
        <v>0.7474815228084567</v>
      </c>
      <c r="U441" s="36">
        <v>0.86487484644334156</v>
      </c>
      <c r="V441" s="83" t="s">
        <v>593</v>
      </c>
    </row>
    <row r="442" spans="1:22" x14ac:dyDescent="0.25">
      <c r="A442" s="61">
        <v>82</v>
      </c>
      <c r="B442" s="61" t="s">
        <v>288</v>
      </c>
      <c r="C442" s="98" t="s">
        <v>595</v>
      </c>
      <c r="D442" s="29" t="s">
        <v>592</v>
      </c>
      <c r="E442" s="83">
        <v>300</v>
      </c>
      <c r="F442" s="84">
        <v>3.35</v>
      </c>
      <c r="G442" s="84">
        <v>83.5</v>
      </c>
      <c r="H442" s="85">
        <v>0.11609999999999999</v>
      </c>
      <c r="I442" s="86">
        <v>0.70561799999999997</v>
      </c>
      <c r="J442" s="58">
        <v>1.2E-5</v>
      </c>
      <c r="K442" s="63">
        <v>0.70511999999999997</v>
      </c>
      <c r="L442" s="84">
        <v>2.1800000000000002</v>
      </c>
      <c r="M442" s="84">
        <v>13.8</v>
      </c>
      <c r="N442" s="85">
        <v>9.5500000000000002E-2</v>
      </c>
      <c r="O442" s="40">
        <v>0.51255099999999998</v>
      </c>
      <c r="P442" s="87">
        <v>6.0000000000000002E-6</v>
      </c>
      <c r="Q442" s="59">
        <v>-1.697103999314109</v>
      </c>
      <c r="R442" s="59">
        <v>-0.51448906964921204</v>
      </c>
      <c r="S442" s="59">
        <v>2.1800000000000002</v>
      </c>
      <c r="T442" s="36">
        <v>0.77422482556717132</v>
      </c>
      <c r="U442" s="36">
        <v>0.88573943372481578</v>
      </c>
      <c r="V442" s="83" t="s">
        <v>593</v>
      </c>
    </row>
    <row r="443" spans="1:22" x14ac:dyDescent="0.25">
      <c r="A443" s="61">
        <v>83</v>
      </c>
      <c r="B443" s="61" t="s">
        <v>288</v>
      </c>
      <c r="C443" s="98" t="s">
        <v>596</v>
      </c>
      <c r="D443" s="29" t="s">
        <v>592</v>
      </c>
      <c r="E443" s="83">
        <v>300</v>
      </c>
      <c r="F443" s="84">
        <v>7.11</v>
      </c>
      <c r="G443" s="84">
        <v>102</v>
      </c>
      <c r="H443" s="85">
        <v>0.2016</v>
      </c>
      <c r="I443" s="86">
        <v>0.70600700000000005</v>
      </c>
      <c r="J443" s="58">
        <v>1.5E-5</v>
      </c>
      <c r="K443" s="63">
        <v>0.70515000000000005</v>
      </c>
      <c r="L443" s="84">
        <v>2.06</v>
      </c>
      <c r="M443" s="84">
        <v>12.8</v>
      </c>
      <c r="N443" s="85">
        <v>9.7299999999999998E-2</v>
      </c>
      <c r="O443" s="40">
        <v>0.51258099999999995</v>
      </c>
      <c r="P443" s="87">
        <v>6.9999999999999999E-6</v>
      </c>
      <c r="Q443" s="59">
        <v>-1.1118957236899707</v>
      </c>
      <c r="R443" s="59">
        <v>-0.50533807829181498</v>
      </c>
      <c r="S443" s="59">
        <v>2.7</v>
      </c>
      <c r="T443" s="36">
        <v>0.7469082247232528</v>
      </c>
      <c r="U443" s="36">
        <v>0.84360532955832335</v>
      </c>
      <c r="V443" s="83" t="s">
        <v>593</v>
      </c>
    </row>
    <row r="444" spans="1:22" x14ac:dyDescent="0.25">
      <c r="A444" s="61">
        <v>84</v>
      </c>
      <c r="B444" s="61" t="s">
        <v>288</v>
      </c>
      <c r="C444" s="98" t="s">
        <v>597</v>
      </c>
      <c r="D444" s="29" t="s">
        <v>592</v>
      </c>
      <c r="E444" s="83">
        <v>300</v>
      </c>
      <c r="F444" s="84">
        <v>2.63</v>
      </c>
      <c r="G444" s="84">
        <v>68.099999999999994</v>
      </c>
      <c r="H444" s="85">
        <v>0.11169999999999999</v>
      </c>
      <c r="I444" s="86">
        <v>0.70566200000000001</v>
      </c>
      <c r="J444" s="58">
        <v>1.9000000000000001E-5</v>
      </c>
      <c r="K444" s="63">
        <v>0.70518999999999998</v>
      </c>
      <c r="L444" s="84">
        <v>2.34</v>
      </c>
      <c r="M444" s="84">
        <v>16.2</v>
      </c>
      <c r="N444" s="85">
        <v>8.7300000000000003E-2</v>
      </c>
      <c r="O444" s="40">
        <v>0.51256100000000004</v>
      </c>
      <c r="P444" s="87">
        <v>6.9999999999999999E-6</v>
      </c>
      <c r="Q444" s="59">
        <v>-1.5020345741045826</v>
      </c>
      <c r="R444" s="59">
        <v>-0.55617691916624301</v>
      </c>
      <c r="S444" s="59">
        <v>2.69</v>
      </c>
      <c r="T444" s="36">
        <v>0.71197818720207806</v>
      </c>
      <c r="U444" s="36">
        <v>0.84417973230631849</v>
      </c>
      <c r="V444" s="83" t="s">
        <v>593</v>
      </c>
    </row>
    <row r="445" spans="1:22" x14ac:dyDescent="0.25">
      <c r="A445" s="61">
        <v>85</v>
      </c>
      <c r="B445" s="61" t="s">
        <v>288</v>
      </c>
      <c r="C445" s="65" t="s">
        <v>598</v>
      </c>
      <c r="D445" s="65" t="s">
        <v>382</v>
      </c>
      <c r="E445" s="83">
        <v>291</v>
      </c>
      <c r="F445" s="84">
        <v>197</v>
      </c>
      <c r="G445" s="84">
        <v>41.1</v>
      </c>
      <c r="H445" s="85">
        <v>13.943899999999999</v>
      </c>
      <c r="I445" s="86">
        <v>0.76337200000000005</v>
      </c>
      <c r="J445" s="58">
        <v>1.1E-5</v>
      </c>
      <c r="K445" s="63">
        <v>0.70562999999999998</v>
      </c>
      <c r="L445" s="84">
        <v>9.3699999999999992</v>
      </c>
      <c r="M445" s="84">
        <v>45.6</v>
      </c>
      <c r="N445" s="85">
        <v>0.1242</v>
      </c>
      <c r="O445" s="40">
        <v>0.51275499999999996</v>
      </c>
      <c r="P445" s="87">
        <v>9.0000000000000002E-6</v>
      </c>
      <c r="Q445" s="59">
        <v>2.2823122749371372</v>
      </c>
      <c r="R445" s="59">
        <v>-0.36858159633960352</v>
      </c>
      <c r="S445" s="59">
        <v>4.9800000000000004</v>
      </c>
      <c r="T445" s="36">
        <v>0.6748529462692392</v>
      </c>
      <c r="U445" s="36">
        <v>0.6499618781878288</v>
      </c>
      <c r="V445" s="83" t="s">
        <v>599</v>
      </c>
    </row>
    <row r="446" spans="1:22" x14ac:dyDescent="0.25">
      <c r="A446" s="61">
        <v>86</v>
      </c>
      <c r="B446" s="61" t="s">
        <v>288</v>
      </c>
      <c r="C446" s="65" t="s">
        <v>600</v>
      </c>
      <c r="D446" s="65" t="s">
        <v>382</v>
      </c>
      <c r="E446" s="83">
        <v>291</v>
      </c>
      <c r="F446" s="84">
        <v>306</v>
      </c>
      <c r="G446" s="84">
        <v>42.8</v>
      </c>
      <c r="H446" s="85">
        <v>20.856000000000002</v>
      </c>
      <c r="I446" s="86">
        <v>0.79142299999999999</v>
      </c>
      <c r="J446" s="58">
        <v>9.0000000000000002E-6</v>
      </c>
      <c r="K446" s="63">
        <v>0.70506000000000002</v>
      </c>
      <c r="L446" s="84">
        <v>14.5</v>
      </c>
      <c r="M446" s="84">
        <v>65.2</v>
      </c>
      <c r="N446" s="85">
        <v>0.13450000000000001</v>
      </c>
      <c r="O446" s="40">
        <v>0.51275800000000005</v>
      </c>
      <c r="P446" s="87">
        <v>7.9999999999999996E-6</v>
      </c>
      <c r="Q446" s="59">
        <v>2.3408331025009943</v>
      </c>
      <c r="R446" s="59">
        <v>-0.31621759023894258</v>
      </c>
      <c r="S446" s="59">
        <v>4.66</v>
      </c>
      <c r="T446" s="36">
        <v>0.75684327864959933</v>
      </c>
      <c r="U446" s="36">
        <v>0.67645862165252701</v>
      </c>
      <c r="V446" s="83" t="s">
        <v>599</v>
      </c>
    </row>
    <row r="447" spans="1:22" x14ac:dyDescent="0.25">
      <c r="A447" s="61">
        <v>87</v>
      </c>
      <c r="B447" s="61" t="s">
        <v>288</v>
      </c>
      <c r="C447" s="65" t="s">
        <v>601</v>
      </c>
      <c r="D447" s="65" t="s">
        <v>382</v>
      </c>
      <c r="E447" s="83">
        <v>291</v>
      </c>
      <c r="F447" s="84">
        <v>75.099999999999994</v>
      </c>
      <c r="G447" s="84">
        <v>64.8</v>
      </c>
      <c r="H447" s="85">
        <v>3.3569</v>
      </c>
      <c r="I447" s="86">
        <v>0.71916500000000005</v>
      </c>
      <c r="J447" s="58">
        <v>6.9999999999999999E-6</v>
      </c>
      <c r="K447" s="63">
        <v>0.70526</v>
      </c>
      <c r="L447" s="84">
        <v>10.5</v>
      </c>
      <c r="M447" s="84">
        <v>54.7</v>
      </c>
      <c r="N447" s="85">
        <v>0.11609999999999999</v>
      </c>
      <c r="O447" s="40">
        <v>0.51274699999999995</v>
      </c>
      <c r="P447" s="87">
        <v>1.0000000000000001E-5</v>
      </c>
      <c r="Q447" s="59">
        <v>2.1262567347712924</v>
      </c>
      <c r="R447" s="59">
        <v>-0.40976105744789026</v>
      </c>
      <c r="S447" s="59">
        <v>5.13</v>
      </c>
      <c r="T447" s="36">
        <v>0.63135179945640285</v>
      </c>
      <c r="U447" s="36">
        <v>0.63811551627551077</v>
      </c>
      <c r="V447" s="83" t="s">
        <v>599</v>
      </c>
    </row>
    <row r="448" spans="1:22" x14ac:dyDescent="0.25">
      <c r="A448" s="61">
        <v>88</v>
      </c>
      <c r="B448" s="61" t="s">
        <v>288</v>
      </c>
      <c r="C448" s="65" t="s">
        <v>602</v>
      </c>
      <c r="D448" s="65" t="s">
        <v>603</v>
      </c>
      <c r="E448" s="83">
        <v>300</v>
      </c>
      <c r="F448" s="84">
        <v>52.3</v>
      </c>
      <c r="G448" s="84">
        <v>160</v>
      </c>
      <c r="H448" s="85">
        <v>0.94589999999999996</v>
      </c>
      <c r="I448" s="86">
        <v>0.70922499999999999</v>
      </c>
      <c r="J448" s="58">
        <v>1.1E-5</v>
      </c>
      <c r="K448" s="63">
        <v>0.70518999999999998</v>
      </c>
      <c r="L448" s="84">
        <v>5.19</v>
      </c>
      <c r="M448" s="84">
        <v>22.3</v>
      </c>
      <c r="N448" s="85">
        <v>0.14069999999999999</v>
      </c>
      <c r="O448" s="40">
        <v>0.51277899999999998</v>
      </c>
      <c r="P448" s="87">
        <v>1.1E-5</v>
      </c>
      <c r="Q448" s="59">
        <v>2.7504788954368919</v>
      </c>
      <c r="R448" s="59">
        <v>-0.28469750889679724</v>
      </c>
      <c r="S448" s="59">
        <v>4.9000000000000004</v>
      </c>
      <c r="T448" s="36">
        <v>0.77724960294239998</v>
      </c>
      <c r="U448" s="36">
        <v>0.66394400286667687</v>
      </c>
      <c r="V448" s="83" t="s">
        <v>604</v>
      </c>
    </row>
    <row r="449" spans="1:22" x14ac:dyDescent="0.25">
      <c r="A449" s="61">
        <v>89</v>
      </c>
      <c r="B449" s="61" t="s">
        <v>288</v>
      </c>
      <c r="C449" s="65" t="s">
        <v>605</v>
      </c>
      <c r="D449" s="65" t="s">
        <v>603</v>
      </c>
      <c r="E449" s="83">
        <v>300</v>
      </c>
      <c r="F449" s="84">
        <v>38.1</v>
      </c>
      <c r="G449" s="84">
        <v>218</v>
      </c>
      <c r="H449" s="85">
        <v>0.50570000000000004</v>
      </c>
      <c r="I449" s="86">
        <v>0.70779400000000003</v>
      </c>
      <c r="J449" s="58">
        <v>1.1E-5</v>
      </c>
      <c r="K449" s="63">
        <v>0.70564000000000004</v>
      </c>
      <c r="L449" s="84">
        <v>5.57</v>
      </c>
      <c r="M449" s="84">
        <v>24.1</v>
      </c>
      <c r="N449" s="85">
        <v>0.13969999999999999</v>
      </c>
      <c r="O449" s="40">
        <v>0.51276999999999995</v>
      </c>
      <c r="P449" s="87">
        <v>6.0000000000000002E-6</v>
      </c>
      <c r="Q449" s="59">
        <v>2.5749164127497615</v>
      </c>
      <c r="R449" s="59">
        <v>-0.2897813929842401</v>
      </c>
      <c r="S449" s="59">
        <v>4.76</v>
      </c>
      <c r="T449" s="36">
        <v>0.78529670566032139</v>
      </c>
      <c r="U449" s="36">
        <v>0.67516024974936373</v>
      </c>
      <c r="V449" s="83" t="s">
        <v>604</v>
      </c>
    </row>
    <row r="450" spans="1:22" x14ac:dyDescent="0.25">
      <c r="A450" s="61">
        <v>90</v>
      </c>
      <c r="B450" s="61" t="s">
        <v>288</v>
      </c>
      <c r="C450" s="65" t="s">
        <v>606</v>
      </c>
      <c r="D450" s="65" t="s">
        <v>603</v>
      </c>
      <c r="E450" s="83">
        <v>300</v>
      </c>
      <c r="F450" s="84">
        <v>33</v>
      </c>
      <c r="G450" s="84">
        <v>231</v>
      </c>
      <c r="H450" s="85">
        <v>0.4133</v>
      </c>
      <c r="I450" s="86">
        <v>0.70762199999999997</v>
      </c>
      <c r="J450" s="58">
        <v>1.1E-5</v>
      </c>
      <c r="K450" s="63">
        <v>0.70586000000000004</v>
      </c>
      <c r="L450" s="84">
        <v>4.88</v>
      </c>
      <c r="M450" s="84">
        <v>21.1</v>
      </c>
      <c r="N450" s="85">
        <v>0.13980000000000001</v>
      </c>
      <c r="O450" s="40">
        <v>0.51275999999999999</v>
      </c>
      <c r="P450" s="87">
        <v>6.0000000000000002E-6</v>
      </c>
      <c r="Q450" s="59">
        <v>2.3798469875413453</v>
      </c>
      <c r="R450" s="59">
        <v>-0.28927300457549565</v>
      </c>
      <c r="S450" s="59">
        <v>4.5599999999999996</v>
      </c>
      <c r="T450" s="36">
        <v>0.80699865952211547</v>
      </c>
      <c r="U450" s="36">
        <v>0.691412919086412</v>
      </c>
      <c r="V450" s="83" t="s">
        <v>604</v>
      </c>
    </row>
    <row r="451" spans="1:22" x14ac:dyDescent="0.25">
      <c r="A451" s="61">
        <v>91</v>
      </c>
      <c r="B451" s="61" t="s">
        <v>288</v>
      </c>
      <c r="C451" s="65" t="s">
        <v>607</v>
      </c>
      <c r="D451" s="65" t="s">
        <v>603</v>
      </c>
      <c r="E451" s="83">
        <v>300</v>
      </c>
      <c r="F451" s="84">
        <v>8.02</v>
      </c>
      <c r="G451" s="84">
        <v>96.4</v>
      </c>
      <c r="H451" s="85">
        <v>0.2407</v>
      </c>
      <c r="I451" s="86">
        <v>0.70622700000000005</v>
      </c>
      <c r="J451" s="58">
        <v>1.1E-5</v>
      </c>
      <c r="K451" s="63">
        <v>0.70520000000000005</v>
      </c>
      <c r="L451" s="84">
        <v>6.2</v>
      </c>
      <c r="M451" s="84">
        <v>28.3</v>
      </c>
      <c r="N451" s="85">
        <v>0.13250000000000001</v>
      </c>
      <c r="O451" s="40">
        <v>0.51274399999999998</v>
      </c>
      <c r="P451" s="87">
        <v>9.0000000000000002E-6</v>
      </c>
      <c r="Q451" s="59">
        <v>2.0677359072074353</v>
      </c>
      <c r="R451" s="59">
        <v>-0.32638535841382821</v>
      </c>
      <c r="S451" s="59">
        <v>4.53</v>
      </c>
      <c r="T451" s="36">
        <v>0.76449934148503373</v>
      </c>
      <c r="U451" s="36">
        <v>0.6940640576314252</v>
      </c>
      <c r="V451" s="83" t="s">
        <v>604</v>
      </c>
    </row>
    <row r="452" spans="1:22" x14ac:dyDescent="0.25">
      <c r="A452" s="61">
        <v>92</v>
      </c>
      <c r="B452" s="61" t="s">
        <v>288</v>
      </c>
      <c r="C452" s="65" t="s">
        <v>608</v>
      </c>
      <c r="D452" s="65" t="s">
        <v>276</v>
      </c>
      <c r="E452" s="83">
        <v>296</v>
      </c>
      <c r="F452" s="84">
        <v>28.3</v>
      </c>
      <c r="G452" s="84">
        <v>637</v>
      </c>
      <c r="H452" s="85">
        <v>0.12864282574568289</v>
      </c>
      <c r="I452" s="86">
        <v>0.70503099999999996</v>
      </c>
      <c r="J452" s="58">
        <v>1.1E-5</v>
      </c>
      <c r="K452" s="63">
        <v>0.70448915052169481</v>
      </c>
      <c r="L452" s="84">
        <v>12</v>
      </c>
      <c r="M452" s="84">
        <v>62</v>
      </c>
      <c r="N452" s="85">
        <v>0.1170116129032258</v>
      </c>
      <c r="O452" s="40">
        <v>0.51271299999999997</v>
      </c>
      <c r="P452" s="87">
        <v>7.9999999999999996E-6</v>
      </c>
      <c r="Q452" s="59">
        <v>1.463020689060901</v>
      </c>
      <c r="R452" s="59">
        <v>-0.40512652311527309</v>
      </c>
      <c r="S452" s="59">
        <v>4.5125430456471882</v>
      </c>
      <c r="T452" s="36">
        <v>0.69095064037742648</v>
      </c>
      <c r="U452" s="36">
        <v>0.69503289373436461</v>
      </c>
      <c r="V452" s="83" t="s">
        <v>451</v>
      </c>
    </row>
    <row r="453" spans="1:22" x14ac:dyDescent="0.25">
      <c r="A453" s="61">
        <v>93</v>
      </c>
      <c r="B453" s="61" t="s">
        <v>288</v>
      </c>
      <c r="C453" s="65" t="s">
        <v>609</v>
      </c>
      <c r="D453" s="65" t="s">
        <v>276</v>
      </c>
      <c r="E453" s="83">
        <v>296</v>
      </c>
      <c r="F453" s="84">
        <v>60.7</v>
      </c>
      <c r="G453" s="84">
        <v>289</v>
      </c>
      <c r="H453" s="85">
        <v>0.60817619377162624</v>
      </c>
      <c r="I453" s="86">
        <v>0.70712900000000001</v>
      </c>
      <c r="J453" s="58">
        <v>1.5E-5</v>
      </c>
      <c r="K453" s="63">
        <v>0.70456733399645421</v>
      </c>
      <c r="L453" s="84">
        <v>7.2</v>
      </c>
      <c r="M453" s="84">
        <v>35.6</v>
      </c>
      <c r="N453" s="85">
        <v>0.12227056179775281</v>
      </c>
      <c r="O453" s="40">
        <v>0.51272499999999999</v>
      </c>
      <c r="P453" s="87">
        <v>1.0000000000000001E-5</v>
      </c>
      <c r="Q453" s="59">
        <v>1.6971039993118886</v>
      </c>
      <c r="R453" s="59">
        <v>-0.3783906365137123</v>
      </c>
      <c r="S453" s="59">
        <v>4.5478702896351031</v>
      </c>
      <c r="T453" s="36">
        <v>0.71066764046722142</v>
      </c>
      <c r="U453" s="36">
        <v>0.69214856378676926</v>
      </c>
      <c r="V453" s="83" t="s">
        <v>451</v>
      </c>
    </row>
    <row r="454" spans="1:22" x14ac:dyDescent="0.25">
      <c r="A454" s="61">
        <v>94</v>
      </c>
      <c r="B454" s="61" t="s">
        <v>288</v>
      </c>
      <c r="C454" s="65" t="s">
        <v>610</v>
      </c>
      <c r="D454" s="65" t="s">
        <v>276</v>
      </c>
      <c r="E454" s="83">
        <v>296</v>
      </c>
      <c r="F454" s="84">
        <v>61.3</v>
      </c>
      <c r="G454" s="84">
        <v>311</v>
      </c>
      <c r="H454" s="85">
        <v>0.57074045016077168</v>
      </c>
      <c r="I454" s="86">
        <v>0.70693300000000003</v>
      </c>
      <c r="J454" s="58">
        <v>1.1E-5</v>
      </c>
      <c r="K454" s="63">
        <v>0.70452901506438737</v>
      </c>
      <c r="L454" s="84">
        <v>7.52</v>
      </c>
      <c r="M454" s="84">
        <v>38.6</v>
      </c>
      <c r="N454" s="85">
        <v>0.11777956476683937</v>
      </c>
      <c r="O454" s="40">
        <v>0.512714</v>
      </c>
      <c r="P454" s="87">
        <v>1.1E-5</v>
      </c>
      <c r="Q454" s="59">
        <v>1.4825276315844071</v>
      </c>
      <c r="R454" s="59">
        <v>-0.40122234485592601</v>
      </c>
      <c r="S454" s="59">
        <v>4.5030151405422991</v>
      </c>
      <c r="T454" s="36">
        <v>0.69489127319092536</v>
      </c>
      <c r="U454" s="36">
        <v>0.69581080024016151</v>
      </c>
      <c r="V454" s="83" t="s">
        <v>451</v>
      </c>
    </row>
    <row r="455" spans="1:22" x14ac:dyDescent="0.25">
      <c r="A455" s="61">
        <v>95</v>
      </c>
      <c r="B455" s="61" t="s">
        <v>288</v>
      </c>
      <c r="C455" s="65" t="s">
        <v>611</v>
      </c>
      <c r="D455" s="65" t="s">
        <v>276</v>
      </c>
      <c r="E455" s="83">
        <v>296</v>
      </c>
      <c r="F455" s="84">
        <v>80.900000000000006</v>
      </c>
      <c r="G455" s="84">
        <v>240</v>
      </c>
      <c r="H455" s="85">
        <v>0.97605850000000005</v>
      </c>
      <c r="I455" s="86">
        <v>0.70868399999999998</v>
      </c>
      <c r="J455" s="58">
        <v>1.2E-5</v>
      </c>
      <c r="K455" s="63">
        <v>0.7045727968609623</v>
      </c>
      <c r="L455" s="84">
        <v>6.06</v>
      </c>
      <c r="M455" s="84">
        <v>34</v>
      </c>
      <c r="N455" s="85">
        <v>0.10775392941176469</v>
      </c>
      <c r="O455" s="40">
        <v>0.51282000000000005</v>
      </c>
      <c r="P455" s="87">
        <v>6.0000000000000002E-6</v>
      </c>
      <c r="Q455" s="59">
        <v>3.5502635387940629</v>
      </c>
      <c r="R455" s="59">
        <v>-0.4521915129040941</v>
      </c>
      <c r="S455" s="59">
        <v>6.9515377935558398</v>
      </c>
      <c r="T455" s="36">
        <v>0.47642570449602989</v>
      </c>
      <c r="U455" s="36">
        <v>0.49577070314089083</v>
      </c>
      <c r="V455" s="83" t="s">
        <v>451</v>
      </c>
    </row>
    <row r="456" spans="1:22" x14ac:dyDescent="0.25">
      <c r="A456" s="61">
        <v>96</v>
      </c>
      <c r="B456" s="61" t="s">
        <v>288</v>
      </c>
      <c r="C456" s="65" t="s">
        <v>612</v>
      </c>
      <c r="D456" s="65" t="s">
        <v>276</v>
      </c>
      <c r="E456" s="83">
        <v>296</v>
      </c>
      <c r="F456" s="84">
        <v>87.4</v>
      </c>
      <c r="G456" s="84">
        <v>257</v>
      </c>
      <c r="H456" s="85">
        <v>0.98472933852140077</v>
      </c>
      <c r="I456" s="86">
        <v>0.70869400000000005</v>
      </c>
      <c r="J456" s="58">
        <v>1.1E-5</v>
      </c>
      <c r="K456" s="63">
        <v>0.70454627489168775</v>
      </c>
      <c r="L456" s="84">
        <v>6.9</v>
      </c>
      <c r="M456" s="84">
        <v>35.299999999999997</v>
      </c>
      <c r="N456" s="85">
        <v>0.11817178470254959</v>
      </c>
      <c r="O456" s="40">
        <v>0.51269699999999996</v>
      </c>
      <c r="P456" s="87">
        <v>9.0000000000000002E-6</v>
      </c>
      <c r="Q456" s="59">
        <v>1.1509096087292114</v>
      </c>
      <c r="R456" s="59">
        <v>-0.39922834416599096</v>
      </c>
      <c r="S456" s="59">
        <v>4.1563126836741127</v>
      </c>
      <c r="T456" s="36">
        <v>0.72488505206668408</v>
      </c>
      <c r="U456" s="36">
        <v>0.72411465577429412</v>
      </c>
      <c r="V456" s="83" t="s">
        <v>451</v>
      </c>
    </row>
    <row r="457" spans="1:22" x14ac:dyDescent="0.25">
      <c r="A457" s="61">
        <v>97</v>
      </c>
      <c r="B457" s="61" t="s">
        <v>288</v>
      </c>
      <c r="C457" s="65" t="s">
        <v>613</v>
      </c>
      <c r="D457" s="65" t="s">
        <v>276</v>
      </c>
      <c r="E457" s="83">
        <v>296</v>
      </c>
      <c r="F457" s="84">
        <v>26.7</v>
      </c>
      <c r="G457" s="84">
        <v>706</v>
      </c>
      <c r="H457" s="85">
        <v>0.10950781869688385</v>
      </c>
      <c r="I457" s="86">
        <v>0.70494199999999996</v>
      </c>
      <c r="J457" s="58">
        <v>1.2E-5</v>
      </c>
      <c r="K457" s="63">
        <v>0.70448074804842553</v>
      </c>
      <c r="L457" s="84">
        <v>11.3</v>
      </c>
      <c r="M457" s="84">
        <v>53</v>
      </c>
      <c r="N457" s="85">
        <v>0.12889675471698114</v>
      </c>
      <c r="O457" s="40">
        <v>0.51265000000000005</v>
      </c>
      <c r="P457" s="87">
        <v>9.0000000000000002E-6</v>
      </c>
      <c r="Q457" s="59">
        <v>0.23408331025098761</v>
      </c>
      <c r="R457" s="59">
        <v>-0.34470383977132113</v>
      </c>
      <c r="S457" s="59">
        <v>2.8331060681208164</v>
      </c>
      <c r="T457" s="36">
        <v>0.90100054923396655</v>
      </c>
      <c r="U457" s="36">
        <v>0.83208955302746945</v>
      </c>
      <c r="V457" s="83" t="s">
        <v>451</v>
      </c>
    </row>
    <row r="458" spans="1:22" x14ac:dyDescent="0.25">
      <c r="A458" s="61">
        <v>98</v>
      </c>
      <c r="B458" s="61" t="s">
        <v>288</v>
      </c>
      <c r="C458" s="65" t="s">
        <v>614</v>
      </c>
      <c r="D458" s="65" t="s">
        <v>450</v>
      </c>
      <c r="E458" s="83">
        <v>296</v>
      </c>
      <c r="F458" s="84">
        <v>85.8</v>
      </c>
      <c r="G458" s="84">
        <v>76.8</v>
      </c>
      <c r="H458" s="85">
        <v>3.2370000000000001</v>
      </c>
      <c r="I458" s="86">
        <v>0.71886399999999995</v>
      </c>
      <c r="J458" s="58">
        <v>1.2E-5</v>
      </c>
      <c r="K458" s="63">
        <v>0.70518499999999995</v>
      </c>
      <c r="L458" s="84">
        <v>8.5399999999999991</v>
      </c>
      <c r="M458" s="84">
        <v>49.1</v>
      </c>
      <c r="N458" s="85">
        <v>0.105</v>
      </c>
      <c r="O458" s="40">
        <v>0.51265899999999998</v>
      </c>
      <c r="P458" s="87">
        <v>6.0000000000000002E-6</v>
      </c>
      <c r="Q458" s="59">
        <v>0.40964579293589765</v>
      </c>
      <c r="R458" s="59">
        <v>-0.46619217081850539</v>
      </c>
      <c r="S458" s="59">
        <v>3.9070121396567181</v>
      </c>
      <c r="T458" s="36">
        <v>0.69038792542790428</v>
      </c>
      <c r="U458" s="36">
        <v>0.74399566450648691</v>
      </c>
      <c r="V458" s="83" t="s">
        <v>465</v>
      </c>
    </row>
    <row r="459" spans="1:22" x14ac:dyDescent="0.25">
      <c r="A459" s="61">
        <v>99</v>
      </c>
      <c r="B459" s="61" t="s">
        <v>288</v>
      </c>
      <c r="C459" s="65" t="s">
        <v>615</v>
      </c>
      <c r="D459" s="65" t="s">
        <v>450</v>
      </c>
      <c r="E459" s="83">
        <v>296</v>
      </c>
      <c r="F459" s="84">
        <v>90</v>
      </c>
      <c r="G459" s="84">
        <v>47.7</v>
      </c>
      <c r="H459" s="85">
        <v>5.4710000000000001</v>
      </c>
      <c r="I459" s="86">
        <v>0.72762800000000005</v>
      </c>
      <c r="J459" s="58">
        <v>1.1E-5</v>
      </c>
      <c r="K459" s="63">
        <v>0.70450599999999997</v>
      </c>
      <c r="L459" s="84">
        <v>7.81</v>
      </c>
      <c r="M459" s="84">
        <v>42.1</v>
      </c>
      <c r="N459" s="85">
        <v>0.112</v>
      </c>
      <c r="O459" s="40">
        <v>0.51266999999999996</v>
      </c>
      <c r="P459" s="87">
        <v>6.0000000000000002E-6</v>
      </c>
      <c r="Q459" s="59">
        <v>0.62422216066559955</v>
      </c>
      <c r="R459" s="59">
        <v>-0.43060498220640575</v>
      </c>
      <c r="S459" s="59">
        <v>3.8569299004720392</v>
      </c>
      <c r="T459" s="36">
        <v>0.72139405889420494</v>
      </c>
      <c r="U459" s="36">
        <v>0.74808091530963872</v>
      </c>
      <c r="V459" s="83" t="s">
        <v>465</v>
      </c>
    </row>
    <row r="460" spans="1:22" x14ac:dyDescent="0.25">
      <c r="A460" s="61">
        <v>100</v>
      </c>
      <c r="B460" s="61" t="s">
        <v>288</v>
      </c>
      <c r="C460" s="65" t="s">
        <v>616</v>
      </c>
      <c r="D460" s="65" t="s">
        <v>450</v>
      </c>
      <c r="E460" s="83">
        <v>296</v>
      </c>
      <c r="F460" s="84">
        <v>89.6</v>
      </c>
      <c r="G460" s="84">
        <v>62.1</v>
      </c>
      <c r="H460" s="85">
        <v>4.1840000000000002</v>
      </c>
      <c r="I460" s="86">
        <v>0.72289099999999995</v>
      </c>
      <c r="J460" s="58">
        <v>1.1E-5</v>
      </c>
      <c r="K460" s="63">
        <v>0.705206</v>
      </c>
      <c r="L460" s="84">
        <v>8.4600000000000009</v>
      </c>
      <c r="M460" s="84">
        <v>46.6</v>
      </c>
      <c r="N460" s="85">
        <v>0.11</v>
      </c>
      <c r="O460" s="40">
        <v>0.51266500000000004</v>
      </c>
      <c r="P460" s="87">
        <v>6.0000000000000002E-6</v>
      </c>
      <c r="Q460" s="59">
        <v>0.5266874480636119</v>
      </c>
      <c r="R460" s="59">
        <v>-0.44077275038129138</v>
      </c>
      <c r="S460" s="59">
        <v>3.8500112784589646</v>
      </c>
      <c r="T460" s="36">
        <v>0.71483872545260008</v>
      </c>
      <c r="U460" s="36">
        <v>0.74987266816711395</v>
      </c>
      <c r="V460" s="83" t="s">
        <v>465</v>
      </c>
    </row>
    <row r="461" spans="1:22" x14ac:dyDescent="0.25">
      <c r="A461" s="61">
        <v>101</v>
      </c>
      <c r="B461" s="61" t="s">
        <v>288</v>
      </c>
      <c r="C461" s="65" t="s">
        <v>617</v>
      </c>
      <c r="D461" s="65" t="s">
        <v>450</v>
      </c>
      <c r="E461" s="83">
        <v>296</v>
      </c>
      <c r="F461" s="84">
        <v>66.099999999999994</v>
      </c>
      <c r="G461" s="84">
        <v>51.6</v>
      </c>
      <c r="H461" s="85">
        <v>3.706</v>
      </c>
      <c r="I461" s="86">
        <v>0.72090500000000002</v>
      </c>
      <c r="J461" s="58">
        <v>1.4E-5</v>
      </c>
      <c r="K461" s="63">
        <v>0.70524100000000001</v>
      </c>
      <c r="L461" s="84">
        <v>8.11</v>
      </c>
      <c r="M461" s="84">
        <v>43.9</v>
      </c>
      <c r="N461" s="85">
        <v>0.112</v>
      </c>
      <c r="O461" s="40">
        <v>0.51266999999999996</v>
      </c>
      <c r="P461" s="87">
        <v>6.0000000000000002E-6</v>
      </c>
      <c r="Q461" s="59">
        <v>0.62422216066559955</v>
      </c>
      <c r="R461" s="59">
        <v>-0.43060498220640575</v>
      </c>
      <c r="S461" s="59">
        <v>3.874599413999924</v>
      </c>
      <c r="T461" s="36">
        <v>0.72139405889420494</v>
      </c>
      <c r="U461" s="36">
        <v>0.74808091530963872</v>
      </c>
      <c r="V461" s="83" t="s">
        <v>465</v>
      </c>
    </row>
    <row r="462" spans="1:22" x14ac:dyDescent="0.25">
      <c r="A462" s="61">
        <v>102</v>
      </c>
      <c r="B462" s="61" t="s">
        <v>288</v>
      </c>
      <c r="C462" s="65" t="s">
        <v>618</v>
      </c>
      <c r="D462" s="65" t="s">
        <v>450</v>
      </c>
      <c r="E462" s="83">
        <v>296</v>
      </c>
      <c r="F462" s="84">
        <v>48.3</v>
      </c>
      <c r="G462" s="84">
        <v>47.5</v>
      </c>
      <c r="H462" s="85">
        <v>2.9460000000000002</v>
      </c>
      <c r="I462" s="86">
        <v>0.71754799999999996</v>
      </c>
      <c r="J462" s="58">
        <v>9.0000000000000002E-6</v>
      </c>
      <c r="K462" s="63">
        <v>0.70509699999999997</v>
      </c>
      <c r="L462" s="84">
        <v>8.43</v>
      </c>
      <c r="M462" s="84">
        <v>47.9</v>
      </c>
      <c r="N462" s="85">
        <v>0.106</v>
      </c>
      <c r="O462" s="40">
        <v>0.51266</v>
      </c>
      <c r="P462" s="87">
        <v>6.9999999999999999E-6</v>
      </c>
      <c r="Q462" s="59">
        <v>0.42915273545718335</v>
      </c>
      <c r="R462" s="59">
        <v>-0.46110828673106263</v>
      </c>
      <c r="S462" s="59">
        <v>3.8794034919109599</v>
      </c>
      <c r="T462" s="36">
        <v>0.69537961421267125</v>
      </c>
      <c r="U462" s="36">
        <v>0.74548974651791444</v>
      </c>
      <c r="V462" s="83" t="s">
        <v>465</v>
      </c>
    </row>
    <row r="463" spans="1:22" x14ac:dyDescent="0.25">
      <c r="A463" s="61">
        <v>103</v>
      </c>
      <c r="B463" s="61" t="s">
        <v>288</v>
      </c>
      <c r="C463" s="65" t="s">
        <v>619</v>
      </c>
      <c r="D463" s="65" t="s">
        <v>450</v>
      </c>
      <c r="E463" s="83">
        <v>296</v>
      </c>
      <c r="F463" s="84">
        <v>44.3</v>
      </c>
      <c r="G463" s="84">
        <v>48.6</v>
      </c>
      <c r="H463" s="85">
        <v>2.64</v>
      </c>
      <c r="I463" s="86">
        <v>0.71625700000000003</v>
      </c>
      <c r="J463" s="58">
        <v>1.2999999999999999E-5</v>
      </c>
      <c r="K463" s="63">
        <v>0.70510200000000001</v>
      </c>
      <c r="L463" s="84">
        <v>8.67</v>
      </c>
      <c r="M463" s="84">
        <v>50.3</v>
      </c>
      <c r="N463" s="85">
        <v>0.104</v>
      </c>
      <c r="O463" s="40">
        <v>0.51266199999999995</v>
      </c>
      <c r="P463" s="87">
        <v>6.9999999999999999E-6</v>
      </c>
      <c r="Q463" s="59">
        <v>0.46816662049753432</v>
      </c>
      <c r="R463" s="59">
        <v>-0.47127605490594826</v>
      </c>
      <c r="S463" s="59">
        <v>4.0013651704162712</v>
      </c>
      <c r="T463" s="36">
        <v>0.67992655595172091</v>
      </c>
      <c r="U463" s="36">
        <v>0.73612805298828654</v>
      </c>
      <c r="V463" s="83" t="s">
        <v>465</v>
      </c>
    </row>
    <row r="464" spans="1:22" x14ac:dyDescent="0.25">
      <c r="A464" s="61">
        <v>104</v>
      </c>
      <c r="B464" s="61" t="s">
        <v>288</v>
      </c>
      <c r="C464" s="65" t="s">
        <v>620</v>
      </c>
      <c r="D464" s="65" t="s">
        <v>450</v>
      </c>
      <c r="E464" s="83">
        <v>296</v>
      </c>
      <c r="F464" s="84">
        <v>86.2</v>
      </c>
      <c r="G464" s="84">
        <v>53.3</v>
      </c>
      <c r="H464" s="85">
        <v>4.6890000000000001</v>
      </c>
      <c r="I464" s="86">
        <v>0.72286300000000003</v>
      </c>
      <c r="J464" s="58">
        <v>1.2E-5</v>
      </c>
      <c r="K464" s="63">
        <v>0.70304800000000001</v>
      </c>
      <c r="L464" s="84">
        <v>7.12</v>
      </c>
      <c r="M464" s="84">
        <v>34.200000000000003</v>
      </c>
      <c r="N464" s="85">
        <v>0.126</v>
      </c>
      <c r="O464" s="40">
        <v>0.51272200000000001</v>
      </c>
      <c r="P464" s="87">
        <v>3.9999999999999998E-6</v>
      </c>
      <c r="Q464" s="59">
        <v>1.6385831717502519</v>
      </c>
      <c r="R464" s="59">
        <v>-0.35943060498220647</v>
      </c>
      <c r="S464" s="59">
        <v>4.3534664573896542</v>
      </c>
      <c r="T464" s="36">
        <v>0.74610159067741</v>
      </c>
      <c r="U464" s="36">
        <v>0.70844755026459438</v>
      </c>
      <c r="V464" s="83" t="s">
        <v>465</v>
      </c>
    </row>
    <row r="465" spans="1:22" x14ac:dyDescent="0.25">
      <c r="A465" s="61">
        <v>105</v>
      </c>
      <c r="B465" s="61" t="s">
        <v>288</v>
      </c>
      <c r="C465" s="65" t="s">
        <v>621</v>
      </c>
      <c r="D465" s="65" t="s">
        <v>505</v>
      </c>
      <c r="E465" s="83">
        <v>272</v>
      </c>
      <c r="F465" s="84" t="s">
        <v>37</v>
      </c>
      <c r="G465" s="84" t="s">
        <v>37</v>
      </c>
      <c r="H465" s="85" t="s">
        <v>37</v>
      </c>
      <c r="I465" s="86" t="s">
        <v>37</v>
      </c>
      <c r="J465" s="58" t="s">
        <v>37</v>
      </c>
      <c r="K465" s="63" t="s">
        <v>37</v>
      </c>
      <c r="L465" s="84">
        <v>1.7</v>
      </c>
      <c r="M465" s="84">
        <v>10.7</v>
      </c>
      <c r="N465" s="85">
        <f t="shared" ref="N465:N470" si="21">L465/M465*0.60456</f>
        <v>9.6051588785046743E-2</v>
      </c>
      <c r="O465" s="40">
        <v>0.51259999999999994</v>
      </c>
      <c r="P465" s="87">
        <v>1.2E-5</v>
      </c>
      <c r="Q465" s="59">
        <v>-0.7412638157933138</v>
      </c>
      <c r="R465" s="59">
        <v>-0.51168485620210102</v>
      </c>
      <c r="S465" s="59">
        <v>2.787566971469424</v>
      </c>
      <c r="T465" s="36">
        <v>0.71436948206641049</v>
      </c>
      <c r="U465" s="36">
        <v>0.8158570076774937</v>
      </c>
      <c r="V465" s="83" t="s">
        <v>622</v>
      </c>
    </row>
    <row r="466" spans="1:22" x14ac:dyDescent="0.25">
      <c r="A466" s="61">
        <v>106</v>
      </c>
      <c r="B466" s="61" t="s">
        <v>288</v>
      </c>
      <c r="C466" s="65" t="s">
        <v>623</v>
      </c>
      <c r="D466" s="65" t="s">
        <v>505</v>
      </c>
      <c r="E466" s="83">
        <v>272</v>
      </c>
      <c r="F466" s="84" t="s">
        <v>37</v>
      </c>
      <c r="G466" s="84" t="s">
        <v>37</v>
      </c>
      <c r="H466" s="85" t="s">
        <v>37</v>
      </c>
      <c r="I466" s="86" t="s">
        <v>37</v>
      </c>
      <c r="J466" s="58" t="s">
        <v>37</v>
      </c>
      <c r="K466" s="63" t="s">
        <v>37</v>
      </c>
      <c r="L466" s="84">
        <v>1.75</v>
      </c>
      <c r="M466" s="84">
        <v>12.6</v>
      </c>
      <c r="N466" s="85">
        <f t="shared" si="21"/>
        <v>8.3966666666666662E-2</v>
      </c>
      <c r="O466" s="40">
        <v>0.51249999999999996</v>
      </c>
      <c r="P466" s="87">
        <v>1.2E-5</v>
      </c>
      <c r="Q466" s="59">
        <v>-2.6919580678774757</v>
      </c>
      <c r="R466" s="59">
        <v>-0.57312319945771906</v>
      </c>
      <c r="S466" s="59">
        <v>1.2555474764974761</v>
      </c>
      <c r="T466" s="36">
        <v>0.76536163806833202</v>
      </c>
      <c r="U466" s="36">
        <v>0.94079689228936925</v>
      </c>
      <c r="V466" s="83" t="s">
        <v>622</v>
      </c>
    </row>
    <row r="467" spans="1:22" x14ac:dyDescent="0.25">
      <c r="A467" s="61">
        <v>107</v>
      </c>
      <c r="B467" s="61" t="s">
        <v>288</v>
      </c>
      <c r="C467" s="65" t="s">
        <v>624</v>
      </c>
      <c r="D467" s="65" t="s">
        <v>505</v>
      </c>
      <c r="E467" s="83">
        <v>272</v>
      </c>
      <c r="F467" s="84" t="s">
        <v>37</v>
      </c>
      <c r="G467" s="84" t="s">
        <v>37</v>
      </c>
      <c r="H467" s="85" t="s">
        <v>37</v>
      </c>
      <c r="I467" s="86" t="s">
        <v>37</v>
      </c>
      <c r="J467" s="58" t="s">
        <v>37</v>
      </c>
      <c r="K467" s="63" t="s">
        <v>37</v>
      </c>
      <c r="L467" s="84">
        <v>0.90300000000000002</v>
      </c>
      <c r="M467" s="84">
        <v>4.9800000000000004</v>
      </c>
      <c r="N467" s="85">
        <f t="shared" si="21"/>
        <v>0.10962202409638554</v>
      </c>
      <c r="O467" s="40">
        <v>0.51253000000000004</v>
      </c>
      <c r="P467" s="87">
        <v>1.2E-5</v>
      </c>
      <c r="Q467" s="59">
        <v>-2.1067497922511169</v>
      </c>
      <c r="R467" s="59">
        <v>-0.4426943360631137</v>
      </c>
      <c r="S467" s="59">
        <v>0.94949943169941875</v>
      </c>
      <c r="T467" s="36">
        <v>0.90990829006712093</v>
      </c>
      <c r="U467" s="36">
        <v>0.96574361899418082</v>
      </c>
      <c r="V467" s="83" t="s">
        <v>622</v>
      </c>
    </row>
    <row r="468" spans="1:22" x14ac:dyDescent="0.25">
      <c r="A468" s="61">
        <v>108</v>
      </c>
      <c r="B468" s="61" t="s">
        <v>288</v>
      </c>
      <c r="C468" s="65" t="s">
        <v>625</v>
      </c>
      <c r="D468" s="65" t="s">
        <v>505</v>
      </c>
      <c r="E468" s="83">
        <v>272</v>
      </c>
      <c r="F468" s="84" t="s">
        <v>37</v>
      </c>
      <c r="G468" s="84" t="s">
        <v>37</v>
      </c>
      <c r="H468" s="85" t="s">
        <v>37</v>
      </c>
      <c r="I468" s="86" t="s">
        <v>37</v>
      </c>
      <c r="J468" s="58" t="s">
        <v>37</v>
      </c>
      <c r="K468" s="63" t="s">
        <v>37</v>
      </c>
      <c r="L468" s="84">
        <v>1.5</v>
      </c>
      <c r="M468" s="84">
        <v>11.4</v>
      </c>
      <c r="N468" s="85">
        <f t="shared" si="21"/>
        <v>7.9547368421052631E-2</v>
      </c>
      <c r="O468" s="40">
        <v>0.51249999999999996</v>
      </c>
      <c r="P468" s="87">
        <v>7.9999999999999996E-6</v>
      </c>
      <c r="Q468" s="59">
        <v>-2.6919580678774757</v>
      </c>
      <c r="R468" s="59">
        <v>-0.59559039948626014</v>
      </c>
      <c r="S468" s="59">
        <v>1.409141267540992</v>
      </c>
      <c r="T468" s="36">
        <v>0.7401722246195328</v>
      </c>
      <c r="U468" s="36">
        <v>0.92827555165934517</v>
      </c>
      <c r="V468" s="83" t="s">
        <v>622</v>
      </c>
    </row>
    <row r="469" spans="1:22" x14ac:dyDescent="0.25">
      <c r="A469" s="61">
        <v>109</v>
      </c>
      <c r="B469" s="61" t="s">
        <v>288</v>
      </c>
      <c r="C469" s="65" t="s">
        <v>626</v>
      </c>
      <c r="D469" s="65" t="s">
        <v>505</v>
      </c>
      <c r="E469" s="83">
        <v>272</v>
      </c>
      <c r="F469" s="84" t="s">
        <v>37</v>
      </c>
      <c r="G469" s="84" t="s">
        <v>37</v>
      </c>
      <c r="H469" s="85" t="s">
        <v>37</v>
      </c>
      <c r="I469" s="86" t="s">
        <v>37</v>
      </c>
      <c r="J469" s="58" t="s">
        <v>37</v>
      </c>
      <c r="K469" s="63" t="s">
        <v>37</v>
      </c>
      <c r="L469" s="84">
        <v>1.96</v>
      </c>
      <c r="M469" s="84">
        <v>13</v>
      </c>
      <c r="N469" s="85">
        <f t="shared" si="21"/>
        <v>9.1149046153846155E-2</v>
      </c>
      <c r="O469" s="40">
        <v>0.51256999999999997</v>
      </c>
      <c r="P469" s="87">
        <v>1.0000000000000001E-5</v>
      </c>
      <c r="Q469" s="59">
        <v>-1.3264720914185624</v>
      </c>
      <c r="R469" s="59">
        <v>-0.53660881467287158</v>
      </c>
      <c r="S469" s="59">
        <v>2.3723458639013373</v>
      </c>
      <c r="T469" s="36">
        <v>0.72312859450794609</v>
      </c>
      <c r="U469" s="36">
        <v>0.84972937664553838</v>
      </c>
      <c r="V469" s="83" t="s">
        <v>622</v>
      </c>
    </row>
    <row r="470" spans="1:22" ht="14.4" thickBot="1" x14ac:dyDescent="0.3">
      <c r="A470" s="102">
        <v>110</v>
      </c>
      <c r="B470" s="102" t="s">
        <v>288</v>
      </c>
      <c r="C470" s="103" t="s">
        <v>627</v>
      </c>
      <c r="D470" s="103" t="s">
        <v>505</v>
      </c>
      <c r="E470" s="104">
        <v>272</v>
      </c>
      <c r="F470" s="105" t="s">
        <v>37</v>
      </c>
      <c r="G470" s="105" t="s">
        <v>37</v>
      </c>
      <c r="H470" s="106" t="s">
        <v>37</v>
      </c>
      <c r="I470" s="107" t="s">
        <v>37</v>
      </c>
      <c r="J470" s="108" t="s">
        <v>37</v>
      </c>
      <c r="K470" s="109" t="s">
        <v>37</v>
      </c>
      <c r="L470" s="105">
        <v>2.2200000000000002</v>
      </c>
      <c r="M470" s="105">
        <v>13</v>
      </c>
      <c r="N470" s="106">
        <f t="shared" si="21"/>
        <v>0.10324024615384617</v>
      </c>
      <c r="O470" s="110">
        <v>0.51263999999999998</v>
      </c>
      <c r="P470" s="111">
        <v>1.5999999999999999E-5</v>
      </c>
      <c r="Q470" s="112">
        <v>3.9013885040350971E-2</v>
      </c>
      <c r="R470" s="112">
        <v>-0.47513855539478311</v>
      </c>
      <c r="S470" s="112">
        <v>3.318536994176835</v>
      </c>
      <c r="T470" s="113">
        <v>0.7056233403655312</v>
      </c>
      <c r="U470" s="113">
        <v>0.77253128822719419</v>
      </c>
      <c r="V470" s="104" t="s">
        <v>622</v>
      </c>
    </row>
    <row r="471" spans="1:22" ht="14.4" thickTop="1" x14ac:dyDescent="0.25">
      <c r="A471" s="17" t="s">
        <v>748</v>
      </c>
      <c r="B471" s="155"/>
      <c r="C471" s="156"/>
      <c r="D471" s="156"/>
      <c r="E471" s="157"/>
      <c r="F471" s="158"/>
      <c r="G471" s="158"/>
      <c r="H471" s="159"/>
      <c r="I471" s="160"/>
      <c r="J471" s="161"/>
      <c r="K471" s="162"/>
      <c r="L471" s="158"/>
      <c r="M471" s="158"/>
      <c r="N471" s="159"/>
      <c r="O471" s="163"/>
      <c r="P471" s="164"/>
      <c r="Q471" s="165"/>
      <c r="R471" s="165"/>
      <c r="S471" s="165"/>
      <c r="T471" s="166"/>
      <c r="U471" s="166"/>
      <c r="V471" s="157"/>
    </row>
    <row r="472" spans="1:22" x14ac:dyDescent="0.25">
      <c r="A472" s="29">
        <v>1</v>
      </c>
      <c r="B472" s="28" t="s">
        <v>677</v>
      </c>
      <c r="C472" s="29" t="s">
        <v>678</v>
      </c>
      <c r="D472" s="28" t="s">
        <v>679</v>
      </c>
      <c r="E472" s="119">
        <v>319.5</v>
      </c>
      <c r="F472" s="120">
        <v>170.7</v>
      </c>
      <c r="G472" s="120">
        <v>284.7</v>
      </c>
      <c r="H472" s="121">
        <v>1.736742</v>
      </c>
      <c r="I472" s="122">
        <v>0.71290699999999996</v>
      </c>
      <c r="J472" s="118"/>
      <c r="K472" s="123">
        <v>0.70501000000000003</v>
      </c>
      <c r="L472" s="124">
        <v>3.04</v>
      </c>
      <c r="M472" s="124">
        <v>17.690000000000001</v>
      </c>
      <c r="N472" s="123">
        <v>0.103883</v>
      </c>
      <c r="O472" s="125">
        <v>0.51241700000000001</v>
      </c>
      <c r="P472" s="125">
        <v>1.4E-5</v>
      </c>
      <c r="Q472" s="87" t="s">
        <v>37</v>
      </c>
      <c r="R472" s="87" t="s">
        <v>37</v>
      </c>
      <c r="S472" s="31">
        <v>-0.5</v>
      </c>
      <c r="T472" s="126">
        <v>1020</v>
      </c>
      <c r="U472" s="87" t="s">
        <v>37</v>
      </c>
      <c r="V472" s="28" t="s">
        <v>680</v>
      </c>
    </row>
    <row r="473" spans="1:22" x14ac:dyDescent="0.25">
      <c r="A473" s="29">
        <v>2</v>
      </c>
      <c r="B473" s="28" t="s">
        <v>677</v>
      </c>
      <c r="C473" s="29" t="s">
        <v>681</v>
      </c>
      <c r="D473" s="29" t="s">
        <v>682</v>
      </c>
      <c r="E473" s="119">
        <v>295.7</v>
      </c>
      <c r="F473" s="124" t="s">
        <v>37</v>
      </c>
      <c r="G473" s="124" t="s">
        <v>37</v>
      </c>
      <c r="H473" s="123" t="s">
        <v>37</v>
      </c>
      <c r="I473" s="125" t="s">
        <v>37</v>
      </c>
      <c r="J473" s="118"/>
      <c r="K473" s="123" t="s">
        <v>37</v>
      </c>
      <c r="L473" s="124">
        <v>1.68</v>
      </c>
      <c r="M473" s="124">
        <v>12.1</v>
      </c>
      <c r="N473" s="123">
        <v>8.3751999999999993E-2</v>
      </c>
      <c r="O473" s="125">
        <v>0.51246199999999997</v>
      </c>
      <c r="P473" s="125">
        <v>1.2999999999999999E-5</v>
      </c>
      <c r="Q473" s="87" t="s">
        <v>37</v>
      </c>
      <c r="R473" s="87" t="s">
        <v>37</v>
      </c>
      <c r="S473" s="31">
        <v>0.8</v>
      </c>
      <c r="T473" s="126">
        <v>810</v>
      </c>
      <c r="U473" s="87" t="s">
        <v>37</v>
      </c>
      <c r="V473" s="28" t="s">
        <v>680</v>
      </c>
    </row>
    <row r="474" spans="1:22" x14ac:dyDescent="0.25">
      <c r="A474" s="29">
        <v>3</v>
      </c>
      <c r="B474" s="28" t="s">
        <v>677</v>
      </c>
      <c r="C474" s="29" t="s">
        <v>683</v>
      </c>
      <c r="D474" s="29" t="s">
        <v>682</v>
      </c>
      <c r="E474" s="119">
        <v>295.7</v>
      </c>
      <c r="F474" s="124" t="s">
        <v>37</v>
      </c>
      <c r="G474" s="124" t="s">
        <v>37</v>
      </c>
      <c r="H474" s="123" t="s">
        <v>37</v>
      </c>
      <c r="I474" s="125" t="s">
        <v>37</v>
      </c>
      <c r="J474" s="118"/>
      <c r="K474" s="123" t="s">
        <v>37</v>
      </c>
      <c r="L474" s="124">
        <v>1.89</v>
      </c>
      <c r="M474" s="124">
        <v>15.57</v>
      </c>
      <c r="N474" s="123">
        <v>7.3505000000000001E-2</v>
      </c>
      <c r="O474" s="125">
        <v>0.51242699999999997</v>
      </c>
      <c r="P474" s="125">
        <v>1.5E-5</v>
      </c>
      <c r="Q474" s="87" t="s">
        <v>37</v>
      </c>
      <c r="R474" s="87" t="s">
        <v>37</v>
      </c>
      <c r="S474" s="31">
        <v>0.5</v>
      </c>
      <c r="T474" s="126">
        <v>788</v>
      </c>
      <c r="U474" s="87" t="s">
        <v>37</v>
      </c>
      <c r="V474" s="28" t="s">
        <v>680</v>
      </c>
    </row>
    <row r="475" spans="1:22" x14ac:dyDescent="0.25">
      <c r="A475" s="29">
        <v>4</v>
      </c>
      <c r="B475" s="28" t="s">
        <v>677</v>
      </c>
      <c r="C475" s="29" t="s">
        <v>684</v>
      </c>
      <c r="D475" s="28" t="s">
        <v>685</v>
      </c>
      <c r="E475" s="119">
        <v>316.3</v>
      </c>
      <c r="F475" s="124">
        <v>218</v>
      </c>
      <c r="G475" s="124">
        <v>270</v>
      </c>
      <c r="H475" s="123">
        <v>2.4068814814814816</v>
      </c>
      <c r="I475" s="125">
        <v>0.71678200000000003</v>
      </c>
      <c r="J475" s="118"/>
      <c r="K475" s="123">
        <v>0.70594727444723204</v>
      </c>
      <c r="L475" s="124">
        <v>3.81</v>
      </c>
      <c r="M475" s="124">
        <v>21.8</v>
      </c>
      <c r="N475" s="123">
        <v>9.2890072018348618E-2</v>
      </c>
      <c r="O475" s="125">
        <v>0.51243499999999997</v>
      </c>
      <c r="P475" s="125">
        <v>7.9999999999999996E-6</v>
      </c>
      <c r="Q475" s="87" t="s">
        <v>37</v>
      </c>
      <c r="R475" s="87" t="s">
        <v>37</v>
      </c>
      <c r="S475" s="31">
        <v>-0.46</v>
      </c>
      <c r="T475" s="126">
        <v>1120</v>
      </c>
      <c r="U475" s="87" t="s">
        <v>37</v>
      </c>
      <c r="V475" s="29" t="s">
        <v>686</v>
      </c>
    </row>
    <row r="476" spans="1:22" x14ac:dyDescent="0.25">
      <c r="A476" s="29">
        <v>5</v>
      </c>
      <c r="B476" s="28" t="s">
        <v>677</v>
      </c>
      <c r="C476" s="29" t="s">
        <v>687</v>
      </c>
      <c r="D476" s="28" t="s">
        <v>217</v>
      </c>
      <c r="E476" s="119">
        <v>305</v>
      </c>
      <c r="F476" s="124">
        <v>90.2</v>
      </c>
      <c r="G476" s="124">
        <v>414</v>
      </c>
      <c r="H476" s="123">
        <v>0.64948357487922703</v>
      </c>
      <c r="I476" s="125">
        <v>0.70861499999999999</v>
      </c>
      <c r="J476" s="118"/>
      <c r="K476" s="123">
        <v>0.70579598646988206</v>
      </c>
      <c r="L476" s="124">
        <v>3.55</v>
      </c>
      <c r="M476" s="124">
        <v>17.7</v>
      </c>
      <c r="N476" s="123">
        <v>0.10659968079096045</v>
      </c>
      <c r="O476" s="125">
        <v>0.51250200000000001</v>
      </c>
      <c r="P476" s="125">
        <v>1.0000000000000001E-5</v>
      </c>
      <c r="Q476" s="87" t="s">
        <v>37</v>
      </c>
      <c r="R476" s="87" t="s">
        <v>37</v>
      </c>
      <c r="S476" s="31">
        <v>0.09</v>
      </c>
      <c r="T476" s="126">
        <v>1060</v>
      </c>
      <c r="U476" s="87" t="s">
        <v>37</v>
      </c>
      <c r="V476" s="29" t="s">
        <v>686</v>
      </c>
    </row>
    <row r="477" spans="1:22" x14ac:dyDescent="0.25">
      <c r="A477" s="29">
        <v>6</v>
      </c>
      <c r="B477" s="28" t="s">
        <v>677</v>
      </c>
      <c r="C477" s="29" t="s">
        <v>688</v>
      </c>
      <c r="D477" s="28" t="s">
        <v>685</v>
      </c>
      <c r="E477" s="119">
        <v>311.8</v>
      </c>
      <c r="F477" s="124">
        <v>146</v>
      </c>
      <c r="G477" s="124">
        <v>278</v>
      </c>
      <c r="H477" s="123">
        <v>1.5197000000000001</v>
      </c>
      <c r="I477" s="125">
        <v>0.71209199999999995</v>
      </c>
      <c r="J477" s="118"/>
      <c r="K477" s="123">
        <v>0.70533999999999997</v>
      </c>
      <c r="L477" s="124">
        <v>3.36</v>
      </c>
      <c r="M477" s="124">
        <v>17</v>
      </c>
      <c r="N477" s="123">
        <v>0.118877</v>
      </c>
      <c r="O477" s="125">
        <v>0.51245799999999997</v>
      </c>
      <c r="P477" s="125">
        <v>11</v>
      </c>
      <c r="Q477" s="87" t="s">
        <v>37</v>
      </c>
      <c r="R477" s="87" t="s">
        <v>37</v>
      </c>
      <c r="S477" s="31">
        <v>-0.4</v>
      </c>
      <c r="T477" s="126">
        <v>1110</v>
      </c>
      <c r="U477" s="87" t="s">
        <v>37</v>
      </c>
      <c r="V477" s="29" t="s">
        <v>689</v>
      </c>
    </row>
    <row r="478" spans="1:22" x14ac:dyDescent="0.25">
      <c r="A478" s="29">
        <v>7</v>
      </c>
      <c r="B478" s="28" t="s">
        <v>677</v>
      </c>
      <c r="C478" s="29" t="s">
        <v>690</v>
      </c>
      <c r="D478" s="28" t="s">
        <v>685</v>
      </c>
      <c r="E478" s="119">
        <v>311.8</v>
      </c>
      <c r="F478" s="124" t="s">
        <v>37</v>
      </c>
      <c r="G478" s="124" t="s">
        <v>37</v>
      </c>
      <c r="H478" s="123" t="s">
        <v>37</v>
      </c>
      <c r="I478" s="125" t="s">
        <v>37</v>
      </c>
      <c r="J478" s="118"/>
      <c r="K478" s="123" t="s">
        <v>37</v>
      </c>
      <c r="L478" s="124">
        <v>3.93</v>
      </c>
      <c r="M478" s="124">
        <v>22</v>
      </c>
      <c r="N478" s="123">
        <v>0.109222</v>
      </c>
      <c r="O478" s="125">
        <v>0.51239400000000002</v>
      </c>
      <c r="P478" s="125">
        <v>11</v>
      </c>
      <c r="Q478" s="87" t="s">
        <v>37</v>
      </c>
      <c r="R478" s="87" t="s">
        <v>37</v>
      </c>
      <c r="S478" s="31">
        <v>-1.3</v>
      </c>
      <c r="T478" s="126">
        <v>1100</v>
      </c>
      <c r="U478" s="87" t="s">
        <v>37</v>
      </c>
      <c r="V478" s="29" t="s">
        <v>689</v>
      </c>
    </row>
    <row r="479" spans="1:22" x14ac:dyDescent="0.25">
      <c r="A479" s="29">
        <v>8</v>
      </c>
      <c r="B479" s="28" t="s">
        <v>677</v>
      </c>
      <c r="C479" s="29" t="s">
        <v>691</v>
      </c>
      <c r="D479" s="28" t="s">
        <v>685</v>
      </c>
      <c r="E479" s="119">
        <v>311.8</v>
      </c>
      <c r="F479" s="124">
        <v>270.10000000000002</v>
      </c>
      <c r="G479" s="124">
        <v>262.2</v>
      </c>
      <c r="H479" s="123">
        <v>2.9851890000000001</v>
      </c>
      <c r="I479" s="125">
        <v>0.71798399999999996</v>
      </c>
      <c r="J479" s="118"/>
      <c r="K479" s="123">
        <v>0.70472900000000005</v>
      </c>
      <c r="L479" s="124">
        <v>3.39</v>
      </c>
      <c r="M479" s="124">
        <v>16.21</v>
      </c>
      <c r="N479" s="123">
        <v>0.126364</v>
      </c>
      <c r="O479" s="125">
        <v>0.51249400000000001</v>
      </c>
      <c r="P479" s="125">
        <v>1.2E-5</v>
      </c>
      <c r="Q479" s="87" t="s">
        <v>37</v>
      </c>
      <c r="R479" s="87" t="s">
        <v>37</v>
      </c>
      <c r="S479" s="31">
        <v>0</v>
      </c>
      <c r="T479" s="126">
        <v>1147</v>
      </c>
      <c r="U479" s="87" t="s">
        <v>37</v>
      </c>
      <c r="V479" s="28" t="s">
        <v>692</v>
      </c>
    </row>
    <row r="480" spans="1:22" x14ac:dyDescent="0.25">
      <c r="A480" s="29">
        <v>9</v>
      </c>
      <c r="B480" s="28" t="s">
        <v>677</v>
      </c>
      <c r="C480" s="29" t="s">
        <v>693</v>
      </c>
      <c r="D480" s="28" t="s">
        <v>679</v>
      </c>
      <c r="E480" s="119">
        <v>305</v>
      </c>
      <c r="F480" s="124">
        <v>123.8</v>
      </c>
      <c r="G480" s="124">
        <v>350.9</v>
      </c>
      <c r="H480" s="123">
        <v>1.0209109999999999</v>
      </c>
      <c r="I480" s="125">
        <v>0.70831699999999997</v>
      </c>
      <c r="J480" s="118"/>
      <c r="K480" s="123">
        <v>0.703959</v>
      </c>
      <c r="L480" s="124">
        <v>2.96</v>
      </c>
      <c r="M480" s="124">
        <v>15.14</v>
      </c>
      <c r="N480" s="123">
        <v>0.118252</v>
      </c>
      <c r="O480" s="125">
        <v>0.51273800000000003</v>
      </c>
      <c r="P480" s="125">
        <v>1.2E-5</v>
      </c>
      <c r="Q480" s="87" t="s">
        <v>37</v>
      </c>
      <c r="R480" s="87" t="s">
        <v>37</v>
      </c>
      <c r="S480" s="31">
        <v>5</v>
      </c>
      <c r="T480" s="126">
        <v>661</v>
      </c>
      <c r="U480" s="87" t="s">
        <v>37</v>
      </c>
      <c r="V480" s="28" t="s">
        <v>692</v>
      </c>
    </row>
    <row r="481" spans="1:22" x14ac:dyDescent="0.25">
      <c r="A481" s="29">
        <v>10</v>
      </c>
      <c r="B481" s="28" t="s">
        <v>677</v>
      </c>
      <c r="C481" s="29" t="s">
        <v>694</v>
      </c>
      <c r="D481" s="28" t="s">
        <v>679</v>
      </c>
      <c r="E481" s="119">
        <v>305</v>
      </c>
      <c r="F481" s="124" t="s">
        <v>37</v>
      </c>
      <c r="G481" s="124" t="s">
        <v>37</v>
      </c>
      <c r="H481" s="123" t="s">
        <v>37</v>
      </c>
      <c r="I481" s="125" t="s">
        <v>37</v>
      </c>
      <c r="J481" s="118"/>
      <c r="K481" s="123" t="s">
        <v>37</v>
      </c>
      <c r="L481" s="124">
        <v>6.84</v>
      </c>
      <c r="M481" s="124">
        <v>36.950000000000003</v>
      </c>
      <c r="N481" s="123">
        <v>0.11183800000000001</v>
      </c>
      <c r="O481" s="125">
        <v>0.51262399999999997</v>
      </c>
      <c r="P481" s="125">
        <v>1.4E-5</v>
      </c>
      <c r="Q481" s="87" t="s">
        <v>37</v>
      </c>
      <c r="R481" s="87" t="s">
        <v>37</v>
      </c>
      <c r="S481" s="31">
        <v>3</v>
      </c>
      <c r="T481" s="126">
        <v>790</v>
      </c>
      <c r="U481" s="87" t="s">
        <v>37</v>
      </c>
      <c r="V481" s="28" t="s">
        <v>692</v>
      </c>
    </row>
    <row r="482" spans="1:22" x14ac:dyDescent="0.25">
      <c r="A482" s="29">
        <v>11</v>
      </c>
      <c r="B482" s="28" t="s">
        <v>677</v>
      </c>
      <c r="C482" s="29" t="s">
        <v>695</v>
      </c>
      <c r="D482" s="28" t="s">
        <v>679</v>
      </c>
      <c r="E482" s="119">
        <v>305</v>
      </c>
      <c r="F482" s="124" t="s">
        <v>37</v>
      </c>
      <c r="G482" s="124" t="s">
        <v>37</v>
      </c>
      <c r="H482" s="123" t="s">
        <v>37</v>
      </c>
      <c r="I482" s="125" t="s">
        <v>37</v>
      </c>
      <c r="J482" s="118"/>
      <c r="K482" s="123" t="s">
        <v>37</v>
      </c>
      <c r="L482" s="124">
        <v>2.98</v>
      </c>
      <c r="M482" s="124">
        <v>9.69</v>
      </c>
      <c r="N482" s="123">
        <v>0.185999</v>
      </c>
      <c r="O482" s="125">
        <v>0.51248499999999997</v>
      </c>
      <c r="P482" s="125">
        <v>1.5E-5</v>
      </c>
      <c r="Q482" s="87" t="s">
        <v>37</v>
      </c>
      <c r="R482" s="87" t="s">
        <v>37</v>
      </c>
      <c r="S482" s="31">
        <v>-2.6</v>
      </c>
      <c r="T482" s="126">
        <v>3646</v>
      </c>
      <c r="U482" s="87" t="s">
        <v>37</v>
      </c>
      <c r="V482" s="28" t="s">
        <v>692</v>
      </c>
    </row>
    <row r="483" spans="1:22" x14ac:dyDescent="0.25">
      <c r="A483" s="29">
        <v>12</v>
      </c>
      <c r="B483" s="28" t="s">
        <v>677</v>
      </c>
      <c r="C483" s="29" t="s">
        <v>696</v>
      </c>
      <c r="D483" s="29" t="s">
        <v>697</v>
      </c>
      <c r="E483" s="127">
        <v>327.3</v>
      </c>
      <c r="F483" s="124">
        <v>29.4</v>
      </c>
      <c r="G483" s="124">
        <v>487</v>
      </c>
      <c r="H483" s="123">
        <v>0.17996180698151948</v>
      </c>
      <c r="I483" s="125">
        <v>0.70648999999999995</v>
      </c>
      <c r="J483" s="118"/>
      <c r="K483" s="123">
        <v>0.70565165203909996</v>
      </c>
      <c r="L483" s="124">
        <v>3.38</v>
      </c>
      <c r="M483" s="124">
        <v>17.600000000000001</v>
      </c>
      <c r="N483" s="123">
        <v>0.10207158295454544</v>
      </c>
      <c r="O483" s="125">
        <v>0.51247200000000004</v>
      </c>
      <c r="P483" s="125">
        <v>5.0000000000000004E-6</v>
      </c>
      <c r="Q483" s="87" t="s">
        <v>37</v>
      </c>
      <c r="R483" s="87" t="s">
        <v>37</v>
      </c>
      <c r="S483" s="31">
        <v>-7.0000000000000007E-2</v>
      </c>
      <c r="T483" s="126">
        <v>1090</v>
      </c>
      <c r="U483" s="87" t="s">
        <v>37</v>
      </c>
      <c r="V483" s="29" t="s">
        <v>686</v>
      </c>
    </row>
    <row r="484" spans="1:22" x14ac:dyDescent="0.25">
      <c r="A484" s="29">
        <v>13</v>
      </c>
      <c r="B484" s="28" t="s">
        <v>677</v>
      </c>
      <c r="C484" s="29" t="s">
        <v>698</v>
      </c>
      <c r="D484" s="27" t="s">
        <v>699</v>
      </c>
      <c r="E484" s="119">
        <v>308.7</v>
      </c>
      <c r="F484" s="124">
        <v>93.7</v>
      </c>
      <c r="G484" s="124">
        <v>786</v>
      </c>
      <c r="H484" s="123">
        <v>0.35536857506361319</v>
      </c>
      <c r="I484" s="125">
        <v>0.70714600000000005</v>
      </c>
      <c r="J484" s="118"/>
      <c r="K484" s="123">
        <v>0.70558480836338466</v>
      </c>
      <c r="L484" s="124">
        <v>3.4</v>
      </c>
      <c r="M484" s="124">
        <v>17.7</v>
      </c>
      <c r="N484" s="123">
        <v>0.10209546892655368</v>
      </c>
      <c r="O484" s="125">
        <v>0.51251199999999997</v>
      </c>
      <c r="P484" s="125">
        <v>1.5E-5</v>
      </c>
      <c r="Q484" s="87" t="s">
        <v>37</v>
      </c>
      <c r="R484" s="87" t="s">
        <v>37</v>
      </c>
      <c r="S484" s="31">
        <v>0.53</v>
      </c>
      <c r="T484" s="126">
        <v>1030</v>
      </c>
      <c r="U484" s="87" t="s">
        <v>37</v>
      </c>
      <c r="V484" s="29" t="s">
        <v>686</v>
      </c>
    </row>
    <row r="485" spans="1:22" ht="14.4" x14ac:dyDescent="0.25">
      <c r="A485" s="29">
        <v>14</v>
      </c>
      <c r="B485" s="28" t="s">
        <v>677</v>
      </c>
      <c r="C485" s="29" t="s">
        <v>700</v>
      </c>
      <c r="D485" s="27" t="s">
        <v>701</v>
      </c>
      <c r="E485" s="119">
        <v>308.7</v>
      </c>
      <c r="F485" s="124">
        <v>144</v>
      </c>
      <c r="G485" s="124">
        <v>49.5</v>
      </c>
      <c r="H485" s="128">
        <v>8.6720000000000006</v>
      </c>
      <c r="I485" s="125">
        <v>0.72209999999999996</v>
      </c>
      <c r="J485" s="118"/>
      <c r="K485" s="128">
        <v>0.68400250116993266</v>
      </c>
      <c r="L485" s="124">
        <v>1.98</v>
      </c>
      <c r="M485" s="124">
        <v>15.4</v>
      </c>
      <c r="N485" s="128">
        <v>6.8335328571428572E-2</v>
      </c>
      <c r="O485" s="125">
        <v>0.51250899999999999</v>
      </c>
      <c r="P485" s="125">
        <v>1.2E-5</v>
      </c>
      <c r="Q485" s="87" t="s">
        <v>37</v>
      </c>
      <c r="R485" s="87" t="s">
        <v>37</v>
      </c>
      <c r="S485" s="31">
        <v>1.83</v>
      </c>
      <c r="T485" s="126">
        <v>910</v>
      </c>
      <c r="U485" s="87" t="s">
        <v>37</v>
      </c>
      <c r="V485" s="29" t="s">
        <v>686</v>
      </c>
    </row>
    <row r="486" spans="1:22" ht="14.4" x14ac:dyDescent="0.25">
      <c r="A486" s="29">
        <v>15</v>
      </c>
      <c r="B486" s="28" t="s">
        <v>677</v>
      </c>
      <c r="C486" s="29" t="s">
        <v>702</v>
      </c>
      <c r="D486" s="27" t="s">
        <v>701</v>
      </c>
      <c r="E486" s="119">
        <v>308.7</v>
      </c>
      <c r="F486" s="124">
        <v>297</v>
      </c>
      <c r="G486" s="124">
        <v>28.5</v>
      </c>
      <c r="H486" s="128">
        <v>31.065157894736839</v>
      </c>
      <c r="I486" s="125">
        <v>0.76286600000000004</v>
      </c>
      <c r="J486" s="118"/>
      <c r="K486" s="128">
        <v>0.626391736098871</v>
      </c>
      <c r="L486" s="124">
        <v>4.8600000000000003</v>
      </c>
      <c r="M486" s="124">
        <v>21.6</v>
      </c>
      <c r="N486" s="128">
        <v>0.11958682499999999</v>
      </c>
      <c r="O486" s="125">
        <v>0.51263000000000003</v>
      </c>
      <c r="P486" s="125">
        <v>1.0000000000000001E-5</v>
      </c>
      <c r="Q486" s="87" t="s">
        <v>37</v>
      </c>
      <c r="R486" s="87" t="s">
        <v>37</v>
      </c>
      <c r="S486" s="31">
        <v>1.89</v>
      </c>
      <c r="T486" s="126">
        <v>902</v>
      </c>
      <c r="U486" s="87" t="s">
        <v>37</v>
      </c>
      <c r="V486" s="29" t="s">
        <v>686</v>
      </c>
    </row>
    <row r="487" spans="1:22" ht="14.4" x14ac:dyDescent="0.25">
      <c r="A487" s="29">
        <v>16</v>
      </c>
      <c r="B487" s="28" t="s">
        <v>677</v>
      </c>
      <c r="C487" s="29" t="s">
        <v>703</v>
      </c>
      <c r="D487" s="29" t="s">
        <v>704</v>
      </c>
      <c r="E487" s="119">
        <v>308.7</v>
      </c>
      <c r="F487" s="124">
        <v>199</v>
      </c>
      <c r="G487" s="124">
        <v>15.6</v>
      </c>
      <c r="H487" s="128">
        <v>38.026858974358973</v>
      </c>
      <c r="I487" s="125">
        <v>0.762826</v>
      </c>
      <c r="J487" s="118"/>
      <c r="K487" s="128">
        <v>0.59576785709331481</v>
      </c>
      <c r="L487" s="124">
        <v>3.5</v>
      </c>
      <c r="M487" s="124">
        <v>19.899999999999999</v>
      </c>
      <c r="N487" s="128">
        <v>9.3479371859296487E-2</v>
      </c>
      <c r="O487" s="125">
        <v>0.51259399999999999</v>
      </c>
      <c r="P487" s="125">
        <v>9.0000000000000002E-6</v>
      </c>
      <c r="Q487" s="87" t="s">
        <v>37</v>
      </c>
      <c r="R487" s="87" t="s">
        <v>37</v>
      </c>
      <c r="S487" s="31">
        <v>2.58</v>
      </c>
      <c r="T487" s="126">
        <v>865</v>
      </c>
      <c r="U487" s="87" t="s">
        <v>37</v>
      </c>
      <c r="V487" s="29" t="s">
        <v>686</v>
      </c>
    </row>
    <row r="488" spans="1:22" x14ac:dyDescent="0.25">
      <c r="A488" s="29">
        <v>17</v>
      </c>
      <c r="B488" s="28" t="s">
        <v>677</v>
      </c>
      <c r="C488" s="29" t="s">
        <v>705</v>
      </c>
      <c r="D488" s="28" t="s">
        <v>685</v>
      </c>
      <c r="E488" s="119">
        <v>331.5</v>
      </c>
      <c r="F488" s="124">
        <v>67.099999999999994</v>
      </c>
      <c r="G488" s="124">
        <v>406</v>
      </c>
      <c r="H488" s="123">
        <v>0.47789999999999999</v>
      </c>
      <c r="I488" s="125">
        <v>0.70732399999999995</v>
      </c>
      <c r="J488" s="118"/>
      <c r="K488" s="123">
        <v>0.70506999999999997</v>
      </c>
      <c r="L488" s="124">
        <v>3</v>
      </c>
      <c r="M488" s="124">
        <v>18</v>
      </c>
      <c r="N488" s="123">
        <v>0.10324700000000001</v>
      </c>
      <c r="O488" s="125">
        <v>0.51248800000000005</v>
      </c>
      <c r="P488" s="125">
        <v>1.4E-5</v>
      </c>
      <c r="Q488" s="87" t="s">
        <v>37</v>
      </c>
      <c r="R488" s="87" t="s">
        <v>37</v>
      </c>
      <c r="S488" s="31">
        <v>1</v>
      </c>
      <c r="T488" s="126">
        <v>920</v>
      </c>
      <c r="U488" s="87" t="s">
        <v>37</v>
      </c>
      <c r="V488" s="29" t="s">
        <v>689</v>
      </c>
    </row>
    <row r="489" spans="1:22" x14ac:dyDescent="0.25">
      <c r="A489" s="29">
        <v>18</v>
      </c>
      <c r="B489" s="28" t="s">
        <v>677</v>
      </c>
      <c r="C489" s="29" t="s">
        <v>706</v>
      </c>
      <c r="D489" s="28" t="s">
        <v>685</v>
      </c>
      <c r="E489" s="119">
        <v>331.5</v>
      </c>
      <c r="F489" s="124">
        <v>58.3</v>
      </c>
      <c r="G489" s="124">
        <v>648</v>
      </c>
      <c r="H489" s="123">
        <v>0.26019999999999999</v>
      </c>
      <c r="I489" s="125">
        <v>0.70637300000000003</v>
      </c>
      <c r="J489" s="118"/>
      <c r="K489" s="123">
        <v>0.70513999999999999</v>
      </c>
      <c r="L489" s="124">
        <v>2.64</v>
      </c>
      <c r="M489" s="124">
        <v>15</v>
      </c>
      <c r="N489" s="123">
        <v>0.108322</v>
      </c>
      <c r="O489" s="125">
        <v>0.51249100000000003</v>
      </c>
      <c r="P489" s="125">
        <v>1.5E-5</v>
      </c>
      <c r="Q489" s="87" t="s">
        <v>37</v>
      </c>
      <c r="R489" s="87" t="s">
        <v>37</v>
      </c>
      <c r="S489" s="31">
        <v>0.9</v>
      </c>
      <c r="T489" s="126">
        <v>950</v>
      </c>
      <c r="U489" s="87" t="s">
        <v>37</v>
      </c>
      <c r="V489" s="29" t="s">
        <v>689</v>
      </c>
    </row>
    <row r="490" spans="1:22" x14ac:dyDescent="0.25">
      <c r="A490" s="29">
        <v>19</v>
      </c>
      <c r="B490" s="28" t="s">
        <v>677</v>
      </c>
      <c r="C490" s="29" t="s">
        <v>707</v>
      </c>
      <c r="D490" s="28" t="s">
        <v>685</v>
      </c>
      <c r="E490" s="119">
        <v>331.5</v>
      </c>
      <c r="F490" s="124">
        <v>96.6</v>
      </c>
      <c r="G490" s="124">
        <v>231</v>
      </c>
      <c r="H490" s="123">
        <v>1.2116</v>
      </c>
      <c r="I490" s="125">
        <v>0.710341</v>
      </c>
      <c r="J490" s="118"/>
      <c r="K490" s="123">
        <v>0.70460999999999996</v>
      </c>
      <c r="L490" s="124">
        <v>2.02</v>
      </c>
      <c r="M490" s="124">
        <v>11</v>
      </c>
      <c r="N490" s="123">
        <v>0.11257200000000001</v>
      </c>
      <c r="O490" s="125">
        <v>0.51245600000000002</v>
      </c>
      <c r="P490" s="125">
        <v>1.2E-5</v>
      </c>
      <c r="Q490" s="87" t="s">
        <v>37</v>
      </c>
      <c r="R490" s="87" t="s">
        <v>37</v>
      </c>
      <c r="S490" s="31">
        <v>0.01</v>
      </c>
      <c r="T490" s="126">
        <v>1080</v>
      </c>
      <c r="U490" s="87" t="s">
        <v>37</v>
      </c>
      <c r="V490" s="29" t="s">
        <v>689</v>
      </c>
    </row>
    <row r="491" spans="1:22" x14ac:dyDescent="0.25">
      <c r="A491" s="29">
        <v>20</v>
      </c>
      <c r="B491" s="28" t="s">
        <v>677</v>
      </c>
      <c r="C491" s="29" t="s">
        <v>708</v>
      </c>
      <c r="D491" s="28" t="s">
        <v>685</v>
      </c>
      <c r="E491" s="119">
        <v>325</v>
      </c>
      <c r="F491" s="124">
        <v>45.2</v>
      </c>
      <c r="G491" s="124">
        <v>590.29999999999995</v>
      </c>
      <c r="H491" s="123">
        <v>0.46263300000000002</v>
      </c>
      <c r="I491" s="125">
        <v>0.70683499999999999</v>
      </c>
      <c r="J491" s="118"/>
      <c r="K491" s="123">
        <v>0.70468200000000003</v>
      </c>
      <c r="L491" s="124">
        <v>3.37</v>
      </c>
      <c r="M491" s="124">
        <v>18.850000000000001</v>
      </c>
      <c r="N491" s="123">
        <v>0.108163</v>
      </c>
      <c r="O491" s="125">
        <v>0.51250799999999996</v>
      </c>
      <c r="P491" s="125">
        <v>1.2999999999999999E-5</v>
      </c>
      <c r="Q491" s="87" t="s">
        <v>37</v>
      </c>
      <c r="R491" s="87" t="s">
        <v>37</v>
      </c>
      <c r="S491" s="31">
        <v>1.1000000000000001</v>
      </c>
      <c r="T491" s="126">
        <v>930</v>
      </c>
      <c r="U491" s="87" t="s">
        <v>37</v>
      </c>
      <c r="V491" s="28" t="s">
        <v>692</v>
      </c>
    </row>
    <row r="492" spans="1:22" x14ac:dyDescent="0.25">
      <c r="A492" s="29">
        <v>21</v>
      </c>
      <c r="B492" s="28" t="s">
        <v>677</v>
      </c>
      <c r="C492" s="29" t="s">
        <v>709</v>
      </c>
      <c r="D492" s="29" t="s">
        <v>710</v>
      </c>
      <c r="E492" s="119">
        <v>325</v>
      </c>
      <c r="F492" s="124" t="s">
        <v>37</v>
      </c>
      <c r="G492" s="124" t="s">
        <v>37</v>
      </c>
      <c r="H492" s="123" t="s">
        <v>37</v>
      </c>
      <c r="I492" s="125" t="s">
        <v>37</v>
      </c>
      <c r="J492" s="118"/>
      <c r="K492" s="123" t="s">
        <v>37</v>
      </c>
      <c r="L492" s="124">
        <v>3.51</v>
      </c>
      <c r="M492" s="124">
        <v>17.8</v>
      </c>
      <c r="N492" s="123">
        <v>0.112681</v>
      </c>
      <c r="O492" s="125">
        <v>0.51249599999999995</v>
      </c>
      <c r="P492" s="125" t="s">
        <v>37</v>
      </c>
      <c r="Q492" s="87" t="s">
        <v>37</v>
      </c>
      <c r="R492" s="87" t="s">
        <v>37</v>
      </c>
      <c r="S492" s="31">
        <v>0.72</v>
      </c>
      <c r="T492" s="126">
        <v>828</v>
      </c>
      <c r="U492" s="87" t="s">
        <v>37</v>
      </c>
      <c r="V492" s="29" t="s">
        <v>711</v>
      </c>
    </row>
    <row r="493" spans="1:22" x14ac:dyDescent="0.25">
      <c r="A493" s="29">
        <v>22</v>
      </c>
      <c r="B493" s="28" t="s">
        <v>677</v>
      </c>
      <c r="C493" s="29" t="s">
        <v>712</v>
      </c>
      <c r="D493" s="29" t="s">
        <v>713</v>
      </c>
      <c r="E493" s="119">
        <v>325</v>
      </c>
      <c r="F493" s="124" t="s">
        <v>37</v>
      </c>
      <c r="G493" s="124" t="s">
        <v>37</v>
      </c>
      <c r="H493" s="123" t="s">
        <v>37</v>
      </c>
      <c r="I493" s="125" t="s">
        <v>37</v>
      </c>
      <c r="J493" s="118"/>
      <c r="K493" s="123" t="s">
        <v>37</v>
      </c>
      <c r="L493" s="124">
        <v>0.51</v>
      </c>
      <c r="M493" s="124">
        <v>5.7</v>
      </c>
      <c r="N493" s="123">
        <v>5.0081000000000001E-2</v>
      </c>
      <c r="O493" s="125">
        <v>0.51243799999999995</v>
      </c>
      <c r="P493" s="125" t="s">
        <v>37</v>
      </c>
      <c r="Q493" s="87" t="s">
        <v>37</v>
      </c>
      <c r="R493" s="87" t="s">
        <v>37</v>
      </c>
      <c r="S493" s="31">
        <v>1.62</v>
      </c>
      <c r="T493" s="126">
        <v>572</v>
      </c>
      <c r="U493" s="87" t="s">
        <v>37</v>
      </c>
      <c r="V493" s="29" t="s">
        <v>711</v>
      </c>
    </row>
    <row r="494" spans="1:22" x14ac:dyDescent="0.25">
      <c r="A494" s="29">
        <v>23</v>
      </c>
      <c r="B494" s="28" t="s">
        <v>677</v>
      </c>
      <c r="C494" s="29" t="s">
        <v>714</v>
      </c>
      <c r="D494" s="29" t="s">
        <v>679</v>
      </c>
      <c r="E494" s="119">
        <v>294.5</v>
      </c>
      <c r="F494" s="124">
        <v>144</v>
      </c>
      <c r="G494" s="124">
        <v>267</v>
      </c>
      <c r="H494" s="123">
        <v>1.5602</v>
      </c>
      <c r="I494" s="125">
        <v>0.71136200000000005</v>
      </c>
      <c r="J494" s="118"/>
      <c r="K494" s="123">
        <v>0.70481000000000005</v>
      </c>
      <c r="L494" s="124">
        <v>5.65</v>
      </c>
      <c r="M494" s="124">
        <v>34</v>
      </c>
      <c r="N494" s="123">
        <v>0.100303</v>
      </c>
      <c r="O494" s="125">
        <v>0.51253000000000004</v>
      </c>
      <c r="P494" s="125">
        <v>1.1E-5</v>
      </c>
      <c r="Q494" s="87" t="s">
        <v>37</v>
      </c>
      <c r="R494" s="87" t="s">
        <v>37</v>
      </c>
      <c r="S494" s="31">
        <v>1.5</v>
      </c>
      <c r="T494" s="126">
        <v>830</v>
      </c>
      <c r="U494" s="87" t="s">
        <v>37</v>
      </c>
      <c r="V494" s="29" t="s">
        <v>689</v>
      </c>
    </row>
    <row r="495" spans="1:22" x14ac:dyDescent="0.25">
      <c r="A495" s="29">
        <v>24</v>
      </c>
      <c r="B495" s="28" t="s">
        <v>677</v>
      </c>
      <c r="C495" s="29" t="s">
        <v>715</v>
      </c>
      <c r="D495" s="29" t="s">
        <v>716</v>
      </c>
      <c r="E495" s="119">
        <v>294.5</v>
      </c>
      <c r="F495" s="124" t="s">
        <v>37</v>
      </c>
      <c r="G495" s="124" t="s">
        <v>37</v>
      </c>
      <c r="H495" s="123" t="s">
        <v>37</v>
      </c>
      <c r="I495" s="125" t="s">
        <v>37</v>
      </c>
      <c r="J495" s="118"/>
      <c r="K495" s="123" t="s">
        <v>37</v>
      </c>
      <c r="L495" s="124">
        <v>2.16</v>
      </c>
      <c r="M495" s="124">
        <v>20</v>
      </c>
      <c r="N495" s="123">
        <v>6.4306000000000002E-2</v>
      </c>
      <c r="O495" s="125">
        <v>0.51243000000000005</v>
      </c>
      <c r="P495" s="125">
        <v>1.4E-5</v>
      </c>
      <c r="Q495" s="87" t="s">
        <v>37</v>
      </c>
      <c r="R495" s="87" t="s">
        <v>37</v>
      </c>
      <c r="S495" s="31">
        <v>1</v>
      </c>
      <c r="T495" s="126">
        <v>730</v>
      </c>
      <c r="U495" s="87" t="s">
        <v>37</v>
      </c>
      <c r="V495" s="29" t="s">
        <v>689</v>
      </c>
    </row>
    <row r="496" spans="1:22" x14ac:dyDescent="0.25">
      <c r="A496" s="29">
        <v>25</v>
      </c>
      <c r="B496" s="28" t="s">
        <v>677</v>
      </c>
      <c r="C496" s="29" t="s">
        <v>717</v>
      </c>
      <c r="D496" s="29" t="s">
        <v>716</v>
      </c>
      <c r="E496" s="119">
        <v>298.3</v>
      </c>
      <c r="F496" s="120">
        <v>152.9</v>
      </c>
      <c r="G496" s="120">
        <v>81.38</v>
      </c>
      <c r="H496" s="121">
        <v>5.4480630000000003</v>
      </c>
      <c r="I496" s="122">
        <v>0.72620499999999999</v>
      </c>
      <c r="J496" s="118"/>
      <c r="K496" s="123">
        <v>0.70307799999999998</v>
      </c>
      <c r="L496" s="124">
        <v>1.88</v>
      </c>
      <c r="M496" s="124">
        <v>13.75</v>
      </c>
      <c r="N496" s="123">
        <v>8.2801E-2</v>
      </c>
      <c r="O496" s="125">
        <v>0.51255899999999999</v>
      </c>
      <c r="P496" s="125">
        <v>1.2999999999999999E-5</v>
      </c>
      <c r="Q496" s="87" t="s">
        <v>37</v>
      </c>
      <c r="R496" s="87" t="s">
        <v>37</v>
      </c>
      <c r="S496" s="31">
        <v>2.8</v>
      </c>
      <c r="T496" s="126">
        <v>691</v>
      </c>
      <c r="U496" s="87" t="s">
        <v>37</v>
      </c>
      <c r="V496" s="28" t="s">
        <v>680</v>
      </c>
    </row>
    <row r="497" spans="1:22" x14ac:dyDescent="0.25">
      <c r="A497" s="29">
        <v>26</v>
      </c>
      <c r="B497" s="28" t="s">
        <v>677</v>
      </c>
      <c r="C497" s="29" t="s">
        <v>718</v>
      </c>
      <c r="D497" s="29" t="s">
        <v>682</v>
      </c>
      <c r="E497" s="119">
        <v>296.60000000000002</v>
      </c>
      <c r="F497" s="120">
        <v>188.9</v>
      </c>
      <c r="G497" s="120">
        <v>160.80000000000001</v>
      </c>
      <c r="H497" s="121">
        <v>3.4041299999999999</v>
      </c>
      <c r="I497" s="122">
        <v>0.71817600000000004</v>
      </c>
      <c r="J497" s="118"/>
      <c r="K497" s="123">
        <v>0.70380900000000002</v>
      </c>
      <c r="L497" s="124">
        <v>2.72</v>
      </c>
      <c r="M497" s="124">
        <v>17.32</v>
      </c>
      <c r="N497" s="123">
        <v>9.5072000000000004E-2</v>
      </c>
      <c r="O497" s="125">
        <v>0.51253499999999996</v>
      </c>
      <c r="P497" s="125">
        <v>1.1E-5</v>
      </c>
      <c r="Q497" s="87" t="s">
        <v>37</v>
      </c>
      <c r="R497" s="87" t="s">
        <v>37</v>
      </c>
      <c r="S497" s="31">
        <v>1.8</v>
      </c>
      <c r="T497" s="126">
        <v>793</v>
      </c>
      <c r="U497" s="87" t="s">
        <v>37</v>
      </c>
      <c r="V497" s="28" t="s">
        <v>680</v>
      </c>
    </row>
    <row r="498" spans="1:22" x14ac:dyDescent="0.25">
      <c r="A498" s="29">
        <v>27</v>
      </c>
      <c r="B498" s="28" t="s">
        <v>677</v>
      </c>
      <c r="C498" s="29" t="s">
        <v>719</v>
      </c>
      <c r="D498" s="29" t="s">
        <v>682</v>
      </c>
      <c r="E498" s="119">
        <v>296.60000000000002</v>
      </c>
      <c r="F498" s="120">
        <v>227.2</v>
      </c>
      <c r="G498" s="120">
        <v>22.29</v>
      </c>
      <c r="H498" s="129">
        <v>30.385069537909377</v>
      </c>
      <c r="I498" s="122">
        <v>0.82727200000000001</v>
      </c>
      <c r="J498" s="118"/>
      <c r="K498" s="123">
        <v>0.69902872210774936</v>
      </c>
      <c r="L498" s="124">
        <v>0.43</v>
      </c>
      <c r="M498" s="124">
        <v>3.98</v>
      </c>
      <c r="N498" s="123">
        <v>6.6175999999999999E-2</v>
      </c>
      <c r="O498" s="125">
        <v>0.51245300000000005</v>
      </c>
      <c r="P498" s="125">
        <v>1.2E-5</v>
      </c>
      <c r="Q498" s="87" t="s">
        <v>37</v>
      </c>
      <c r="R498" s="87" t="s">
        <v>37</v>
      </c>
      <c r="S498" s="31">
        <v>1.3</v>
      </c>
      <c r="T498" s="126">
        <v>722</v>
      </c>
      <c r="U498" s="87" t="s">
        <v>37</v>
      </c>
      <c r="V498" s="28" t="s">
        <v>680</v>
      </c>
    </row>
    <row r="499" spans="1:22" x14ac:dyDescent="0.25">
      <c r="A499" s="29">
        <v>28</v>
      </c>
      <c r="B499" s="28" t="s">
        <v>720</v>
      </c>
      <c r="C499" s="29" t="s">
        <v>721</v>
      </c>
      <c r="D499" s="28" t="s">
        <v>217</v>
      </c>
      <c r="E499" s="130">
        <v>344.7</v>
      </c>
      <c r="F499" s="124">
        <v>89.41</v>
      </c>
      <c r="G499" s="124">
        <v>345.6</v>
      </c>
      <c r="H499" s="123">
        <v>0.74887199999999998</v>
      </c>
      <c r="I499" s="125">
        <v>0.707368</v>
      </c>
      <c r="J499" s="118"/>
      <c r="K499" s="123">
        <v>0.70369099999999996</v>
      </c>
      <c r="L499" s="124">
        <v>3.35</v>
      </c>
      <c r="M499" s="124">
        <v>14.61</v>
      </c>
      <c r="N499" s="123">
        <v>0.13866400000000001</v>
      </c>
      <c r="O499" s="125">
        <v>0.51277899999999998</v>
      </c>
      <c r="P499" s="125">
        <v>9.0000000000000002E-6</v>
      </c>
      <c r="Q499" s="87" t="s">
        <v>37</v>
      </c>
      <c r="R499" s="87" t="s">
        <v>37</v>
      </c>
      <c r="S499" s="31">
        <v>5.3</v>
      </c>
      <c r="T499" s="126">
        <v>757.5</v>
      </c>
      <c r="U499" s="87" t="s">
        <v>37</v>
      </c>
      <c r="V499" s="28" t="s">
        <v>722</v>
      </c>
    </row>
    <row r="500" spans="1:22" x14ac:dyDescent="0.25">
      <c r="A500" s="29">
        <v>29</v>
      </c>
      <c r="B500" s="28" t="s">
        <v>720</v>
      </c>
      <c r="C500" s="29" t="s">
        <v>723</v>
      </c>
      <c r="D500" s="28" t="s">
        <v>724</v>
      </c>
      <c r="E500" s="130">
        <v>344.7</v>
      </c>
      <c r="F500" s="124">
        <v>62.4</v>
      </c>
      <c r="G500" s="124">
        <v>819.5</v>
      </c>
      <c r="H500" s="123">
        <v>0.22032199999999999</v>
      </c>
      <c r="I500" s="125">
        <v>0.70493899999999998</v>
      </c>
      <c r="J500" s="118"/>
      <c r="K500" s="123">
        <v>0.703901</v>
      </c>
      <c r="L500" s="124">
        <v>3.49</v>
      </c>
      <c r="M500" s="124">
        <v>16.850000000000001</v>
      </c>
      <c r="N500" s="123">
        <v>0.12528900000000001</v>
      </c>
      <c r="O500" s="125">
        <v>0.51274200000000003</v>
      </c>
      <c r="P500" s="125">
        <v>1.0000000000000001E-5</v>
      </c>
      <c r="Q500" s="87" t="s">
        <v>37</v>
      </c>
      <c r="R500" s="87" t="s">
        <v>37</v>
      </c>
      <c r="S500" s="31">
        <v>5.0999999999999996</v>
      </c>
      <c r="T500" s="126">
        <v>706.7</v>
      </c>
      <c r="U500" s="87" t="s">
        <v>37</v>
      </c>
      <c r="V500" s="28" t="s">
        <v>722</v>
      </c>
    </row>
    <row r="501" spans="1:22" x14ac:dyDescent="0.25">
      <c r="A501" s="29">
        <v>30</v>
      </c>
      <c r="B501" s="28" t="s">
        <v>720</v>
      </c>
      <c r="C501" s="29" t="s">
        <v>725</v>
      </c>
      <c r="D501" s="28" t="s">
        <v>685</v>
      </c>
      <c r="E501" s="130">
        <v>344.7</v>
      </c>
      <c r="F501" s="124">
        <v>61.9</v>
      </c>
      <c r="G501" s="124">
        <v>883</v>
      </c>
      <c r="H501" s="123">
        <v>0.20286799999999999</v>
      </c>
      <c r="I501" s="125">
        <v>0.70508400000000004</v>
      </c>
      <c r="J501" s="118"/>
      <c r="K501" s="123">
        <v>0.70412799999999998</v>
      </c>
      <c r="L501" s="124">
        <v>2.94</v>
      </c>
      <c r="M501" s="124">
        <v>15.96</v>
      </c>
      <c r="N501" s="123">
        <v>0.11154699999999999</v>
      </c>
      <c r="O501" s="125">
        <v>0.51263499999999995</v>
      </c>
      <c r="P501" s="125">
        <v>1.2E-5</v>
      </c>
      <c r="Q501" s="87" t="s">
        <v>37</v>
      </c>
      <c r="R501" s="87" t="s">
        <v>37</v>
      </c>
      <c r="S501" s="31">
        <v>3.6</v>
      </c>
      <c r="T501" s="126">
        <v>770.5</v>
      </c>
      <c r="U501" s="87" t="s">
        <v>37</v>
      </c>
      <c r="V501" s="28" t="s">
        <v>722</v>
      </c>
    </row>
    <row r="502" spans="1:22" x14ac:dyDescent="0.25">
      <c r="A502" s="29">
        <v>31</v>
      </c>
      <c r="B502" s="28" t="s">
        <v>720</v>
      </c>
      <c r="C502" s="29" t="s">
        <v>726</v>
      </c>
      <c r="D502" s="28" t="s">
        <v>685</v>
      </c>
      <c r="E502" s="130">
        <v>344.7</v>
      </c>
      <c r="F502" s="124">
        <v>58.21</v>
      </c>
      <c r="G502" s="124">
        <v>924.3</v>
      </c>
      <c r="H502" s="123">
        <v>0.182228</v>
      </c>
      <c r="I502" s="125">
        <v>0.70478600000000002</v>
      </c>
      <c r="J502" s="118"/>
      <c r="K502" s="123">
        <v>0.703928</v>
      </c>
      <c r="L502" s="124">
        <v>2.85</v>
      </c>
      <c r="M502" s="124">
        <v>16.32</v>
      </c>
      <c r="N502" s="123">
        <v>0.105713</v>
      </c>
      <c r="O502" s="125">
        <v>0.51272600000000002</v>
      </c>
      <c r="P502" s="125">
        <v>1.1E-5</v>
      </c>
      <c r="Q502" s="87" t="s">
        <v>37</v>
      </c>
      <c r="R502" s="87" t="s">
        <v>37</v>
      </c>
      <c r="S502" s="31">
        <v>5.6</v>
      </c>
      <c r="T502" s="126">
        <v>600.6</v>
      </c>
      <c r="U502" s="87" t="s">
        <v>37</v>
      </c>
      <c r="V502" s="28" t="s">
        <v>722</v>
      </c>
    </row>
    <row r="503" spans="1:22" x14ac:dyDescent="0.25">
      <c r="A503" s="29">
        <v>32</v>
      </c>
      <c r="B503" s="28" t="s">
        <v>720</v>
      </c>
      <c r="C503" s="29" t="s">
        <v>727</v>
      </c>
      <c r="D503" s="28" t="s">
        <v>685</v>
      </c>
      <c r="E503" s="130">
        <v>344.7</v>
      </c>
      <c r="F503" s="124">
        <v>68.53</v>
      </c>
      <c r="G503" s="124">
        <v>720.6</v>
      </c>
      <c r="H503" s="123">
        <v>0.27521400000000001</v>
      </c>
      <c r="I503" s="125">
        <v>0.70525499999999997</v>
      </c>
      <c r="J503" s="118"/>
      <c r="K503" s="123">
        <v>0.70397100000000001</v>
      </c>
      <c r="L503" s="124">
        <v>2.78</v>
      </c>
      <c r="M503" s="124">
        <v>15.36</v>
      </c>
      <c r="N503" s="123">
        <v>0.109541</v>
      </c>
      <c r="O503" s="125">
        <v>0.51271800000000001</v>
      </c>
      <c r="P503" s="125">
        <v>1.0000000000000001E-5</v>
      </c>
      <c r="Q503" s="87" t="s">
        <v>37</v>
      </c>
      <c r="R503" s="87" t="s">
        <v>37</v>
      </c>
      <c r="S503" s="31">
        <v>5.2</v>
      </c>
      <c r="T503" s="126">
        <v>635.29999999999995</v>
      </c>
      <c r="U503" s="87" t="s">
        <v>37</v>
      </c>
      <c r="V503" s="28" t="s">
        <v>722</v>
      </c>
    </row>
    <row r="504" spans="1:22" x14ac:dyDescent="0.25">
      <c r="A504" s="29">
        <v>33</v>
      </c>
      <c r="B504" s="28" t="s">
        <v>720</v>
      </c>
      <c r="C504" s="29" t="s">
        <v>728</v>
      </c>
      <c r="D504" s="28" t="s">
        <v>685</v>
      </c>
      <c r="E504" s="130">
        <v>344.7</v>
      </c>
      <c r="F504" s="124">
        <v>75.78</v>
      </c>
      <c r="G504" s="124">
        <v>521.4</v>
      </c>
      <c r="H504" s="123">
        <v>0.420651</v>
      </c>
      <c r="I504" s="125">
        <v>0.70593799999999995</v>
      </c>
      <c r="J504" s="118"/>
      <c r="K504" s="123">
        <v>0.70397399999999999</v>
      </c>
      <c r="L504" s="124">
        <v>3.09</v>
      </c>
      <c r="M504" s="124">
        <v>17.760000000000002</v>
      </c>
      <c r="N504" s="123">
        <v>0.10520400000000001</v>
      </c>
      <c r="O504" s="125">
        <v>0.51270000000000004</v>
      </c>
      <c r="P504" s="125">
        <v>1.1E-5</v>
      </c>
      <c r="Q504" s="87" t="s">
        <v>37</v>
      </c>
      <c r="R504" s="87" t="s">
        <v>37</v>
      </c>
      <c r="S504" s="31">
        <v>5</v>
      </c>
      <c r="T504" s="126">
        <v>635.5</v>
      </c>
      <c r="U504" s="87" t="s">
        <v>37</v>
      </c>
      <c r="V504" s="28" t="s">
        <v>722</v>
      </c>
    </row>
    <row r="505" spans="1:22" x14ac:dyDescent="0.25">
      <c r="A505" s="29">
        <v>34</v>
      </c>
      <c r="B505" s="28" t="s">
        <v>720</v>
      </c>
      <c r="C505" s="29" t="s">
        <v>729</v>
      </c>
      <c r="D505" s="28" t="s">
        <v>685</v>
      </c>
      <c r="E505" s="130">
        <v>344.7</v>
      </c>
      <c r="F505" s="124">
        <v>83.72</v>
      </c>
      <c r="G505" s="124">
        <v>574</v>
      </c>
      <c r="H505" s="123">
        <v>0.42209000000000002</v>
      </c>
      <c r="I505" s="125">
        <v>0.70589900000000005</v>
      </c>
      <c r="J505" s="118"/>
      <c r="K505" s="123">
        <v>0.70392900000000003</v>
      </c>
      <c r="L505" s="124">
        <v>2.36</v>
      </c>
      <c r="M505" s="124">
        <v>13.18</v>
      </c>
      <c r="N505" s="123">
        <v>0.108554</v>
      </c>
      <c r="O505" s="125">
        <v>0.51272700000000004</v>
      </c>
      <c r="P505" s="125">
        <v>1.2999999999999999E-5</v>
      </c>
      <c r="Q505" s="87" t="s">
        <v>37</v>
      </c>
      <c r="R505" s="87" t="s">
        <v>37</v>
      </c>
      <c r="S505" s="31">
        <v>5.4</v>
      </c>
      <c r="T505" s="126">
        <v>615.5</v>
      </c>
      <c r="U505" s="87" t="s">
        <v>37</v>
      </c>
      <c r="V505" s="28" t="s">
        <v>722</v>
      </c>
    </row>
    <row r="506" spans="1:22" x14ac:dyDescent="0.25">
      <c r="A506" s="29">
        <v>35</v>
      </c>
      <c r="B506" s="28" t="s">
        <v>720</v>
      </c>
      <c r="C506" s="29" t="s">
        <v>730</v>
      </c>
      <c r="D506" s="28" t="s">
        <v>731</v>
      </c>
      <c r="E506" s="119">
        <v>335.7</v>
      </c>
      <c r="F506" s="124">
        <v>110</v>
      </c>
      <c r="G506" s="124">
        <v>429</v>
      </c>
      <c r="H506" s="123">
        <v>0.76435897435897426</v>
      </c>
      <c r="I506" s="125">
        <v>0.70711599999999997</v>
      </c>
      <c r="J506" s="118"/>
      <c r="K506" s="123">
        <v>0.70346364827625418</v>
      </c>
      <c r="L506" s="124">
        <v>4.1399999999999997</v>
      </c>
      <c r="M506" s="124">
        <v>17.5</v>
      </c>
      <c r="N506" s="123">
        <v>0.12573700457142856</v>
      </c>
      <c r="O506" s="125">
        <v>0.51281500000000002</v>
      </c>
      <c r="P506" s="125">
        <v>7.9999999999999996E-6</v>
      </c>
      <c r="Q506" s="87" t="s">
        <v>37</v>
      </c>
      <c r="R506" s="87" t="s">
        <v>37</v>
      </c>
      <c r="S506" s="31">
        <v>5.51</v>
      </c>
      <c r="T506" s="126">
        <v>644</v>
      </c>
      <c r="U506" s="87" t="s">
        <v>37</v>
      </c>
      <c r="V506" s="29" t="s">
        <v>686</v>
      </c>
    </row>
    <row r="507" spans="1:22" x14ac:dyDescent="0.25">
      <c r="A507" s="29">
        <v>36</v>
      </c>
      <c r="B507" s="28" t="s">
        <v>720</v>
      </c>
      <c r="C507" s="29" t="s">
        <v>732</v>
      </c>
      <c r="D507" s="28" t="s">
        <v>733</v>
      </c>
      <c r="E507" s="119">
        <v>335.7</v>
      </c>
      <c r="F507" s="124">
        <v>63.2</v>
      </c>
      <c r="G507" s="124">
        <v>419</v>
      </c>
      <c r="H507" s="123">
        <v>0.4496400954653938</v>
      </c>
      <c r="I507" s="125">
        <v>0.70573300000000005</v>
      </c>
      <c r="J507" s="118"/>
      <c r="K507" s="123">
        <v>0.70358447576880945</v>
      </c>
      <c r="L507" s="124">
        <v>2.92</v>
      </c>
      <c r="M507" s="124">
        <v>17</v>
      </c>
      <c r="N507" s="123">
        <v>9.1292425882352937E-2</v>
      </c>
      <c r="O507" s="125">
        <v>0.51273100000000005</v>
      </c>
      <c r="P507" s="125">
        <v>1.5E-5</v>
      </c>
      <c r="Q507" s="87" t="s">
        <v>37</v>
      </c>
      <c r="R507" s="87" t="s">
        <v>37</v>
      </c>
      <c r="S507" s="31">
        <v>5.53</v>
      </c>
      <c r="T507" s="126">
        <v>636</v>
      </c>
      <c r="U507" s="87" t="s">
        <v>37</v>
      </c>
      <c r="V507" s="29" t="s">
        <v>686</v>
      </c>
    </row>
    <row r="508" spans="1:22" x14ac:dyDescent="0.25">
      <c r="A508" s="29">
        <v>37</v>
      </c>
      <c r="B508" s="28" t="s">
        <v>720</v>
      </c>
      <c r="C508" s="29" t="s">
        <v>734</v>
      </c>
      <c r="D508" s="29" t="s">
        <v>697</v>
      </c>
      <c r="E508" s="119">
        <v>327.5</v>
      </c>
      <c r="F508" s="124">
        <v>90.9</v>
      </c>
      <c r="G508" s="124">
        <v>680</v>
      </c>
      <c r="H508" s="123">
        <v>0.39848955882352943</v>
      </c>
      <c r="I508" s="125">
        <v>0.70549700000000004</v>
      </c>
      <c r="J508" s="118"/>
      <c r="K508" s="123">
        <v>0.70363950852231871</v>
      </c>
      <c r="L508" s="124">
        <v>3.08</v>
      </c>
      <c r="M508" s="124">
        <v>17.100000000000001</v>
      </c>
      <c r="N508" s="123">
        <v>9.5731623391812862E-2</v>
      </c>
      <c r="O508" s="125">
        <v>0.51273800000000003</v>
      </c>
      <c r="P508" s="125">
        <v>1.0000000000000001E-5</v>
      </c>
      <c r="Q508" s="87" t="s">
        <v>37</v>
      </c>
      <c r="R508" s="87" t="s">
        <v>37</v>
      </c>
      <c r="S508" s="31">
        <v>5.44</v>
      </c>
      <c r="T508" s="126">
        <v>642</v>
      </c>
      <c r="U508" s="87" t="s">
        <v>37</v>
      </c>
      <c r="V508" s="29" t="s">
        <v>686</v>
      </c>
    </row>
    <row r="509" spans="1:22" x14ac:dyDescent="0.25">
      <c r="A509" s="29">
        <v>38</v>
      </c>
      <c r="B509" s="28" t="s">
        <v>720</v>
      </c>
      <c r="C509" s="29" t="s">
        <v>735</v>
      </c>
      <c r="D509" s="28" t="s">
        <v>84</v>
      </c>
      <c r="E509" s="119">
        <v>328.8</v>
      </c>
      <c r="F509" s="131">
        <v>86</v>
      </c>
      <c r="G509" s="131">
        <v>440</v>
      </c>
      <c r="H509" s="132">
        <v>0.56842000000000004</v>
      </c>
      <c r="I509" s="133">
        <v>0.70586000000000004</v>
      </c>
      <c r="J509" s="118"/>
      <c r="K509" s="132">
        <v>0.70318999999999998</v>
      </c>
      <c r="L509" s="131">
        <v>3.53</v>
      </c>
      <c r="M509" s="131">
        <v>20.86</v>
      </c>
      <c r="N509" s="132">
        <v>0.102563</v>
      </c>
      <c r="O509" s="133">
        <v>0.51268499999999995</v>
      </c>
      <c r="P509" s="125">
        <v>1.4E-5</v>
      </c>
      <c r="Q509" s="87" t="s">
        <v>37</v>
      </c>
      <c r="R509" s="87" t="s">
        <v>37</v>
      </c>
      <c r="S509" s="134">
        <v>4.88</v>
      </c>
      <c r="T509" s="135">
        <v>640</v>
      </c>
      <c r="U509" s="87" t="s">
        <v>37</v>
      </c>
      <c r="V509" s="29" t="s">
        <v>736</v>
      </c>
    </row>
    <row r="510" spans="1:22" ht="14.4" thickBot="1" x14ac:dyDescent="0.3">
      <c r="A510" s="136">
        <v>39</v>
      </c>
      <c r="B510" s="137" t="s">
        <v>720</v>
      </c>
      <c r="C510" s="136" t="s">
        <v>737</v>
      </c>
      <c r="D510" s="137" t="s">
        <v>738</v>
      </c>
      <c r="E510" s="138">
        <v>330.7</v>
      </c>
      <c r="F510" s="139">
        <v>50</v>
      </c>
      <c r="G510" s="139">
        <v>967</v>
      </c>
      <c r="H510" s="140">
        <v>0.14863000000000001</v>
      </c>
      <c r="I510" s="141">
        <v>0.70479999999999998</v>
      </c>
      <c r="J510" s="167"/>
      <c r="K510" s="140">
        <v>0.70409999999999995</v>
      </c>
      <c r="L510" s="139">
        <v>2.84</v>
      </c>
      <c r="M510" s="139">
        <v>16.43</v>
      </c>
      <c r="N510" s="140">
        <v>0.104687</v>
      </c>
      <c r="O510" s="141">
        <v>0.51269699999999996</v>
      </c>
      <c r="P510" s="142">
        <v>1.2999999999999999E-5</v>
      </c>
      <c r="Q510" s="168" t="s">
        <v>37</v>
      </c>
      <c r="R510" s="168" t="s">
        <v>37</v>
      </c>
      <c r="S510" s="143">
        <v>5.0199999999999996</v>
      </c>
      <c r="T510" s="144">
        <v>637</v>
      </c>
      <c r="U510" s="168" t="s">
        <v>37</v>
      </c>
      <c r="V510" s="136" t="s">
        <v>736</v>
      </c>
    </row>
    <row r="511" spans="1:22" x14ac:dyDescent="0.25">
      <c r="A511" s="155"/>
      <c r="B511" s="155"/>
      <c r="C511" s="156"/>
      <c r="D511" s="156"/>
      <c r="E511" s="157"/>
      <c r="F511" s="158"/>
      <c r="G511" s="158"/>
      <c r="H511" s="159"/>
      <c r="I511" s="160"/>
      <c r="J511" s="161"/>
      <c r="K511" s="162"/>
      <c r="L511" s="158"/>
      <c r="M511" s="158"/>
      <c r="N511" s="159"/>
      <c r="O511" s="163"/>
      <c r="P511" s="164"/>
      <c r="Q511" s="165"/>
      <c r="R511" s="165"/>
      <c r="S511" s="165"/>
      <c r="T511" s="166"/>
      <c r="U511" s="166"/>
      <c r="V511" s="157"/>
    </row>
    <row r="512" spans="1:22" x14ac:dyDescent="0.25">
      <c r="A512" s="155"/>
      <c r="B512" s="155"/>
      <c r="C512" s="156"/>
      <c r="D512" s="156"/>
      <c r="E512" s="157"/>
      <c r="F512" s="158"/>
      <c r="G512" s="158"/>
      <c r="H512" s="159"/>
      <c r="I512" s="160"/>
      <c r="J512" s="161"/>
      <c r="K512" s="162"/>
      <c r="L512" s="158"/>
      <c r="M512" s="158"/>
      <c r="N512" s="159"/>
      <c r="O512" s="163"/>
      <c r="P512" s="164"/>
      <c r="Q512" s="165"/>
      <c r="R512" s="165"/>
      <c r="S512" s="165"/>
      <c r="T512" s="166"/>
      <c r="U512" s="166"/>
      <c r="V512" s="157"/>
    </row>
    <row r="513" spans="1:22" x14ac:dyDescent="0.25">
      <c r="A513" s="155"/>
      <c r="B513" s="155"/>
      <c r="C513" s="156"/>
      <c r="D513" s="156"/>
      <c r="E513" s="157"/>
      <c r="F513" s="158"/>
      <c r="G513" s="158"/>
      <c r="H513" s="159"/>
      <c r="I513" s="160"/>
      <c r="J513" s="161"/>
      <c r="K513" s="162"/>
      <c r="L513" s="158"/>
      <c r="M513" s="158"/>
      <c r="N513" s="159"/>
      <c r="O513" s="163"/>
      <c r="P513" s="164"/>
      <c r="Q513" s="165"/>
      <c r="R513" s="165"/>
      <c r="S513" s="165"/>
      <c r="T513" s="166"/>
      <c r="U513" s="166"/>
      <c r="V513" s="157"/>
    </row>
    <row r="514" spans="1:22" x14ac:dyDescent="0.25">
      <c r="A514" s="155"/>
      <c r="B514" s="155"/>
      <c r="C514" s="156"/>
      <c r="D514" s="156"/>
      <c r="E514" s="157"/>
      <c r="F514" s="158"/>
      <c r="G514" s="158"/>
      <c r="H514" s="159"/>
      <c r="I514" s="160"/>
      <c r="J514" s="161"/>
      <c r="K514" s="162"/>
      <c r="L514" s="158"/>
      <c r="M514" s="158"/>
      <c r="N514" s="159"/>
      <c r="O514" s="163"/>
      <c r="P514" s="164"/>
      <c r="Q514" s="165"/>
      <c r="R514" s="165"/>
      <c r="S514" s="165"/>
      <c r="T514" s="166"/>
      <c r="U514" s="166"/>
      <c r="V514" s="157"/>
    </row>
    <row r="515" spans="1:22" x14ac:dyDescent="0.25">
      <c r="A515" s="155"/>
      <c r="B515" s="155"/>
      <c r="C515" s="156"/>
      <c r="D515" s="156"/>
      <c r="E515" s="157"/>
      <c r="F515" s="158"/>
      <c r="G515" s="158"/>
      <c r="H515" s="159"/>
      <c r="I515" s="160"/>
      <c r="J515" s="161"/>
      <c r="K515" s="162"/>
      <c r="L515" s="158"/>
      <c r="M515" s="158"/>
      <c r="N515" s="159"/>
      <c r="O515" s="163"/>
      <c r="P515" s="164"/>
      <c r="Q515" s="165"/>
      <c r="R515" s="165"/>
      <c r="S515" s="165"/>
      <c r="T515" s="166"/>
      <c r="U515" s="166"/>
      <c r="V515" s="157"/>
    </row>
    <row r="516" spans="1:22" x14ac:dyDescent="0.25">
      <c r="A516" s="155"/>
      <c r="B516" s="155"/>
      <c r="C516" s="156"/>
      <c r="D516" s="156"/>
      <c r="E516" s="157"/>
      <c r="F516" s="158"/>
      <c r="G516" s="158"/>
      <c r="H516" s="159"/>
      <c r="I516" s="160"/>
      <c r="J516" s="161"/>
      <c r="K516" s="162"/>
      <c r="L516" s="158"/>
      <c r="M516" s="158"/>
      <c r="N516" s="159"/>
      <c r="O516" s="163"/>
      <c r="P516" s="164"/>
      <c r="Q516" s="165"/>
      <c r="R516" s="165"/>
      <c r="S516" s="165"/>
      <c r="T516" s="166"/>
      <c r="U516" s="166"/>
      <c r="V516" s="157"/>
    </row>
    <row r="517" spans="1:22" x14ac:dyDescent="0.25">
      <c r="A517" s="155"/>
      <c r="B517" s="155"/>
      <c r="C517" s="156"/>
      <c r="D517" s="156"/>
      <c r="E517" s="157"/>
      <c r="F517" s="158"/>
      <c r="G517" s="158"/>
      <c r="H517" s="159"/>
      <c r="I517" s="160"/>
      <c r="J517" s="161"/>
      <c r="K517" s="162"/>
      <c r="L517" s="158"/>
      <c r="M517" s="158"/>
      <c r="N517" s="159"/>
      <c r="O517" s="163"/>
      <c r="P517" s="164"/>
      <c r="Q517" s="165"/>
      <c r="R517" s="165"/>
      <c r="S517" s="165"/>
      <c r="T517" s="166"/>
      <c r="U517" s="166"/>
      <c r="V517" s="157"/>
    </row>
    <row r="518" spans="1:22" x14ac:dyDescent="0.25">
      <c r="A518" s="155"/>
      <c r="B518" s="155"/>
      <c r="C518" s="156"/>
      <c r="D518" s="156"/>
      <c r="E518" s="157"/>
      <c r="F518" s="158"/>
      <c r="G518" s="158"/>
      <c r="H518" s="159"/>
      <c r="I518" s="160"/>
      <c r="J518" s="161"/>
      <c r="K518" s="162"/>
      <c r="L518" s="158"/>
      <c r="M518" s="158"/>
      <c r="N518" s="159"/>
      <c r="O518" s="163"/>
      <c r="P518" s="164"/>
      <c r="Q518" s="165"/>
      <c r="R518" s="165"/>
      <c r="S518" s="165"/>
      <c r="T518" s="166"/>
      <c r="U518" s="166"/>
      <c r="V518" s="157"/>
    </row>
    <row r="519" spans="1:22" x14ac:dyDescent="0.25">
      <c r="A519" s="155"/>
      <c r="B519" s="155"/>
      <c r="C519" s="156"/>
      <c r="D519" s="156"/>
      <c r="E519" s="157"/>
      <c r="F519" s="158"/>
      <c r="G519" s="158"/>
      <c r="H519" s="159"/>
      <c r="I519" s="160"/>
      <c r="J519" s="161"/>
      <c r="K519" s="162"/>
      <c r="L519" s="158"/>
      <c r="M519" s="158"/>
      <c r="N519" s="159"/>
      <c r="O519" s="163"/>
      <c r="P519" s="164"/>
      <c r="Q519" s="165"/>
      <c r="R519" s="165"/>
      <c r="S519" s="165"/>
      <c r="T519" s="166"/>
      <c r="U519" s="166"/>
      <c r="V519" s="157"/>
    </row>
    <row r="520" spans="1:22" x14ac:dyDescent="0.25">
      <c r="A520" s="155"/>
      <c r="B520" s="155"/>
      <c r="C520" s="156"/>
      <c r="D520" s="156"/>
      <c r="E520" s="157"/>
      <c r="F520" s="158"/>
      <c r="G520" s="158"/>
      <c r="H520" s="159"/>
      <c r="I520" s="160"/>
      <c r="J520" s="161"/>
      <c r="K520" s="162"/>
      <c r="L520" s="158"/>
      <c r="M520" s="158"/>
      <c r="N520" s="159"/>
      <c r="O520" s="163"/>
      <c r="P520" s="164"/>
      <c r="Q520" s="165"/>
      <c r="R520" s="165"/>
      <c r="S520" s="165"/>
      <c r="T520" s="166"/>
      <c r="U520" s="166"/>
      <c r="V520" s="157"/>
    </row>
    <row r="521" spans="1:22" x14ac:dyDescent="0.25">
      <c r="A521" s="155"/>
      <c r="B521" s="155"/>
      <c r="C521" s="156"/>
      <c r="D521" s="156"/>
      <c r="E521" s="157"/>
      <c r="F521" s="158"/>
      <c r="G521" s="158"/>
      <c r="H521" s="159"/>
      <c r="I521" s="160"/>
      <c r="J521" s="161"/>
      <c r="K521" s="162"/>
      <c r="L521" s="158"/>
      <c r="M521" s="158"/>
      <c r="N521" s="159"/>
      <c r="O521" s="163"/>
      <c r="P521" s="164"/>
      <c r="Q521" s="165"/>
      <c r="R521" s="165"/>
      <c r="S521" s="165"/>
      <c r="T521" s="166"/>
      <c r="U521" s="166"/>
      <c r="V521" s="157"/>
    </row>
    <row r="522" spans="1:22" x14ac:dyDescent="0.25">
      <c r="A522" s="155"/>
      <c r="B522" s="155"/>
      <c r="C522" s="156"/>
      <c r="D522" s="156"/>
      <c r="E522" s="157"/>
      <c r="F522" s="158"/>
      <c r="G522" s="158"/>
      <c r="H522" s="159"/>
      <c r="I522" s="160"/>
      <c r="J522" s="161"/>
      <c r="K522" s="162"/>
      <c r="L522" s="158"/>
      <c r="M522" s="158"/>
      <c r="N522" s="159"/>
      <c r="O522" s="163"/>
      <c r="P522" s="164"/>
      <c r="Q522" s="165"/>
      <c r="R522" s="165"/>
      <c r="S522" s="165"/>
      <c r="T522" s="166"/>
      <c r="U522" s="166"/>
      <c r="V522" s="157"/>
    </row>
    <row r="523" spans="1:22" x14ac:dyDescent="0.25">
      <c r="A523" s="155"/>
      <c r="B523" s="155"/>
      <c r="C523" s="156"/>
      <c r="D523" s="156"/>
      <c r="E523" s="157"/>
      <c r="F523" s="158"/>
      <c r="G523" s="158"/>
      <c r="H523" s="159"/>
      <c r="I523" s="160"/>
      <c r="J523" s="161"/>
      <c r="K523" s="162"/>
      <c r="L523" s="158"/>
      <c r="M523" s="158"/>
      <c r="N523" s="159"/>
      <c r="O523" s="163"/>
      <c r="P523" s="164"/>
      <c r="Q523" s="165"/>
      <c r="R523" s="165"/>
      <c r="S523" s="165"/>
      <c r="T523" s="166"/>
      <c r="U523" s="166"/>
      <c r="V523" s="157"/>
    </row>
    <row r="524" spans="1:22" x14ac:dyDescent="0.25">
      <c r="A524" s="155"/>
      <c r="B524" s="155"/>
      <c r="C524" s="156"/>
      <c r="D524" s="156"/>
      <c r="E524" s="157"/>
      <c r="F524" s="158"/>
      <c r="G524" s="158"/>
      <c r="H524" s="159"/>
      <c r="I524" s="160"/>
      <c r="J524" s="161"/>
      <c r="K524" s="162"/>
      <c r="L524" s="158"/>
      <c r="M524" s="158"/>
      <c r="N524" s="159"/>
      <c r="O524" s="163"/>
      <c r="P524" s="164"/>
      <c r="Q524" s="165"/>
      <c r="R524" s="165"/>
      <c r="S524" s="165"/>
      <c r="T524" s="166"/>
      <c r="U524" s="166"/>
      <c r="V524" s="157"/>
    </row>
    <row r="525" spans="1:22" x14ac:dyDescent="0.25">
      <c r="A525" s="155"/>
      <c r="B525" s="155"/>
      <c r="C525" s="156"/>
      <c r="D525" s="156"/>
      <c r="E525" s="157"/>
      <c r="F525" s="158"/>
      <c r="G525" s="158"/>
      <c r="H525" s="159"/>
      <c r="I525" s="160"/>
      <c r="J525" s="161"/>
      <c r="K525" s="162"/>
      <c r="L525" s="158"/>
      <c r="M525" s="158"/>
      <c r="N525" s="159"/>
      <c r="O525" s="163"/>
      <c r="P525" s="164"/>
      <c r="Q525" s="165"/>
      <c r="R525" s="165"/>
      <c r="S525" s="165"/>
      <c r="T525" s="166"/>
      <c r="U525" s="166"/>
      <c r="V525" s="157"/>
    </row>
    <row r="526" spans="1:22" x14ac:dyDescent="0.25">
      <c r="A526" s="155"/>
      <c r="B526" s="155"/>
      <c r="C526" s="156"/>
      <c r="D526" s="156"/>
      <c r="E526" s="157"/>
      <c r="F526" s="158"/>
      <c r="G526" s="158"/>
      <c r="H526" s="159"/>
      <c r="I526" s="160"/>
      <c r="J526" s="161"/>
      <c r="K526" s="162"/>
      <c r="L526" s="158"/>
      <c r="M526" s="158"/>
      <c r="N526" s="159"/>
      <c r="O526" s="163"/>
      <c r="P526" s="164"/>
      <c r="Q526" s="165"/>
      <c r="R526" s="165"/>
      <c r="S526" s="165"/>
      <c r="T526" s="166"/>
      <c r="U526" s="166"/>
      <c r="V526" s="157"/>
    </row>
    <row r="527" spans="1:22" x14ac:dyDescent="0.25">
      <c r="A527" s="155"/>
      <c r="B527" s="155"/>
      <c r="C527" s="156"/>
      <c r="D527" s="156"/>
      <c r="E527" s="157"/>
      <c r="F527" s="158"/>
      <c r="G527" s="158"/>
      <c r="H527" s="159"/>
      <c r="I527" s="160"/>
      <c r="J527" s="161"/>
      <c r="K527" s="162"/>
      <c r="L527" s="158"/>
      <c r="M527" s="158"/>
      <c r="N527" s="159"/>
      <c r="O527" s="163"/>
      <c r="P527" s="164"/>
      <c r="Q527" s="165"/>
      <c r="R527" s="165"/>
      <c r="S527" s="165"/>
      <c r="T527" s="166"/>
      <c r="U527" s="166"/>
      <c r="V527" s="157"/>
    </row>
    <row r="528" spans="1:22" x14ac:dyDescent="0.25">
      <c r="A528" s="155"/>
      <c r="B528" s="155"/>
      <c r="C528" s="156"/>
      <c r="D528" s="156"/>
      <c r="E528" s="157"/>
      <c r="F528" s="158"/>
      <c r="G528" s="158"/>
      <c r="H528" s="159"/>
      <c r="I528" s="160"/>
      <c r="J528" s="161"/>
      <c r="K528" s="162"/>
      <c r="L528" s="158"/>
      <c r="M528" s="158"/>
      <c r="N528" s="159"/>
      <c r="O528" s="163"/>
      <c r="P528" s="164"/>
      <c r="Q528" s="165"/>
      <c r="R528" s="165"/>
      <c r="S528" s="165"/>
      <c r="T528" s="166"/>
      <c r="U528" s="166"/>
      <c r="V528" s="157"/>
    </row>
    <row r="529" spans="1:22" x14ac:dyDescent="0.25">
      <c r="A529" s="155"/>
      <c r="B529" s="155"/>
      <c r="C529" s="156"/>
      <c r="D529" s="156"/>
      <c r="E529" s="157"/>
      <c r="F529" s="158"/>
      <c r="G529" s="158"/>
      <c r="H529" s="159"/>
      <c r="I529" s="160"/>
      <c r="J529" s="161"/>
      <c r="K529" s="162"/>
      <c r="L529" s="158"/>
      <c r="M529" s="158"/>
      <c r="N529" s="159"/>
      <c r="O529" s="163"/>
      <c r="P529" s="164"/>
      <c r="Q529" s="165"/>
      <c r="R529" s="165"/>
      <c r="S529" s="165"/>
      <c r="T529" s="166"/>
      <c r="U529" s="166"/>
      <c r="V529" s="157"/>
    </row>
    <row r="530" spans="1:22" x14ac:dyDescent="0.25">
      <c r="A530" s="155"/>
      <c r="B530" s="155"/>
      <c r="C530" s="156"/>
      <c r="D530" s="156"/>
      <c r="E530" s="157"/>
      <c r="F530" s="158"/>
      <c r="G530" s="158"/>
      <c r="H530" s="159"/>
      <c r="I530" s="160"/>
      <c r="J530" s="161"/>
      <c r="K530" s="162"/>
      <c r="L530" s="158"/>
      <c r="M530" s="158"/>
      <c r="N530" s="159"/>
      <c r="O530" s="163"/>
      <c r="P530" s="164"/>
      <c r="Q530" s="165"/>
      <c r="R530" s="165"/>
      <c r="S530" s="165"/>
      <c r="T530" s="166"/>
      <c r="U530" s="166"/>
      <c r="V530" s="157"/>
    </row>
    <row r="531" spans="1:22" x14ac:dyDescent="0.25">
      <c r="A531" s="116" t="s">
        <v>628</v>
      </c>
    </row>
    <row r="532" spans="1:22" ht="15" x14ac:dyDescent="0.25">
      <c r="A532" s="98" t="s">
        <v>629</v>
      </c>
    </row>
    <row r="533" spans="1:22" ht="15" x14ac:dyDescent="0.25">
      <c r="A533" s="98" t="s">
        <v>630</v>
      </c>
    </row>
    <row r="534" spans="1:22" ht="15" x14ac:dyDescent="0.25">
      <c r="A534" s="98" t="s">
        <v>631</v>
      </c>
    </row>
    <row r="535" spans="1:22" x14ac:dyDescent="0.25">
      <c r="A535" s="61" t="s">
        <v>632</v>
      </c>
    </row>
    <row r="536" spans="1:22" x14ac:dyDescent="0.25">
      <c r="A536" s="56">
        <v>0.69721051138087986</v>
      </c>
      <c r="B536" s="61" t="s">
        <v>633</v>
      </c>
    </row>
    <row r="537" spans="1:22" x14ac:dyDescent="0.25">
      <c r="A537" s="117"/>
    </row>
    <row r="538" spans="1:22" x14ac:dyDescent="0.25">
      <c r="A538" s="116" t="s">
        <v>634</v>
      </c>
    </row>
    <row r="539" spans="1:22" x14ac:dyDescent="0.25">
      <c r="A539" s="75" t="s">
        <v>635</v>
      </c>
    </row>
    <row r="540" spans="1:22" x14ac:dyDescent="0.25">
      <c r="A540" s="75" t="s">
        <v>636</v>
      </c>
    </row>
    <row r="541" spans="1:22" s="170" customFormat="1" x14ac:dyDescent="0.25">
      <c r="A541" s="169" t="s">
        <v>739</v>
      </c>
    </row>
    <row r="542" spans="1:22" x14ac:dyDescent="0.25">
      <c r="A542" s="75" t="s">
        <v>637</v>
      </c>
    </row>
    <row r="543" spans="1:22" x14ac:dyDescent="0.25">
      <c r="A543" s="75" t="s">
        <v>638</v>
      </c>
    </row>
    <row r="544" spans="1:22" x14ac:dyDescent="0.25">
      <c r="A544" s="75" t="s">
        <v>639</v>
      </c>
    </row>
    <row r="545" spans="1:11" x14ac:dyDescent="0.25">
      <c r="A545" s="75" t="s">
        <v>640</v>
      </c>
    </row>
    <row r="546" spans="1:11" x14ac:dyDescent="0.25">
      <c r="A546" s="75" t="s">
        <v>641</v>
      </c>
    </row>
    <row r="547" spans="1:11" x14ac:dyDescent="0.25">
      <c r="A547" s="96" t="s">
        <v>740</v>
      </c>
      <c r="K547"/>
    </row>
    <row r="548" spans="1:11" x14ac:dyDescent="0.25">
      <c r="A548" s="75" t="s">
        <v>642</v>
      </c>
    </row>
    <row r="549" spans="1:11" x14ac:dyDescent="0.25">
      <c r="A549" s="75" t="s">
        <v>643</v>
      </c>
    </row>
    <row r="550" spans="1:11" x14ac:dyDescent="0.25">
      <c r="A550" s="75" t="s">
        <v>644</v>
      </c>
    </row>
    <row r="551" spans="1:11" x14ac:dyDescent="0.25">
      <c r="A551" s="96" t="s">
        <v>741</v>
      </c>
      <c r="K551"/>
    </row>
    <row r="552" spans="1:11" x14ac:dyDescent="0.25">
      <c r="A552" s="96" t="s">
        <v>742</v>
      </c>
      <c r="K552"/>
    </row>
    <row r="553" spans="1:11" x14ac:dyDescent="0.25">
      <c r="A553" s="75" t="s">
        <v>645</v>
      </c>
    </row>
    <row r="554" spans="1:11" x14ac:dyDescent="0.25">
      <c r="A554" s="75" t="s">
        <v>646</v>
      </c>
    </row>
    <row r="555" spans="1:11" x14ac:dyDescent="0.25">
      <c r="A555" s="75" t="s">
        <v>647</v>
      </c>
    </row>
    <row r="556" spans="1:11" x14ac:dyDescent="0.25">
      <c r="A556" s="75" t="s">
        <v>648</v>
      </c>
    </row>
    <row r="557" spans="1:11" x14ac:dyDescent="0.25">
      <c r="A557" s="29" t="s">
        <v>743</v>
      </c>
      <c r="K557"/>
    </row>
    <row r="558" spans="1:11" x14ac:dyDescent="0.25">
      <c r="A558" s="75" t="s">
        <v>649</v>
      </c>
    </row>
    <row r="559" spans="1:11" x14ac:dyDescent="0.25">
      <c r="A559" s="75" t="s">
        <v>650</v>
      </c>
    </row>
    <row r="560" spans="1:11" x14ac:dyDescent="0.25">
      <c r="A560" s="96" t="s">
        <v>744</v>
      </c>
      <c r="K560"/>
    </row>
    <row r="561" spans="1:11" x14ac:dyDescent="0.25">
      <c r="A561" s="96" t="s">
        <v>745</v>
      </c>
      <c r="K561"/>
    </row>
    <row r="562" spans="1:11" x14ac:dyDescent="0.25">
      <c r="A562" s="75" t="s">
        <v>651</v>
      </c>
    </row>
    <row r="563" spans="1:11" x14ac:dyDescent="0.25">
      <c r="A563" s="75" t="s">
        <v>652</v>
      </c>
    </row>
    <row r="564" spans="1:11" x14ac:dyDescent="0.25">
      <c r="A564" s="61" t="s">
        <v>653</v>
      </c>
    </row>
    <row r="565" spans="1:11" x14ac:dyDescent="0.25">
      <c r="A565" s="75" t="s">
        <v>654</v>
      </c>
    </row>
    <row r="566" spans="1:11" x14ac:dyDescent="0.25">
      <c r="A566" s="75" t="s">
        <v>655</v>
      </c>
    </row>
    <row r="567" spans="1:11" x14ac:dyDescent="0.25">
      <c r="A567" s="75" t="s">
        <v>656</v>
      </c>
    </row>
    <row r="568" spans="1:11" x14ac:dyDescent="0.25">
      <c r="A568" s="75" t="s">
        <v>657</v>
      </c>
    </row>
    <row r="569" spans="1:11" x14ac:dyDescent="0.25">
      <c r="A569" s="75" t="s">
        <v>658</v>
      </c>
    </row>
    <row r="570" spans="1:11" x14ac:dyDescent="0.25">
      <c r="A570" s="75" t="s">
        <v>659</v>
      </c>
    </row>
    <row r="571" spans="1:11" x14ac:dyDescent="0.25">
      <c r="A571" s="75" t="s">
        <v>660</v>
      </c>
    </row>
    <row r="572" spans="1:11" x14ac:dyDescent="0.25">
      <c r="A572" s="75" t="s">
        <v>661</v>
      </c>
    </row>
    <row r="573" spans="1:11" x14ac:dyDescent="0.25">
      <c r="A573" s="75" t="s">
        <v>662</v>
      </c>
    </row>
    <row r="574" spans="1:11" x14ac:dyDescent="0.25">
      <c r="A574" s="75" t="s">
        <v>663</v>
      </c>
    </row>
    <row r="575" spans="1:11" x14ac:dyDescent="0.25">
      <c r="A575" s="75" t="s">
        <v>664</v>
      </c>
    </row>
    <row r="576" spans="1:11" x14ac:dyDescent="0.25">
      <c r="A576" s="75" t="s">
        <v>665</v>
      </c>
    </row>
    <row r="577" spans="1:1" x14ac:dyDescent="0.25">
      <c r="A577" s="75" t="s">
        <v>666</v>
      </c>
    </row>
    <row r="578" spans="1:1" x14ac:dyDescent="0.25">
      <c r="A578" s="75" t="s">
        <v>667</v>
      </c>
    </row>
    <row r="579" spans="1:1" x14ac:dyDescent="0.25">
      <c r="A579" s="75" t="s">
        <v>668</v>
      </c>
    </row>
    <row r="580" spans="1:1" x14ac:dyDescent="0.25">
      <c r="A580" s="75" t="s">
        <v>669</v>
      </c>
    </row>
    <row r="581" spans="1:1" x14ac:dyDescent="0.25">
      <c r="A581" s="75" t="s">
        <v>670</v>
      </c>
    </row>
    <row r="582" spans="1:1" x14ac:dyDescent="0.25">
      <c r="A582" s="75" t="s">
        <v>671</v>
      </c>
    </row>
    <row r="583" spans="1:1" x14ac:dyDescent="0.25">
      <c r="A583" s="75" t="s">
        <v>672</v>
      </c>
    </row>
    <row r="584" spans="1:1" x14ac:dyDescent="0.25">
      <c r="A584" s="75" t="s">
        <v>673</v>
      </c>
    </row>
    <row r="585" spans="1:1" x14ac:dyDescent="0.25">
      <c r="A585" s="75" t="s">
        <v>674</v>
      </c>
    </row>
    <row r="586" spans="1:1" x14ac:dyDescent="0.25">
      <c r="A586" s="75" t="s">
        <v>675</v>
      </c>
    </row>
    <row r="587" spans="1:1" x14ac:dyDescent="0.25">
      <c r="A587" s="75" t="s">
        <v>676</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Table S8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孙庆</dc:creator>
  <cp:lastModifiedBy>xiaobo zhao</cp:lastModifiedBy>
  <dcterms:created xsi:type="dcterms:W3CDTF">2015-06-05T18:19:34Z</dcterms:created>
  <dcterms:modified xsi:type="dcterms:W3CDTF">2023-05-28T02:30:17Z</dcterms:modified>
</cp:coreProperties>
</file>