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227"/>
  <workbookPr defaultThemeVersion="166925"/>
  <mc:AlternateContent xmlns:mc="http://schemas.openxmlformats.org/markup-compatibility/2006">
    <mc:Choice Requires="x15">
      <x15ac:absPath xmlns:x15ac="http://schemas.microsoft.com/office/spreadsheetml/2010/11/ac" url="G:\Geosphere\Editing\1-in production\Sarna-Wojcicki_2593\1-supplemental\"/>
    </mc:Choice>
  </mc:AlternateContent>
  <xr:revisionPtr revIDLastSave="0" documentId="13_ncr:1_{E9DDDC5B-EAE3-48F0-8588-73A67CF83984}" xr6:coauthVersionLast="47" xr6:coauthVersionMax="47" xr10:uidLastSave="{00000000-0000-0000-0000-000000000000}"/>
  <bookViews>
    <workbookView xWindow="90" yWindow="0" windowWidth="22335" windowHeight="19080"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175" i="1" l="1"/>
  <c r="P174" i="1"/>
  <c r="P155" i="1"/>
  <c r="P156" i="1"/>
  <c r="P157" i="1"/>
  <c r="P158" i="1"/>
  <c r="P159" i="1"/>
  <c r="P160" i="1"/>
  <c r="P161" i="1"/>
  <c r="P162" i="1"/>
  <c r="P163" i="1"/>
  <c r="P164" i="1"/>
  <c r="P165" i="1"/>
  <c r="P166" i="1"/>
  <c r="P167" i="1"/>
  <c r="P168" i="1"/>
  <c r="P169" i="1"/>
  <c r="P170" i="1"/>
  <c r="P171" i="1"/>
  <c r="P172" i="1"/>
  <c r="P173" i="1"/>
  <c r="P154" i="1"/>
  <c r="P150" i="1"/>
  <c r="P149" i="1"/>
  <c r="P134" i="1"/>
  <c r="P135" i="1"/>
  <c r="P136" i="1"/>
  <c r="P137" i="1"/>
  <c r="P138" i="1"/>
  <c r="P139" i="1"/>
  <c r="P140" i="1"/>
  <c r="P141" i="1"/>
  <c r="P142" i="1"/>
  <c r="P143" i="1"/>
  <c r="P144" i="1"/>
  <c r="P145" i="1"/>
  <c r="P146" i="1"/>
  <c r="P147" i="1"/>
  <c r="P148" i="1"/>
  <c r="P133" i="1"/>
  <c r="P129" i="1"/>
  <c r="P128" i="1"/>
  <c r="P101" i="1"/>
  <c r="P102" i="1"/>
  <c r="P103" i="1"/>
  <c r="P104" i="1"/>
  <c r="P105" i="1"/>
  <c r="P106" i="1"/>
  <c r="P107" i="1"/>
  <c r="P108" i="1"/>
  <c r="P109" i="1"/>
  <c r="P110" i="1"/>
  <c r="P111" i="1"/>
  <c r="P112" i="1"/>
  <c r="P113" i="1"/>
  <c r="P114" i="1"/>
  <c r="P115" i="1"/>
  <c r="P116" i="1"/>
  <c r="P117" i="1"/>
  <c r="P118" i="1"/>
  <c r="P119" i="1"/>
  <c r="P120" i="1"/>
  <c r="P121" i="1"/>
  <c r="P122" i="1"/>
  <c r="P123" i="1"/>
  <c r="P124" i="1"/>
  <c r="P125" i="1"/>
  <c r="P126" i="1"/>
  <c r="P127" i="1"/>
  <c r="P100" i="1"/>
  <c r="P97" i="1"/>
  <c r="P96" i="1"/>
  <c r="P79" i="1"/>
  <c r="P80" i="1"/>
  <c r="P81" i="1"/>
  <c r="P82" i="1"/>
  <c r="P83" i="1"/>
  <c r="P84" i="1"/>
  <c r="P85" i="1"/>
  <c r="P86" i="1"/>
  <c r="P87" i="1"/>
  <c r="P88" i="1"/>
  <c r="P89" i="1"/>
  <c r="P90" i="1"/>
  <c r="P91" i="1"/>
  <c r="P92" i="1"/>
  <c r="P93" i="1"/>
  <c r="P94" i="1"/>
  <c r="P95" i="1"/>
  <c r="P78" i="1"/>
  <c r="P75" i="1"/>
  <c r="P74" i="1"/>
  <c r="P55" i="1"/>
  <c r="P56" i="1"/>
  <c r="P57" i="1"/>
  <c r="P58" i="1"/>
  <c r="P59" i="1"/>
  <c r="P60" i="1"/>
  <c r="P61" i="1"/>
  <c r="P62" i="1"/>
  <c r="P63" i="1"/>
  <c r="P64" i="1"/>
  <c r="P65" i="1"/>
  <c r="P66" i="1"/>
  <c r="P67" i="1"/>
  <c r="P68" i="1"/>
  <c r="P69" i="1"/>
  <c r="P70" i="1"/>
  <c r="P71" i="1"/>
  <c r="P72" i="1"/>
  <c r="P73" i="1"/>
  <c r="P54" i="1"/>
  <c r="P51" i="1"/>
  <c r="P50" i="1"/>
  <c r="P31" i="1"/>
  <c r="P32" i="1"/>
  <c r="P33" i="1"/>
  <c r="P34" i="1"/>
  <c r="P35" i="1"/>
  <c r="P36" i="1"/>
  <c r="P37" i="1"/>
  <c r="P38" i="1"/>
  <c r="P39" i="1"/>
  <c r="P40" i="1"/>
  <c r="P41" i="1"/>
  <c r="P42" i="1"/>
  <c r="P43" i="1"/>
  <c r="P44" i="1"/>
  <c r="P45" i="1"/>
  <c r="P46" i="1"/>
  <c r="P47" i="1"/>
  <c r="P48" i="1"/>
  <c r="P49" i="1"/>
  <c r="P30" i="1"/>
  <c r="P27" i="1"/>
  <c r="P26" i="1"/>
  <c r="P7" i="1"/>
  <c r="P8" i="1"/>
  <c r="P9" i="1"/>
  <c r="P10" i="1"/>
  <c r="P11" i="1"/>
  <c r="P12" i="1"/>
  <c r="P13" i="1"/>
  <c r="P14" i="1"/>
  <c r="P15" i="1"/>
  <c r="P16" i="1"/>
  <c r="P17" i="1"/>
  <c r="P18" i="1"/>
  <c r="P19" i="1"/>
  <c r="P20" i="1"/>
  <c r="P21" i="1"/>
  <c r="P22" i="1"/>
  <c r="P23" i="1"/>
  <c r="P24" i="1"/>
  <c r="P25" i="1"/>
  <c r="P6" i="1"/>
  <c r="M175" i="1" l="1"/>
  <c r="K175" i="1"/>
  <c r="J175" i="1"/>
  <c r="I175" i="1"/>
  <c r="H175" i="1"/>
  <c r="G175" i="1"/>
  <c r="F175" i="1"/>
  <c r="E175" i="1"/>
  <c r="D175" i="1"/>
  <c r="C175" i="1"/>
  <c r="B175" i="1"/>
  <c r="M174" i="1"/>
  <c r="K174" i="1"/>
  <c r="J174" i="1"/>
  <c r="I174" i="1"/>
  <c r="H174" i="1"/>
  <c r="G174" i="1"/>
  <c r="F174" i="1"/>
  <c r="E174" i="1"/>
  <c r="D174" i="1"/>
  <c r="C174" i="1"/>
  <c r="B174" i="1"/>
  <c r="L173" i="1"/>
  <c r="L172" i="1"/>
  <c r="L171" i="1"/>
  <c r="L170" i="1"/>
  <c r="L169" i="1"/>
  <c r="L168" i="1"/>
  <c r="L167" i="1"/>
  <c r="L166" i="1"/>
  <c r="L165" i="1"/>
  <c r="L164" i="1"/>
  <c r="L163" i="1"/>
  <c r="L162" i="1"/>
  <c r="L161" i="1"/>
  <c r="L160" i="1"/>
  <c r="L159" i="1"/>
  <c r="L158" i="1"/>
  <c r="L157" i="1"/>
  <c r="L156" i="1"/>
  <c r="L155" i="1"/>
  <c r="L154" i="1"/>
  <c r="C97" i="1" l="1"/>
  <c r="D97" i="1"/>
  <c r="E97" i="1"/>
  <c r="F97" i="1"/>
  <c r="G97" i="1"/>
  <c r="H97" i="1"/>
  <c r="I97" i="1"/>
  <c r="J97" i="1"/>
  <c r="K97" i="1"/>
  <c r="M97" i="1"/>
  <c r="B97" i="1"/>
  <c r="C96" i="1"/>
  <c r="D96" i="1"/>
  <c r="E96" i="1"/>
  <c r="F96" i="1"/>
  <c r="G96" i="1"/>
  <c r="H96" i="1"/>
  <c r="I96" i="1"/>
  <c r="J96" i="1"/>
  <c r="K96" i="1"/>
  <c r="M96" i="1"/>
  <c r="B96" i="1"/>
  <c r="L79" i="1"/>
  <c r="L80" i="1"/>
  <c r="L81" i="1"/>
  <c r="L82" i="1"/>
  <c r="L83" i="1"/>
  <c r="L84" i="1"/>
  <c r="L85" i="1"/>
  <c r="L86" i="1"/>
  <c r="L87" i="1"/>
  <c r="L88" i="1"/>
  <c r="L89" i="1"/>
  <c r="L90" i="1"/>
  <c r="L91" i="1"/>
  <c r="L92" i="1"/>
  <c r="L93" i="1"/>
  <c r="L94" i="1"/>
  <c r="L95" i="1"/>
  <c r="L78" i="1"/>
  <c r="C150" i="1"/>
  <c r="D150" i="1"/>
  <c r="E150" i="1"/>
  <c r="F150" i="1"/>
  <c r="G150" i="1"/>
  <c r="H150" i="1"/>
  <c r="I150" i="1"/>
  <c r="J150" i="1"/>
  <c r="K150" i="1"/>
  <c r="M150" i="1"/>
  <c r="B150" i="1"/>
  <c r="C149" i="1"/>
  <c r="D149" i="1"/>
  <c r="E149" i="1"/>
  <c r="F149" i="1"/>
  <c r="G149" i="1"/>
  <c r="H149" i="1"/>
  <c r="I149" i="1"/>
  <c r="J149" i="1"/>
  <c r="K149" i="1"/>
  <c r="M149" i="1"/>
  <c r="B149" i="1"/>
  <c r="L134" i="1"/>
  <c r="L135" i="1"/>
  <c r="L136" i="1"/>
  <c r="L137" i="1"/>
  <c r="L138" i="1"/>
  <c r="L139" i="1"/>
  <c r="L140" i="1"/>
  <c r="L141" i="1"/>
  <c r="L142" i="1"/>
  <c r="L143" i="1"/>
  <c r="L144" i="1"/>
  <c r="L145" i="1"/>
  <c r="L146" i="1"/>
  <c r="L147" i="1"/>
  <c r="L148" i="1"/>
  <c r="L133" i="1"/>
  <c r="M74" i="1"/>
  <c r="M75" i="1"/>
  <c r="C75" i="1"/>
  <c r="D75" i="1"/>
  <c r="E75" i="1"/>
  <c r="F75" i="1"/>
  <c r="G75" i="1"/>
  <c r="H75" i="1"/>
  <c r="I75" i="1"/>
  <c r="J75" i="1"/>
  <c r="K75" i="1"/>
  <c r="B75" i="1"/>
  <c r="C74" i="1"/>
  <c r="D74" i="1"/>
  <c r="E74" i="1"/>
  <c r="F74" i="1"/>
  <c r="G74" i="1"/>
  <c r="H74" i="1"/>
  <c r="I74" i="1"/>
  <c r="J74" i="1"/>
  <c r="K74" i="1"/>
  <c r="B74" i="1"/>
  <c r="L55" i="1"/>
  <c r="L56" i="1"/>
  <c r="L57" i="1"/>
  <c r="L58" i="1"/>
  <c r="L59" i="1"/>
  <c r="L60" i="1"/>
  <c r="L61" i="1"/>
  <c r="L62" i="1"/>
  <c r="L63" i="1"/>
  <c r="L64" i="1"/>
  <c r="L65" i="1"/>
  <c r="L66" i="1"/>
  <c r="L67" i="1"/>
  <c r="L68" i="1"/>
  <c r="L69" i="1"/>
  <c r="L70" i="1"/>
  <c r="L71" i="1"/>
  <c r="L72" i="1"/>
  <c r="L73" i="1"/>
  <c r="L54" i="1"/>
  <c r="L203" i="1"/>
  <c r="L202" i="1"/>
  <c r="L201" i="1"/>
  <c r="L200" i="1"/>
  <c r="L199" i="1"/>
  <c r="L198" i="1"/>
  <c r="L197" i="1"/>
  <c r="L196" i="1"/>
  <c r="L195" i="1"/>
  <c r="L194" i="1"/>
  <c r="L193" i="1"/>
  <c r="L192" i="1"/>
  <c r="L191" i="1"/>
  <c r="L190" i="1"/>
  <c r="L189" i="1"/>
  <c r="L188" i="1"/>
  <c r="L187" i="1"/>
  <c r="L186" i="1"/>
  <c r="L185" i="1"/>
  <c r="L184" i="1"/>
  <c r="L183" i="1"/>
  <c r="L182" i="1"/>
  <c r="L181" i="1"/>
  <c r="L180" i="1"/>
  <c r="L179" i="1"/>
  <c r="L178" i="1"/>
  <c r="K205" i="1"/>
  <c r="K204" i="1"/>
  <c r="J205" i="1"/>
  <c r="J204" i="1"/>
  <c r="I205" i="1"/>
  <c r="I204" i="1"/>
  <c r="H205" i="1"/>
  <c r="H204" i="1"/>
  <c r="G205" i="1"/>
  <c r="G204" i="1"/>
  <c r="F205" i="1"/>
  <c r="F204" i="1"/>
  <c r="E205" i="1"/>
  <c r="E204" i="1"/>
  <c r="D205" i="1"/>
  <c r="D204" i="1"/>
  <c r="C205" i="1"/>
  <c r="C204" i="1"/>
  <c r="B205" i="1"/>
  <c r="B204" i="1"/>
</calcChain>
</file>

<file path=xl/sharedStrings.xml><?xml version="1.0" encoding="utf-8"?>
<sst xmlns="http://schemas.openxmlformats.org/spreadsheetml/2006/main" count="221" uniqueCount="202">
  <si>
    <t>Sample</t>
  </si>
  <si>
    <t>K2O</t>
  </si>
  <si>
    <t>CaO</t>
  </si>
  <si>
    <t>Na2O</t>
  </si>
  <si>
    <t>MgO</t>
  </si>
  <si>
    <t>Al2O3</t>
  </si>
  <si>
    <t>SiO2</t>
  </si>
  <si>
    <t xml:space="preserve">FeOt </t>
  </si>
  <si>
    <t>MnO</t>
  </si>
  <si>
    <t>Cl</t>
  </si>
  <si>
    <t>TiO2</t>
  </si>
  <si>
    <t>Total</t>
  </si>
  <si>
    <t>H2Od</t>
  </si>
  <si>
    <t>UT2425-1</t>
  </si>
  <si>
    <t>UT2425-2</t>
  </si>
  <si>
    <t>UT2425-3</t>
  </si>
  <si>
    <t>UT2425-4</t>
  </si>
  <si>
    <t>UT2425-5</t>
  </si>
  <si>
    <t>UT2425-6</t>
  </si>
  <si>
    <t>UT2425-7</t>
  </si>
  <si>
    <t>UT2425-8</t>
  </si>
  <si>
    <t>UT2425-9</t>
  </si>
  <si>
    <t>UT2425-10</t>
  </si>
  <si>
    <t>UT2425-11</t>
  </si>
  <si>
    <t>UT2425-12</t>
  </si>
  <si>
    <t>UT2425-13</t>
  </si>
  <si>
    <t>UT2425-14</t>
  </si>
  <si>
    <t>UT2425-15</t>
  </si>
  <si>
    <t>UT2425-17</t>
  </si>
  <si>
    <t>UT2425-18</t>
  </si>
  <si>
    <t>UT2425-19</t>
  </si>
  <si>
    <t>UT2425-20</t>
  </si>
  <si>
    <t>UT2425-21</t>
  </si>
  <si>
    <t>UT2425-22</t>
  </si>
  <si>
    <t>UT2425-24</t>
  </si>
  <si>
    <t>UT2425-25</t>
  </si>
  <si>
    <t>UT2425-26</t>
  </si>
  <si>
    <t>UT2425-27</t>
  </si>
  <si>
    <t>UT2425-28</t>
  </si>
  <si>
    <t>UT2425-29</t>
  </si>
  <si>
    <t>UT2425-30</t>
  </si>
  <si>
    <t>average</t>
  </si>
  <si>
    <t>stdev</t>
  </si>
  <si>
    <t>UT2282-1</t>
  </si>
  <si>
    <t>UT2282-2</t>
  </si>
  <si>
    <t>UT2282-3</t>
  </si>
  <si>
    <t>UT2282-4</t>
  </si>
  <si>
    <t>UT2282-5</t>
  </si>
  <si>
    <t>UT2282-6</t>
  </si>
  <si>
    <t>UT2282-7</t>
  </si>
  <si>
    <t>UT2282-8</t>
  </si>
  <si>
    <t>UT2282-9</t>
  </si>
  <si>
    <t>UT2282-10</t>
  </si>
  <si>
    <t>UT2282-11</t>
  </si>
  <si>
    <t>UT2282-12</t>
  </si>
  <si>
    <t>UT2282-13</t>
  </si>
  <si>
    <t>UT2282-14</t>
  </si>
  <si>
    <t>UT2282-15</t>
  </si>
  <si>
    <t>UT2282-16</t>
  </si>
  <si>
    <t>UT2282-17</t>
  </si>
  <si>
    <t>UT2282-18</t>
  </si>
  <si>
    <t>UT2282-19</t>
  </si>
  <si>
    <t>UT2282-20</t>
  </si>
  <si>
    <t>UT2283-1</t>
  </si>
  <si>
    <t>UT2283-2</t>
  </si>
  <si>
    <t>UT2283-3</t>
  </si>
  <si>
    <t>UT2283-4</t>
  </si>
  <si>
    <t>UT2283-5</t>
  </si>
  <si>
    <t>UT2283-6</t>
  </si>
  <si>
    <t>UT2283-7</t>
  </si>
  <si>
    <t>UT2283-8</t>
  </si>
  <si>
    <t>UT2283-9</t>
  </si>
  <si>
    <t>UT2283-10</t>
  </si>
  <si>
    <t>UT2283-11</t>
  </si>
  <si>
    <t>UT2283-12</t>
  </si>
  <si>
    <t>UT2283-13</t>
  </si>
  <si>
    <t>UT2283-14</t>
  </si>
  <si>
    <t>UT2283-15</t>
  </si>
  <si>
    <t>UT2283-16</t>
  </si>
  <si>
    <t>UT2283-17</t>
  </si>
  <si>
    <t>UT2283-18</t>
  </si>
  <si>
    <t>UT2283-19</t>
  </si>
  <si>
    <t>UT2283-20</t>
  </si>
  <si>
    <t>ATHO-G Glass Standard</t>
  </si>
  <si>
    <t>Atho-g-1</t>
  </si>
  <si>
    <t>Atho-g-2</t>
  </si>
  <si>
    <t>Atho-g-3</t>
  </si>
  <si>
    <t>Atho-g-4</t>
  </si>
  <si>
    <t>Atho-g-5</t>
  </si>
  <si>
    <t>Atho-g-6</t>
  </si>
  <si>
    <t>Atho-g-7</t>
  </si>
  <si>
    <t>Atho-g-8</t>
  </si>
  <si>
    <t>Atho-g-9</t>
  </si>
  <si>
    <t>Atho-g-10</t>
  </si>
  <si>
    <t>Atho-g-11</t>
  </si>
  <si>
    <t>Atho-g-12</t>
  </si>
  <si>
    <t>Atho-g-13</t>
  </si>
  <si>
    <t>Atho-g-14</t>
  </si>
  <si>
    <t>Atho-g-15</t>
  </si>
  <si>
    <t>ATHO-G-16</t>
  </si>
  <si>
    <t>ATHO-G-17</t>
  </si>
  <si>
    <t>ATHO-G-18</t>
  </si>
  <si>
    <t>ATHO-G-19</t>
  </si>
  <si>
    <t>ATHO-G-20</t>
  </si>
  <si>
    <t>ATHO-G-21</t>
  </si>
  <si>
    <t>ATHO-G-22</t>
  </si>
  <si>
    <t>ATHO-G-23</t>
  </si>
  <si>
    <t>ATHO-G-24</t>
  </si>
  <si>
    <t>ATHO-G-25</t>
  </si>
  <si>
    <t>ATHO-G-26</t>
  </si>
  <si>
    <t>ATHO-G values in GeoReM</t>
  </si>
  <si>
    <t>UT2289-1</t>
  </si>
  <si>
    <t>UT2289-2</t>
  </si>
  <si>
    <t>UT2289-3</t>
  </si>
  <si>
    <t>UT2289-4</t>
  </si>
  <si>
    <t>UT2289-5</t>
  </si>
  <si>
    <t>UT2289-6</t>
  </si>
  <si>
    <t>UT2289-7</t>
  </si>
  <si>
    <t>UT2289-8</t>
  </si>
  <si>
    <t>UT2289-9</t>
  </si>
  <si>
    <t>UT2289-10</t>
  </si>
  <si>
    <t>UT2289-11</t>
  </si>
  <si>
    <t>UT2289-12</t>
  </si>
  <si>
    <t>UT2289-13</t>
  </si>
  <si>
    <t>UT2289-14</t>
  </si>
  <si>
    <t>UT2289-15</t>
  </si>
  <si>
    <t>UT2289-16</t>
  </si>
  <si>
    <t>UT2289-17</t>
  </si>
  <si>
    <t>UT2289-18</t>
  </si>
  <si>
    <t>UT2289-19</t>
  </si>
  <si>
    <t>UT2289-20</t>
  </si>
  <si>
    <t>UT2408-1</t>
  </si>
  <si>
    <t>UT2408-2</t>
  </si>
  <si>
    <t>UT2408-3</t>
  </si>
  <si>
    <t>UT2408-4</t>
  </si>
  <si>
    <t>UT2408-5</t>
  </si>
  <si>
    <t>UT2408-6</t>
  </si>
  <si>
    <t>UT2408-7</t>
  </si>
  <si>
    <t>UT2408-8</t>
  </si>
  <si>
    <t>UT2408-9</t>
  </si>
  <si>
    <t>UT2408-10</t>
  </si>
  <si>
    <t>UT2408-11</t>
  </si>
  <si>
    <t>UT2408-12</t>
  </si>
  <si>
    <t>UT2408-13</t>
  </si>
  <si>
    <t>UT2408-14</t>
  </si>
  <si>
    <t>UT2408-15</t>
  </si>
  <si>
    <t>UT2408-16</t>
  </si>
  <si>
    <t>UT2408-17</t>
  </si>
  <si>
    <t>UT2408-18</t>
  </si>
  <si>
    <t>UT2408-19</t>
  </si>
  <si>
    <t>UT2408-20</t>
  </si>
  <si>
    <t>UT2409-1</t>
  </si>
  <si>
    <t>UT2409-2</t>
  </si>
  <si>
    <t>UT2409-3</t>
  </si>
  <si>
    <t>UT2409-4</t>
  </si>
  <si>
    <t>UT2409-6</t>
  </si>
  <si>
    <t>UT2409-7</t>
  </si>
  <si>
    <t>UT2409-8</t>
  </si>
  <si>
    <t>UT2409-10</t>
  </si>
  <si>
    <t>UT2409-11</t>
  </si>
  <si>
    <t>UT2409-12</t>
  </si>
  <si>
    <t>UT2409-14</t>
  </si>
  <si>
    <t>UT2409-15</t>
  </si>
  <si>
    <t>UT2409-16</t>
  </si>
  <si>
    <t>UT2409-17</t>
  </si>
  <si>
    <t>UT2409-19</t>
  </si>
  <si>
    <t>UT2409-20</t>
  </si>
  <si>
    <t>UT2286-1</t>
  </si>
  <si>
    <t>UT2286-2</t>
  </si>
  <si>
    <t>UT2286-3</t>
  </si>
  <si>
    <t>UT2286-4</t>
  </si>
  <si>
    <t>UT2286-5</t>
  </si>
  <si>
    <t>UT2286-6</t>
  </si>
  <si>
    <t>UT2286-7</t>
  </si>
  <si>
    <t>UT2286-8</t>
  </si>
  <si>
    <t>UT2286-9</t>
  </si>
  <si>
    <t>UT2286-10</t>
  </si>
  <si>
    <t>UT2286-11</t>
  </si>
  <si>
    <t>UT2286-12</t>
  </si>
  <si>
    <t>UT2286-13</t>
  </si>
  <si>
    <t>UT2286-14</t>
  </si>
  <si>
    <t>UT2286-15</t>
  </si>
  <si>
    <t>UT2286-16</t>
  </si>
  <si>
    <t>UT2286-17</t>
  </si>
  <si>
    <t>UT2286-18</t>
  </si>
  <si>
    <t>Notes: All analyses done at the Department of Earth Sciences, University of Toronto. See Methods section for details on analytical</t>
  </si>
  <si>
    <t>procedures.</t>
  </si>
  <si>
    <t>Site 3E, Fig. 4. Ambrose Road tephra, northwestern Montana, sample from near top of tephra bed</t>
  </si>
  <si>
    <t>Site 3E, Fig. 4. Ambrose Road tephra, northwestern Montana, sample from  near base of tephra bed.</t>
  </si>
  <si>
    <t xml:space="preserve">Site 7E, southern Alabama near Mobile Bay.  Drill cuttings from oil industry well,  (First Energy Corp.n, W.B. Boswell 8-13 No. 1), at depth 1840 ft. </t>
  </si>
  <si>
    <t xml:space="preserve">      Same sample as USGS BOSWELL-1840 T194-7.</t>
  </si>
  <si>
    <t>Site 4E, Fig. 4. Richmond, northeastern Montana (" CT-1" Tuff  of Collier and Thom).</t>
  </si>
  <si>
    <t>Site 5E, Scobey, northeastern Montana (Fouhy tephra)</t>
  </si>
  <si>
    <t>JW</t>
  </si>
  <si>
    <t xml:space="preserve"> </t>
  </si>
  <si>
    <t xml:space="preserve">Site 9W, Fig. 4.  DSDP Hole 173-21-4, northeastern Pacific Ocean near Cape Mendocino, California.  Same sample as USGS sample DSDP 173-21-4 </t>
  </si>
  <si>
    <t xml:space="preserve">      (27-28 cm)</t>
  </si>
  <si>
    <t>Site 6E, Fig. 4. Tephra bed at Ashfall Fossil Beds State Park, Orchard, Nebraska.  Same sample as USGS Orchard-N1 T615-2, analysed at USGS, Menlo Lab, Calif.</t>
  </si>
  <si>
    <t>FeOt</t>
  </si>
  <si>
    <t>Fe2O3</t>
  </si>
  <si>
    <t>Item S2.  Major- and minor-element electron-microprobe analyses  (EMA) of individual glass shards of tephra beds correlated to Ibex Hollow tuff, University of Toronto, Canada. By John Westgate. This table contains original values obtained on analysis, and original totals, as well as plots of CaO versus Fe2O3  for individual samples.</t>
  </si>
  <si>
    <t>Sarna-Wojcicki, A.M., Knott, J.R., Westgate, J.A., Budahn, J.R., Barron, J., Bray, C.J., Ludvigson, G.A., Meyer, C.E., Miller, D.M., Otto, R.E., Pearce, N.J.G., Smith, C.C., Walkup, L.C., Wan, E., and Yount, J., 2023, Ibex Hollow Tuff from ca. 12 Ma supereruption, southern Idaho, identified across North America, eastern Pacific Ocean, and Gulf of Mexico: Geosphere, v. 19, https://doi.org/10.1130/GES02593.1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</si>
</sst>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b/>
      <sz val="11"/>
      <color theme="1"/>
      <name val="Calibri"/>
      <family val="2"/>
      <scheme val="minor"/>
    </font>
    <font>
      <b/>
      <sz val="10"/>
      <name val="Arial"/>
      <family val="2"/>
    </font>
    <font>
      <u/>
      <sz val="11"/>
      <color theme="1"/>
      <name val="Calibri"/>
      <family val="2"/>
      <scheme val="minor"/>
    </font>
    <font>
      <sz val="10"/>
      <name val="Arial"/>
      <family val="2"/>
    </font>
    <font>
      <u/>
      <sz val="10"/>
      <name val="Arial"/>
      <family val="2"/>
    </font>
    <font>
      <sz val="11"/>
      <color rgb="FFFF0000"/>
      <name val="Calibri"/>
      <family val="2"/>
      <scheme val="minor"/>
    </font>
    <font>
      <sz val="14"/>
      <color theme="1"/>
      <name val="Calibri"/>
      <family val="2"/>
      <scheme val="minor"/>
    </font>
  </fonts>
  <fills count="2">
    <fill>
      <patternFill patternType="none"/>
    </fill>
    <fill>
      <patternFill patternType="gray125"/>
    </fill>
  </fills>
  <borders count="4">
    <border>
      <left/>
      <right/>
      <top/>
      <bottom/>
      <diagonal/>
    </border>
    <border>
      <left/>
      <right/>
      <top/>
      <bottom style="medium">
        <color indexed="64"/>
      </bottom>
      <diagonal/>
    </border>
    <border>
      <left/>
      <right/>
      <top/>
      <bottom style="thin">
        <color indexed="64"/>
      </bottom>
      <diagonal/>
    </border>
    <border>
      <left/>
      <right/>
      <top style="medium">
        <color indexed="64"/>
      </top>
      <bottom/>
      <diagonal/>
    </border>
  </borders>
  <cellStyleXfs count="1">
    <xf numFmtId="0" fontId="0" fillId="0" borderId="0"/>
  </cellStyleXfs>
  <cellXfs count="22">
    <xf numFmtId="0" fontId="0" fillId="0" borderId="0" xfId="0"/>
    <xf numFmtId="0" fontId="1" fillId="0" borderId="0" xfId="0" applyFont="1"/>
    <xf numFmtId="0" fontId="2" fillId="0" borderId="0" xfId="0" applyFont="1" applyAlignment="1">
      <alignment horizontal="center"/>
    </xf>
    <xf numFmtId="2" fontId="2" fillId="0" borderId="0" xfId="0" applyNumberFormat="1" applyFont="1" applyAlignment="1">
      <alignment horizontal="center"/>
    </xf>
    <xf numFmtId="0" fontId="0" fillId="0" borderId="0" xfId="0" applyAlignment="1">
      <alignment horizontal="center"/>
    </xf>
    <xf numFmtId="2" fontId="0" fillId="0" borderId="0" xfId="0" applyNumberFormat="1"/>
    <xf numFmtId="2" fontId="1" fillId="0" borderId="0" xfId="0" applyNumberFormat="1" applyFont="1"/>
    <xf numFmtId="0" fontId="1" fillId="0" borderId="0" xfId="0" applyFont="1" applyAlignment="1">
      <alignment horizontal="left"/>
    </xf>
    <xf numFmtId="0" fontId="0" fillId="0" borderId="2" xfId="0" applyBorder="1"/>
    <xf numFmtId="0" fontId="2" fillId="0" borderId="0" xfId="0" applyFont="1"/>
    <xf numFmtId="0" fontId="4" fillId="0" borderId="0" xfId="0" applyFont="1"/>
    <xf numFmtId="2" fontId="4" fillId="0" borderId="0" xfId="0" applyNumberFormat="1" applyFont="1"/>
    <xf numFmtId="0" fontId="3" fillId="0" borderId="0" xfId="0" applyFont="1"/>
    <xf numFmtId="2" fontId="6" fillId="0" borderId="0" xfId="0" applyNumberFormat="1" applyFont="1"/>
    <xf numFmtId="0" fontId="7" fillId="0" borderId="0" xfId="0" applyFont="1"/>
    <xf numFmtId="0" fontId="7" fillId="0" borderId="0" xfId="0" applyFont="1" applyAlignment="1">
      <alignment horizontal="left"/>
    </xf>
    <xf numFmtId="0" fontId="0" fillId="0" borderId="1" xfId="0" applyBorder="1" applyAlignment="1">
      <alignment horizontal="center"/>
    </xf>
    <xf numFmtId="0" fontId="3" fillId="0" borderId="0" xfId="0" applyFont="1" applyAlignment="1">
      <alignment horizontal="left"/>
    </xf>
    <xf numFmtId="0" fontId="0" fillId="0" borderId="0" xfId="0"/>
    <xf numFmtId="0" fontId="0" fillId="0" borderId="3" xfId="0" applyBorder="1" applyAlignment="1">
      <alignment horizontal="left"/>
    </xf>
    <xf numFmtId="0" fontId="0" fillId="0" borderId="0" xfId="0" applyAlignment="1">
      <alignment horizontal="left"/>
    </xf>
    <xf numFmtId="0" fontId="5" fillId="0" borderId="0" xfId="0" applyFont="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Site 3E, Ambrose Rd., top of bed, CaO vs. Fe2O3 </a:t>
            </a:r>
          </a:p>
        </c:rich>
      </c:tx>
      <c:layout>
        <c:manualLayout>
          <c:xMode val="edge"/>
          <c:yMode val="edge"/>
          <c:x val="0.25542735436758929"/>
          <c:y val="2.9900332225913623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19050" cap="rnd">
              <a:noFill/>
              <a:round/>
            </a:ln>
            <a:effectLst/>
          </c:spPr>
          <c:marker>
            <c:symbol val="circle"/>
            <c:size val="5"/>
            <c:spPr>
              <a:solidFill>
                <a:schemeClr val="accent1"/>
              </a:solidFill>
              <a:ln w="9525">
                <a:solidFill>
                  <a:schemeClr val="accent1"/>
                </a:solidFill>
              </a:ln>
              <a:effectLst/>
            </c:spPr>
          </c:marker>
          <c:xVal>
            <c:numRef>
              <c:f>Sheet1!$G$6:$G$25</c:f>
              <c:numCache>
                <c:formatCode>0.00</c:formatCode>
                <c:ptCount val="20"/>
                <c:pt idx="0">
                  <c:v>0.57735861093685215</c:v>
                </c:pt>
                <c:pt idx="1">
                  <c:v>0.626595744680851</c:v>
                </c:pt>
                <c:pt idx="2">
                  <c:v>0.65009560229445496</c:v>
                </c:pt>
                <c:pt idx="3">
                  <c:v>0.58412467042507132</c:v>
                </c:pt>
                <c:pt idx="4">
                  <c:v>0.64538728544587964</c:v>
                </c:pt>
                <c:pt idx="5">
                  <c:v>0.74065415595179895</c:v>
                </c:pt>
                <c:pt idx="6">
                  <c:v>0.68389619998942974</c:v>
                </c:pt>
                <c:pt idx="7">
                  <c:v>0.58285907715742491</c:v>
                </c:pt>
                <c:pt idx="8">
                  <c:v>0.60762683809788232</c:v>
                </c:pt>
                <c:pt idx="9">
                  <c:v>0.66962875613299921</c:v>
                </c:pt>
                <c:pt idx="10">
                  <c:v>0.59669538859389737</c:v>
                </c:pt>
                <c:pt idx="11">
                  <c:v>0.67238262377232028</c:v>
                </c:pt>
                <c:pt idx="12">
                  <c:v>0.60351752420411786</c:v>
                </c:pt>
                <c:pt idx="13">
                  <c:v>0.62066018587757721</c:v>
                </c:pt>
                <c:pt idx="14">
                  <c:v>0.71068026779868632</c:v>
                </c:pt>
                <c:pt idx="15">
                  <c:v>0.56616376339867902</c:v>
                </c:pt>
                <c:pt idx="16">
                  <c:v>0.56421393289047861</c:v>
                </c:pt>
                <c:pt idx="17">
                  <c:v>0.61090723967503135</c:v>
                </c:pt>
                <c:pt idx="18">
                  <c:v>0.67332593414724373</c:v>
                </c:pt>
                <c:pt idx="19">
                  <c:v>0.66784876251552816</c:v>
                </c:pt>
              </c:numCache>
            </c:numRef>
          </c:xVal>
          <c:yVal>
            <c:numRef>
              <c:f>Sheet1!$P$6:$P$25</c:f>
              <c:numCache>
                <c:formatCode>0.00</c:formatCode>
                <c:ptCount val="20"/>
                <c:pt idx="0">
                  <c:v>2.2090293357717785</c:v>
                </c:pt>
                <c:pt idx="1">
                  <c:v>2.387468085106383</c:v>
                </c:pt>
                <c:pt idx="2">
                  <c:v>2.3249097089441255</c:v>
                </c:pt>
                <c:pt idx="3">
                  <c:v>2.1076397076161282</c:v>
                </c:pt>
                <c:pt idx="4">
                  <c:v>2.2407039816574135</c:v>
                </c:pt>
                <c:pt idx="5">
                  <c:v>2.3257496865237073</c:v>
                </c:pt>
                <c:pt idx="6">
                  <c:v>2.2312774166270275</c:v>
                </c:pt>
                <c:pt idx="7">
                  <c:v>2.1154293693274377</c:v>
                </c:pt>
                <c:pt idx="8">
                  <c:v>2.0762363444144247</c:v>
                </c:pt>
                <c:pt idx="9">
                  <c:v>2.2810019162332327</c:v>
                </c:pt>
                <c:pt idx="10">
                  <c:v>2.2725615507721004</c:v>
                </c:pt>
                <c:pt idx="11">
                  <c:v>2.3021281544365624</c:v>
                </c:pt>
                <c:pt idx="12">
                  <c:v>2.3015685113939033</c:v>
                </c:pt>
                <c:pt idx="13">
                  <c:v>2.2431257344300821</c:v>
                </c:pt>
                <c:pt idx="14">
                  <c:v>2.2290861475427146</c:v>
                </c:pt>
                <c:pt idx="15">
                  <c:v>2.061355612336857</c:v>
                </c:pt>
                <c:pt idx="16">
                  <c:v>2.0815874638051439</c:v>
                </c:pt>
                <c:pt idx="17">
                  <c:v>2.2977430371423115</c:v>
                </c:pt>
                <c:pt idx="18">
                  <c:v>2.2665081126790332</c:v>
                </c:pt>
                <c:pt idx="19">
                  <c:v>2.3002558848199777</c:v>
                </c:pt>
              </c:numCache>
            </c:numRef>
          </c:yVal>
          <c:smooth val="0"/>
          <c:extLst>
            <c:ext xmlns:c16="http://schemas.microsoft.com/office/drawing/2014/chart" uri="{C3380CC4-5D6E-409C-BE32-E72D297353CC}">
              <c16:uniqueId val="{00000000-87D0-8941-A732-5BF9E40182B4}"/>
            </c:ext>
          </c:extLst>
        </c:ser>
        <c:dLbls>
          <c:showLegendKey val="0"/>
          <c:showVal val="0"/>
          <c:showCatName val="0"/>
          <c:showSerName val="0"/>
          <c:showPercent val="0"/>
          <c:showBubbleSize val="0"/>
        </c:dLbls>
        <c:axId val="1239530992"/>
        <c:axId val="1124208496"/>
      </c:scatterChart>
      <c:valAx>
        <c:axId val="1239530992"/>
        <c:scaling>
          <c:orientation val="minMax"/>
          <c:max val="3"/>
        </c:scaling>
        <c:delete val="0"/>
        <c:axPos val="b"/>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24208496"/>
        <c:crosses val="autoZero"/>
        <c:crossBetween val="midCat"/>
      </c:valAx>
      <c:valAx>
        <c:axId val="112420849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239530992"/>
        <c:crosses val="autoZero"/>
        <c:crossBetween val="midCat"/>
      </c:valAx>
      <c:spPr>
        <a:solidFill>
          <a:srgbClr val="FFFF00">
            <a:alpha val="23000"/>
          </a:srgbClr>
        </a:solid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 Site 3E, Ambrose Rd., MT, basae of bed, </a:t>
            </a:r>
            <a:r>
              <a:rPr lang="en-US" sz="1400" b="0" i="0" u="none" strike="noStrike" baseline="0">
                <a:effectLst/>
              </a:rPr>
              <a:t>CaO vs. Fe2O3 </a:t>
            </a:r>
            <a:r>
              <a:rPr lang="en-US"/>
              <a:t> </a:t>
            </a:r>
          </a:p>
        </c:rich>
      </c:tx>
      <c:layout>
        <c:manualLayout>
          <c:xMode val="edge"/>
          <c:yMode val="edge"/>
          <c:x val="0.17009847086979554"/>
          <c:y val="3.1141868512110725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19050" cap="rnd">
              <a:noFill/>
              <a:round/>
            </a:ln>
            <a:effectLst/>
          </c:spPr>
          <c:marker>
            <c:symbol val="circle"/>
            <c:size val="5"/>
            <c:spPr>
              <a:solidFill>
                <a:schemeClr val="accent1"/>
              </a:solidFill>
              <a:ln w="9525">
                <a:solidFill>
                  <a:schemeClr val="accent1"/>
                </a:solidFill>
              </a:ln>
              <a:effectLst/>
            </c:spPr>
          </c:marker>
          <c:xVal>
            <c:numRef>
              <c:f>Sheet1!$G$30:$G$49</c:f>
              <c:numCache>
                <c:formatCode>0.00</c:formatCode>
                <c:ptCount val="20"/>
                <c:pt idx="0">
                  <c:v>0.62686630381837816</c:v>
                </c:pt>
                <c:pt idx="1">
                  <c:v>0.63894706626550857</c:v>
                </c:pt>
                <c:pt idx="2">
                  <c:v>0.68643077250026574</c:v>
                </c:pt>
                <c:pt idx="3">
                  <c:v>0.62181480175646642</c:v>
                </c:pt>
                <c:pt idx="4">
                  <c:v>0.65507091249665506</c:v>
                </c:pt>
                <c:pt idx="5">
                  <c:v>0.72570019975349565</c:v>
                </c:pt>
                <c:pt idx="6">
                  <c:v>0.70454714514946404</c:v>
                </c:pt>
                <c:pt idx="7">
                  <c:v>0.67024128686327089</c:v>
                </c:pt>
                <c:pt idx="8">
                  <c:v>0.62933866286795592</c:v>
                </c:pt>
                <c:pt idx="9">
                  <c:v>0.61152066918738501</c:v>
                </c:pt>
                <c:pt idx="10">
                  <c:v>0.64878115787360391</c:v>
                </c:pt>
                <c:pt idx="11">
                  <c:v>0.70213108594127438</c:v>
                </c:pt>
                <c:pt idx="12">
                  <c:v>0.7058201058201059</c:v>
                </c:pt>
                <c:pt idx="13">
                  <c:v>0.70905448802874371</c:v>
                </c:pt>
                <c:pt idx="14">
                  <c:v>0.78827036718758292</c:v>
                </c:pt>
                <c:pt idx="15">
                  <c:v>0.76335068542530293</c:v>
                </c:pt>
                <c:pt idx="16">
                  <c:v>0.62656905972447829</c:v>
                </c:pt>
                <c:pt idx="17">
                  <c:v>0.70790063881123722</c:v>
                </c:pt>
                <c:pt idx="18">
                  <c:v>0.52725382444675484</c:v>
                </c:pt>
                <c:pt idx="19">
                  <c:v>0.63142111987498273</c:v>
                </c:pt>
              </c:numCache>
            </c:numRef>
          </c:xVal>
          <c:yVal>
            <c:numRef>
              <c:f>Sheet1!$P$30:$P$49</c:f>
              <c:numCache>
                <c:formatCode>0.00</c:formatCode>
                <c:ptCount val="20"/>
                <c:pt idx="0">
                  <c:v>2.0352294627162792</c:v>
                </c:pt>
                <c:pt idx="1">
                  <c:v>2.3504853233539942</c:v>
                </c:pt>
                <c:pt idx="2">
                  <c:v>2.2784294973966635</c:v>
                </c:pt>
                <c:pt idx="3">
                  <c:v>2.1128668653909846</c:v>
                </c:pt>
                <c:pt idx="4">
                  <c:v>2.3783783783783781</c:v>
                </c:pt>
                <c:pt idx="5">
                  <c:v>2.3727208976157077</c:v>
                </c:pt>
                <c:pt idx="6">
                  <c:v>2.3376300436755475</c:v>
                </c:pt>
                <c:pt idx="7">
                  <c:v>2.2457338610153625</c:v>
                </c:pt>
                <c:pt idx="8">
                  <c:v>2.3267139379378525</c:v>
                </c:pt>
                <c:pt idx="9">
                  <c:v>2.2881329080501045</c:v>
                </c:pt>
                <c:pt idx="10">
                  <c:v>2.441784042519469</c:v>
                </c:pt>
                <c:pt idx="11">
                  <c:v>2.2543239035911751</c:v>
                </c:pt>
                <c:pt idx="12">
                  <c:v>2.3748359788359785</c:v>
                </c:pt>
                <c:pt idx="13">
                  <c:v>2.390361522400398</c:v>
                </c:pt>
                <c:pt idx="14">
                  <c:v>2.4398930583404947</c:v>
                </c:pt>
                <c:pt idx="15">
                  <c:v>2.3911218074447889</c:v>
                </c:pt>
                <c:pt idx="16">
                  <c:v>2.3203940845129849</c:v>
                </c:pt>
                <c:pt idx="17">
                  <c:v>2.3145587313060023</c:v>
                </c:pt>
                <c:pt idx="18">
                  <c:v>2.0743884067810994</c:v>
                </c:pt>
                <c:pt idx="19">
                  <c:v>2.4165689970118365</c:v>
                </c:pt>
              </c:numCache>
            </c:numRef>
          </c:yVal>
          <c:smooth val="0"/>
          <c:extLst>
            <c:ext xmlns:c16="http://schemas.microsoft.com/office/drawing/2014/chart" uri="{C3380CC4-5D6E-409C-BE32-E72D297353CC}">
              <c16:uniqueId val="{00000000-F774-204B-AB77-6632D4332096}"/>
            </c:ext>
          </c:extLst>
        </c:ser>
        <c:dLbls>
          <c:showLegendKey val="0"/>
          <c:showVal val="0"/>
          <c:showCatName val="0"/>
          <c:showSerName val="0"/>
          <c:showPercent val="0"/>
          <c:showBubbleSize val="0"/>
        </c:dLbls>
        <c:axId val="1239736256"/>
        <c:axId val="1239737904"/>
      </c:scatterChart>
      <c:valAx>
        <c:axId val="1239736256"/>
        <c:scaling>
          <c:orientation val="minMax"/>
          <c:max val="3"/>
        </c:scaling>
        <c:delete val="0"/>
        <c:axPos val="b"/>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239737904"/>
        <c:crosses val="autoZero"/>
        <c:crossBetween val="midCat"/>
      </c:valAx>
      <c:valAx>
        <c:axId val="123973790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239736256"/>
        <c:crosses val="autoZero"/>
        <c:crossBetween val="midCat"/>
      </c:valAx>
      <c:spPr>
        <a:solidFill>
          <a:srgbClr val="FFFF00">
            <a:alpha val="23000"/>
          </a:srgbClr>
        </a:solid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Site 4E, Richmond, MT,</a:t>
            </a:r>
            <a:r>
              <a:rPr lang="en-US" baseline="0"/>
              <a:t> CaO vs. Fe2O3</a:t>
            </a:r>
            <a:r>
              <a:rPr lang="en-US"/>
              <a:t> </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19050" cap="rnd">
              <a:noFill/>
              <a:round/>
            </a:ln>
            <a:effectLst/>
          </c:spPr>
          <c:marker>
            <c:symbol val="circle"/>
            <c:size val="5"/>
            <c:spPr>
              <a:solidFill>
                <a:schemeClr val="accent1"/>
              </a:solidFill>
              <a:ln w="9525">
                <a:solidFill>
                  <a:schemeClr val="accent1"/>
                </a:solidFill>
              </a:ln>
              <a:effectLst/>
            </c:spPr>
          </c:marker>
          <c:xVal>
            <c:numRef>
              <c:f>Sheet1!$G$54:$G$73</c:f>
              <c:numCache>
                <c:formatCode>0.00</c:formatCode>
                <c:ptCount val="20"/>
                <c:pt idx="0">
                  <c:v>0.66085485710110226</c:v>
                </c:pt>
                <c:pt idx="1">
                  <c:v>0.65965168886812497</c:v>
                </c:pt>
                <c:pt idx="2">
                  <c:v>0.65292382556776662</c:v>
                </c:pt>
                <c:pt idx="3">
                  <c:v>0.63867520115497045</c:v>
                </c:pt>
                <c:pt idx="4">
                  <c:v>0.59715374439392133</c:v>
                </c:pt>
                <c:pt idx="5">
                  <c:v>0.67094198830735263</c:v>
                </c:pt>
                <c:pt idx="6">
                  <c:v>0.69085211114007883</c:v>
                </c:pt>
                <c:pt idx="7">
                  <c:v>0.62636847325035638</c:v>
                </c:pt>
                <c:pt idx="8">
                  <c:v>0.57382645624122708</c:v>
                </c:pt>
                <c:pt idx="9">
                  <c:v>0.59543826876653094</c:v>
                </c:pt>
                <c:pt idx="10">
                  <c:v>0.64668388531422683</c:v>
                </c:pt>
                <c:pt idx="11">
                  <c:v>0.74403914590463627</c:v>
                </c:pt>
                <c:pt idx="12">
                  <c:v>0.57837533328447899</c:v>
                </c:pt>
                <c:pt idx="13">
                  <c:v>0.6187513944857993</c:v>
                </c:pt>
                <c:pt idx="14">
                  <c:v>0.62111607749215891</c:v>
                </c:pt>
                <c:pt idx="15">
                  <c:v>0.69116395850891277</c:v>
                </c:pt>
                <c:pt idx="16">
                  <c:v>0.56051081448816453</c:v>
                </c:pt>
                <c:pt idx="17">
                  <c:v>0.6746303096756715</c:v>
                </c:pt>
                <c:pt idx="18">
                  <c:v>0.59127899792173455</c:v>
                </c:pt>
                <c:pt idx="19">
                  <c:v>0.75387875901801138</c:v>
                </c:pt>
              </c:numCache>
            </c:numRef>
          </c:xVal>
          <c:yVal>
            <c:numRef>
              <c:f>Sheet1!$P$54:$P$73</c:f>
              <c:numCache>
                <c:formatCode>0.00</c:formatCode>
                <c:ptCount val="20"/>
                <c:pt idx="0">
                  <c:v>2.0145012398391833</c:v>
                </c:pt>
                <c:pt idx="1">
                  <c:v>2.0507485295900896</c:v>
                </c:pt>
                <c:pt idx="2">
                  <c:v>1.9472831969732036</c:v>
                </c:pt>
                <c:pt idx="3">
                  <c:v>2.0777716717808459</c:v>
                </c:pt>
                <c:pt idx="4">
                  <c:v>1.8503053891560004</c:v>
                </c:pt>
                <c:pt idx="5">
                  <c:v>2.0440711991906175</c:v>
                </c:pt>
                <c:pt idx="6">
                  <c:v>2.1692301138241792</c:v>
                </c:pt>
                <c:pt idx="7">
                  <c:v>2.1566680374733171</c:v>
                </c:pt>
                <c:pt idx="8">
                  <c:v>1.6957384161155118</c:v>
                </c:pt>
                <c:pt idx="9">
                  <c:v>1.9980917185693623</c:v>
                </c:pt>
                <c:pt idx="10">
                  <c:v>1.9041139481230029</c:v>
                </c:pt>
                <c:pt idx="11">
                  <c:v>2.0122688564491753</c:v>
                </c:pt>
                <c:pt idx="12">
                  <c:v>2.127033199319571</c:v>
                </c:pt>
                <c:pt idx="13">
                  <c:v>2.1168382557335774</c:v>
                </c:pt>
                <c:pt idx="14">
                  <c:v>1.8901090001580425</c:v>
                </c:pt>
                <c:pt idx="15">
                  <c:v>2.0763093240210311</c:v>
                </c:pt>
                <c:pt idx="16">
                  <c:v>1.9930289389971014</c:v>
                </c:pt>
                <c:pt idx="17">
                  <c:v>2.2310357896629114</c:v>
                </c:pt>
                <c:pt idx="18">
                  <c:v>1.9927217995595401</c:v>
                </c:pt>
                <c:pt idx="19">
                  <c:v>2.1462852357161459</c:v>
                </c:pt>
              </c:numCache>
            </c:numRef>
          </c:yVal>
          <c:smooth val="0"/>
          <c:extLst>
            <c:ext xmlns:c16="http://schemas.microsoft.com/office/drawing/2014/chart" uri="{C3380CC4-5D6E-409C-BE32-E72D297353CC}">
              <c16:uniqueId val="{00000000-9035-2240-8A19-DEE4A44FC358}"/>
            </c:ext>
          </c:extLst>
        </c:ser>
        <c:dLbls>
          <c:showLegendKey val="0"/>
          <c:showVal val="0"/>
          <c:showCatName val="0"/>
          <c:showSerName val="0"/>
          <c:showPercent val="0"/>
          <c:showBubbleSize val="0"/>
        </c:dLbls>
        <c:axId val="1236864144"/>
        <c:axId val="1250469152"/>
      </c:scatterChart>
      <c:valAx>
        <c:axId val="1236864144"/>
        <c:scaling>
          <c:orientation val="minMax"/>
          <c:max val="3"/>
        </c:scaling>
        <c:delete val="0"/>
        <c:axPos val="b"/>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250469152"/>
        <c:crosses val="autoZero"/>
        <c:crossBetween val="midCat"/>
      </c:valAx>
      <c:valAx>
        <c:axId val="1250469152"/>
        <c:scaling>
          <c:orientation val="minMax"/>
          <c:max val="3"/>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236864144"/>
        <c:crosses val="autoZero"/>
        <c:crossBetween val="midCat"/>
      </c:valAx>
      <c:spPr>
        <a:solidFill>
          <a:srgbClr val="FFFF00">
            <a:alpha val="23000"/>
          </a:srgbClr>
        </a:solidFill>
        <a:ln>
          <a:solidFill>
            <a:srgbClr val="FFFF00"/>
          </a:solid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Site 5E, Scobey, MT, CaO vs. Fe2O3</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19050" cap="rnd">
              <a:noFill/>
              <a:round/>
            </a:ln>
            <a:effectLst/>
          </c:spPr>
          <c:marker>
            <c:symbol val="circle"/>
            <c:size val="5"/>
            <c:spPr>
              <a:solidFill>
                <a:schemeClr val="accent1"/>
              </a:solidFill>
              <a:ln w="9525">
                <a:solidFill>
                  <a:schemeClr val="accent1"/>
                </a:solidFill>
              </a:ln>
              <a:effectLst/>
            </c:spPr>
          </c:marker>
          <c:xVal>
            <c:numRef>
              <c:f>Sheet1!$G$78:$G$95</c:f>
              <c:numCache>
                <c:formatCode>0.00</c:formatCode>
                <c:ptCount val="18"/>
                <c:pt idx="0">
                  <c:v>0.69203830160623714</c:v>
                </c:pt>
                <c:pt idx="1">
                  <c:v>0.64697963211596299</c:v>
                </c:pt>
                <c:pt idx="2">
                  <c:v>0.64008885855944642</c:v>
                </c:pt>
                <c:pt idx="3">
                  <c:v>0.66137891892778777</c:v>
                </c:pt>
                <c:pt idx="4">
                  <c:v>0.73200050321422183</c:v>
                </c:pt>
                <c:pt idx="5">
                  <c:v>0.65731346076764297</c:v>
                </c:pt>
                <c:pt idx="6">
                  <c:v>0.70301635347745262</c:v>
                </c:pt>
                <c:pt idx="7">
                  <c:v>0.77308348148286898</c:v>
                </c:pt>
                <c:pt idx="8">
                  <c:v>0.66508805294408724</c:v>
                </c:pt>
                <c:pt idx="9">
                  <c:v>0.72579878187862323</c:v>
                </c:pt>
                <c:pt idx="10">
                  <c:v>0.67858325800702279</c:v>
                </c:pt>
                <c:pt idx="11">
                  <c:v>0.70458469045290906</c:v>
                </c:pt>
                <c:pt idx="12">
                  <c:v>0.64687602816580769</c:v>
                </c:pt>
                <c:pt idx="13">
                  <c:v>0.71570780235086529</c:v>
                </c:pt>
                <c:pt idx="14">
                  <c:v>0.70936699949816751</c:v>
                </c:pt>
                <c:pt idx="15">
                  <c:v>0.63849573548543148</c:v>
                </c:pt>
                <c:pt idx="16">
                  <c:v>0.6503050986365484</c:v>
                </c:pt>
                <c:pt idx="17">
                  <c:v>0.75951334778266022</c:v>
                </c:pt>
              </c:numCache>
            </c:numRef>
          </c:xVal>
          <c:yVal>
            <c:numRef>
              <c:f>Sheet1!$P$78:$P$95</c:f>
              <c:numCache>
                <c:formatCode>0.00</c:formatCode>
                <c:ptCount val="18"/>
                <c:pt idx="0">
                  <c:v>2.0975884814448942</c:v>
                </c:pt>
                <c:pt idx="1">
                  <c:v>2.1578009853831723</c:v>
                </c:pt>
                <c:pt idx="2">
                  <c:v>2.2644637933896532</c:v>
                </c:pt>
                <c:pt idx="3">
                  <c:v>2.2033370128795218</c:v>
                </c:pt>
                <c:pt idx="4">
                  <c:v>2.2181058389286914</c:v>
                </c:pt>
                <c:pt idx="5">
                  <c:v>2.2366425235020131</c:v>
                </c:pt>
                <c:pt idx="6">
                  <c:v>2.0975104211761586</c:v>
                </c:pt>
                <c:pt idx="7">
                  <c:v>2.3735163194074929</c:v>
                </c:pt>
                <c:pt idx="8">
                  <c:v>2.0505268513895767</c:v>
                </c:pt>
                <c:pt idx="9">
                  <c:v>2.2161743180691911</c:v>
                </c:pt>
                <c:pt idx="10">
                  <c:v>2.1266687964688114</c:v>
                </c:pt>
                <c:pt idx="11">
                  <c:v>2.0498040358609879</c:v>
                </c:pt>
                <c:pt idx="12">
                  <c:v>2.2252264626807063</c:v>
                </c:pt>
                <c:pt idx="13">
                  <c:v>2.2879102371528379</c:v>
                </c:pt>
                <c:pt idx="14">
                  <c:v>2.2078386983528264</c:v>
                </c:pt>
                <c:pt idx="15">
                  <c:v>2.0790081367471154</c:v>
                </c:pt>
                <c:pt idx="16">
                  <c:v>2.2648701168029279</c:v>
                </c:pt>
                <c:pt idx="17">
                  <c:v>2.1050269391400094</c:v>
                </c:pt>
              </c:numCache>
            </c:numRef>
          </c:yVal>
          <c:smooth val="0"/>
          <c:extLst>
            <c:ext xmlns:c16="http://schemas.microsoft.com/office/drawing/2014/chart" uri="{C3380CC4-5D6E-409C-BE32-E72D297353CC}">
              <c16:uniqueId val="{00000000-CF71-9547-BC2D-24CA6B707490}"/>
            </c:ext>
          </c:extLst>
        </c:ser>
        <c:dLbls>
          <c:showLegendKey val="0"/>
          <c:showVal val="0"/>
          <c:showCatName val="0"/>
          <c:showSerName val="0"/>
          <c:showPercent val="0"/>
          <c:showBubbleSize val="0"/>
        </c:dLbls>
        <c:axId val="1231314768"/>
        <c:axId val="1235841168"/>
      </c:scatterChart>
      <c:valAx>
        <c:axId val="1231314768"/>
        <c:scaling>
          <c:orientation val="minMax"/>
          <c:max val="3"/>
        </c:scaling>
        <c:delete val="0"/>
        <c:axPos val="b"/>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235841168"/>
        <c:crosses val="autoZero"/>
        <c:crossBetween val="midCat"/>
      </c:valAx>
      <c:valAx>
        <c:axId val="1235841168"/>
        <c:scaling>
          <c:orientation val="minMax"/>
          <c:max val="3"/>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231314768"/>
        <c:crosses val="autoZero"/>
        <c:crossBetween val="midCat"/>
      </c:valAx>
      <c:spPr>
        <a:solidFill>
          <a:srgbClr val="FFFF00">
            <a:alpha val="22000"/>
          </a:srgbClr>
        </a:solidFill>
        <a:ln>
          <a:solidFill>
            <a:srgbClr val="FFFF00"/>
          </a:solid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Site 6E, Ashfall Fossil Beds State Park, NE, CaO vs. Fe2O3</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19050" cap="rnd">
              <a:noFill/>
              <a:round/>
            </a:ln>
            <a:effectLst/>
          </c:spPr>
          <c:marker>
            <c:symbol val="circle"/>
            <c:size val="5"/>
            <c:spPr>
              <a:solidFill>
                <a:schemeClr val="accent1"/>
              </a:solidFill>
              <a:ln w="9525">
                <a:solidFill>
                  <a:schemeClr val="accent1"/>
                </a:solidFill>
              </a:ln>
              <a:effectLst/>
            </c:spPr>
          </c:marker>
          <c:xVal>
            <c:numRef>
              <c:f>Sheet1!$G$100:$G$127</c:f>
              <c:numCache>
                <c:formatCode>0.00</c:formatCode>
                <c:ptCount val="28"/>
                <c:pt idx="0">
                  <c:v>0.62154477130746377</c:v>
                </c:pt>
                <c:pt idx="1">
                  <c:v>0.57557769768920941</c:v>
                </c:pt>
                <c:pt idx="2">
                  <c:v>0.59035154206655061</c:v>
                </c:pt>
                <c:pt idx="3">
                  <c:v>0.61266962560258209</c:v>
                </c:pt>
                <c:pt idx="4">
                  <c:v>0.63498151521931356</c:v>
                </c:pt>
                <c:pt idx="5">
                  <c:v>0.61829174522588171</c:v>
                </c:pt>
                <c:pt idx="6">
                  <c:v>0.6214796933892347</c:v>
                </c:pt>
                <c:pt idx="7">
                  <c:v>0.62971080344256158</c:v>
                </c:pt>
                <c:pt idx="8">
                  <c:v>0.60131331084173223</c:v>
                </c:pt>
                <c:pt idx="9">
                  <c:v>0.56101426307448488</c:v>
                </c:pt>
                <c:pt idx="10">
                  <c:v>0.63829336047670548</c:v>
                </c:pt>
                <c:pt idx="11">
                  <c:v>0.69418724007661448</c:v>
                </c:pt>
                <c:pt idx="12">
                  <c:v>0.59227165526588199</c:v>
                </c:pt>
                <c:pt idx="13">
                  <c:v>0.68169567836646683</c:v>
                </c:pt>
                <c:pt idx="14">
                  <c:v>0.76953120876568881</c:v>
                </c:pt>
                <c:pt idx="15">
                  <c:v>0.69731323099029052</c:v>
                </c:pt>
                <c:pt idx="16">
                  <c:v>0.60838429608035738</c:v>
                </c:pt>
                <c:pt idx="17">
                  <c:v>0.48384346491602021</c:v>
                </c:pt>
                <c:pt idx="18">
                  <c:v>0.79855388377904191</c:v>
                </c:pt>
                <c:pt idx="19">
                  <c:v>0.65890854986981229</c:v>
                </c:pt>
                <c:pt idx="20">
                  <c:v>0.72173894638813052</c:v>
                </c:pt>
                <c:pt idx="21">
                  <c:v>0.67458462584455869</c:v>
                </c:pt>
                <c:pt idx="22">
                  <c:v>0.70606114975039858</c:v>
                </c:pt>
                <c:pt idx="23">
                  <c:v>0.62614279032189468</c:v>
                </c:pt>
                <c:pt idx="24">
                  <c:v>0.62628042502149517</c:v>
                </c:pt>
                <c:pt idx="25">
                  <c:v>0.62616615540305487</c:v>
                </c:pt>
                <c:pt idx="26">
                  <c:v>0.5753911277027961</c:v>
                </c:pt>
                <c:pt idx="27">
                  <c:v>0.6316678990176402</c:v>
                </c:pt>
              </c:numCache>
            </c:numRef>
          </c:xVal>
          <c:yVal>
            <c:numRef>
              <c:f>Sheet1!$P$100:$P$127</c:f>
              <c:numCache>
                <c:formatCode>0.00</c:formatCode>
                <c:ptCount val="28"/>
                <c:pt idx="0">
                  <c:v>2.0551673836981914</c:v>
                </c:pt>
                <c:pt idx="1">
                  <c:v>2.0255670977316096</c:v>
                </c:pt>
                <c:pt idx="2">
                  <c:v>2.2771983389023518</c:v>
                </c:pt>
                <c:pt idx="3">
                  <c:v>2.1706130943532456</c:v>
                </c:pt>
                <c:pt idx="4">
                  <c:v>2.3673304141230118</c:v>
                </c:pt>
                <c:pt idx="5">
                  <c:v>2.0947029145029963</c:v>
                </c:pt>
                <c:pt idx="6">
                  <c:v>2.2348917968915427</c:v>
                </c:pt>
                <c:pt idx="7">
                  <c:v>2.0548778532100287</c:v>
                </c:pt>
                <c:pt idx="8">
                  <c:v>2.0455614563489108</c:v>
                </c:pt>
                <c:pt idx="9">
                  <c:v>2.0541468568409931</c:v>
                </c:pt>
                <c:pt idx="10">
                  <c:v>2.2617214835549335</c:v>
                </c:pt>
                <c:pt idx="11">
                  <c:v>2.2455369898094153</c:v>
                </c:pt>
                <c:pt idx="12">
                  <c:v>2.3237965146680608</c:v>
                </c:pt>
                <c:pt idx="13">
                  <c:v>2.2544785820729887</c:v>
                </c:pt>
                <c:pt idx="14">
                  <c:v>2.3220841734136992</c:v>
                </c:pt>
                <c:pt idx="15">
                  <c:v>2.2654544686156219</c:v>
                </c:pt>
                <c:pt idx="16">
                  <c:v>2.2295805739514343</c:v>
                </c:pt>
                <c:pt idx="17">
                  <c:v>1.977331827095234</c:v>
                </c:pt>
                <c:pt idx="18">
                  <c:v>2.3272582274443079</c:v>
                </c:pt>
                <c:pt idx="19">
                  <c:v>2.3024071417184757</c:v>
                </c:pt>
                <c:pt idx="20">
                  <c:v>2.2338984485787461</c:v>
                </c:pt>
                <c:pt idx="21">
                  <c:v>2.2542918454935621</c:v>
                </c:pt>
                <c:pt idx="22">
                  <c:v>2.309917573429304</c:v>
                </c:pt>
                <c:pt idx="23">
                  <c:v>2.0550452863885695</c:v>
                </c:pt>
                <c:pt idx="24">
                  <c:v>2.2407039816574135</c:v>
                </c:pt>
                <c:pt idx="25">
                  <c:v>2.1315159756701769</c:v>
                </c:pt>
                <c:pt idx="26">
                  <c:v>2.0914776171787754</c:v>
                </c:pt>
                <c:pt idx="27">
                  <c:v>2.0537128974331891</c:v>
                </c:pt>
              </c:numCache>
            </c:numRef>
          </c:yVal>
          <c:smooth val="0"/>
          <c:extLst>
            <c:ext xmlns:c16="http://schemas.microsoft.com/office/drawing/2014/chart" uri="{C3380CC4-5D6E-409C-BE32-E72D297353CC}">
              <c16:uniqueId val="{00000000-421B-4143-A17D-E22A1D684749}"/>
            </c:ext>
          </c:extLst>
        </c:ser>
        <c:dLbls>
          <c:showLegendKey val="0"/>
          <c:showVal val="0"/>
          <c:showCatName val="0"/>
          <c:showSerName val="0"/>
          <c:showPercent val="0"/>
          <c:showBubbleSize val="0"/>
        </c:dLbls>
        <c:axId val="1252188960"/>
        <c:axId val="1252190608"/>
      </c:scatterChart>
      <c:valAx>
        <c:axId val="1252188960"/>
        <c:scaling>
          <c:orientation val="minMax"/>
          <c:max val="3"/>
        </c:scaling>
        <c:delete val="0"/>
        <c:axPos val="b"/>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252190608"/>
        <c:crosses val="autoZero"/>
        <c:crossBetween val="midCat"/>
      </c:valAx>
      <c:valAx>
        <c:axId val="1252190608"/>
        <c:scaling>
          <c:orientation val="minMax"/>
          <c:max val="3"/>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252188960"/>
        <c:crosses val="autoZero"/>
        <c:crossBetween val="midCat"/>
      </c:valAx>
      <c:spPr>
        <a:solidFill>
          <a:srgbClr val="FFFF00">
            <a:alpha val="23000"/>
          </a:srgbClr>
        </a:solid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Site 7E, (Boswell) Mobile</a:t>
            </a:r>
            <a:r>
              <a:rPr lang="en-US" baseline="0"/>
              <a:t> Bay, AL, CaO vs. Fe2O3 </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19050" cap="rnd">
              <a:noFill/>
              <a:round/>
            </a:ln>
            <a:effectLst/>
          </c:spPr>
          <c:marker>
            <c:symbol val="circle"/>
            <c:size val="5"/>
            <c:spPr>
              <a:solidFill>
                <a:schemeClr val="accent1"/>
              </a:solidFill>
              <a:ln w="9525">
                <a:solidFill>
                  <a:schemeClr val="accent1"/>
                </a:solidFill>
              </a:ln>
              <a:effectLst/>
            </c:spPr>
          </c:marker>
          <c:xVal>
            <c:numRef>
              <c:f>Sheet1!$G$133:$G$148</c:f>
              <c:numCache>
                <c:formatCode>0.00</c:formatCode>
                <c:ptCount val="16"/>
                <c:pt idx="0">
                  <c:v>0.65304967975700856</c:v>
                </c:pt>
                <c:pt idx="1">
                  <c:v>0.68563723612821925</c:v>
                </c:pt>
                <c:pt idx="2">
                  <c:v>0.65160857461389055</c:v>
                </c:pt>
                <c:pt idx="3">
                  <c:v>0.69863091479345463</c:v>
                </c:pt>
                <c:pt idx="4">
                  <c:v>0.68294494302402731</c:v>
                </c:pt>
                <c:pt idx="5">
                  <c:v>0.64844650037011353</c:v>
                </c:pt>
                <c:pt idx="6">
                  <c:v>0.55810802724399944</c:v>
                </c:pt>
                <c:pt idx="7">
                  <c:v>0.6710893659687045</c:v>
                </c:pt>
                <c:pt idx="8">
                  <c:v>0.60181170109001847</c:v>
                </c:pt>
                <c:pt idx="9">
                  <c:v>0.72473422690949285</c:v>
                </c:pt>
                <c:pt idx="10">
                  <c:v>0.66380318428481855</c:v>
                </c:pt>
                <c:pt idx="11">
                  <c:v>0.68386857135244172</c:v>
                </c:pt>
                <c:pt idx="12">
                  <c:v>0.64187706776651776</c:v>
                </c:pt>
                <c:pt idx="13">
                  <c:v>0.70009577069448914</c:v>
                </c:pt>
                <c:pt idx="14">
                  <c:v>0.65810973270632578</c:v>
                </c:pt>
                <c:pt idx="15">
                  <c:v>0.75684777348631671</c:v>
                </c:pt>
              </c:numCache>
            </c:numRef>
          </c:xVal>
          <c:yVal>
            <c:numRef>
              <c:f>Sheet1!$P$133:$P$148</c:f>
              <c:numCache>
                <c:formatCode>0.00</c:formatCode>
                <c:ptCount val="16"/>
                <c:pt idx="0">
                  <c:v>2.0875975731817205</c:v>
                </c:pt>
                <c:pt idx="1">
                  <c:v>1.9814535305819119</c:v>
                </c:pt>
                <c:pt idx="2">
                  <c:v>2.1752790615627533</c:v>
                </c:pt>
                <c:pt idx="3">
                  <c:v>1.0156186653599284</c:v>
                </c:pt>
                <c:pt idx="4">
                  <c:v>2.260764137069335</c:v>
                </c:pt>
                <c:pt idx="5">
                  <c:v>2.2305149558409605</c:v>
                </c:pt>
                <c:pt idx="6">
                  <c:v>1.595523045465818</c:v>
                </c:pt>
                <c:pt idx="7">
                  <c:v>2.2746129807745619</c:v>
                </c:pt>
                <c:pt idx="8">
                  <c:v>2.1291430734741699</c:v>
                </c:pt>
                <c:pt idx="9">
                  <c:v>2.3411968329284365</c:v>
                </c:pt>
                <c:pt idx="10">
                  <c:v>2.130931048562219</c:v>
                </c:pt>
                <c:pt idx="11">
                  <c:v>2.2271601146491209</c:v>
                </c:pt>
                <c:pt idx="12">
                  <c:v>2.2781300922328578</c:v>
                </c:pt>
                <c:pt idx="13">
                  <c:v>2.3214740564486847</c:v>
                </c:pt>
                <c:pt idx="14">
                  <c:v>2.1772677097605282</c:v>
                </c:pt>
                <c:pt idx="15">
                  <c:v>2.1339956827353563</c:v>
                </c:pt>
              </c:numCache>
            </c:numRef>
          </c:yVal>
          <c:smooth val="0"/>
          <c:extLst>
            <c:ext xmlns:c16="http://schemas.microsoft.com/office/drawing/2014/chart" uri="{C3380CC4-5D6E-409C-BE32-E72D297353CC}">
              <c16:uniqueId val="{00000000-4951-7840-AF54-5A3C2DDBE387}"/>
            </c:ext>
          </c:extLst>
        </c:ser>
        <c:dLbls>
          <c:showLegendKey val="0"/>
          <c:showVal val="0"/>
          <c:showCatName val="0"/>
          <c:showSerName val="0"/>
          <c:showPercent val="0"/>
          <c:showBubbleSize val="0"/>
        </c:dLbls>
        <c:axId val="1251290880"/>
        <c:axId val="1251292528"/>
      </c:scatterChart>
      <c:valAx>
        <c:axId val="1251290880"/>
        <c:scaling>
          <c:orientation val="minMax"/>
          <c:max val="3"/>
        </c:scaling>
        <c:delete val="0"/>
        <c:axPos val="b"/>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251292528"/>
        <c:crosses val="autoZero"/>
        <c:crossBetween val="midCat"/>
      </c:valAx>
      <c:valAx>
        <c:axId val="1251292528"/>
        <c:scaling>
          <c:orientation val="minMax"/>
          <c:max val="3"/>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251290880"/>
        <c:crosses val="autoZero"/>
        <c:crossBetween val="midCat"/>
      </c:valAx>
      <c:spPr>
        <a:solidFill>
          <a:srgbClr val="FFFF00">
            <a:alpha val="23000"/>
          </a:srgbClr>
        </a:solid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Site 9W, DSDP 173-21-4, NE</a:t>
            </a:r>
            <a:r>
              <a:rPr lang="en-US" baseline="0"/>
              <a:t> PacificOcean, CaO vs. Fe2O3</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19050" cap="rnd">
              <a:noFill/>
              <a:round/>
            </a:ln>
            <a:effectLst/>
          </c:spPr>
          <c:marker>
            <c:symbol val="circle"/>
            <c:size val="5"/>
            <c:spPr>
              <a:solidFill>
                <a:schemeClr val="accent1"/>
              </a:solidFill>
              <a:ln w="9525">
                <a:solidFill>
                  <a:schemeClr val="accent1"/>
                </a:solidFill>
              </a:ln>
              <a:effectLst/>
            </c:spPr>
          </c:marker>
          <c:xVal>
            <c:numRef>
              <c:f>Sheet1!$G$154:$G$173</c:f>
              <c:numCache>
                <c:formatCode>0.00</c:formatCode>
                <c:ptCount val="20"/>
                <c:pt idx="0">
                  <c:v>0.89372503952504212</c:v>
                </c:pt>
                <c:pt idx="1">
                  <c:v>0.64458637141925357</c:v>
                </c:pt>
                <c:pt idx="2">
                  <c:v>0.685207456241538</c:v>
                </c:pt>
                <c:pt idx="3">
                  <c:v>0.64154364591912572</c:v>
                </c:pt>
                <c:pt idx="4">
                  <c:v>0.62406485804864409</c:v>
                </c:pt>
                <c:pt idx="5">
                  <c:v>0.66524302335740804</c:v>
                </c:pt>
                <c:pt idx="6">
                  <c:v>0.61126386652044562</c:v>
                </c:pt>
                <c:pt idx="7">
                  <c:v>0.56891894849219593</c:v>
                </c:pt>
                <c:pt idx="8">
                  <c:v>0.63070776773920889</c:v>
                </c:pt>
                <c:pt idx="9">
                  <c:v>0.73155063792571629</c:v>
                </c:pt>
                <c:pt idx="10">
                  <c:v>0.70440802469430708</c:v>
                </c:pt>
                <c:pt idx="11">
                  <c:v>0.65067879218787383</c:v>
                </c:pt>
                <c:pt idx="12">
                  <c:v>0.67265777522755865</c:v>
                </c:pt>
                <c:pt idx="13">
                  <c:v>0.80669771972075921</c:v>
                </c:pt>
                <c:pt idx="14">
                  <c:v>0.65463721621588067</c:v>
                </c:pt>
                <c:pt idx="15">
                  <c:v>0.60516418487425705</c:v>
                </c:pt>
                <c:pt idx="16">
                  <c:v>0.66537145455348168</c:v>
                </c:pt>
                <c:pt idx="17">
                  <c:v>0.732552051222367</c:v>
                </c:pt>
                <c:pt idx="18">
                  <c:v>0.66844947313446157</c:v>
                </c:pt>
                <c:pt idx="19">
                  <c:v>0.64439737109092532</c:v>
                </c:pt>
              </c:numCache>
            </c:numRef>
          </c:xVal>
          <c:yVal>
            <c:numRef>
              <c:f>Sheet1!$P$154:$P$173</c:f>
              <c:numCache>
                <c:formatCode>0.00</c:formatCode>
                <c:ptCount val="20"/>
                <c:pt idx="0">
                  <c:v>1.4139691955823797</c:v>
                </c:pt>
                <c:pt idx="1">
                  <c:v>1.994170225508741</c:v>
                </c:pt>
                <c:pt idx="2">
                  <c:v>2.1792034036768633</c:v>
                </c:pt>
                <c:pt idx="3">
                  <c:v>2.1911633432047917</c:v>
                </c:pt>
                <c:pt idx="4">
                  <c:v>2.0711680569252287</c:v>
                </c:pt>
                <c:pt idx="5">
                  <c:v>2.1760450161627585</c:v>
                </c:pt>
                <c:pt idx="6">
                  <c:v>2.0307464226531291</c:v>
                </c:pt>
                <c:pt idx="7">
                  <c:v>2.1957045922543474</c:v>
                </c:pt>
                <c:pt idx="8">
                  <c:v>2.2370691320643745</c:v>
                </c:pt>
                <c:pt idx="9">
                  <c:v>2.0681681035675434</c:v>
                </c:pt>
                <c:pt idx="10">
                  <c:v>2.1930636760873088</c:v>
                </c:pt>
                <c:pt idx="11">
                  <c:v>2.2074792255425684</c:v>
                </c:pt>
                <c:pt idx="12">
                  <c:v>2.1605694653432166</c:v>
                </c:pt>
                <c:pt idx="13">
                  <c:v>2.5501130650098673</c:v>
                </c:pt>
                <c:pt idx="14">
                  <c:v>2.1975340038831046</c:v>
                </c:pt>
                <c:pt idx="15">
                  <c:v>2.1251142222933841</c:v>
                </c:pt>
                <c:pt idx="16">
                  <c:v>2.1508480725663861</c:v>
                </c:pt>
                <c:pt idx="17">
                  <c:v>2.0256973690296474</c:v>
                </c:pt>
                <c:pt idx="18">
                  <c:v>2.1756378419710964</c:v>
                </c:pt>
                <c:pt idx="19">
                  <c:v>2.1130842722111991</c:v>
                </c:pt>
              </c:numCache>
            </c:numRef>
          </c:yVal>
          <c:smooth val="0"/>
          <c:extLst>
            <c:ext xmlns:c16="http://schemas.microsoft.com/office/drawing/2014/chart" uri="{C3380CC4-5D6E-409C-BE32-E72D297353CC}">
              <c16:uniqueId val="{00000000-015B-7941-9545-2F82C7BF235D}"/>
            </c:ext>
          </c:extLst>
        </c:ser>
        <c:dLbls>
          <c:showLegendKey val="0"/>
          <c:showVal val="0"/>
          <c:showCatName val="0"/>
          <c:showSerName val="0"/>
          <c:showPercent val="0"/>
          <c:showBubbleSize val="0"/>
        </c:dLbls>
        <c:axId val="1251771088"/>
        <c:axId val="1241143936"/>
      </c:scatterChart>
      <c:valAx>
        <c:axId val="1251771088"/>
        <c:scaling>
          <c:orientation val="minMax"/>
          <c:max val="3"/>
        </c:scaling>
        <c:delete val="0"/>
        <c:axPos val="b"/>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241143936"/>
        <c:crosses val="autoZero"/>
        <c:crossBetween val="midCat"/>
      </c:valAx>
      <c:valAx>
        <c:axId val="1241143936"/>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251771088"/>
        <c:crosses val="autoZero"/>
        <c:crossBetween val="midCat"/>
      </c:valAx>
      <c:spPr>
        <a:solidFill>
          <a:srgbClr val="FFFF00">
            <a:alpha val="22000"/>
          </a:srgbClr>
        </a:solid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17</xdr:col>
      <xdr:colOff>12700</xdr:colOff>
      <xdr:row>5</xdr:row>
      <xdr:rowOff>0</xdr:rowOff>
    </xdr:from>
    <xdr:to>
      <xdr:col>25</xdr:col>
      <xdr:colOff>50800</xdr:colOff>
      <xdr:row>25</xdr:row>
      <xdr:rowOff>12700</xdr:rowOff>
    </xdr:to>
    <xdr:graphicFrame macro="">
      <xdr:nvGraphicFramePr>
        <xdr:cNvPr id="2" name="Chart 1">
          <a:extLst>
            <a:ext uri="{FF2B5EF4-FFF2-40B4-BE49-F238E27FC236}">
              <a16:creationId xmlns:a16="http://schemas.microsoft.com/office/drawing/2014/main" id="{98359F3F-87DC-A842-8B2F-0C4C72D6C59E}"/>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16</xdr:col>
      <xdr:colOff>660400</xdr:colOff>
      <xdr:row>28</xdr:row>
      <xdr:rowOff>165100</xdr:rowOff>
    </xdr:from>
    <xdr:to>
      <xdr:col>25</xdr:col>
      <xdr:colOff>76200</xdr:colOff>
      <xdr:row>48</xdr:row>
      <xdr:rowOff>25400</xdr:rowOff>
    </xdr:to>
    <xdr:graphicFrame macro="">
      <xdr:nvGraphicFramePr>
        <xdr:cNvPr id="3" name="Chart 2">
          <a:extLst>
            <a:ext uri="{FF2B5EF4-FFF2-40B4-BE49-F238E27FC236}">
              <a16:creationId xmlns:a16="http://schemas.microsoft.com/office/drawing/2014/main" id="{72C8EAE8-D34D-424F-BD46-A24FE2DE74AA}"/>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16</xdr:col>
      <xdr:colOff>666750</xdr:colOff>
      <xdr:row>53</xdr:row>
      <xdr:rowOff>12700</xdr:rowOff>
    </xdr:from>
    <xdr:to>
      <xdr:col>25</xdr:col>
      <xdr:colOff>25400</xdr:colOff>
      <xdr:row>73</xdr:row>
      <xdr:rowOff>50800</xdr:rowOff>
    </xdr:to>
    <xdr:graphicFrame macro="">
      <xdr:nvGraphicFramePr>
        <xdr:cNvPr id="4" name="Chart 3">
          <a:extLst>
            <a:ext uri="{FF2B5EF4-FFF2-40B4-BE49-F238E27FC236}">
              <a16:creationId xmlns:a16="http://schemas.microsoft.com/office/drawing/2014/main" id="{9CA2B240-5735-DE46-9205-BADE5CBCCB48}"/>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17</xdr:col>
      <xdr:colOff>0</xdr:colOff>
      <xdr:row>76</xdr:row>
      <xdr:rowOff>177800</xdr:rowOff>
    </xdr:from>
    <xdr:to>
      <xdr:col>25</xdr:col>
      <xdr:colOff>12700</xdr:colOff>
      <xdr:row>96</xdr:row>
      <xdr:rowOff>25400</xdr:rowOff>
    </xdr:to>
    <xdr:graphicFrame macro="">
      <xdr:nvGraphicFramePr>
        <xdr:cNvPr id="5" name="Chart 4">
          <a:extLst>
            <a:ext uri="{FF2B5EF4-FFF2-40B4-BE49-F238E27FC236}">
              <a16:creationId xmlns:a16="http://schemas.microsoft.com/office/drawing/2014/main" id="{F7A45F43-CD82-9F43-999C-98677EBF9544}"/>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17</xdr:col>
      <xdr:colOff>0</xdr:colOff>
      <xdr:row>99</xdr:row>
      <xdr:rowOff>0</xdr:rowOff>
    </xdr:from>
    <xdr:to>
      <xdr:col>25</xdr:col>
      <xdr:colOff>50800</xdr:colOff>
      <xdr:row>119</xdr:row>
      <xdr:rowOff>177800</xdr:rowOff>
    </xdr:to>
    <xdr:graphicFrame macro="">
      <xdr:nvGraphicFramePr>
        <xdr:cNvPr id="6" name="Chart 5">
          <a:extLst>
            <a:ext uri="{FF2B5EF4-FFF2-40B4-BE49-F238E27FC236}">
              <a16:creationId xmlns:a16="http://schemas.microsoft.com/office/drawing/2014/main" id="{EBB26F60-B957-524B-AD8A-3B62484190B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17</xdr:col>
      <xdr:colOff>25400</xdr:colOff>
      <xdr:row>132</xdr:row>
      <xdr:rowOff>12700</xdr:rowOff>
    </xdr:from>
    <xdr:to>
      <xdr:col>25</xdr:col>
      <xdr:colOff>12700</xdr:colOff>
      <xdr:row>152</xdr:row>
      <xdr:rowOff>25400</xdr:rowOff>
    </xdr:to>
    <xdr:graphicFrame macro="">
      <xdr:nvGraphicFramePr>
        <xdr:cNvPr id="7" name="Chart 6">
          <a:extLst>
            <a:ext uri="{FF2B5EF4-FFF2-40B4-BE49-F238E27FC236}">
              <a16:creationId xmlns:a16="http://schemas.microsoft.com/office/drawing/2014/main" id="{4D1AC16A-5FEA-854A-AAB5-05F21BD392EA}"/>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17</xdr:col>
      <xdr:colOff>31750</xdr:colOff>
      <xdr:row>153</xdr:row>
      <xdr:rowOff>12700</xdr:rowOff>
    </xdr:from>
    <xdr:to>
      <xdr:col>25</xdr:col>
      <xdr:colOff>38100</xdr:colOff>
      <xdr:row>173</xdr:row>
      <xdr:rowOff>12700</xdr:rowOff>
    </xdr:to>
    <xdr:graphicFrame macro="">
      <xdr:nvGraphicFramePr>
        <xdr:cNvPr id="8" name="Chart 7">
          <a:extLst>
            <a:ext uri="{FF2B5EF4-FFF2-40B4-BE49-F238E27FC236}">
              <a16:creationId xmlns:a16="http://schemas.microsoft.com/office/drawing/2014/main" id="{EA368644-A9B6-B44B-B5DA-B5B722C6FDC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W316"/>
  <sheetViews>
    <sheetView tabSelected="1" workbookViewId="0">
      <selection activeCell="Q4" sqref="Q4"/>
    </sheetView>
  </sheetViews>
  <sheetFormatPr defaultColWidth="8.85546875" defaultRowHeight="15" x14ac:dyDescent="0.25"/>
  <cols>
    <col min="1" max="1" width="10.42578125" customWidth="1"/>
    <col min="3" max="3" width="9.140625" customWidth="1"/>
    <col min="16" max="16" width="9.7109375" bestFit="1" customWidth="1"/>
  </cols>
  <sheetData>
    <row r="1" spans="1:18" s="14" customFormat="1" ht="18.75" x14ac:dyDescent="0.3">
      <c r="A1" s="15" t="s">
        <v>200</v>
      </c>
      <c r="B1" s="15"/>
      <c r="C1" s="15"/>
      <c r="D1" s="15"/>
      <c r="E1" s="15"/>
      <c r="F1" s="15"/>
      <c r="G1" s="15"/>
      <c r="H1" s="15"/>
      <c r="I1" s="15"/>
      <c r="J1" s="15"/>
      <c r="K1" s="15"/>
      <c r="L1" s="15"/>
      <c r="M1" s="15"/>
      <c r="R1" s="14" t="s">
        <v>201</v>
      </c>
    </row>
    <row r="2" spans="1:18" ht="3" customHeight="1" thickBot="1" x14ac:dyDescent="0.3">
      <c r="A2" s="16"/>
      <c r="B2" s="16"/>
      <c r="C2" s="16"/>
      <c r="D2" s="16"/>
      <c r="E2" s="16"/>
      <c r="F2" s="16"/>
      <c r="G2" s="16"/>
      <c r="H2" s="16"/>
      <c r="I2" s="16"/>
      <c r="J2" s="16"/>
      <c r="K2" s="16"/>
      <c r="L2" s="16"/>
      <c r="M2" s="16"/>
    </row>
    <row r="3" spans="1:18" x14ac:dyDescent="0.25">
      <c r="A3" s="1" t="s">
        <v>0</v>
      </c>
      <c r="B3" s="2" t="s">
        <v>6</v>
      </c>
      <c r="C3" s="2" t="s">
        <v>10</v>
      </c>
      <c r="D3" s="2" t="s">
        <v>5</v>
      </c>
      <c r="E3" s="2" t="s">
        <v>7</v>
      </c>
      <c r="F3" s="2" t="s">
        <v>8</v>
      </c>
      <c r="G3" s="2" t="s">
        <v>2</v>
      </c>
      <c r="H3" s="2" t="s">
        <v>4</v>
      </c>
      <c r="I3" s="2" t="s">
        <v>3</v>
      </c>
      <c r="J3" s="2" t="s">
        <v>1</v>
      </c>
      <c r="K3" s="2" t="s">
        <v>9</v>
      </c>
      <c r="L3" s="2" t="s">
        <v>11</v>
      </c>
      <c r="M3" s="3" t="s">
        <v>12</v>
      </c>
      <c r="O3" s="2" t="s">
        <v>198</v>
      </c>
      <c r="P3" s="2" t="s">
        <v>199</v>
      </c>
    </row>
    <row r="4" spans="1:18" x14ac:dyDescent="0.25">
      <c r="A4" s="1"/>
      <c r="B4" s="2"/>
      <c r="C4" s="2"/>
      <c r="D4" s="2"/>
      <c r="E4" s="2"/>
      <c r="F4" s="2"/>
      <c r="G4" s="2"/>
      <c r="H4" s="2"/>
      <c r="I4" s="2"/>
      <c r="J4" s="2"/>
      <c r="K4" s="2"/>
      <c r="L4" s="2"/>
      <c r="M4" s="3"/>
    </row>
    <row r="5" spans="1:18" x14ac:dyDescent="0.25">
      <c r="A5" s="17" t="s">
        <v>187</v>
      </c>
      <c r="B5" s="17"/>
      <c r="C5" s="17"/>
      <c r="D5" s="17"/>
      <c r="E5" s="17"/>
      <c r="F5" s="18"/>
      <c r="G5" s="18"/>
      <c r="H5" s="18"/>
      <c r="I5" s="18"/>
      <c r="J5" s="18"/>
      <c r="K5" s="18"/>
      <c r="L5" s="18"/>
      <c r="M5" s="18"/>
    </row>
    <row r="6" spans="1:18" x14ac:dyDescent="0.25">
      <c r="A6" s="4" t="s">
        <v>43</v>
      </c>
      <c r="B6" s="5">
        <v>76.488851556103725</v>
      </c>
      <c r="C6" s="5">
        <v>0.27645163691267316</v>
      </c>
      <c r="D6" s="5">
        <v>11.993747939903665</v>
      </c>
      <c r="E6" s="5">
        <v>1.9883252347180727</v>
      </c>
      <c r="F6" s="5">
        <v>7.3366011334517117E-2</v>
      </c>
      <c r="G6" s="5">
        <v>0.57735861093685215</v>
      </c>
      <c r="H6" s="5">
        <v>4.7847398696424195E-2</v>
      </c>
      <c r="I6" s="5">
        <v>2.7634530936001447</v>
      </c>
      <c r="J6" s="5">
        <v>5.7512573233101891</v>
      </c>
      <c r="K6" s="5">
        <v>3.9341194483726562E-2</v>
      </c>
      <c r="L6" s="5">
        <v>99.999999999999986</v>
      </c>
      <c r="M6" s="5">
        <v>5.9509999999999934</v>
      </c>
      <c r="O6" s="5">
        <v>1.9883252347180727</v>
      </c>
      <c r="P6" s="5">
        <f>PRODUCT(O6)*(1.111)</f>
        <v>2.2090293357717785</v>
      </c>
    </row>
    <row r="7" spans="1:18" x14ac:dyDescent="0.25">
      <c r="A7" s="4" t="s">
        <v>44</v>
      </c>
      <c r="B7" s="5">
        <v>76.27553191489362</v>
      </c>
      <c r="C7" s="5">
        <v>0.33829787234042552</v>
      </c>
      <c r="D7" s="5">
        <v>12.084042553191489</v>
      </c>
      <c r="E7" s="5">
        <v>2.1489361702127661</v>
      </c>
      <c r="F7" s="5">
        <v>1.7021276595744681E-2</v>
      </c>
      <c r="G7" s="5">
        <v>0.626595744680851</v>
      </c>
      <c r="H7" s="5">
        <v>1.8085106382978722E-2</v>
      </c>
      <c r="I7" s="5">
        <v>2.3776595744680851</v>
      </c>
      <c r="J7" s="5">
        <v>6.0882978723404246</v>
      </c>
      <c r="K7" s="5">
        <v>2.553191489361702E-2</v>
      </c>
      <c r="L7" s="5">
        <v>100</v>
      </c>
      <c r="M7" s="5">
        <v>6</v>
      </c>
      <c r="O7" s="5">
        <v>2.1489361702127661</v>
      </c>
      <c r="P7" s="5">
        <f t="shared" ref="P7:P25" si="0">PRODUCT(O7)*(1.111)</f>
        <v>2.387468085106383</v>
      </c>
    </row>
    <row r="8" spans="1:18" x14ac:dyDescent="0.25">
      <c r="A8" s="4" t="s">
        <v>45</v>
      </c>
      <c r="B8" s="5">
        <v>76.396855746760139</v>
      </c>
      <c r="C8" s="5">
        <v>0.31123858083705114</v>
      </c>
      <c r="D8" s="5">
        <v>11.929041852560015</v>
      </c>
      <c r="E8" s="5">
        <v>2.0926280008497979</v>
      </c>
      <c r="F8" s="5">
        <v>5.8423624389207549E-2</v>
      </c>
      <c r="G8" s="5">
        <v>0.65009560229445496</v>
      </c>
      <c r="H8" s="5">
        <v>5.6299128956872731E-2</v>
      </c>
      <c r="I8" s="5">
        <v>2.3900573613766727</v>
      </c>
      <c r="J8" s="5">
        <v>6.08243042277459</v>
      </c>
      <c r="K8" s="5">
        <v>3.2929679201189714E-2</v>
      </c>
      <c r="L8" s="5">
        <v>99.999999999999986</v>
      </c>
      <c r="M8" s="5">
        <v>5.8599999999999852</v>
      </c>
      <c r="O8" s="5">
        <v>2.0926280008497979</v>
      </c>
      <c r="P8" s="5">
        <f t="shared" si="0"/>
        <v>2.3249097089441255</v>
      </c>
    </row>
    <row r="9" spans="1:18" x14ac:dyDescent="0.25">
      <c r="A9" s="4" t="s">
        <v>46</v>
      </c>
      <c r="B9" s="5">
        <v>76.713253735182533</v>
      </c>
      <c r="C9" s="5">
        <v>0.26044457782255476</v>
      </c>
      <c r="D9" s="5">
        <v>11.930076525690769</v>
      </c>
      <c r="E9" s="5">
        <v>1.8970654433988554</v>
      </c>
      <c r="F9" s="5">
        <v>7.9312340571477569E-2</v>
      </c>
      <c r="G9" s="5">
        <v>0.58412467042507132</v>
      </c>
      <c r="H9" s="5">
        <v>0</v>
      </c>
      <c r="I9" s="5">
        <v>2.4779747486656234</v>
      </c>
      <c r="J9" s="5">
        <v>6.015948211185183</v>
      </c>
      <c r="K9" s="5">
        <v>4.1799747057940886E-2</v>
      </c>
      <c r="L9" s="5">
        <v>100.00000000000001</v>
      </c>
      <c r="M9" s="5">
        <v>6.6980000000000075</v>
      </c>
      <c r="O9" s="5">
        <v>1.8970654433988554</v>
      </c>
      <c r="P9" s="5">
        <f t="shared" si="0"/>
        <v>2.1076397076161282</v>
      </c>
    </row>
    <row r="10" spans="1:18" x14ac:dyDescent="0.25">
      <c r="A10" s="4" t="s">
        <v>47</v>
      </c>
      <c r="B10" s="5">
        <v>76.367998131773632</v>
      </c>
      <c r="C10" s="5">
        <v>0.34180050314732446</v>
      </c>
      <c r="D10" s="5">
        <v>11.901451059900005</v>
      </c>
      <c r="E10" s="5">
        <v>2.016835267018374</v>
      </c>
      <c r="F10" s="5">
        <v>4.8828643306760629E-2</v>
      </c>
      <c r="G10" s="5">
        <v>0.64538728544587964</v>
      </c>
      <c r="H10" s="5">
        <v>5.8382073518952936E-2</v>
      </c>
      <c r="I10" s="5">
        <v>2.8341842962837149</v>
      </c>
      <c r="J10" s="5">
        <v>5.7575339412145583</v>
      </c>
      <c r="K10" s="5">
        <v>2.7598798390777751E-2</v>
      </c>
      <c r="L10" s="5">
        <v>100</v>
      </c>
      <c r="M10" s="5">
        <v>5.7929999999999779</v>
      </c>
      <c r="O10" s="5">
        <v>2.016835267018374</v>
      </c>
      <c r="P10" s="5">
        <f t="shared" si="0"/>
        <v>2.2407039816574135</v>
      </c>
    </row>
    <row r="11" spans="1:18" x14ac:dyDescent="0.25">
      <c r="A11" s="4" t="s">
        <v>48</v>
      </c>
      <c r="B11" s="5">
        <v>76.298004378041767</v>
      </c>
      <c r="C11" s="5">
        <v>0.35491892121650048</v>
      </c>
      <c r="D11" s="5">
        <v>12.038552270843518</v>
      </c>
      <c r="E11" s="5">
        <v>2.0933840562769643</v>
      </c>
      <c r="F11" s="5">
        <v>4.0379997024631797E-2</v>
      </c>
      <c r="G11" s="5">
        <v>0.74065415595179895</v>
      </c>
      <c r="H11" s="5">
        <v>4.6755786028521019E-2</v>
      </c>
      <c r="I11" s="5">
        <v>2.6778313816334767</v>
      </c>
      <c r="J11" s="5">
        <v>5.6861411599685452</v>
      </c>
      <c r="K11" s="5">
        <v>2.337789301426051E-2</v>
      </c>
      <c r="L11" s="5">
        <v>99.999999999999972</v>
      </c>
      <c r="M11" s="5">
        <v>5.8939999999999912</v>
      </c>
      <c r="O11" s="5">
        <v>2.0933840562769643</v>
      </c>
      <c r="P11" s="5">
        <f t="shared" si="0"/>
        <v>2.3257496865237073</v>
      </c>
    </row>
    <row r="12" spans="1:18" x14ac:dyDescent="0.25">
      <c r="A12" s="4" t="s">
        <v>49</v>
      </c>
      <c r="B12" s="5">
        <v>76.082659478885887</v>
      </c>
      <c r="C12" s="5">
        <v>0.32662121452354526</v>
      </c>
      <c r="D12" s="5">
        <v>12.11141060197664</v>
      </c>
      <c r="E12" s="5">
        <v>2.0083505100153265</v>
      </c>
      <c r="F12" s="5">
        <v>3.9109983616087939E-2</v>
      </c>
      <c r="G12" s="5">
        <v>0.68389619998942974</v>
      </c>
      <c r="H12" s="5">
        <v>5.1794302626711065E-2</v>
      </c>
      <c r="I12" s="5">
        <v>2.6372813276253897</v>
      </c>
      <c r="J12" s="5">
        <v>6.01025315786692</v>
      </c>
      <c r="K12" s="5">
        <v>4.862322287405528E-2</v>
      </c>
      <c r="L12" s="5">
        <v>100</v>
      </c>
      <c r="M12" s="5">
        <v>5.394999999999996</v>
      </c>
      <c r="O12" s="5">
        <v>2.0083505100153265</v>
      </c>
      <c r="P12" s="5">
        <f t="shared" si="0"/>
        <v>2.2312774166270275</v>
      </c>
    </row>
    <row r="13" spans="1:18" x14ac:dyDescent="0.25">
      <c r="A13" s="4" t="s">
        <v>50</v>
      </c>
      <c r="B13" s="5">
        <v>77.07068356358559</v>
      </c>
      <c r="C13" s="5">
        <v>0.29936319207904039</v>
      </c>
      <c r="D13" s="5">
        <v>11.913174096092414</v>
      </c>
      <c r="E13" s="5">
        <v>1.904076840078702</v>
      </c>
      <c r="F13" s="5">
        <v>2.4329870734338972E-2</v>
      </c>
      <c r="G13" s="5">
        <v>0.58285907715742491</v>
      </c>
      <c r="H13" s="5">
        <v>4.760192100196755E-2</v>
      </c>
      <c r="I13" s="5">
        <v>2.5810819387733512</v>
      </c>
      <c r="J13" s="5">
        <v>5.5334588613620497</v>
      </c>
      <c r="K13" s="5">
        <v>4.3370639135125989E-2</v>
      </c>
      <c r="L13" s="5">
        <v>99.999999999999986</v>
      </c>
      <c r="M13" s="5">
        <v>5.4660000000000082</v>
      </c>
      <c r="O13" s="5">
        <v>1.904076840078702</v>
      </c>
      <c r="P13" s="5">
        <f t="shared" si="0"/>
        <v>2.1154293693274377</v>
      </c>
    </row>
    <row r="14" spans="1:18" x14ac:dyDescent="0.25">
      <c r="A14" s="4" t="s">
        <v>51</v>
      </c>
      <c r="B14" s="5">
        <v>76.761744070565868</v>
      </c>
      <c r="C14" s="5">
        <v>0.29153273602938817</v>
      </c>
      <c r="D14" s="5">
        <v>12.009440107642854</v>
      </c>
      <c r="E14" s="5">
        <v>1.8687995899319754</v>
      </c>
      <c r="F14" s="5">
        <v>3.9511762758561768E-2</v>
      </c>
      <c r="G14" s="5">
        <v>0.60762683809788232</v>
      </c>
      <c r="H14" s="5">
        <v>2.3493480559144832E-2</v>
      </c>
      <c r="I14" s="5">
        <v>2.5960296017855042</v>
      </c>
      <c r="J14" s="5">
        <v>5.7687173627500181</v>
      </c>
      <c r="K14" s="5">
        <v>3.3104449878794989E-2</v>
      </c>
      <c r="L14" s="5">
        <v>100</v>
      </c>
      <c r="M14" s="5">
        <v>6.3569999999999851</v>
      </c>
      <c r="O14" s="5">
        <v>1.8687995899319754</v>
      </c>
      <c r="P14" s="5">
        <f t="shared" si="0"/>
        <v>2.0762363444144247</v>
      </c>
    </row>
    <row r="15" spans="1:18" x14ac:dyDescent="0.25">
      <c r="A15" s="4" t="s">
        <v>52</v>
      </c>
      <c r="B15" s="5">
        <v>76.683021331255645</v>
      </c>
      <c r="C15" s="5">
        <v>0.28954073574933142</v>
      </c>
      <c r="D15" s="5">
        <v>11.870117290319863</v>
      </c>
      <c r="E15" s="5">
        <v>2.0531070353134409</v>
      </c>
      <c r="F15" s="5">
        <v>3.2639137484470081E-2</v>
      </c>
      <c r="G15" s="5">
        <v>0.66962875613299921</v>
      </c>
      <c r="H15" s="5">
        <v>7.8965655204363105E-2</v>
      </c>
      <c r="I15" s="5">
        <v>2.4121375476426117</v>
      </c>
      <c r="J15" s="5">
        <v>5.8950493798563874</v>
      </c>
      <c r="K15" s="5">
        <v>1.5793131040872623E-2</v>
      </c>
      <c r="L15" s="5">
        <v>99.999999999999972</v>
      </c>
      <c r="M15" s="5">
        <v>5.0219999999999914</v>
      </c>
      <c r="O15" s="5">
        <v>2.0531070353134409</v>
      </c>
      <c r="P15" s="5">
        <f t="shared" si="0"/>
        <v>2.2810019162332327</v>
      </c>
    </row>
    <row r="16" spans="1:18" x14ac:dyDescent="0.25">
      <c r="A16" s="4" t="s">
        <v>53</v>
      </c>
      <c r="B16" s="5">
        <v>76.4109249308448</v>
      </c>
      <c r="C16" s="5">
        <v>0.27980032431401225</v>
      </c>
      <c r="D16" s="5">
        <v>12.010216951236314</v>
      </c>
      <c r="E16" s="5">
        <v>2.0455099466895592</v>
      </c>
      <c r="F16" s="5">
        <v>1.5897745699659786E-2</v>
      </c>
      <c r="G16" s="5">
        <v>0.59669538859389737</v>
      </c>
      <c r="H16" s="5">
        <v>3.2855341112630228E-2</v>
      </c>
      <c r="I16" s="5">
        <v>2.758788803747628</v>
      </c>
      <c r="J16" s="5">
        <v>5.818574926075482</v>
      </c>
      <c r="K16" s="5">
        <v>3.0735641686008921E-2</v>
      </c>
      <c r="L16" s="5">
        <v>99.999999999999986</v>
      </c>
      <c r="M16" s="5">
        <v>5.6469999999999914</v>
      </c>
      <c r="O16" s="5">
        <v>2.0455099466895592</v>
      </c>
      <c r="P16" s="5">
        <f t="shared" si="0"/>
        <v>2.2725615507721004</v>
      </c>
    </row>
    <row r="17" spans="1:16" x14ac:dyDescent="0.25">
      <c r="A17" s="4" t="s">
        <v>54</v>
      </c>
      <c r="B17" s="5">
        <v>76.156846990664889</v>
      </c>
      <c r="C17" s="5">
        <v>0.34570616033576845</v>
      </c>
      <c r="D17" s="5">
        <v>11.981308608823436</v>
      </c>
      <c r="E17" s="5">
        <v>2.072122551248031</v>
      </c>
      <c r="F17" s="5">
        <v>3.1716161498694354E-3</v>
      </c>
      <c r="G17" s="5">
        <v>0.67238262377232028</v>
      </c>
      <c r="H17" s="5">
        <v>8.4576430663184932E-3</v>
      </c>
      <c r="I17" s="5">
        <v>2.4971191153305354</v>
      </c>
      <c r="J17" s="5">
        <v>6.2554842529258163</v>
      </c>
      <c r="K17" s="5">
        <v>7.4004376830286833E-3</v>
      </c>
      <c r="L17" s="5">
        <v>100.00000000000001</v>
      </c>
      <c r="M17" s="5">
        <v>5.4110000000000014</v>
      </c>
      <c r="O17" s="5">
        <v>2.072122551248031</v>
      </c>
      <c r="P17" s="5">
        <f t="shared" si="0"/>
        <v>2.3021281544365624</v>
      </c>
    </row>
    <row r="18" spans="1:16" x14ac:dyDescent="0.25">
      <c r="A18" s="4" t="s">
        <v>55</v>
      </c>
      <c r="B18" s="5">
        <v>76.360292563311191</v>
      </c>
      <c r="C18" s="5">
        <v>0.25261066249524372</v>
      </c>
      <c r="D18" s="5">
        <v>11.970997336490086</v>
      </c>
      <c r="E18" s="5">
        <v>2.0716188221367267</v>
      </c>
      <c r="F18" s="5">
        <v>4.1220986767006293E-2</v>
      </c>
      <c r="G18" s="5">
        <v>0.60351752420411786</v>
      </c>
      <c r="H18" s="5">
        <v>2.6423709466029677E-2</v>
      </c>
      <c r="I18" s="5">
        <v>2.6719655012049213</v>
      </c>
      <c r="J18" s="5">
        <v>5.9717583393227072</v>
      </c>
      <c r="K18" s="5">
        <v>2.9594554601953236E-2</v>
      </c>
      <c r="L18" s="5">
        <v>99.999999999999986</v>
      </c>
      <c r="M18" s="5">
        <v>5.387999999999991</v>
      </c>
      <c r="O18" s="5">
        <v>2.0716188221367267</v>
      </c>
      <c r="P18" s="5">
        <f t="shared" si="0"/>
        <v>2.3015685113939033</v>
      </c>
    </row>
    <row r="19" spans="1:16" x14ac:dyDescent="0.25">
      <c r="A19" s="4" t="s">
        <v>56</v>
      </c>
      <c r="B19" s="5">
        <v>76.393547697895528</v>
      </c>
      <c r="C19" s="5">
        <v>0.32581989103728237</v>
      </c>
      <c r="D19" s="5">
        <v>12.116226898835595</v>
      </c>
      <c r="E19" s="5">
        <v>2.0190150624933234</v>
      </c>
      <c r="F19" s="5">
        <v>0</v>
      </c>
      <c r="G19" s="5">
        <v>0.62066018587757721</v>
      </c>
      <c r="H19" s="5">
        <v>4.2730477513086208E-2</v>
      </c>
      <c r="I19" s="5">
        <v>2.7475697040914433</v>
      </c>
      <c r="J19" s="5">
        <v>5.6970409144322192</v>
      </c>
      <c r="K19" s="5">
        <v>3.7389167823950437E-2</v>
      </c>
      <c r="L19" s="5">
        <v>100</v>
      </c>
      <c r="M19" s="5">
        <v>6.3900000000000006</v>
      </c>
      <c r="O19" s="5">
        <v>2.0190150624933234</v>
      </c>
      <c r="P19" s="5">
        <f t="shared" si="0"/>
        <v>2.2431257344300821</v>
      </c>
    </row>
    <row r="20" spans="1:16" x14ac:dyDescent="0.25">
      <c r="A20" s="4" t="s">
        <v>57</v>
      </c>
      <c r="B20" s="5">
        <v>76.208578850662107</v>
      </c>
      <c r="C20" s="5">
        <v>0.28511689792815054</v>
      </c>
      <c r="D20" s="5">
        <v>12.103740311305412</v>
      </c>
      <c r="E20" s="5">
        <v>2.0063781706055037</v>
      </c>
      <c r="F20" s="5">
        <v>4.3295528944645084E-2</v>
      </c>
      <c r="G20" s="5">
        <v>0.71068026779868632</v>
      </c>
      <c r="H20" s="5">
        <v>6.1247333629010109E-2</v>
      </c>
      <c r="I20" s="5">
        <v>2.4498933451604041</v>
      </c>
      <c r="J20" s="5">
        <v>6.1099495237491812</v>
      </c>
      <c r="K20" s="5">
        <v>2.1119770216900039E-2</v>
      </c>
      <c r="L20" s="5">
        <v>99.999999999999986</v>
      </c>
      <c r="M20" s="5">
        <v>5.3019999999999925</v>
      </c>
      <c r="O20" s="5">
        <v>2.0063781706055037</v>
      </c>
      <c r="P20" s="5">
        <f t="shared" si="0"/>
        <v>2.2290861475427146</v>
      </c>
    </row>
    <row r="21" spans="1:16" x14ac:dyDescent="0.25">
      <c r="A21" s="4" t="s">
        <v>58</v>
      </c>
      <c r="B21" s="5">
        <v>76.715189940521</v>
      </c>
      <c r="C21" s="5">
        <v>0.20886565803284596</v>
      </c>
      <c r="D21" s="5">
        <v>11.970016645638735</v>
      </c>
      <c r="E21" s="5">
        <v>1.8554055916623375</v>
      </c>
      <c r="F21" s="5">
        <v>5.1951356566545447E-2</v>
      </c>
      <c r="G21" s="5">
        <v>0.56616376339867902</v>
      </c>
      <c r="H21" s="5">
        <v>2.3325098866612239E-2</v>
      </c>
      <c r="I21" s="5">
        <v>2.5222913728941148</v>
      </c>
      <c r="J21" s="5">
        <v>6.030598288785928</v>
      </c>
      <c r="K21" s="5">
        <v>5.6192283633202215E-2</v>
      </c>
      <c r="L21" s="5">
        <v>100.00000000000001</v>
      </c>
      <c r="M21" s="5">
        <v>5.6809999999999974</v>
      </c>
      <c r="O21" s="5">
        <v>1.8554055916623375</v>
      </c>
      <c r="P21" s="5">
        <f t="shared" si="0"/>
        <v>2.061355612336857</v>
      </c>
    </row>
    <row r="22" spans="1:16" x14ac:dyDescent="0.25">
      <c r="A22" s="4" t="s">
        <v>59</v>
      </c>
      <c r="B22" s="5">
        <v>76.81613013115313</v>
      </c>
      <c r="C22" s="5">
        <v>0.28104241185487988</v>
      </c>
      <c r="D22" s="5">
        <v>11.951754385964913</v>
      </c>
      <c r="E22" s="5">
        <v>1.8736160790325327</v>
      </c>
      <c r="F22" s="5">
        <v>4.4711292795094532E-2</v>
      </c>
      <c r="G22" s="5">
        <v>0.56421393289047861</v>
      </c>
      <c r="H22" s="5">
        <v>3.1936637710781807E-3</v>
      </c>
      <c r="I22" s="5">
        <v>2.5517373530914664</v>
      </c>
      <c r="J22" s="5">
        <v>5.8571793561573831</v>
      </c>
      <c r="K22" s="5">
        <v>5.6421393289047855E-2</v>
      </c>
      <c r="L22" s="5">
        <v>100.00000000000001</v>
      </c>
      <c r="M22" s="5">
        <v>6.063999999999993</v>
      </c>
      <c r="O22" s="5">
        <v>1.8736160790325327</v>
      </c>
      <c r="P22" s="5">
        <f t="shared" si="0"/>
        <v>2.0815874638051439</v>
      </c>
    </row>
    <row r="23" spans="1:16" x14ac:dyDescent="0.25">
      <c r="A23" s="4" t="s">
        <v>60</v>
      </c>
      <c r="B23" s="5">
        <v>76.05689073669474</v>
      </c>
      <c r="C23" s="5">
        <v>0.3234838682307023</v>
      </c>
      <c r="D23" s="5">
        <v>12.218144793500626</v>
      </c>
      <c r="E23" s="5">
        <v>2.0681755509831787</v>
      </c>
      <c r="F23" s="5">
        <v>2.7575674013109053E-2</v>
      </c>
      <c r="G23" s="5">
        <v>0.61090723967503135</v>
      </c>
      <c r="H23" s="5">
        <v>4.0302908173005532E-2</v>
      </c>
      <c r="I23" s="5">
        <v>2.1901448783488533</v>
      </c>
      <c r="J23" s="5">
        <v>6.4527077190675168</v>
      </c>
      <c r="K23" s="5">
        <v>1.1666631313238444E-2</v>
      </c>
      <c r="L23" s="5">
        <v>99.999999999999986</v>
      </c>
      <c r="M23" s="5">
        <v>5.7139999999999986</v>
      </c>
      <c r="O23" s="5">
        <v>2.0681755509831787</v>
      </c>
      <c r="P23" s="5">
        <f t="shared" si="0"/>
        <v>2.2977430371423115</v>
      </c>
    </row>
    <row r="24" spans="1:16" x14ac:dyDescent="0.25">
      <c r="A24" s="4" t="s">
        <v>61</v>
      </c>
      <c r="B24" s="5">
        <v>76.455789863115044</v>
      </c>
      <c r="C24" s="5">
        <v>0.29279636382855023</v>
      </c>
      <c r="D24" s="5">
        <v>11.934887162412133</v>
      </c>
      <c r="E24" s="5">
        <v>2.0400613075418841</v>
      </c>
      <c r="F24" s="5">
        <v>2.6425664605464826E-2</v>
      </c>
      <c r="G24" s="5">
        <v>0.67332593414724373</v>
      </c>
      <c r="H24" s="5">
        <v>6.0250515300459793E-2</v>
      </c>
      <c r="I24" s="5">
        <v>2.2926906611701279</v>
      </c>
      <c r="J24" s="5">
        <v>6.1688071454997084</v>
      </c>
      <c r="K24" s="5">
        <v>5.4965382379366837E-2</v>
      </c>
      <c r="L24" s="5">
        <v>99.999999999999986</v>
      </c>
      <c r="M24" s="5">
        <v>5.3949999999999818</v>
      </c>
      <c r="O24" s="5">
        <v>2.0400613075418841</v>
      </c>
      <c r="P24" s="5">
        <f t="shared" si="0"/>
        <v>2.2665081126790332</v>
      </c>
    </row>
    <row r="25" spans="1:16" x14ac:dyDescent="0.25">
      <c r="A25" s="4" t="s">
        <v>62</v>
      </c>
      <c r="B25" s="5">
        <v>76.479831816782223</v>
      </c>
      <c r="C25" s="5">
        <v>0.32702292345752415</v>
      </c>
      <c r="D25" s="5">
        <v>12.004289521463532</v>
      </c>
      <c r="E25" s="5">
        <v>2.0704373400719871</v>
      </c>
      <c r="F25" s="5">
        <v>7.4323391694891869E-2</v>
      </c>
      <c r="G25" s="5">
        <v>0.66784876251552816</v>
      </c>
      <c r="H25" s="5">
        <v>2.5482305723962921E-2</v>
      </c>
      <c r="I25" s="5">
        <v>2.7796948493889553</v>
      </c>
      <c r="J25" s="5">
        <v>5.5201044774534678</v>
      </c>
      <c r="K25" s="5">
        <v>5.0964611447925842E-2</v>
      </c>
      <c r="L25" s="5">
        <v>100</v>
      </c>
      <c r="M25" s="5">
        <v>5.8169999999999931</v>
      </c>
      <c r="O25" s="5">
        <v>2.0704373400719871</v>
      </c>
      <c r="P25" s="5">
        <f t="shared" si="0"/>
        <v>2.3002558848199777</v>
      </c>
    </row>
    <row r="26" spans="1:16" x14ac:dyDescent="0.25">
      <c r="A26" s="7" t="s">
        <v>41</v>
      </c>
      <c r="B26" s="6">
        <v>76.459631371434654</v>
      </c>
      <c r="C26" s="6">
        <v>0.30062375660863977</v>
      </c>
      <c r="D26" s="6">
        <v>12.0021318456896</v>
      </c>
      <c r="E26" s="6">
        <v>2.0096924285139672</v>
      </c>
      <c r="F26" s="6">
        <v>3.9074795252604218E-2</v>
      </c>
      <c r="G26" s="6">
        <v>0.6327311281993101</v>
      </c>
      <c r="H26" s="6">
        <v>3.7674692479906478E-2</v>
      </c>
      <c r="I26" s="6">
        <v>2.5604793228141509</v>
      </c>
      <c r="J26" s="6">
        <v>5.923564631804914</v>
      </c>
      <c r="K26" s="6">
        <v>3.4396027202249185E-2</v>
      </c>
      <c r="M26" s="6">
        <v>5.7622499999999937</v>
      </c>
      <c r="O26" s="6"/>
      <c r="P26" s="6">
        <f>AVERAGE(P6:P25)</f>
        <v>2.2327682880790172</v>
      </c>
    </row>
    <row r="27" spans="1:16" x14ac:dyDescent="0.25">
      <c r="A27" s="7" t="s">
        <v>42</v>
      </c>
      <c r="B27" s="6">
        <v>0.26363220921949598</v>
      </c>
      <c r="C27" s="6">
        <v>3.6264704821420912E-2</v>
      </c>
      <c r="D27" s="6">
        <v>8.7563837100176858E-2</v>
      </c>
      <c r="E27" s="6">
        <v>8.5477846933487714E-2</v>
      </c>
      <c r="F27" s="6">
        <v>2.1908049749938478E-2</v>
      </c>
      <c r="G27" s="6">
        <v>4.9789816618111341E-2</v>
      </c>
      <c r="H27" s="6">
        <v>2.129179768618748E-2</v>
      </c>
      <c r="I27" s="6">
        <v>0.17624759203476598</v>
      </c>
      <c r="J27" s="6">
        <v>0.23922817226736354</v>
      </c>
      <c r="K27" s="6">
        <v>1.4659565458569059E-2</v>
      </c>
      <c r="M27" s="6">
        <v>0.41297685356318664</v>
      </c>
      <c r="P27" s="6">
        <f>STDEV(P6:P25)</f>
        <v>9.4965887943110755E-2</v>
      </c>
    </row>
    <row r="28" spans="1:16" x14ac:dyDescent="0.25">
      <c r="A28" s="1"/>
      <c r="B28" s="2"/>
      <c r="C28" s="2"/>
      <c r="D28" s="2"/>
      <c r="E28" s="2"/>
      <c r="F28" s="2"/>
      <c r="G28" s="2"/>
      <c r="H28" s="2"/>
      <c r="I28" s="2"/>
      <c r="J28" s="2"/>
      <c r="K28" s="2"/>
      <c r="L28" s="2"/>
      <c r="M28" s="3"/>
      <c r="P28" s="5"/>
    </row>
    <row r="29" spans="1:16" x14ac:dyDescent="0.25">
      <c r="A29" s="17" t="s">
        <v>188</v>
      </c>
      <c r="B29" s="17"/>
      <c r="C29" s="17"/>
      <c r="D29" s="17"/>
      <c r="E29" s="18"/>
      <c r="F29" s="18"/>
      <c r="G29" s="18"/>
      <c r="H29" s="18"/>
      <c r="I29" s="18"/>
      <c r="J29" s="18"/>
      <c r="K29" s="18"/>
      <c r="L29" s="18"/>
      <c r="M29" s="18"/>
      <c r="P29" s="5"/>
    </row>
    <row r="30" spans="1:16" x14ac:dyDescent="0.25">
      <c r="A30" s="4" t="s">
        <v>63</v>
      </c>
      <c r="B30" s="5">
        <v>77.08443634977445</v>
      </c>
      <c r="C30" s="5">
        <v>0.31660983925962005</v>
      </c>
      <c r="D30" s="5">
        <v>11.939049958703064</v>
      </c>
      <c r="E30" s="5">
        <v>1.831889705415193</v>
      </c>
      <c r="F30" s="5">
        <v>1.2706749401723881E-2</v>
      </c>
      <c r="G30" s="5">
        <v>0.62686630381837816</v>
      </c>
      <c r="H30" s="5">
        <v>4.8709206039941548E-2</v>
      </c>
      <c r="I30" s="5">
        <v>2.5053474237065587</v>
      </c>
      <c r="J30" s="5">
        <v>5.5899108409750315</v>
      </c>
      <c r="K30" s="5">
        <v>4.4473622906033593E-2</v>
      </c>
      <c r="L30" s="5">
        <v>100.00000000000001</v>
      </c>
      <c r="M30" s="5">
        <v>5.5619999999999976</v>
      </c>
      <c r="O30" s="5">
        <v>1.831889705415193</v>
      </c>
      <c r="P30" s="5">
        <f>PRODUCT(O30*1.111)</f>
        <v>2.0352294627162792</v>
      </c>
    </row>
    <row r="31" spans="1:16" x14ac:dyDescent="0.25">
      <c r="A31" s="4" t="s">
        <v>64</v>
      </c>
      <c r="B31" s="5">
        <v>76.574775943270865</v>
      </c>
      <c r="C31" s="5">
        <v>0.33595220123111602</v>
      </c>
      <c r="D31" s="5">
        <v>11.881651268857444</v>
      </c>
      <c r="E31" s="5">
        <v>2.1156483558541801</v>
      </c>
      <c r="F31" s="5">
        <v>2.5515357055527797E-2</v>
      </c>
      <c r="G31" s="5">
        <v>0.63894706626550857</v>
      </c>
      <c r="H31" s="5">
        <v>7.548293128926975E-2</v>
      </c>
      <c r="I31" s="5">
        <v>2.7588479816289428</v>
      </c>
      <c r="J31" s="5">
        <v>5.5814843558967056</v>
      </c>
      <c r="K31" s="5">
        <v>1.169453865045024E-2</v>
      </c>
      <c r="L31" s="5">
        <v>100</v>
      </c>
      <c r="M31" s="5">
        <v>5.9390000000000072</v>
      </c>
      <c r="O31" s="5">
        <v>2.1156483558541801</v>
      </c>
      <c r="P31" s="5">
        <f t="shared" ref="P31:P49" si="1">PRODUCT(O31*1.111)</f>
        <v>2.3504853233539942</v>
      </c>
    </row>
    <row r="32" spans="1:16" x14ac:dyDescent="0.25">
      <c r="A32" s="4" t="s">
        <v>65</v>
      </c>
      <c r="B32" s="5">
        <v>76.760174264158962</v>
      </c>
      <c r="C32" s="5">
        <v>0.30708745085538197</v>
      </c>
      <c r="D32" s="5">
        <v>11.832961428116032</v>
      </c>
      <c r="E32" s="5">
        <v>2.0507916268196791</v>
      </c>
      <c r="F32" s="5">
        <v>4.2503453405589205E-2</v>
      </c>
      <c r="G32" s="5">
        <v>0.68643077250026574</v>
      </c>
      <c r="H32" s="5">
        <v>4.1440867070449472E-2</v>
      </c>
      <c r="I32" s="5">
        <v>2.6915311869089362</v>
      </c>
      <c r="J32" s="5">
        <v>5.5679523961321857</v>
      </c>
      <c r="K32" s="5">
        <v>1.9126554032515144E-2</v>
      </c>
      <c r="L32" s="5">
        <v>99.999999999999986</v>
      </c>
      <c r="M32" s="5">
        <v>5.8900000000000006</v>
      </c>
      <c r="O32" s="5">
        <v>2.0507916268196791</v>
      </c>
      <c r="P32" s="5">
        <f t="shared" si="1"/>
        <v>2.2784294973966635</v>
      </c>
    </row>
    <row r="33" spans="1:16" x14ac:dyDescent="0.25">
      <c r="A33" s="4" t="s">
        <v>66</v>
      </c>
      <c r="B33" s="5">
        <v>76.989647104073839</v>
      </c>
      <c r="C33" s="5">
        <v>0.24359755120356422</v>
      </c>
      <c r="D33" s="5">
        <v>11.873243800549162</v>
      </c>
      <c r="E33" s="5">
        <v>1.901770355887475</v>
      </c>
      <c r="F33" s="5">
        <v>6.6241439362372714E-2</v>
      </c>
      <c r="G33" s="5">
        <v>0.62181480175646642</v>
      </c>
      <c r="H33" s="5">
        <v>6.1967798113187388E-2</v>
      </c>
      <c r="I33" s="5">
        <v>2.6881203457375769</v>
      </c>
      <c r="J33" s="5">
        <v>5.5471863414425666</v>
      </c>
      <c r="K33" s="5">
        <v>6.4104618737780058E-3</v>
      </c>
      <c r="L33" s="5">
        <v>100</v>
      </c>
      <c r="M33" s="5">
        <v>6.4029999999999916</v>
      </c>
      <c r="O33" s="5">
        <v>1.901770355887475</v>
      </c>
      <c r="P33" s="5">
        <f t="shared" si="1"/>
        <v>2.1128668653909846</v>
      </c>
    </row>
    <row r="34" spans="1:16" x14ac:dyDescent="0.25">
      <c r="A34" s="4" t="s">
        <v>67</v>
      </c>
      <c r="B34" s="5">
        <v>76.201230933904199</v>
      </c>
      <c r="C34" s="5">
        <v>0.30398715547230398</v>
      </c>
      <c r="D34" s="5">
        <v>11.981803585763981</v>
      </c>
      <c r="E34" s="5">
        <v>2.1407546160021407</v>
      </c>
      <c r="F34" s="5">
        <v>2.1407546160021405E-2</v>
      </c>
      <c r="G34" s="5">
        <v>0.65507091249665506</v>
      </c>
      <c r="H34" s="5">
        <v>5.887075194005887E-2</v>
      </c>
      <c r="I34" s="5">
        <v>2.7155472303987152</v>
      </c>
      <c r="J34" s="5">
        <v>5.8785121755418777</v>
      </c>
      <c r="K34" s="5">
        <v>4.2815092320042811E-2</v>
      </c>
      <c r="L34" s="5">
        <v>99.999999999999986</v>
      </c>
      <c r="M34" s="5">
        <v>6.5749999999999886</v>
      </c>
      <c r="O34" s="5">
        <v>2.1407546160021407</v>
      </c>
      <c r="P34" s="5">
        <f t="shared" si="1"/>
        <v>2.3783783783783781</v>
      </c>
    </row>
    <row r="35" spans="1:16" x14ac:dyDescent="0.25">
      <c r="A35" s="4" t="s">
        <v>68</v>
      </c>
      <c r="B35" s="5">
        <v>76.470525734200351</v>
      </c>
      <c r="C35" s="5">
        <v>0.29856772493518635</v>
      </c>
      <c r="D35" s="5">
        <v>11.953334183348206</v>
      </c>
      <c r="E35" s="5">
        <v>2.1356623740915461</v>
      </c>
      <c r="F35" s="5">
        <v>2.1250371881507924E-3</v>
      </c>
      <c r="G35" s="5">
        <v>0.72570019975349565</v>
      </c>
      <c r="H35" s="5">
        <v>2.9750520634111093E-2</v>
      </c>
      <c r="I35" s="5">
        <v>2.7444855284967486</v>
      </c>
      <c r="J35" s="5">
        <v>5.6005355093714133</v>
      </c>
      <c r="K35" s="5">
        <v>3.9313187980789657E-2</v>
      </c>
      <c r="L35" s="5">
        <v>100</v>
      </c>
      <c r="M35" s="5">
        <v>5.8839999999999861</v>
      </c>
      <c r="O35" s="5">
        <v>2.1356623740915461</v>
      </c>
      <c r="P35" s="5">
        <f t="shared" si="1"/>
        <v>2.3727208976157077</v>
      </c>
    </row>
    <row r="36" spans="1:16" x14ac:dyDescent="0.25">
      <c r="A36" s="4" t="s">
        <v>69</v>
      </c>
      <c r="B36" s="5">
        <v>76.370572670371857</v>
      </c>
      <c r="C36" s="5">
        <v>0.33686492460389156</v>
      </c>
      <c r="D36" s="5">
        <v>11.881661583583947</v>
      </c>
      <c r="E36" s="5">
        <v>2.1040774470526982</v>
      </c>
      <c r="F36" s="5">
        <v>1.5939980659490136E-2</v>
      </c>
      <c r="G36" s="5">
        <v>0.70454714514946404</v>
      </c>
      <c r="H36" s="5">
        <v>7.7574572542851994E-2</v>
      </c>
      <c r="I36" s="5">
        <v>2.7257366927728133</v>
      </c>
      <c r="J36" s="5">
        <v>5.7553956834532389</v>
      </c>
      <c r="K36" s="5">
        <v>2.7629299809782907E-2</v>
      </c>
      <c r="L36" s="5">
        <v>100.00000000000004</v>
      </c>
      <c r="M36" s="5">
        <v>5.8970000000000198</v>
      </c>
      <c r="O36" s="5">
        <v>2.1040774470526982</v>
      </c>
      <c r="P36" s="5">
        <f t="shared" si="1"/>
        <v>2.3376300436755475</v>
      </c>
    </row>
    <row r="37" spans="1:16" x14ac:dyDescent="0.25">
      <c r="A37" s="4" t="s">
        <v>70</v>
      </c>
      <c r="B37" s="5">
        <v>76.730924720200861</v>
      </c>
      <c r="C37" s="5">
        <v>0.31809864249542541</v>
      </c>
      <c r="D37" s="5">
        <v>11.859015277245843</v>
      </c>
      <c r="E37" s="5">
        <v>2.0213626111749439</v>
      </c>
      <c r="F37" s="5">
        <v>6.9151878803353356E-2</v>
      </c>
      <c r="G37" s="5">
        <v>0.67024128686327089</v>
      </c>
      <c r="H37" s="5">
        <v>1.8085875994723184E-2</v>
      </c>
      <c r="I37" s="5">
        <v>2.4873398868036944</v>
      </c>
      <c r="J37" s="5">
        <v>5.7747138176092605</v>
      </c>
      <c r="K37" s="5">
        <v>5.1066002808630162E-2</v>
      </c>
      <c r="L37" s="5">
        <v>100.00000000000001</v>
      </c>
      <c r="M37" s="5">
        <v>6.0040000000000191</v>
      </c>
      <c r="O37" s="5">
        <v>2.0213626111749439</v>
      </c>
      <c r="P37" s="5">
        <f t="shared" si="1"/>
        <v>2.2457338610153625</v>
      </c>
    </row>
    <row r="38" spans="1:16" x14ac:dyDescent="0.25">
      <c r="A38" s="4" t="s">
        <v>71</v>
      </c>
      <c r="B38" s="5">
        <v>76.64111750135541</v>
      </c>
      <c r="C38" s="5">
        <v>0.31892161969659927</v>
      </c>
      <c r="D38" s="5">
        <v>11.795847640511552</v>
      </c>
      <c r="E38" s="5">
        <v>2.0942519693410016</v>
      </c>
      <c r="F38" s="5">
        <v>2.870294577269393E-2</v>
      </c>
      <c r="G38" s="5">
        <v>0.62933866286795592</v>
      </c>
      <c r="H38" s="5">
        <v>7.1225828398907176E-2</v>
      </c>
      <c r="I38" s="5">
        <v>2.6491755876130845</v>
      </c>
      <c r="J38" s="5">
        <v>5.7416522266044421</v>
      </c>
      <c r="K38" s="5">
        <v>2.9766017838349264E-2</v>
      </c>
      <c r="L38" s="5">
        <v>100</v>
      </c>
      <c r="M38" s="5">
        <v>5.9330000000000069</v>
      </c>
      <c r="O38" s="5">
        <v>2.0942519693410016</v>
      </c>
      <c r="P38" s="5">
        <f t="shared" si="1"/>
        <v>2.3267139379378525</v>
      </c>
    </row>
    <row r="39" spans="1:16" x14ac:dyDescent="0.25">
      <c r="A39" s="4" t="s">
        <v>72</v>
      </c>
      <c r="B39" s="5">
        <v>76.113728058131443</v>
      </c>
      <c r="C39" s="5">
        <v>0.25664857100610461</v>
      </c>
      <c r="D39" s="5">
        <v>12.022348492849748</v>
      </c>
      <c r="E39" s="5">
        <v>2.0595255698020742</v>
      </c>
      <c r="F39" s="5">
        <v>1.5842504383092877E-2</v>
      </c>
      <c r="G39" s="5">
        <v>0.61152066918738501</v>
      </c>
      <c r="H39" s="5">
        <v>7.1819353203354391E-2</v>
      </c>
      <c r="I39" s="5">
        <v>2.8516507889567184</v>
      </c>
      <c r="J39" s="5">
        <v>5.9736803193848882</v>
      </c>
      <c r="K39" s="5">
        <v>2.3235673095202889E-2</v>
      </c>
      <c r="L39" s="5">
        <v>100.00000000000001</v>
      </c>
      <c r="M39" s="5">
        <v>5.3179999999999978</v>
      </c>
      <c r="O39" s="5">
        <v>2.0595255698020742</v>
      </c>
      <c r="P39" s="5">
        <f t="shared" si="1"/>
        <v>2.2881329080501045</v>
      </c>
    </row>
    <row r="40" spans="1:16" x14ac:dyDescent="0.25">
      <c r="A40" s="4" t="s">
        <v>73</v>
      </c>
      <c r="B40" s="5">
        <v>76.352243789558216</v>
      </c>
      <c r="C40" s="5">
        <v>0.30220099536132045</v>
      </c>
      <c r="D40" s="5">
        <v>12.115512632212935</v>
      </c>
      <c r="E40" s="5">
        <v>2.1978254208096031</v>
      </c>
      <c r="F40" s="5">
        <v>0</v>
      </c>
      <c r="G40" s="5">
        <v>0.64878115787360391</v>
      </c>
      <c r="H40" s="5">
        <v>1.7962996227770794E-2</v>
      </c>
      <c r="I40" s="5">
        <v>2.7546783038704978</v>
      </c>
      <c r="J40" s="5">
        <v>5.578038652141295</v>
      </c>
      <c r="K40" s="5">
        <v>3.2756051944758509E-2</v>
      </c>
      <c r="L40" s="5">
        <v>100</v>
      </c>
      <c r="M40" s="5">
        <v>5.3610000000000042</v>
      </c>
      <c r="O40" s="5">
        <v>2.1978254208096031</v>
      </c>
      <c r="P40" s="5">
        <f t="shared" si="1"/>
        <v>2.441784042519469</v>
      </c>
    </row>
    <row r="41" spans="1:16" x14ac:dyDescent="0.25">
      <c r="A41" s="4" t="s">
        <v>74</v>
      </c>
      <c r="B41" s="5">
        <v>76.019109989800853</v>
      </c>
      <c r="C41" s="5">
        <v>0.34032959364431803</v>
      </c>
      <c r="D41" s="5">
        <v>12.009232916420636</v>
      </c>
      <c r="E41" s="5">
        <v>2.029094422674325</v>
      </c>
      <c r="F41" s="5">
        <v>0</v>
      </c>
      <c r="G41" s="5">
        <v>0.70213108594127438</v>
      </c>
      <c r="H41" s="5">
        <v>2.7913468248429874E-2</v>
      </c>
      <c r="I41" s="5">
        <v>2.6120564710934562</v>
      </c>
      <c r="J41" s="5">
        <v>6.260132052176715</v>
      </c>
      <c r="K41" s="5">
        <v>0</v>
      </c>
      <c r="L41" s="5">
        <v>100</v>
      </c>
      <c r="M41" s="5">
        <v>6.855000000000004</v>
      </c>
      <c r="O41" s="5">
        <v>2.029094422674325</v>
      </c>
      <c r="P41" s="5">
        <f t="shared" si="1"/>
        <v>2.2543239035911751</v>
      </c>
    </row>
    <row r="42" spans="1:16" x14ac:dyDescent="0.25">
      <c r="A42" s="4" t="s">
        <v>75</v>
      </c>
      <c r="B42" s="5">
        <v>76.404232804232805</v>
      </c>
      <c r="C42" s="5">
        <v>0.30476190476190479</v>
      </c>
      <c r="D42" s="5">
        <v>12.138624338624339</v>
      </c>
      <c r="E42" s="5">
        <v>2.1375661375661372</v>
      </c>
      <c r="F42" s="5">
        <v>4.3386243386243382E-2</v>
      </c>
      <c r="G42" s="5">
        <v>0.7058201058201059</v>
      </c>
      <c r="H42" s="5">
        <v>5.0793650793650794E-2</v>
      </c>
      <c r="I42" s="5">
        <v>2.6793650793650792</v>
      </c>
      <c r="J42" s="5">
        <v>5.5047619047619047</v>
      </c>
      <c r="K42" s="5">
        <v>3.0687830687830691E-2</v>
      </c>
      <c r="L42" s="5">
        <v>99.999999999999986</v>
      </c>
      <c r="M42" s="5">
        <v>5.5</v>
      </c>
      <c r="O42" s="5">
        <v>2.1375661375661372</v>
      </c>
      <c r="P42" s="5">
        <f t="shared" si="1"/>
        <v>2.3748359788359785</v>
      </c>
    </row>
    <row r="43" spans="1:16" x14ac:dyDescent="0.25">
      <c r="A43" s="4" t="s">
        <v>76</v>
      </c>
      <c r="B43" s="5">
        <v>76.175133278926566</v>
      </c>
      <c r="C43" s="5">
        <v>0.23635149600958125</v>
      </c>
      <c r="D43" s="5">
        <v>12.0019925596973</v>
      </c>
      <c r="E43" s="5">
        <v>2.1515405242127796</v>
      </c>
      <c r="F43" s="5">
        <v>1.0598721794151627E-3</v>
      </c>
      <c r="G43" s="5">
        <v>0.70905448802874371</v>
      </c>
      <c r="H43" s="5">
        <v>7.2071308200231055E-2</v>
      </c>
      <c r="I43" s="5">
        <v>2.5723097794405998</v>
      </c>
      <c r="J43" s="5">
        <v>6.0508102722811623</v>
      </c>
      <c r="K43" s="5">
        <v>2.9676421023624548E-2</v>
      </c>
      <c r="L43" s="5">
        <v>99.999999999999986</v>
      </c>
      <c r="M43" s="5">
        <v>5.6490000000000009</v>
      </c>
      <c r="O43" s="5">
        <v>2.1515405242127796</v>
      </c>
      <c r="P43" s="5">
        <f t="shared" si="1"/>
        <v>2.390361522400398</v>
      </c>
    </row>
    <row r="44" spans="1:16" x14ac:dyDescent="0.25">
      <c r="A44" s="4" t="s">
        <v>77</v>
      </c>
      <c r="B44" s="5">
        <v>76.0113307234476</v>
      </c>
      <c r="C44" s="5">
        <v>0.32570525266027989</v>
      </c>
      <c r="D44" s="5">
        <v>12.030936694356917</v>
      </c>
      <c r="E44" s="5">
        <v>2.1961233648429297</v>
      </c>
      <c r="F44" s="5">
        <v>4.0315308146875034E-2</v>
      </c>
      <c r="G44" s="5">
        <v>0.78827036718758292</v>
      </c>
      <c r="H44" s="5">
        <v>4.3498095632154649E-2</v>
      </c>
      <c r="I44" s="5">
        <v>2.3828468973126666</v>
      </c>
      <c r="J44" s="5">
        <v>6.1502063507219624</v>
      </c>
      <c r="K44" s="5">
        <v>3.0766945691036215E-2</v>
      </c>
      <c r="L44" s="5">
        <v>100.00000000000001</v>
      </c>
      <c r="M44" s="5">
        <v>5.7430000000000092</v>
      </c>
      <c r="O44" s="5">
        <v>2.1961233648429297</v>
      </c>
      <c r="P44" s="5">
        <f t="shared" si="1"/>
        <v>2.4398930583404947</v>
      </c>
    </row>
    <row r="45" spans="1:16" x14ac:dyDescent="0.25">
      <c r="A45" s="4" t="s">
        <v>78</v>
      </c>
      <c r="B45" s="5">
        <v>76.275696822552774</v>
      </c>
      <c r="C45" s="5">
        <v>0.37531408700077395</v>
      </c>
      <c r="D45" s="5">
        <v>11.970823040468188</v>
      </c>
      <c r="E45" s="5">
        <v>2.1522248491852287</v>
      </c>
      <c r="F45" s="5">
        <v>0</v>
      </c>
      <c r="G45" s="5">
        <v>0.76335068542530293</v>
      </c>
      <c r="H45" s="5">
        <v>0</v>
      </c>
      <c r="I45" s="5">
        <v>2.828638373214873</v>
      </c>
      <c r="J45" s="5">
        <v>5.6222898400144192</v>
      </c>
      <c r="K45" s="5">
        <v>1.1662302138442127E-2</v>
      </c>
      <c r="L45" s="5">
        <v>100.00000000000001</v>
      </c>
      <c r="M45" s="5">
        <v>5.679000000000002</v>
      </c>
      <c r="O45" s="5">
        <v>2.1522248491852287</v>
      </c>
      <c r="P45" s="5">
        <f t="shared" si="1"/>
        <v>2.3911218074447889</v>
      </c>
    </row>
    <row r="46" spans="1:16" x14ac:dyDescent="0.25">
      <c r="A46" s="4" t="s">
        <v>79</v>
      </c>
      <c r="B46" s="5">
        <v>76.097550684584704</v>
      </c>
      <c r="C46" s="5">
        <v>0.33754562140039235</v>
      </c>
      <c r="D46" s="5">
        <v>12.015569291787093</v>
      </c>
      <c r="E46" s="5">
        <v>2.0885635324149279</v>
      </c>
      <c r="F46" s="5">
        <v>9.9154026286365271E-2</v>
      </c>
      <c r="G46" s="5">
        <v>0.62656905972447829</v>
      </c>
      <c r="H46" s="5">
        <v>4.3248032741925277E-2</v>
      </c>
      <c r="I46" s="5">
        <v>2.6919263306681294</v>
      </c>
      <c r="J46" s="5">
        <v>5.9692833484525636</v>
      </c>
      <c r="K46" s="5">
        <v>3.059007193941056E-2</v>
      </c>
      <c r="L46" s="5">
        <v>100</v>
      </c>
      <c r="M46" s="5">
        <v>5.1979999999999933</v>
      </c>
      <c r="O46" s="5">
        <v>2.0885635324149279</v>
      </c>
      <c r="P46" s="5">
        <f t="shared" si="1"/>
        <v>2.3203940845129849</v>
      </c>
    </row>
    <row r="47" spans="1:16" x14ac:dyDescent="0.25">
      <c r="A47" s="4" t="s">
        <v>80</v>
      </c>
      <c r="B47" s="5">
        <v>75.870792189708851</v>
      </c>
      <c r="C47" s="5">
        <v>0.2795463483593924</v>
      </c>
      <c r="D47" s="5">
        <v>12.028996290430587</v>
      </c>
      <c r="E47" s="5">
        <v>2.0833111892943315</v>
      </c>
      <c r="F47" s="5">
        <v>2.6572846802223615E-2</v>
      </c>
      <c r="G47" s="5">
        <v>0.70790063881123722</v>
      </c>
      <c r="H47" s="5">
        <v>4.1453641011468839E-2</v>
      </c>
      <c r="I47" s="5">
        <v>1.9026158310392109</v>
      </c>
      <c r="J47" s="5">
        <v>7.0333010916125467</v>
      </c>
      <c r="K47" s="5">
        <v>2.5509932930134673E-2</v>
      </c>
      <c r="L47" s="5">
        <v>99.999999999999986</v>
      </c>
      <c r="M47" s="5">
        <v>5.9189999999999969</v>
      </c>
      <c r="O47" s="5">
        <v>2.0833111892943315</v>
      </c>
      <c r="P47" s="5">
        <f t="shared" si="1"/>
        <v>2.3145587313060023</v>
      </c>
    </row>
    <row r="48" spans="1:16" x14ac:dyDescent="0.25">
      <c r="A48" s="4" t="s">
        <v>81</v>
      </c>
      <c r="B48" s="5">
        <v>76.840084021132583</v>
      </c>
      <c r="C48" s="5">
        <v>0.31614012009081066</v>
      </c>
      <c r="D48" s="5">
        <v>11.802210859094863</v>
      </c>
      <c r="E48" s="5">
        <v>1.8671362797309625</v>
      </c>
      <c r="F48" s="5">
        <v>2.1217457724215486E-3</v>
      </c>
      <c r="G48" s="5">
        <v>0.52725382444675484</v>
      </c>
      <c r="H48" s="5">
        <v>3.9252296789798642E-2</v>
      </c>
      <c r="I48" s="5">
        <v>2.8155566400033947</v>
      </c>
      <c r="J48" s="5">
        <v>5.7860007213935623</v>
      </c>
      <c r="K48" s="5">
        <v>4.2434915448430971E-3</v>
      </c>
      <c r="L48" s="5">
        <v>100</v>
      </c>
      <c r="M48" s="5">
        <v>5.7379999999999995</v>
      </c>
      <c r="O48" s="5">
        <v>1.8671362797309625</v>
      </c>
      <c r="P48" s="5">
        <f t="shared" si="1"/>
        <v>2.0743884067810994</v>
      </c>
    </row>
    <row r="49" spans="1:16" x14ac:dyDescent="0.25">
      <c r="A49" s="4" t="s">
        <v>82</v>
      </c>
      <c r="B49" s="5">
        <v>76.599406590853889</v>
      </c>
      <c r="C49" s="5">
        <v>0.34738720474727319</v>
      </c>
      <c r="D49" s="5">
        <v>11.927312659043153</v>
      </c>
      <c r="E49" s="5">
        <v>2.1751296102716799</v>
      </c>
      <c r="F49" s="5">
        <v>7.8135723864128301E-2</v>
      </c>
      <c r="G49" s="5">
        <v>0.63142111987498273</v>
      </c>
      <c r="H49" s="5">
        <v>4.1179638252716269E-2</v>
      </c>
      <c r="I49" s="5">
        <v>2.7600916510923161</v>
      </c>
      <c r="J49" s="5">
        <v>5.4219857032743084</v>
      </c>
      <c r="K49" s="5">
        <v>1.7950098725542991E-2</v>
      </c>
      <c r="L49" s="5">
        <v>100</v>
      </c>
      <c r="M49" s="5">
        <v>5.2929999999999922</v>
      </c>
      <c r="O49" s="5">
        <v>2.1751296102716799</v>
      </c>
      <c r="P49" s="5">
        <f t="shared" si="1"/>
        <v>2.4165689970118365</v>
      </c>
    </row>
    <row r="50" spans="1:16" x14ac:dyDescent="0.25">
      <c r="A50" s="7" t="s">
        <v>41</v>
      </c>
      <c r="B50" s="6">
        <v>76.429135708712067</v>
      </c>
      <c r="C50" s="6">
        <v>0.310080915239762</v>
      </c>
      <c r="D50" s="6">
        <v>11.953106425083252</v>
      </c>
      <c r="E50" s="6">
        <v>2.0767124981221921</v>
      </c>
      <c r="F50" s="6">
        <v>2.9544132931484418E-2</v>
      </c>
      <c r="G50" s="6">
        <v>0.66905151768964555</v>
      </c>
      <c r="H50" s="6">
        <v>4.6615041656250064E-2</v>
      </c>
      <c r="I50" s="6">
        <v>2.6408934005062008</v>
      </c>
      <c r="J50" s="6">
        <v>5.8193916801621022</v>
      </c>
      <c r="K50" s="6">
        <v>2.5468679897059903E-2</v>
      </c>
      <c r="M50" s="6">
        <v>5.8170000000000011</v>
      </c>
      <c r="P50" s="6">
        <f>AVERAGE(P30:P49)</f>
        <v>2.3072275854137549</v>
      </c>
    </row>
    <row r="51" spans="1:16" x14ac:dyDescent="0.25">
      <c r="A51" s="7" t="s">
        <v>42</v>
      </c>
      <c r="B51" s="6">
        <v>0.34211493356871064</v>
      </c>
      <c r="C51" s="6">
        <v>3.485420863742561E-2</v>
      </c>
      <c r="D51" s="6">
        <v>9.6305973677032045E-2</v>
      </c>
      <c r="E51" s="6">
        <v>0.10379995933487607</v>
      </c>
      <c r="F51" s="6">
        <v>2.9271598337203306E-2</v>
      </c>
      <c r="G51" s="6">
        <v>5.9458714699835394E-2</v>
      </c>
      <c r="H51" s="6">
        <v>2.1384656340388102E-2</v>
      </c>
      <c r="I51" s="6">
        <v>0.21061583305174952</v>
      </c>
      <c r="J51" s="6">
        <v>0.36579685277112722</v>
      </c>
      <c r="K51" s="6">
        <v>1.3820133932516489E-2</v>
      </c>
      <c r="M51" s="6">
        <v>0.42454359394281987</v>
      </c>
      <c r="P51" s="6">
        <f>STDEV(P30:P49)</f>
        <v>0.115321754821056</v>
      </c>
    </row>
    <row r="52" spans="1:16" x14ac:dyDescent="0.25">
      <c r="A52" s="1"/>
      <c r="B52" s="2"/>
      <c r="C52" s="2"/>
      <c r="D52" s="2"/>
      <c r="E52" s="2"/>
      <c r="F52" s="2"/>
      <c r="G52" s="2"/>
      <c r="H52" s="2"/>
      <c r="I52" s="2"/>
      <c r="J52" s="2"/>
      <c r="K52" s="2"/>
      <c r="L52" s="2"/>
      <c r="M52" s="3"/>
      <c r="P52" s="5"/>
    </row>
    <row r="53" spans="1:16" x14ac:dyDescent="0.25">
      <c r="A53" s="17" t="s">
        <v>191</v>
      </c>
      <c r="B53" s="18"/>
      <c r="C53" s="18"/>
      <c r="D53" s="18"/>
      <c r="E53" s="18"/>
      <c r="F53" s="18"/>
      <c r="G53" s="18"/>
      <c r="H53" s="18"/>
      <c r="I53" s="18"/>
      <c r="J53" s="18"/>
      <c r="K53" s="18"/>
      <c r="L53" s="18"/>
      <c r="M53" s="18"/>
      <c r="P53" s="5"/>
    </row>
    <row r="54" spans="1:16" x14ac:dyDescent="0.25">
      <c r="A54" t="s">
        <v>111</v>
      </c>
      <c r="B54" s="5">
        <v>76.823800997201886</v>
      </c>
      <c r="C54" s="5">
        <v>0.26809083961650254</v>
      </c>
      <c r="D54" s="5">
        <v>11.982146585766406</v>
      </c>
      <c r="E54" s="5">
        <v>1.8132324390991748</v>
      </c>
      <c r="F54" s="5">
        <v>8.6424811705847912E-2</v>
      </c>
      <c r="G54" s="5">
        <v>0.66085485710110226</v>
      </c>
      <c r="H54" s="5">
        <v>0</v>
      </c>
      <c r="I54" s="5">
        <v>2.8525113405340403</v>
      </c>
      <c r="J54" s="5">
        <v>5.4540731509284379</v>
      </c>
      <c r="K54" s="5">
        <v>5.8864978046583236E-2</v>
      </c>
      <c r="L54" s="5">
        <f t="shared" ref="L54:L73" si="2">SUM(B54:K54)</f>
        <v>99.999999999999986</v>
      </c>
      <c r="M54" s="5">
        <v>5.188106999999988</v>
      </c>
      <c r="O54" s="5">
        <v>1.8132324390991748</v>
      </c>
      <c r="P54" s="5">
        <f>PRODUCT(O54*1.111)</f>
        <v>2.0145012398391833</v>
      </c>
    </row>
    <row r="55" spans="1:16" x14ac:dyDescent="0.25">
      <c r="A55" t="s">
        <v>112</v>
      </c>
      <c r="B55" s="5">
        <v>76.898975210154077</v>
      </c>
      <c r="C55" s="5">
        <v>0.12947990383531577</v>
      </c>
      <c r="D55" s="5">
        <v>12.069829206249969</v>
      </c>
      <c r="E55" s="5">
        <v>1.8458582624573263</v>
      </c>
      <c r="F55" s="5">
        <v>3.2880037949039341E-2</v>
      </c>
      <c r="G55" s="5">
        <v>0.65965168886812497</v>
      </c>
      <c r="H55" s="5">
        <v>9.1383881178009677E-3</v>
      </c>
      <c r="I55" s="5">
        <v>2.9867093761421644</v>
      </c>
      <c r="J55" s="5">
        <v>5.3376518510624962</v>
      </c>
      <c r="K55" s="5">
        <v>2.982607516367488E-2</v>
      </c>
      <c r="L55" s="5">
        <f t="shared" si="2"/>
        <v>99.999999999999972</v>
      </c>
      <c r="M55" s="5">
        <v>6.3839279999999832</v>
      </c>
      <c r="O55" s="5">
        <v>1.8458582624573263</v>
      </c>
      <c r="P55" s="5">
        <f t="shared" ref="P55:P73" si="3">PRODUCT(O55*1.111)</f>
        <v>2.0507485295900896</v>
      </c>
    </row>
    <row r="56" spans="1:16" x14ac:dyDescent="0.25">
      <c r="A56" t="s">
        <v>113</v>
      </c>
      <c r="B56" s="5">
        <v>76.700770931511357</v>
      </c>
      <c r="C56" s="5">
        <v>0.24344260595630615</v>
      </c>
      <c r="D56" s="5">
        <v>12.019086175765272</v>
      </c>
      <c r="E56" s="5">
        <v>1.7527301502909123</v>
      </c>
      <c r="F56" s="5">
        <v>4.8788226954694792E-2</v>
      </c>
      <c r="G56" s="5">
        <v>0.65292382556776662</v>
      </c>
      <c r="H56" s="5">
        <v>0</v>
      </c>
      <c r="I56" s="5">
        <v>3.0652762543045773</v>
      </c>
      <c r="J56" s="5">
        <v>5.5169818296491338</v>
      </c>
      <c r="K56" s="5">
        <v>0</v>
      </c>
      <c r="L56" s="5">
        <f t="shared" si="2"/>
        <v>100.00000000000003</v>
      </c>
      <c r="M56" s="5">
        <v>5.3214210000000151</v>
      </c>
      <c r="O56" s="5">
        <v>1.7527301502909123</v>
      </c>
      <c r="P56" s="5">
        <f t="shared" si="3"/>
        <v>1.9472831969732036</v>
      </c>
    </row>
    <row r="57" spans="1:16" x14ac:dyDescent="0.25">
      <c r="A57" t="s">
        <v>114</v>
      </c>
      <c r="B57" s="5">
        <v>76.886741263685678</v>
      </c>
      <c r="C57" s="5">
        <v>0.23204005595441188</v>
      </c>
      <c r="D57" s="5">
        <v>12.082598776300639</v>
      </c>
      <c r="E57" s="5">
        <v>1.8701815227550367</v>
      </c>
      <c r="F57" s="5">
        <v>0</v>
      </c>
      <c r="G57" s="5">
        <v>0.63867520115497045</v>
      </c>
      <c r="H57" s="5">
        <v>9.0886193138574253E-3</v>
      </c>
      <c r="I57" s="5">
        <v>2.8669727880994209</v>
      </c>
      <c r="J57" s="5">
        <v>5.4037984217200421</v>
      </c>
      <c r="K57" s="5">
        <v>9.9033510159539477E-3</v>
      </c>
      <c r="L57" s="5">
        <f t="shared" si="2"/>
        <v>100</v>
      </c>
      <c r="M57" s="5">
        <v>5.9813190000000134</v>
      </c>
      <c r="O57" s="5">
        <v>1.8701815227550367</v>
      </c>
      <c r="P57" s="5">
        <f t="shared" si="3"/>
        <v>2.0777716717808459</v>
      </c>
    </row>
    <row r="58" spans="1:16" x14ac:dyDescent="0.25">
      <c r="A58" t="s">
        <v>115</v>
      </c>
      <c r="B58" s="5">
        <v>76.751801438253736</v>
      </c>
      <c r="C58" s="5">
        <v>0.20526743063207256</v>
      </c>
      <c r="D58" s="5">
        <v>12.233946912509715</v>
      </c>
      <c r="E58" s="5">
        <v>1.6654413943798383</v>
      </c>
      <c r="F58" s="5">
        <v>3.7992722990115281E-2</v>
      </c>
      <c r="G58" s="5">
        <v>0.59715374439392133</v>
      </c>
      <c r="H58" s="5">
        <v>9.0346934558050811E-3</v>
      </c>
      <c r="I58" s="5">
        <v>2.9426122582102474</v>
      </c>
      <c r="J58" s="5">
        <v>5.5074784031862762</v>
      </c>
      <c r="K58" s="5">
        <v>4.9271001988267837E-2</v>
      </c>
      <c r="L58" s="5">
        <f t="shared" si="2"/>
        <v>100</v>
      </c>
      <c r="M58" s="5">
        <v>5.5529659999999978</v>
      </c>
      <c r="O58" s="5">
        <v>1.6654413943798383</v>
      </c>
      <c r="P58" s="5">
        <f t="shared" si="3"/>
        <v>1.8503053891560004</v>
      </c>
    </row>
    <row r="59" spans="1:16" x14ac:dyDescent="0.25">
      <c r="A59" t="s">
        <v>116</v>
      </c>
      <c r="B59" s="5">
        <v>76.104013310950066</v>
      </c>
      <c r="C59" s="5">
        <v>0.21780533284574558</v>
      </c>
      <c r="D59" s="5">
        <v>12.425086735188144</v>
      </c>
      <c r="E59" s="5">
        <v>1.8398480640779635</v>
      </c>
      <c r="F59" s="5">
        <v>1.0840807507809859E-2</v>
      </c>
      <c r="G59" s="5">
        <v>0.67094198830735263</v>
      </c>
      <c r="H59" s="5">
        <v>0</v>
      </c>
      <c r="I59" s="5">
        <v>3.0329610800833944</v>
      </c>
      <c r="J59" s="5">
        <v>5.6394839157783823</v>
      </c>
      <c r="K59" s="5">
        <v>5.9018765261118468E-2</v>
      </c>
      <c r="L59" s="5">
        <f t="shared" si="2"/>
        <v>99.999999999999972</v>
      </c>
      <c r="M59" s="5">
        <v>5.4775209999999817</v>
      </c>
      <c r="O59" s="5">
        <v>1.8398480640779635</v>
      </c>
      <c r="P59" s="5">
        <f t="shared" si="3"/>
        <v>2.0440711991906175</v>
      </c>
    </row>
    <row r="60" spans="1:16" x14ac:dyDescent="0.25">
      <c r="A60" t="s">
        <v>117</v>
      </c>
      <c r="B60" s="5">
        <v>76.530888901943968</v>
      </c>
      <c r="C60" s="5">
        <v>8.9254725879005528E-2</v>
      </c>
      <c r="D60" s="5">
        <v>11.890321623427884</v>
      </c>
      <c r="E60" s="5">
        <v>1.9525023526770289</v>
      </c>
      <c r="F60" s="5">
        <v>2.6974593297049189E-2</v>
      </c>
      <c r="G60" s="5">
        <v>0.69085211114007883</v>
      </c>
      <c r="H60" s="5">
        <v>4.2837051061809045E-2</v>
      </c>
      <c r="I60" s="5">
        <v>3.3846992604760198</v>
      </c>
      <c r="J60" s="5">
        <v>5.3720611522992119</v>
      </c>
      <c r="K60" s="5">
        <v>1.9608227797936906E-2</v>
      </c>
      <c r="L60" s="5">
        <f t="shared" si="2"/>
        <v>99.999999999999986</v>
      </c>
      <c r="M60" s="5">
        <v>4.9327650000000034</v>
      </c>
      <c r="O60" s="5">
        <v>1.9525023526770289</v>
      </c>
      <c r="P60" s="5">
        <f t="shared" si="3"/>
        <v>2.1692301138241792</v>
      </c>
    </row>
    <row r="61" spans="1:16" x14ac:dyDescent="0.25">
      <c r="A61" t="s">
        <v>118</v>
      </c>
      <c r="B61" s="5">
        <v>76.847730783153949</v>
      </c>
      <c r="C61" s="5">
        <v>0.14073732350776319</v>
      </c>
      <c r="D61" s="5">
        <v>11.810210762579173</v>
      </c>
      <c r="E61" s="5">
        <v>1.9411953532613115</v>
      </c>
      <c r="F61" s="5">
        <v>0</v>
      </c>
      <c r="G61" s="5">
        <v>0.62636847325035638</v>
      </c>
      <c r="H61" s="5">
        <v>1.5822039147448428E-2</v>
      </c>
      <c r="I61" s="5">
        <v>3.2496359367177603</v>
      </c>
      <c r="J61" s="5">
        <v>5.3092905399336896</v>
      </c>
      <c r="K61" s="5">
        <v>5.9008788448537783E-2</v>
      </c>
      <c r="L61" s="5">
        <f t="shared" si="2"/>
        <v>99.999999999999986</v>
      </c>
      <c r="M61" s="5">
        <v>5.3598599999999834</v>
      </c>
      <c r="O61" s="5">
        <v>1.9411953532613115</v>
      </c>
      <c r="P61" s="5">
        <f t="shared" si="3"/>
        <v>2.1566680374733171</v>
      </c>
    </row>
    <row r="62" spans="1:16" x14ac:dyDescent="0.25">
      <c r="A62" t="s">
        <v>119</v>
      </c>
      <c r="B62" s="5">
        <v>76.513520001590521</v>
      </c>
      <c r="C62" s="5">
        <v>0.20331221136840866</v>
      </c>
      <c r="D62" s="5">
        <v>12.086333425662044</v>
      </c>
      <c r="E62" s="5">
        <v>1.5263172062245831</v>
      </c>
      <c r="F62" s="5">
        <v>0.1719912374791592</v>
      </c>
      <c r="G62" s="5">
        <v>0.57382645624122708</v>
      </c>
      <c r="H62" s="5">
        <v>4.7006667170583348E-2</v>
      </c>
      <c r="I62" s="5">
        <v>3.1592047035276365</v>
      </c>
      <c r="J62" s="5">
        <v>5.6306124993833642</v>
      </c>
      <c r="K62" s="5">
        <v>8.7875591352474663E-2</v>
      </c>
      <c r="L62" s="5">
        <f t="shared" si="2"/>
        <v>100</v>
      </c>
      <c r="M62" s="5">
        <v>4.785847000000004</v>
      </c>
      <c r="O62" s="5">
        <v>1.5263172062245831</v>
      </c>
      <c r="P62" s="5">
        <f t="shared" si="3"/>
        <v>1.6957384161155118</v>
      </c>
    </row>
    <row r="63" spans="1:16" x14ac:dyDescent="0.25">
      <c r="A63" t="s">
        <v>120</v>
      </c>
      <c r="B63" s="5">
        <v>76.971797308633029</v>
      </c>
      <c r="C63" s="5">
        <v>0.21939216418810545</v>
      </c>
      <c r="D63" s="5">
        <v>12.019521217525643</v>
      </c>
      <c r="E63" s="5">
        <v>1.7984623929517212</v>
      </c>
      <c r="F63" s="5">
        <v>0</v>
      </c>
      <c r="G63" s="5">
        <v>0.59543826876653094</v>
      </c>
      <c r="H63" s="5">
        <v>0</v>
      </c>
      <c r="I63" s="5">
        <v>2.8685805710534602</v>
      </c>
      <c r="J63" s="5">
        <v>5.4772617638534271</v>
      </c>
      <c r="K63" s="5">
        <v>4.9546313028074301E-2</v>
      </c>
      <c r="L63" s="5">
        <f t="shared" si="2"/>
        <v>99.999999999999986</v>
      </c>
      <c r="M63" s="5">
        <v>6.0636459999999914</v>
      </c>
      <c r="O63" s="5">
        <v>1.7984623929517212</v>
      </c>
      <c r="P63" s="5">
        <f t="shared" si="3"/>
        <v>1.9980917185693623</v>
      </c>
    </row>
    <row r="64" spans="1:16" x14ac:dyDescent="0.25">
      <c r="A64" t="s">
        <v>121</v>
      </c>
      <c r="B64" s="5">
        <v>76.709891169935048</v>
      </c>
      <c r="C64" s="5">
        <v>7.8322895855123226E-2</v>
      </c>
      <c r="D64" s="5">
        <v>12.250898566106805</v>
      </c>
      <c r="E64" s="5">
        <v>1.7138739407047732</v>
      </c>
      <c r="F64" s="5">
        <v>6.6291502727239451E-2</v>
      </c>
      <c r="G64" s="5">
        <v>0.64668388531422683</v>
      </c>
      <c r="H64" s="5">
        <v>0</v>
      </c>
      <c r="I64" s="5">
        <v>2.9642053094913212</v>
      </c>
      <c r="J64" s="5">
        <v>5.5498094459417091</v>
      </c>
      <c r="K64" s="5">
        <v>2.0023283923745423E-2</v>
      </c>
      <c r="L64" s="5">
        <f t="shared" si="2"/>
        <v>100</v>
      </c>
      <c r="M64" s="5">
        <v>7.0182489999999973</v>
      </c>
      <c r="O64" s="5">
        <v>1.7138739407047732</v>
      </c>
      <c r="P64" s="5">
        <f t="shared" si="3"/>
        <v>1.9041139481230029</v>
      </c>
    </row>
    <row r="65" spans="1:16" x14ac:dyDescent="0.25">
      <c r="A65" t="s">
        <v>122</v>
      </c>
      <c r="B65" s="5">
        <v>76.559261993233335</v>
      </c>
      <c r="C65" s="5">
        <v>0.28337960896164921</v>
      </c>
      <c r="D65" s="5">
        <v>11.950284241088923</v>
      </c>
      <c r="E65" s="5">
        <v>1.8112230931135693</v>
      </c>
      <c r="F65" s="5">
        <v>1.0900033344217068E-2</v>
      </c>
      <c r="G65" s="5">
        <v>0.74403914590463627</v>
      </c>
      <c r="H65" s="5">
        <v>7.7260031567474435E-2</v>
      </c>
      <c r="I65" s="5">
        <v>2.9949422676093489</v>
      </c>
      <c r="J65" s="5">
        <v>5.4698397459134727</v>
      </c>
      <c r="K65" s="5">
        <v>9.8869839263357143E-2</v>
      </c>
      <c r="L65" s="5">
        <f t="shared" si="2"/>
        <v>99.999999999999986</v>
      </c>
      <c r="M65" s="5">
        <v>5.9177189999999911</v>
      </c>
      <c r="O65" s="5">
        <v>1.8112230931135693</v>
      </c>
      <c r="P65" s="5">
        <f t="shared" si="3"/>
        <v>2.0122688564491753</v>
      </c>
    </row>
    <row r="66" spans="1:16" x14ac:dyDescent="0.25">
      <c r="A66" t="s">
        <v>123</v>
      </c>
      <c r="B66" s="5">
        <v>76.684598574109501</v>
      </c>
      <c r="C66" s="5">
        <v>0.10341971260334987</v>
      </c>
      <c r="D66" s="5">
        <v>12.30195964043428</v>
      </c>
      <c r="E66" s="5">
        <v>1.9145213315207661</v>
      </c>
      <c r="F66" s="5">
        <v>0</v>
      </c>
      <c r="G66" s="5">
        <v>0.57837533328447899</v>
      </c>
      <c r="H66" s="5">
        <v>0</v>
      </c>
      <c r="I66" s="5">
        <v>3.0090077852504784</v>
      </c>
      <c r="J66" s="5">
        <v>5.3882549175358294</v>
      </c>
      <c r="K66" s="5">
        <v>1.9862705261299383E-2</v>
      </c>
      <c r="L66" s="5">
        <f t="shared" si="2"/>
        <v>99.999999999999986</v>
      </c>
      <c r="M66" s="5">
        <v>6.0198509999999885</v>
      </c>
      <c r="O66" s="5">
        <v>1.9145213315207661</v>
      </c>
      <c r="P66" s="5">
        <f t="shared" si="3"/>
        <v>2.127033199319571</v>
      </c>
    </row>
    <row r="67" spans="1:16" x14ac:dyDescent="0.25">
      <c r="A67" t="s">
        <v>124</v>
      </c>
      <c r="B67" s="5">
        <v>76.449044699700792</v>
      </c>
      <c r="C67" s="5">
        <v>0.26984649803796568</v>
      </c>
      <c r="D67" s="5">
        <v>12.210620885587124</v>
      </c>
      <c r="E67" s="5">
        <v>1.9053449646566856</v>
      </c>
      <c r="F67" s="5">
        <v>0.17948737293407196</v>
      </c>
      <c r="G67" s="5">
        <v>0.6187513944857993</v>
      </c>
      <c r="H67" s="5">
        <v>6.1241449872836064E-2</v>
      </c>
      <c r="I67" s="5">
        <v>2.8312193387542659</v>
      </c>
      <c r="J67" s="5">
        <v>5.4744433959704493</v>
      </c>
      <c r="K67" s="5">
        <v>0</v>
      </c>
      <c r="L67" s="5">
        <f t="shared" si="2"/>
        <v>100</v>
      </c>
      <c r="M67" s="5">
        <v>5.7582730000000026</v>
      </c>
      <c r="O67" s="5">
        <v>1.9053449646566856</v>
      </c>
      <c r="P67" s="5">
        <f t="shared" si="3"/>
        <v>2.1168382557335774</v>
      </c>
    </row>
    <row r="68" spans="1:16" x14ac:dyDescent="0.25">
      <c r="A68" t="s">
        <v>125</v>
      </c>
      <c r="B68" s="5">
        <v>76.800850757666964</v>
      </c>
      <c r="C68" s="5">
        <v>0.23025302086704436</v>
      </c>
      <c r="D68" s="5">
        <v>12.056920016728085</v>
      </c>
      <c r="E68" s="5">
        <v>1.7012682269649348</v>
      </c>
      <c r="F68" s="5">
        <v>0.11907071806945323</v>
      </c>
      <c r="G68" s="5">
        <v>0.62111607749215891</v>
      </c>
      <c r="H68" s="5">
        <v>2.2539536219896319E-2</v>
      </c>
      <c r="I68" s="5">
        <v>2.951143802262203</v>
      </c>
      <c r="J68" s="5">
        <v>5.4771791103020728</v>
      </c>
      <c r="K68" s="5">
        <v>1.965873342717344E-2</v>
      </c>
      <c r="L68" s="5">
        <f t="shared" si="2"/>
        <v>100</v>
      </c>
      <c r="M68" s="5">
        <v>5.3041739999999891</v>
      </c>
      <c r="O68" s="5">
        <v>1.7012682269649348</v>
      </c>
      <c r="P68" s="5">
        <f t="shared" si="3"/>
        <v>1.8901090001580425</v>
      </c>
    </row>
    <row r="69" spans="1:16" x14ac:dyDescent="0.25">
      <c r="A69" t="s">
        <v>126</v>
      </c>
      <c r="B69" s="5">
        <v>76.968929161541155</v>
      </c>
      <c r="C69" s="5">
        <v>0.21941530645108698</v>
      </c>
      <c r="D69" s="5">
        <v>11.997094287214749</v>
      </c>
      <c r="E69" s="5">
        <v>1.8688652781467425</v>
      </c>
      <c r="F69" s="5">
        <v>0.10380174157708837</v>
      </c>
      <c r="G69" s="5">
        <v>0.69116395850891277</v>
      </c>
      <c r="H69" s="5">
        <v>9.1125249421868358E-3</v>
      </c>
      <c r="I69" s="5">
        <v>2.927324188944334</v>
      </c>
      <c r="J69" s="5">
        <v>5.2142935526737659</v>
      </c>
      <c r="K69" s="5">
        <v>0</v>
      </c>
      <c r="L69" s="5">
        <f t="shared" si="2"/>
        <v>100.00000000000001</v>
      </c>
      <c r="M69" s="5">
        <v>5.9755660000000148</v>
      </c>
      <c r="O69" s="5">
        <v>1.8688652781467425</v>
      </c>
      <c r="P69" s="5">
        <f t="shared" si="3"/>
        <v>2.0763093240210311</v>
      </c>
    </row>
    <row r="70" spans="1:16" x14ac:dyDescent="0.25">
      <c r="A70" t="s">
        <v>127</v>
      </c>
      <c r="B70" s="5">
        <v>76.905041711305884</v>
      </c>
      <c r="C70" s="5">
        <v>0.11533095570616766</v>
      </c>
      <c r="D70" s="5">
        <v>12.315326698608439</v>
      </c>
      <c r="E70" s="5">
        <v>1.7939054356409554</v>
      </c>
      <c r="F70" s="5">
        <v>5.4218752109241692E-3</v>
      </c>
      <c r="G70" s="5">
        <v>0.56051081448816453</v>
      </c>
      <c r="H70" s="5">
        <v>3.3847312292352758E-2</v>
      </c>
      <c r="I70" s="5">
        <v>2.9498598098786921</v>
      </c>
      <c r="J70" s="5">
        <v>5.2714909062933657</v>
      </c>
      <c r="K70" s="5">
        <v>4.9264480575045025E-2</v>
      </c>
      <c r="L70" s="5">
        <f t="shared" si="2"/>
        <v>100</v>
      </c>
      <c r="M70" s="5">
        <v>5.4755079999999907</v>
      </c>
      <c r="O70" s="5">
        <v>1.7939054356409554</v>
      </c>
      <c r="P70" s="5">
        <f t="shared" si="3"/>
        <v>1.9930289389971014</v>
      </c>
    </row>
    <row r="71" spans="1:16" x14ac:dyDescent="0.25">
      <c r="A71" t="s">
        <v>128</v>
      </c>
      <c r="B71" s="5">
        <v>76.11356511234348</v>
      </c>
      <c r="C71" s="5">
        <v>0.22920110726331855</v>
      </c>
      <c r="D71" s="5">
        <v>12.035136802338805</v>
      </c>
      <c r="E71" s="5">
        <v>2.0081330239990201</v>
      </c>
      <c r="F71" s="5">
        <v>0</v>
      </c>
      <c r="G71" s="5">
        <v>0.6746303096756715</v>
      </c>
      <c r="H71" s="5">
        <v>5.4008609171222813E-2</v>
      </c>
      <c r="I71" s="5">
        <v>3.1912809907482824</v>
      </c>
      <c r="J71" s="5">
        <v>5.6940429919685416</v>
      </c>
      <c r="K71" s="5">
        <v>1.0524916529518233E-6</v>
      </c>
      <c r="L71" s="5">
        <f t="shared" si="2"/>
        <v>100</v>
      </c>
      <c r="M71" s="5">
        <v>4.9873699999999985</v>
      </c>
      <c r="O71" s="5">
        <v>2.0081330239990201</v>
      </c>
      <c r="P71" s="5">
        <f t="shared" si="3"/>
        <v>2.2310357896629114</v>
      </c>
    </row>
    <row r="72" spans="1:16" x14ac:dyDescent="0.25">
      <c r="A72" t="s">
        <v>129</v>
      </c>
      <c r="B72" s="5">
        <v>76.941756148770352</v>
      </c>
      <c r="C72" s="5">
        <v>0.14220519377917254</v>
      </c>
      <c r="D72" s="5">
        <v>12.069721679611002</v>
      </c>
      <c r="E72" s="5">
        <v>1.7936289825018363</v>
      </c>
      <c r="F72" s="5">
        <v>3.8296719665036547E-2</v>
      </c>
      <c r="G72" s="5">
        <v>0.59127899792173455</v>
      </c>
      <c r="H72" s="5">
        <v>1.8238107521562557E-2</v>
      </c>
      <c r="I72" s="5">
        <v>2.9825560782879275</v>
      </c>
      <c r="J72" s="5">
        <v>5.3925330579163315</v>
      </c>
      <c r="K72" s="5">
        <v>2.9785034025039417E-2</v>
      </c>
      <c r="L72" s="5">
        <f t="shared" si="2"/>
        <v>100.00000000000001</v>
      </c>
      <c r="M72" s="5">
        <v>6.2347890000000064</v>
      </c>
      <c r="O72" s="5">
        <v>1.7936289825018363</v>
      </c>
      <c r="P72" s="5">
        <f t="shared" si="3"/>
        <v>1.9927217995595401</v>
      </c>
    </row>
    <row r="73" spans="1:16" x14ac:dyDescent="0.25">
      <c r="A73" t="s">
        <v>130</v>
      </c>
      <c r="B73" s="5">
        <v>76.631589366191491</v>
      </c>
      <c r="C73" s="5">
        <v>5.1474295880399618E-2</v>
      </c>
      <c r="D73" s="5">
        <v>12.24915984824381</v>
      </c>
      <c r="E73" s="5">
        <v>1.9318498971342448</v>
      </c>
      <c r="F73" s="5">
        <v>5.4448970471602217E-3</v>
      </c>
      <c r="G73" s="5">
        <v>0.75387875901801138</v>
      </c>
      <c r="H73" s="5">
        <v>7.9335983813352301E-2</v>
      </c>
      <c r="I73" s="5">
        <v>2.7695484229445655</v>
      </c>
      <c r="J73" s="5">
        <v>5.4585438049242185</v>
      </c>
      <c r="K73" s="5">
        <v>6.9174724802775159E-2</v>
      </c>
      <c r="L73" s="5">
        <f t="shared" si="2"/>
        <v>100.00000000000001</v>
      </c>
      <c r="M73" s="5">
        <v>5.8384400000000198</v>
      </c>
      <c r="O73" s="5">
        <v>1.9318498971342448</v>
      </c>
      <c r="P73" s="5">
        <f t="shared" si="3"/>
        <v>2.1462852357161459</v>
      </c>
    </row>
    <row r="74" spans="1:16" x14ac:dyDescent="0.25">
      <c r="A74" s="9" t="s">
        <v>41</v>
      </c>
      <c r="B74" s="6">
        <f t="shared" ref="B74:K74" si="4">AVERAGE(B54:B73)</f>
        <v>76.689728442093809</v>
      </c>
      <c r="C74" s="6">
        <f t="shared" si="4"/>
        <v>0.18358355945944574</v>
      </c>
      <c r="D74" s="6">
        <f t="shared" si="4"/>
        <v>12.102810204346845</v>
      </c>
      <c r="E74" s="6">
        <f t="shared" si="4"/>
        <v>1.8224191656279209</v>
      </c>
      <c r="F74" s="6">
        <f t="shared" si="4"/>
        <v>4.7230364922945328E-2</v>
      </c>
      <c r="G74" s="6">
        <f t="shared" si="4"/>
        <v>0.64235576454426135</v>
      </c>
      <c r="H74" s="6">
        <f t="shared" si="4"/>
        <v>2.442555068340942E-2</v>
      </c>
      <c r="I74" s="6">
        <f t="shared" si="4"/>
        <v>2.9990125781660071</v>
      </c>
      <c r="J74" s="6">
        <f t="shared" si="4"/>
        <v>5.4519562228617113</v>
      </c>
      <c r="K74" s="6">
        <f t="shared" si="4"/>
        <v>3.64781472936355E-2</v>
      </c>
      <c r="L74" s="6"/>
      <c r="M74" s="6">
        <f>AVERAGE(M54:M73)</f>
        <v>5.6788659499999978</v>
      </c>
      <c r="P74" s="6">
        <f>AVERAGE(P54:P73)</f>
        <v>2.0247076930126204</v>
      </c>
    </row>
    <row r="75" spans="1:16" x14ac:dyDescent="0.25">
      <c r="A75" s="9" t="s">
        <v>42</v>
      </c>
      <c r="B75" s="6">
        <f t="shared" ref="B75:K75" si="5">STDEV(B54:B73)</f>
        <v>0.25332777217526514</v>
      </c>
      <c r="C75" s="6">
        <f t="shared" si="5"/>
        <v>7.0456893071160959E-2</v>
      </c>
      <c r="D75" s="6">
        <f t="shared" si="5"/>
        <v>0.1562916966578117</v>
      </c>
      <c r="E75" s="6">
        <f t="shared" si="5"/>
        <v>0.11337070714862399</v>
      </c>
      <c r="F75" s="6">
        <f t="shared" si="5"/>
        <v>5.6843961925459166E-2</v>
      </c>
      <c r="G75" s="6">
        <f t="shared" si="5"/>
        <v>5.3193154718008354E-2</v>
      </c>
      <c r="H75" s="6">
        <f t="shared" si="5"/>
        <v>2.6764724129896961E-2</v>
      </c>
      <c r="I75" s="6">
        <f t="shared" si="5"/>
        <v>0.15065369056008338</v>
      </c>
      <c r="J75" s="6">
        <f t="shared" si="5"/>
        <v>0.12214929648327376</v>
      </c>
      <c r="K75" s="6">
        <f t="shared" si="5"/>
        <v>2.9780269501196381E-2</v>
      </c>
      <c r="L75" s="6"/>
      <c r="M75" s="6">
        <f>STDEV(M54:M73)</f>
        <v>0.54645250854478866</v>
      </c>
      <c r="P75" s="6">
        <f>STDEV(P54:P73)</f>
        <v>0.12595485564212128</v>
      </c>
    </row>
    <row r="76" spans="1:16" x14ac:dyDescent="0.25">
      <c r="A76" s="1"/>
      <c r="B76" s="2"/>
      <c r="C76" s="2"/>
      <c r="D76" s="2"/>
      <c r="E76" s="2"/>
      <c r="F76" s="2"/>
      <c r="G76" s="2"/>
      <c r="H76" s="2"/>
      <c r="I76" s="2"/>
      <c r="J76" s="2"/>
      <c r="K76" s="2"/>
      <c r="L76" s="2"/>
      <c r="M76" s="3"/>
      <c r="P76" s="5"/>
    </row>
    <row r="77" spans="1:16" x14ac:dyDescent="0.25">
      <c r="A77" s="12" t="s">
        <v>192</v>
      </c>
      <c r="P77" s="5"/>
    </row>
    <row r="78" spans="1:16" x14ac:dyDescent="0.25">
      <c r="A78" t="s">
        <v>167</v>
      </c>
      <c r="B78" s="5">
        <v>76.91473648237195</v>
      </c>
      <c r="C78" s="5">
        <v>0.10387354487255006</v>
      </c>
      <c r="D78" s="5">
        <v>12.199639177124405</v>
      </c>
      <c r="E78" s="5">
        <v>1.8880184351439191</v>
      </c>
      <c r="F78" s="5">
        <v>5.6043400954492121E-3</v>
      </c>
      <c r="G78" s="5">
        <v>0.69203830160623714</v>
      </c>
      <c r="H78" s="5">
        <v>2.6321073137937336E-2</v>
      </c>
      <c r="I78" s="5">
        <v>2.744451786511704</v>
      </c>
      <c r="J78" s="5">
        <v>5.3936405276844788</v>
      </c>
      <c r="K78" s="5">
        <v>3.1676331451366585E-2</v>
      </c>
      <c r="L78" s="5">
        <f>SUM(B78:K78)</f>
        <v>100</v>
      </c>
      <c r="M78" s="5">
        <v>6.8579009999999982</v>
      </c>
      <c r="O78" s="5">
        <v>1.8880184351439191</v>
      </c>
      <c r="P78" s="5">
        <f>PRODUCT(O78*1.111)</f>
        <v>2.0975884814448942</v>
      </c>
    </row>
    <row r="79" spans="1:16" x14ac:dyDescent="0.25">
      <c r="A79" t="s">
        <v>168</v>
      </c>
      <c r="B79" s="5">
        <v>76.935382724597858</v>
      </c>
      <c r="C79" s="5">
        <v>0.14217365177366803</v>
      </c>
      <c r="D79" s="5">
        <v>11.905433374288625</v>
      </c>
      <c r="E79" s="5">
        <v>1.9422151083556907</v>
      </c>
      <c r="F79" s="5">
        <v>0</v>
      </c>
      <c r="G79" s="5">
        <v>0.64697963211596299</v>
      </c>
      <c r="H79" s="5">
        <v>4.4753997469573009E-2</v>
      </c>
      <c r="I79" s="5">
        <v>2.8438257573850647</v>
      </c>
      <c r="J79" s="5">
        <v>5.4722453121467609</v>
      </c>
      <c r="K79" s="5">
        <v>6.6990441866816852E-2</v>
      </c>
      <c r="L79" s="5">
        <f t="shared" ref="L79:L95" si="6">SUM(B79:K79)</f>
        <v>100.00000000000001</v>
      </c>
      <c r="M79" s="5">
        <v>6.4418770000000194</v>
      </c>
      <c r="O79" s="5">
        <v>1.9422151083556907</v>
      </c>
      <c r="P79" s="5">
        <f t="shared" ref="P79:P95" si="7">PRODUCT(O79*1.111)</f>
        <v>2.1578009853831723</v>
      </c>
    </row>
    <row r="80" spans="1:16" x14ac:dyDescent="0.25">
      <c r="A80" t="s">
        <v>169</v>
      </c>
      <c r="B80" s="5">
        <v>76.726640354056457</v>
      </c>
      <c r="C80" s="5">
        <v>0.14172484949028374</v>
      </c>
      <c r="D80" s="5">
        <v>12.007760779137003</v>
      </c>
      <c r="E80" s="5">
        <v>2.0382212361743055</v>
      </c>
      <c r="F80" s="5">
        <v>1.1122027095798721E-2</v>
      </c>
      <c r="G80" s="5">
        <v>0.64008885855944642</v>
      </c>
      <c r="H80" s="5">
        <v>-1.5559754273539797E-3</v>
      </c>
      <c r="I80" s="5">
        <v>2.83961252545725</v>
      </c>
      <c r="J80" s="5">
        <v>5.5335388585040279</v>
      </c>
      <c r="K80" s="5">
        <v>6.2846486952783692E-2</v>
      </c>
      <c r="L80" s="5">
        <f t="shared" si="6"/>
        <v>100.00000000000001</v>
      </c>
      <c r="M80" s="5">
        <v>6.1681839999999966</v>
      </c>
      <c r="O80" s="5">
        <v>2.0382212361743055</v>
      </c>
      <c r="P80" s="5">
        <f t="shared" si="7"/>
        <v>2.2644637933896532</v>
      </c>
    </row>
    <row r="81" spans="1:16" x14ac:dyDescent="0.25">
      <c r="A81" t="s">
        <v>170</v>
      </c>
      <c r="B81" s="5">
        <v>76.323495743307674</v>
      </c>
      <c r="C81" s="5">
        <v>0.15491904640774656</v>
      </c>
      <c r="D81" s="5">
        <v>12.111470362092902</v>
      </c>
      <c r="E81" s="5">
        <v>1.9832016317547452</v>
      </c>
      <c r="F81" s="5">
        <v>4.4558280615926718E-2</v>
      </c>
      <c r="G81" s="5">
        <v>0.66137891892778777</v>
      </c>
      <c r="H81" s="5">
        <v>4.9238175736317287E-2</v>
      </c>
      <c r="I81" s="5">
        <v>2.4356804512529093</v>
      </c>
      <c r="J81" s="5">
        <v>6.1810590147904865</v>
      </c>
      <c r="K81" s="5">
        <v>5.4998375113513347E-2</v>
      </c>
      <c r="L81" s="5">
        <f t="shared" si="6"/>
        <v>100</v>
      </c>
      <c r="M81" s="5">
        <v>6.3226870000000019</v>
      </c>
      <c r="O81" s="5">
        <v>1.9832016317547452</v>
      </c>
      <c r="P81" s="5">
        <f t="shared" si="7"/>
        <v>2.2033370128795218</v>
      </c>
    </row>
    <row r="82" spans="1:16" x14ac:dyDescent="0.25">
      <c r="A82" t="s">
        <v>171</v>
      </c>
      <c r="B82" s="5">
        <v>76.989412411450047</v>
      </c>
      <c r="C82" s="5">
        <v>0.18185650595074454</v>
      </c>
      <c r="D82" s="5">
        <v>11.837351795407967</v>
      </c>
      <c r="E82" s="5">
        <v>1.9964949045262748</v>
      </c>
      <c r="F82" s="5">
        <v>5.6069065399907587E-3</v>
      </c>
      <c r="G82" s="5">
        <v>0.73200050321422183</v>
      </c>
      <c r="H82" s="5">
        <v>1.3964087221076811E-2</v>
      </c>
      <c r="I82" s="5">
        <v>2.7824609431528007</v>
      </c>
      <c r="J82" s="5">
        <v>5.4172880298722754</v>
      </c>
      <c r="K82" s="5">
        <v>4.3563912664614929E-2</v>
      </c>
      <c r="L82" s="5">
        <f t="shared" si="6"/>
        <v>100.00000000000003</v>
      </c>
      <c r="M82" s="5">
        <v>6.9183700000000101</v>
      </c>
      <c r="O82" s="5">
        <v>1.9964949045262748</v>
      </c>
      <c r="P82" s="5">
        <f t="shared" si="7"/>
        <v>2.2181058389286914</v>
      </c>
    </row>
    <row r="83" spans="1:16" x14ac:dyDescent="0.25">
      <c r="A83" t="s">
        <v>172</v>
      </c>
      <c r="B83" s="5">
        <v>76.795991968886497</v>
      </c>
      <c r="C83" s="5">
        <v>0.1283176760421389</v>
      </c>
      <c r="D83" s="5">
        <v>11.858593207913355</v>
      </c>
      <c r="E83" s="5">
        <v>2.0131795891107229</v>
      </c>
      <c r="F83" s="5">
        <v>6.6445601540890242E-2</v>
      </c>
      <c r="G83" s="5">
        <v>0.65731346076764297</v>
      </c>
      <c r="H83" s="5">
        <v>2.1425541637448531E-2</v>
      </c>
      <c r="I83" s="5">
        <v>2.4691528069608357</v>
      </c>
      <c r="J83" s="5">
        <v>5.9935063768496502</v>
      </c>
      <c r="K83" s="5">
        <v>-3.9262297092050695E-3</v>
      </c>
      <c r="L83" s="5">
        <f t="shared" si="6"/>
        <v>99.999999999999986</v>
      </c>
      <c r="M83" s="5">
        <v>5.7620089999999919</v>
      </c>
      <c r="O83" s="5">
        <v>2.0131795891107229</v>
      </c>
      <c r="P83" s="5">
        <f t="shared" si="7"/>
        <v>2.2366425235020131</v>
      </c>
    </row>
    <row r="84" spans="1:16" x14ac:dyDescent="0.25">
      <c r="A84" t="s">
        <v>173</v>
      </c>
      <c r="B84" s="5">
        <v>76.898341448266891</v>
      </c>
      <c r="C84" s="5">
        <v>0.2202429473811659</v>
      </c>
      <c r="D84" s="5">
        <v>11.8982560827834</v>
      </c>
      <c r="E84" s="5">
        <v>1.8879481738759303</v>
      </c>
      <c r="F84" s="5">
        <v>1.6769979609324279E-2</v>
      </c>
      <c r="G84" s="5">
        <v>0.70301635347745262</v>
      </c>
      <c r="H84" s="5">
        <v>2.7780734567736085E-2</v>
      </c>
      <c r="I84" s="5">
        <v>2.479047915013938</v>
      </c>
      <c r="J84" s="5">
        <v>5.8251927830028052</v>
      </c>
      <c r="K84" s="5">
        <v>4.3403582021373684E-2</v>
      </c>
      <c r="L84" s="5">
        <f t="shared" si="6"/>
        <v>100.00000000000001</v>
      </c>
      <c r="M84" s="5">
        <v>6.6367380000000225</v>
      </c>
      <c r="O84" s="5">
        <v>1.8879481738759303</v>
      </c>
      <c r="P84" s="5">
        <f t="shared" si="7"/>
        <v>2.0975104211761586</v>
      </c>
    </row>
    <row r="85" spans="1:16" x14ac:dyDescent="0.25">
      <c r="A85" t="s">
        <v>174</v>
      </c>
      <c r="B85" s="5">
        <v>76.590281831883544</v>
      </c>
      <c r="C85" s="5">
        <v>0.18101518018720575</v>
      </c>
      <c r="D85" s="5">
        <v>12.166373130897608</v>
      </c>
      <c r="E85" s="5">
        <v>2.1363783252992734</v>
      </c>
      <c r="F85" s="5">
        <v>0</v>
      </c>
      <c r="G85" s="5">
        <v>0.77308348148286898</v>
      </c>
      <c r="H85" s="5">
        <v>2.4716756104769741E-2</v>
      </c>
      <c r="I85" s="5">
        <v>2.6711574924165813</v>
      </c>
      <c r="J85" s="5">
        <v>5.4333435019282383</v>
      </c>
      <c r="K85" s="5">
        <v>2.3650299799907341E-2</v>
      </c>
      <c r="L85" s="5">
        <f t="shared" si="6"/>
        <v>100</v>
      </c>
      <c r="M85" s="5">
        <v>6.5128130000000084</v>
      </c>
      <c r="O85" s="5">
        <v>2.1363783252992734</v>
      </c>
      <c r="P85" s="5">
        <f t="shared" si="7"/>
        <v>2.3735163194074929</v>
      </c>
    </row>
    <row r="86" spans="1:16" x14ac:dyDescent="0.25">
      <c r="A86" t="s">
        <v>175</v>
      </c>
      <c r="B86" s="5">
        <v>76.613676368915435</v>
      </c>
      <c r="C86" s="5">
        <v>2.6153072081028277E-2</v>
      </c>
      <c r="D86" s="5">
        <v>11.980341542654148</v>
      </c>
      <c r="E86" s="5">
        <v>1.8456587321238314</v>
      </c>
      <c r="F86" s="5">
        <v>5.6392696740574519E-3</v>
      </c>
      <c r="G86" s="5">
        <v>0.66508805294408724</v>
      </c>
      <c r="H86" s="5">
        <v>3.4199755595629898E-2</v>
      </c>
      <c r="I86" s="5">
        <v>2.2992314914798571</v>
      </c>
      <c r="J86" s="5">
        <v>6.4703677124743963</v>
      </c>
      <c r="K86" s="5">
        <v>5.9644002057539246E-2</v>
      </c>
      <c r="L86" s="5">
        <f t="shared" si="6"/>
        <v>100.00000000000003</v>
      </c>
      <c r="M86" s="5">
        <v>7.4525550000000038</v>
      </c>
      <c r="O86" s="5">
        <v>1.8456587321238314</v>
      </c>
      <c r="P86" s="5">
        <f t="shared" si="7"/>
        <v>2.0505268513895767</v>
      </c>
    </row>
    <row r="87" spans="1:16" x14ac:dyDescent="0.25">
      <c r="A87" t="s">
        <v>176</v>
      </c>
      <c r="B87" s="5">
        <v>76.58656334171873</v>
      </c>
      <c r="C87" s="5">
        <v>0.13010482897018216</v>
      </c>
      <c r="D87" s="5">
        <v>12.227179069742993</v>
      </c>
      <c r="E87" s="5">
        <v>1.9947563618984618</v>
      </c>
      <c r="F87" s="13" t="s">
        <v>193</v>
      </c>
      <c r="G87" s="5">
        <v>0.72579878187862323</v>
      </c>
      <c r="H87" s="5">
        <v>1.8635744901657762E-2</v>
      </c>
      <c r="I87" s="5">
        <v>2.7553465301162943</v>
      </c>
      <c r="J87" s="5">
        <v>5.5308781973200656</v>
      </c>
      <c r="K87" s="5">
        <v>4.7586783473765472E-2</v>
      </c>
      <c r="L87" s="5">
        <f t="shared" si="6"/>
        <v>100.01684964002077</v>
      </c>
      <c r="M87" s="5">
        <v>7.0603289999999959</v>
      </c>
      <c r="O87" s="5">
        <v>1.9947563618984618</v>
      </c>
      <c r="P87" s="5">
        <f t="shared" si="7"/>
        <v>2.2161743180691911</v>
      </c>
    </row>
    <row r="88" spans="1:16" x14ac:dyDescent="0.25">
      <c r="A88" t="s">
        <v>177</v>
      </c>
      <c r="B88" s="5">
        <v>77.04697098474756</v>
      </c>
      <c r="C88" s="5">
        <v>0.24548822700895578</v>
      </c>
      <c r="D88" s="5">
        <v>12.01192595169897</v>
      </c>
      <c r="E88" s="5">
        <v>1.9141933361555457</v>
      </c>
      <c r="F88" s="5">
        <v>2.2312060294215733E-2</v>
      </c>
      <c r="G88" s="5">
        <v>0.67858325800702279</v>
      </c>
      <c r="H88" s="5">
        <v>1.8517695747270663E-2</v>
      </c>
      <c r="I88" s="5">
        <v>2.8663426914052827</v>
      </c>
      <c r="J88" s="5">
        <v>5.1523004075025716</v>
      </c>
      <c r="K88" s="5">
        <v>4.3365387432615837E-2</v>
      </c>
      <c r="L88" s="5">
        <f t="shared" si="6"/>
        <v>100.00000000000001</v>
      </c>
      <c r="M88" s="5">
        <v>6.4138420000000025</v>
      </c>
      <c r="O88" s="5">
        <v>1.9141933361555457</v>
      </c>
      <c r="P88" s="5">
        <f t="shared" si="7"/>
        <v>2.1266687964688114</v>
      </c>
    </row>
    <row r="89" spans="1:16" x14ac:dyDescent="0.25">
      <c r="A89" t="s">
        <v>178</v>
      </c>
      <c r="B89" s="5">
        <v>76.457894218423107</v>
      </c>
      <c r="C89" s="5">
        <v>0.1541094980139272</v>
      </c>
      <c r="D89" s="5">
        <v>12.039383418126146</v>
      </c>
      <c r="E89" s="5">
        <v>1.8450081330881978</v>
      </c>
      <c r="F89" s="13" t="s">
        <v>193</v>
      </c>
      <c r="G89" s="5">
        <v>0.70458469045290906</v>
      </c>
      <c r="H89" s="5">
        <v>3.6645292403617413E-2</v>
      </c>
      <c r="I89" s="5">
        <v>2.2746905270783784</v>
      </c>
      <c r="J89" s="5">
        <v>6.4401958027494768</v>
      </c>
      <c r="K89" s="5">
        <v>5.8566044539543179E-2</v>
      </c>
      <c r="L89" s="5">
        <f t="shared" si="6"/>
        <v>100.0110776248753</v>
      </c>
      <c r="M89" s="5">
        <v>5.7559709999999882</v>
      </c>
      <c r="O89" s="5">
        <v>1.8450081330881978</v>
      </c>
      <c r="P89" s="5">
        <f t="shared" si="7"/>
        <v>2.0498040358609879</v>
      </c>
    </row>
    <row r="90" spans="1:16" x14ac:dyDescent="0.25">
      <c r="A90" t="s">
        <v>179</v>
      </c>
      <c r="B90" s="5">
        <v>76.580496773192095</v>
      </c>
      <c r="C90" s="5">
        <v>0.11624394693830846</v>
      </c>
      <c r="D90" s="5">
        <v>12.059504477668433</v>
      </c>
      <c r="E90" s="5">
        <v>2.0029041068233182</v>
      </c>
      <c r="F90" s="5">
        <v>4.4583266609023703E-2</v>
      </c>
      <c r="G90" s="5">
        <v>0.64687602816580769</v>
      </c>
      <c r="H90" s="5">
        <v>3.2320305052756688E-2</v>
      </c>
      <c r="I90" s="5">
        <v>2.4037519322281375</v>
      </c>
      <c r="J90" s="5">
        <v>6.0740001483688051</v>
      </c>
      <c r="K90" s="5">
        <v>3.9319014953315627E-2</v>
      </c>
      <c r="L90" s="5">
        <f t="shared" si="6"/>
        <v>100.00000000000001</v>
      </c>
      <c r="M90" s="5">
        <v>6.3684580000000039</v>
      </c>
      <c r="O90" s="5">
        <v>2.0029041068233182</v>
      </c>
      <c r="P90" s="5">
        <f t="shared" si="7"/>
        <v>2.2252264626807063</v>
      </c>
    </row>
    <row r="91" spans="1:16" x14ac:dyDescent="0.25">
      <c r="A91" t="s">
        <v>180</v>
      </c>
      <c r="B91" s="5">
        <v>76.819383344806795</v>
      </c>
      <c r="C91" s="5"/>
      <c r="D91" s="5">
        <v>11.975838267995233</v>
      </c>
      <c r="E91" s="5">
        <v>2.0593251459521493</v>
      </c>
      <c r="F91" s="13" t="s">
        <v>193</v>
      </c>
      <c r="G91" s="5">
        <v>0.71570780235086529</v>
      </c>
      <c r="H91" s="5">
        <v>4.1606399732773469E-2</v>
      </c>
      <c r="I91" s="5">
        <v>2.2958570252419865</v>
      </c>
      <c r="J91" s="5">
        <v>6.1432231416461196</v>
      </c>
      <c r="K91" s="5">
        <v>8.27899049183171E-2</v>
      </c>
      <c r="L91" s="5">
        <f t="shared" si="6"/>
        <v>100.13373103264422</v>
      </c>
      <c r="M91" s="5">
        <v>6.5960999999999927</v>
      </c>
      <c r="O91" s="5">
        <v>2.0593251459521493</v>
      </c>
      <c r="P91" s="5">
        <f t="shared" si="7"/>
        <v>2.2879102371528379</v>
      </c>
    </row>
    <row r="92" spans="1:16" x14ac:dyDescent="0.25">
      <c r="A92" t="s">
        <v>181</v>
      </c>
      <c r="B92" s="5">
        <v>76.309167387448738</v>
      </c>
      <c r="C92" s="5">
        <v>0.12933539639619734</v>
      </c>
      <c r="D92" s="5">
        <v>12.355851518600991</v>
      </c>
      <c r="E92" s="5">
        <v>1.9872535538729312</v>
      </c>
      <c r="F92" s="5">
        <v>4.4648093382124256E-2</v>
      </c>
      <c r="G92" s="5">
        <v>0.70936699949816751</v>
      </c>
      <c r="H92" s="5">
        <v>3.700690853384081E-2</v>
      </c>
      <c r="I92" s="5">
        <v>2.5217621350925117</v>
      </c>
      <c r="J92" s="5">
        <v>5.8465225239432526</v>
      </c>
      <c r="K92" s="5">
        <v>5.9085483231246572E-2</v>
      </c>
      <c r="L92" s="5">
        <f t="shared" si="6"/>
        <v>100</v>
      </c>
      <c r="M92" s="5">
        <v>6.5066460000000035</v>
      </c>
      <c r="O92" s="5">
        <v>1.9872535538729312</v>
      </c>
      <c r="P92" s="5">
        <f t="shared" si="7"/>
        <v>2.2078386983528264</v>
      </c>
    </row>
    <row r="93" spans="1:16" x14ac:dyDescent="0.25">
      <c r="A93" t="s">
        <v>182</v>
      </c>
      <c r="B93" s="5">
        <v>76.769720281719316</v>
      </c>
      <c r="C93" s="5">
        <v>7.7708028045166855E-2</v>
      </c>
      <c r="D93" s="5">
        <v>12.185367388066599</v>
      </c>
      <c r="E93" s="5">
        <v>1.8712944525176558</v>
      </c>
      <c r="F93" s="5">
        <v>1.1177468108617156E-2</v>
      </c>
      <c r="G93" s="5">
        <v>0.63849573548543148</v>
      </c>
      <c r="H93" s="5">
        <v>3.0885785440362808E-2</v>
      </c>
      <c r="I93" s="5">
        <v>2.7528583644559088</v>
      </c>
      <c r="J93" s="5">
        <v>5.6269665625613285</v>
      </c>
      <c r="K93" s="5">
        <v>3.5525933599629744E-2</v>
      </c>
      <c r="L93" s="5">
        <f t="shared" si="6"/>
        <v>100.00000000000001</v>
      </c>
      <c r="M93" s="5">
        <v>6.5978100000000239</v>
      </c>
      <c r="O93" s="5">
        <v>1.8712944525176558</v>
      </c>
      <c r="P93" s="5">
        <f t="shared" si="7"/>
        <v>2.0790081367471154</v>
      </c>
    </row>
    <row r="94" spans="1:16" x14ac:dyDescent="0.25">
      <c r="A94" t="s">
        <v>183</v>
      </c>
      <c r="B94" s="5">
        <v>76.850086451128888</v>
      </c>
      <c r="C94" s="5">
        <v>0.17979952482047346</v>
      </c>
      <c r="D94" s="5">
        <v>11.977747396140947</v>
      </c>
      <c r="E94" s="5">
        <v>2.0385869638190171</v>
      </c>
      <c r="F94" s="5">
        <v>2.2173656548777114E-2</v>
      </c>
      <c r="G94" s="5">
        <v>0.6503050986365484</v>
      </c>
      <c r="H94" s="5">
        <v>1.9930159249217028E-2</v>
      </c>
      <c r="I94" s="5">
        <v>2.629087775302188</v>
      </c>
      <c r="J94" s="5">
        <v>5.636213343676082</v>
      </c>
      <c r="K94" s="5">
        <v>-3.9303693221459865E-3</v>
      </c>
      <c r="L94" s="5">
        <f t="shared" si="6"/>
        <v>99.999999999999957</v>
      </c>
      <c r="M94" s="5">
        <v>5.8612639999999914</v>
      </c>
      <c r="O94" s="5">
        <v>2.0385869638190171</v>
      </c>
      <c r="P94" s="5">
        <f t="shared" si="7"/>
        <v>2.2648701168029279</v>
      </c>
    </row>
    <row r="95" spans="1:16" x14ac:dyDescent="0.25">
      <c r="A95" t="s">
        <v>184</v>
      </c>
      <c r="B95" s="5">
        <v>76.608418012513695</v>
      </c>
      <c r="C95" s="5">
        <v>0.20521867467032792</v>
      </c>
      <c r="D95" s="5">
        <v>12.075442148296519</v>
      </c>
      <c r="E95" s="5">
        <v>1.8947137165976684</v>
      </c>
      <c r="F95" s="13" t="s">
        <v>193</v>
      </c>
      <c r="G95" s="5">
        <v>0.75951334778266022</v>
      </c>
      <c r="H95" s="5">
        <v>3.2149992461995437E-2</v>
      </c>
      <c r="I95" s="5">
        <v>2.8113957321744012</v>
      </c>
      <c r="J95" s="5">
        <v>5.6196630015646978</v>
      </c>
      <c r="K95" s="5">
        <v>1.5628527474351062E-2</v>
      </c>
      <c r="L95" s="5">
        <f t="shared" si="6"/>
        <v>100.02214315353632</v>
      </c>
      <c r="M95" s="5">
        <v>5.704488000000012</v>
      </c>
      <c r="O95" s="5">
        <v>1.8947137165976684</v>
      </c>
      <c r="P95" s="5">
        <f t="shared" si="7"/>
        <v>2.1050269391400094</v>
      </c>
    </row>
    <row r="96" spans="1:16" x14ac:dyDescent="0.25">
      <c r="A96" s="1" t="s">
        <v>41</v>
      </c>
      <c r="B96" s="6">
        <f>AVERAGE(B78:B95)</f>
        <v>76.712036673857526</v>
      </c>
      <c r="C96" s="6">
        <f t="shared" ref="C96:M96" si="8">AVERAGE(C78:C95)</f>
        <v>0.14813438817941596</v>
      </c>
      <c r="D96" s="6">
        <f t="shared" si="8"/>
        <v>12.048525504924237</v>
      </c>
      <c r="E96" s="6">
        <f t="shared" si="8"/>
        <v>1.9632973281716464</v>
      </c>
      <c r="F96" s="6">
        <f t="shared" si="8"/>
        <v>2.1474353579585381E-2</v>
      </c>
      <c r="G96" s="6">
        <f t="shared" si="8"/>
        <v>0.68890107251965249</v>
      </c>
      <c r="H96" s="6">
        <f t="shared" si="8"/>
        <v>2.8252357198145936E-2</v>
      </c>
      <c r="I96" s="6">
        <f t="shared" si="8"/>
        <v>2.6042063268181135</v>
      </c>
      <c r="J96" s="6">
        <f t="shared" si="8"/>
        <v>5.7661191803658625</v>
      </c>
      <c r="K96" s="6">
        <f t="shared" si="8"/>
        <v>4.2265772917741612E-2</v>
      </c>
      <c r="L96" s="6"/>
      <c r="M96" s="6">
        <f t="shared" si="8"/>
        <v>6.441002333333337</v>
      </c>
      <c r="P96" s="6">
        <f>AVERAGE(P78:P95)</f>
        <v>2.1812233315986993</v>
      </c>
    </row>
    <row r="97" spans="1:16" x14ac:dyDescent="0.25">
      <c r="A97" s="1" t="s">
        <v>42</v>
      </c>
      <c r="B97" s="6">
        <f>STDEV(B78:B95)</f>
        <v>0.2172159217860187</v>
      </c>
      <c r="C97" s="6">
        <f t="shared" ref="C97:M97" si="9">STDEV(C78:C95)</f>
        <v>5.3151840299837078E-2</v>
      </c>
      <c r="D97" s="6">
        <f t="shared" si="9"/>
        <v>0.13898250951705859</v>
      </c>
      <c r="E97" s="6">
        <f t="shared" si="9"/>
        <v>8.1449640180347088E-2</v>
      </c>
      <c r="F97" s="6">
        <f t="shared" si="9"/>
        <v>2.0642603710392639E-2</v>
      </c>
      <c r="G97" s="6">
        <f t="shared" si="9"/>
        <v>4.1479648977686003E-2</v>
      </c>
      <c r="H97" s="6">
        <f t="shared" si="9"/>
        <v>1.2185865281571366E-2</v>
      </c>
      <c r="I97" s="6">
        <f t="shared" si="9"/>
        <v>0.20749429051248999</v>
      </c>
      <c r="J97" s="6">
        <f t="shared" si="9"/>
        <v>0.37749924738020851</v>
      </c>
      <c r="K97" s="6">
        <f t="shared" si="9"/>
        <v>2.3278890151366336E-2</v>
      </c>
      <c r="L97" s="6"/>
      <c r="M97" s="6">
        <f t="shared" si="9"/>
        <v>0.47329820299816994</v>
      </c>
      <c r="P97" s="6">
        <f>STDEV(P78:P95)</f>
        <v>9.0490550240365591E-2</v>
      </c>
    </row>
    <row r="98" spans="1:16" x14ac:dyDescent="0.25">
      <c r="A98" s="1"/>
      <c r="B98" s="2"/>
      <c r="C98" s="2"/>
      <c r="D98" s="2"/>
      <c r="E98" s="2"/>
      <c r="F98" s="2"/>
      <c r="G98" s="2"/>
      <c r="H98" s="2"/>
      <c r="I98" s="2"/>
      <c r="J98" s="2"/>
      <c r="K98" s="2"/>
      <c r="L98" s="2"/>
      <c r="M98" s="3"/>
      <c r="P98" s="5"/>
    </row>
    <row r="99" spans="1:16" x14ac:dyDescent="0.25">
      <c r="A99" s="17" t="s">
        <v>197</v>
      </c>
      <c r="B99" s="17"/>
      <c r="C99" s="17"/>
      <c r="D99" s="18"/>
      <c r="E99" s="18"/>
      <c r="F99" s="18"/>
      <c r="G99" s="18"/>
      <c r="H99" s="18"/>
      <c r="I99" s="18"/>
      <c r="J99" s="18"/>
      <c r="K99" s="18"/>
      <c r="L99" s="18"/>
      <c r="M99" s="18"/>
      <c r="P99" s="5"/>
    </row>
    <row r="100" spans="1:16" x14ac:dyDescent="0.25">
      <c r="A100" s="4" t="s">
        <v>13</v>
      </c>
      <c r="B100" s="5">
        <v>76.410896060378633</v>
      </c>
      <c r="C100" s="5">
        <v>0.29597370062260181</v>
      </c>
      <c r="D100" s="5">
        <v>11.860089003519972</v>
      </c>
      <c r="E100" s="5">
        <v>1.8498356288912614</v>
      </c>
      <c r="F100" s="5">
        <v>2.8540321131465176E-2</v>
      </c>
      <c r="G100" s="5">
        <v>0.62154477130746377</v>
      </c>
      <c r="H100" s="5">
        <v>4.4396055093390271E-2</v>
      </c>
      <c r="I100" s="5">
        <v>1.7177045125418855</v>
      </c>
      <c r="J100" s="5">
        <v>7.1477648700358332</v>
      </c>
      <c r="K100" s="5">
        <v>2.3255076477490141E-2</v>
      </c>
      <c r="L100" s="5">
        <v>99.999999999999986</v>
      </c>
      <c r="M100" s="5">
        <v>5.3969999999999914</v>
      </c>
      <c r="O100" s="5">
        <v>1.8498356288912614</v>
      </c>
      <c r="P100" s="5">
        <f>PRODUCT(O100*1.111)</f>
        <v>2.0551673836981914</v>
      </c>
    </row>
    <row r="101" spans="1:16" x14ac:dyDescent="0.25">
      <c r="A101" s="4" t="s">
        <v>14</v>
      </c>
      <c r="B101" s="5">
        <v>76.479754080983682</v>
      </c>
      <c r="C101" s="5">
        <v>0.24909900360398562</v>
      </c>
      <c r="D101" s="5">
        <v>11.866652533389868</v>
      </c>
      <c r="E101" s="5">
        <v>1.8231927072291714</v>
      </c>
      <c r="F101" s="5">
        <v>1.165995336018656E-2</v>
      </c>
      <c r="G101" s="5">
        <v>0.57557769768920941</v>
      </c>
      <c r="H101" s="5">
        <v>4.0279838880644486E-2</v>
      </c>
      <c r="I101" s="5">
        <v>1.9906720373118512</v>
      </c>
      <c r="J101" s="5">
        <v>6.941912232351072</v>
      </c>
      <c r="K101" s="5">
        <v>2.11999152003392E-2</v>
      </c>
      <c r="L101" s="5">
        <v>100</v>
      </c>
      <c r="M101" s="5">
        <v>5.6600000000000108</v>
      </c>
      <c r="O101" s="5">
        <v>1.8231927072291714</v>
      </c>
      <c r="P101" s="5">
        <f t="shared" ref="P101:P127" si="10">PRODUCT(O101*1.111)</f>
        <v>2.0255670977316096</v>
      </c>
    </row>
    <row r="102" spans="1:16" x14ac:dyDescent="0.25">
      <c r="A102" s="4" t="s">
        <v>15</v>
      </c>
      <c r="B102" s="5">
        <v>76.424369882463466</v>
      </c>
      <c r="C102" s="5">
        <v>0.35015426003223982</v>
      </c>
      <c r="D102" s="5">
        <v>12.089929862393644</v>
      </c>
      <c r="E102" s="5">
        <v>2.0496834733594524</v>
      </c>
      <c r="F102" s="5">
        <v>5.337717378540241E-2</v>
      </c>
      <c r="G102" s="5">
        <v>0.59035154206655061</v>
      </c>
      <c r="H102" s="5">
        <v>4.3769282504029977E-2</v>
      </c>
      <c r="I102" s="5">
        <v>2.128681690561848</v>
      </c>
      <c r="J102" s="5">
        <v>6.2440617894163744</v>
      </c>
      <c r="K102" s="5">
        <v>2.5621043416993155E-2</v>
      </c>
      <c r="L102" s="5">
        <v>100</v>
      </c>
      <c r="M102" s="5">
        <v>6.3269999999999982</v>
      </c>
      <c r="O102" s="5">
        <v>2.0496834733594524</v>
      </c>
      <c r="P102" s="5">
        <f t="shared" si="10"/>
        <v>2.2771983389023518</v>
      </c>
    </row>
    <row r="103" spans="1:16" x14ac:dyDescent="0.25">
      <c r="A103" s="4" t="s">
        <v>16</v>
      </c>
      <c r="B103" s="5">
        <v>76.602815944275719</v>
      </c>
      <c r="C103" s="5">
        <v>0.32704028541697627</v>
      </c>
      <c r="D103" s="5">
        <v>11.939094055936629</v>
      </c>
      <c r="E103" s="5">
        <v>1.9537471596338845</v>
      </c>
      <c r="F103" s="5">
        <v>4.8843678990847107E-2</v>
      </c>
      <c r="G103" s="5">
        <v>0.61266962560258209</v>
      </c>
      <c r="H103" s="5">
        <v>6.5832784726793936E-2</v>
      </c>
      <c r="I103" s="5">
        <v>2.3264456667162174</v>
      </c>
      <c r="J103" s="5">
        <v>6.1235107987003321</v>
      </c>
      <c r="K103" s="5">
        <v>0</v>
      </c>
      <c r="L103" s="5">
        <v>99.999999999999972</v>
      </c>
      <c r="M103" s="5">
        <v>5.8219999999999743</v>
      </c>
      <c r="O103" s="5">
        <v>1.9537471596338845</v>
      </c>
      <c r="P103" s="5">
        <f t="shared" si="10"/>
        <v>2.1706130943532456</v>
      </c>
    </row>
    <row r="104" spans="1:16" x14ac:dyDescent="0.25">
      <c r="A104" s="4" t="s">
        <v>17</v>
      </c>
      <c r="B104" s="5">
        <v>76.024120774336509</v>
      </c>
      <c r="C104" s="5">
        <v>0.30790211056775441</v>
      </c>
      <c r="D104" s="5">
        <v>12.066779599620716</v>
      </c>
      <c r="E104" s="5">
        <v>2.1308104537560864</v>
      </c>
      <c r="F104" s="5">
        <v>5.3270261343902146E-3</v>
      </c>
      <c r="G104" s="5">
        <v>0.63498151521931356</v>
      </c>
      <c r="H104" s="5">
        <v>4.5812424755755851E-2</v>
      </c>
      <c r="I104" s="5">
        <v>1.2007116906915545</v>
      </c>
      <c r="J104" s="5">
        <v>7.5388073853890321</v>
      </c>
      <c r="K104" s="5">
        <v>4.4747019528877809E-2</v>
      </c>
      <c r="L104" s="5">
        <v>100</v>
      </c>
      <c r="M104" s="5">
        <v>6.1389999999999958</v>
      </c>
      <c r="O104" s="5">
        <v>2.1308104537560864</v>
      </c>
      <c r="P104" s="5">
        <f t="shared" si="10"/>
        <v>2.3673304141230118</v>
      </c>
    </row>
    <row r="105" spans="1:16" x14ac:dyDescent="0.25">
      <c r="A105" s="4" t="s">
        <v>18</v>
      </c>
      <c r="B105" s="5">
        <v>76.33322449151558</v>
      </c>
      <c r="C105" s="5">
        <v>0.27070013377010493</v>
      </c>
      <c r="D105" s="5">
        <v>11.877100032652542</v>
      </c>
      <c r="E105" s="5">
        <v>1.8854211651692137</v>
      </c>
      <c r="F105" s="5">
        <v>2.3172774097051783E-2</v>
      </c>
      <c r="G105" s="5">
        <v>0.61829174522588171</v>
      </c>
      <c r="H105" s="5">
        <v>5.2665395675117695E-2</v>
      </c>
      <c r="I105" s="5">
        <v>1.485164158038319</v>
      </c>
      <c r="J105" s="5">
        <v>7.4468869484616427</v>
      </c>
      <c r="K105" s="5">
        <v>7.3731553945164778E-3</v>
      </c>
      <c r="L105" s="5">
        <v>99.999999999999972</v>
      </c>
      <c r="M105" s="5">
        <v>5.0609999999999786</v>
      </c>
      <c r="O105" s="5">
        <v>1.8854211651692137</v>
      </c>
      <c r="P105" s="5">
        <f t="shared" si="10"/>
        <v>2.0947029145029963</v>
      </c>
    </row>
    <row r="106" spans="1:16" x14ac:dyDescent="0.25">
      <c r="A106" s="4" t="s">
        <v>19</v>
      </c>
      <c r="B106" s="5">
        <v>76.377419218227246</v>
      </c>
      <c r="C106" s="5">
        <v>0.32503282090373947</v>
      </c>
      <c r="D106" s="5">
        <v>11.990217253207978</v>
      </c>
      <c r="E106" s="5">
        <v>2.0116037775801465</v>
      </c>
      <c r="F106" s="5">
        <v>3.4938381400076234E-2</v>
      </c>
      <c r="G106" s="5">
        <v>0.6214796933892347</v>
      </c>
      <c r="H106" s="5">
        <v>4.2349553212213613E-2</v>
      </c>
      <c r="I106" s="5">
        <v>2.4541566086477786</v>
      </c>
      <c r="J106" s="5">
        <v>6.1311565662982259</v>
      </c>
      <c r="K106" s="5">
        <v>1.1646127133358743E-2</v>
      </c>
      <c r="L106" s="5">
        <v>100.00000000000001</v>
      </c>
      <c r="M106" s="5">
        <v>5.5480000000000018</v>
      </c>
      <c r="O106" s="5">
        <v>2.0116037775801465</v>
      </c>
      <c r="P106" s="5">
        <f t="shared" si="10"/>
        <v>2.2348917968915427</v>
      </c>
    </row>
    <row r="107" spans="1:16" x14ac:dyDescent="0.25">
      <c r="A107" s="4" t="s">
        <v>20</v>
      </c>
      <c r="B107" s="5">
        <v>76.389586785695187</v>
      </c>
      <c r="C107" s="5">
        <v>0.29935318330036886</v>
      </c>
      <c r="D107" s="5">
        <v>12.007270005880152</v>
      </c>
      <c r="E107" s="5">
        <v>1.8495750253915648</v>
      </c>
      <c r="F107" s="5">
        <v>1.9244133212166573E-2</v>
      </c>
      <c r="G107" s="5">
        <v>0.62971080344256158</v>
      </c>
      <c r="H107" s="5">
        <v>4.4902977495055334E-2</v>
      </c>
      <c r="I107" s="5">
        <v>1.7458705297482229</v>
      </c>
      <c r="J107" s="5">
        <v>6.9984497781579096</v>
      </c>
      <c r="K107" s="5">
        <v>1.6036777676805475E-2</v>
      </c>
      <c r="L107" s="5">
        <v>99.999999999999986</v>
      </c>
      <c r="M107" s="5">
        <v>6.4650000000000034</v>
      </c>
      <c r="O107" s="5">
        <v>1.8495750253915648</v>
      </c>
      <c r="P107" s="5">
        <f t="shared" si="10"/>
        <v>2.0548778532100287</v>
      </c>
    </row>
    <row r="108" spans="1:16" x14ac:dyDescent="0.25">
      <c r="A108" s="4" t="s">
        <v>21</v>
      </c>
      <c r="B108" s="5">
        <v>76.873383637892317</v>
      </c>
      <c r="C108" s="5">
        <v>0.28096763550834924</v>
      </c>
      <c r="D108" s="5">
        <v>11.958152850650801</v>
      </c>
      <c r="E108" s="5">
        <v>1.8411894296569853</v>
      </c>
      <c r="F108" s="5">
        <v>3.5120954438543656E-2</v>
      </c>
      <c r="G108" s="5">
        <v>0.60131331084173223</v>
      </c>
      <c r="H108" s="5">
        <v>2.12854269324507E-2</v>
      </c>
      <c r="I108" s="5">
        <v>2.1253498792052019</v>
      </c>
      <c r="J108" s="5">
        <v>6.2259873777418289</v>
      </c>
      <c r="K108" s="5">
        <v>3.7249497131788725E-2</v>
      </c>
      <c r="L108" s="5">
        <v>99.999999999999986</v>
      </c>
      <c r="M108" s="5">
        <v>6.0390000000000015</v>
      </c>
      <c r="O108" s="5">
        <v>1.8411894296569853</v>
      </c>
      <c r="P108" s="5">
        <f t="shared" si="10"/>
        <v>2.0455614563489108</v>
      </c>
    </row>
    <row r="109" spans="1:16" x14ac:dyDescent="0.25">
      <c r="A109" s="4" t="s">
        <v>22</v>
      </c>
      <c r="B109" s="5">
        <v>76.551505546751187</v>
      </c>
      <c r="C109" s="5">
        <v>0.29899630216587431</v>
      </c>
      <c r="D109" s="5">
        <v>11.894347596407817</v>
      </c>
      <c r="E109" s="5">
        <v>1.8489170628631799</v>
      </c>
      <c r="F109" s="5">
        <v>2.0073956682514525E-2</v>
      </c>
      <c r="G109" s="5">
        <v>0.56101426307448488</v>
      </c>
      <c r="H109" s="5">
        <v>9.5087163232963554E-3</v>
      </c>
      <c r="I109" s="5">
        <v>1.1833069202324353</v>
      </c>
      <c r="J109" s="5">
        <v>7.6016904384574744</v>
      </c>
      <c r="K109" s="5">
        <v>3.0639197041732701E-2</v>
      </c>
      <c r="L109" s="5">
        <v>100</v>
      </c>
      <c r="M109" s="5">
        <v>5.3499999999999943</v>
      </c>
      <c r="O109" s="5">
        <v>1.8489170628631799</v>
      </c>
      <c r="P109" s="5">
        <f t="shared" si="10"/>
        <v>2.0541468568409931</v>
      </c>
    </row>
    <row r="110" spans="1:16" x14ac:dyDescent="0.25">
      <c r="A110" s="4" t="s">
        <v>23</v>
      </c>
      <c r="B110" s="5">
        <v>76.395869118052474</v>
      </c>
      <c r="C110" s="5">
        <v>0.35201560743898047</v>
      </c>
      <c r="D110" s="5">
        <v>12.068197722501433</v>
      </c>
      <c r="E110" s="5">
        <v>2.0357529104904892</v>
      </c>
      <c r="F110" s="5">
        <v>8.8003901859745118E-2</v>
      </c>
      <c r="G110" s="5">
        <v>0.63829336047670548</v>
      </c>
      <c r="H110" s="5">
        <v>4.0290943020124273E-2</v>
      </c>
      <c r="I110" s="5">
        <v>2.4524460843565117</v>
      </c>
      <c r="J110" s="5">
        <v>5.9111054562419154</v>
      </c>
      <c r="K110" s="5">
        <v>1.8024895561634544E-2</v>
      </c>
      <c r="L110" s="5">
        <v>100.00000000000003</v>
      </c>
      <c r="M110" s="5">
        <v>5.686000000000007</v>
      </c>
      <c r="O110" s="5">
        <v>2.0357529104904892</v>
      </c>
      <c r="P110" s="5">
        <f t="shared" si="10"/>
        <v>2.2617214835549335</v>
      </c>
    </row>
    <row r="111" spans="1:16" x14ac:dyDescent="0.25">
      <c r="A111" s="4" t="s">
        <v>24</v>
      </c>
      <c r="B111" s="5">
        <v>76.52144467137218</v>
      </c>
      <c r="C111" s="5">
        <v>0.31640546460809105</v>
      </c>
      <c r="D111" s="5">
        <v>11.793775595508945</v>
      </c>
      <c r="E111" s="5">
        <v>2.0211854093694108</v>
      </c>
      <c r="F111" s="5">
        <v>3.1746367686430544E-3</v>
      </c>
      <c r="G111" s="5">
        <v>0.69418724007661448</v>
      </c>
      <c r="H111" s="5">
        <v>5.8201674091789321E-2</v>
      </c>
      <c r="I111" s="5">
        <v>2.1270066349908459</v>
      </c>
      <c r="J111" s="5">
        <v>6.4254648197335413</v>
      </c>
      <c r="K111" s="5">
        <v>3.9153853479931E-2</v>
      </c>
      <c r="L111" s="5">
        <v>100</v>
      </c>
      <c r="M111" s="5">
        <v>5.5009999999999906</v>
      </c>
      <c r="O111" s="5">
        <v>2.0211854093694108</v>
      </c>
      <c r="P111" s="5">
        <f t="shared" si="10"/>
        <v>2.2455369898094153</v>
      </c>
    </row>
    <row r="112" spans="1:16" x14ac:dyDescent="0.25">
      <c r="A112" s="4" t="s">
        <v>25</v>
      </c>
      <c r="B112" s="5">
        <v>75.982584011866777</v>
      </c>
      <c r="C112" s="5">
        <v>0.35749730543075764</v>
      </c>
      <c r="D112" s="5">
        <v>12.223206377325067</v>
      </c>
      <c r="E112" s="5">
        <v>2.0916260258038353</v>
      </c>
      <c r="F112" s="5">
        <v>6.0827899730009502E-2</v>
      </c>
      <c r="G112" s="5">
        <v>0.59227165526588199</v>
      </c>
      <c r="H112" s="5">
        <v>5.5492119051938502E-2</v>
      </c>
      <c r="I112" s="5">
        <v>2.3648179965210714</v>
      </c>
      <c r="J112" s="5">
        <v>6.2364604565293957</v>
      </c>
      <c r="K112" s="5">
        <v>3.5216152475268658E-2</v>
      </c>
      <c r="L112" s="5">
        <v>100.00000000000001</v>
      </c>
      <c r="M112" s="5">
        <v>6.2930000000000064</v>
      </c>
      <c r="O112" s="5">
        <v>2.0916260258038353</v>
      </c>
      <c r="P112" s="5">
        <f t="shared" si="10"/>
        <v>2.3237965146680608</v>
      </c>
    </row>
    <row r="113" spans="1:23" x14ac:dyDescent="0.25">
      <c r="A113" s="4" t="s">
        <v>26</v>
      </c>
      <c r="B113" s="5">
        <v>76.049758500058118</v>
      </c>
      <c r="C113" s="5">
        <v>0.28113341154338012</v>
      </c>
      <c r="D113" s="5">
        <v>11.891097794265299</v>
      </c>
      <c r="E113" s="5">
        <v>2.0292336472304129</v>
      </c>
      <c r="F113" s="5">
        <v>0</v>
      </c>
      <c r="G113" s="5">
        <v>0.68169567836646683</v>
      </c>
      <c r="H113" s="5">
        <v>5.3901518754557849E-2</v>
      </c>
      <c r="I113" s="5">
        <v>1.982730376148049</v>
      </c>
      <c r="J113" s="5">
        <v>6.9860595876005362</v>
      </c>
      <c r="K113" s="5">
        <v>4.4389486033165282E-2</v>
      </c>
      <c r="L113" s="5">
        <v>99.999999999999986</v>
      </c>
      <c r="M113" s="5">
        <v>5.3829999999999814</v>
      </c>
      <c r="O113" s="5">
        <v>2.0292336472304129</v>
      </c>
      <c r="P113" s="5">
        <f t="shared" si="10"/>
        <v>2.2544785820729887</v>
      </c>
    </row>
    <row r="114" spans="1:23" x14ac:dyDescent="0.25">
      <c r="A114" s="4" t="s">
        <v>27</v>
      </c>
      <c r="B114" s="5">
        <v>75.793018272407707</v>
      </c>
      <c r="C114" s="5">
        <v>0.30084553429111294</v>
      </c>
      <c r="D114" s="5">
        <v>11.954651494199487</v>
      </c>
      <c r="E114" s="5">
        <v>2.0900847645487843</v>
      </c>
      <c r="F114" s="5">
        <v>3.5890344441746803E-2</v>
      </c>
      <c r="G114" s="5">
        <v>0.76953120876568881</v>
      </c>
      <c r="H114" s="5">
        <v>8.022547581096344E-2</v>
      </c>
      <c r="I114" s="5">
        <v>2.2452577243410423</v>
      </c>
      <c r="J114" s="5">
        <v>6.7304951811934588</v>
      </c>
      <c r="K114" s="5">
        <v>0</v>
      </c>
      <c r="L114" s="5">
        <v>100</v>
      </c>
      <c r="M114" s="5">
        <v>5.2669999999999959</v>
      </c>
      <c r="O114" s="5">
        <v>2.0900847645487843</v>
      </c>
      <c r="P114" s="5">
        <f t="shared" si="10"/>
        <v>2.3220841734136992</v>
      </c>
    </row>
    <row r="115" spans="1:23" x14ac:dyDescent="0.25">
      <c r="A115" s="4" t="s">
        <v>28</v>
      </c>
      <c r="B115" s="5">
        <v>76.270219442360727</v>
      </c>
      <c r="C115" s="5">
        <v>0.3243563059303321</v>
      </c>
      <c r="D115" s="5">
        <v>11.982165685849825</v>
      </c>
      <c r="E115" s="5">
        <v>2.0391129330473645</v>
      </c>
      <c r="F115" s="5">
        <v>1.7961098373992335E-2</v>
      </c>
      <c r="G115" s="5">
        <v>0.69731323099029052</v>
      </c>
      <c r="H115" s="5">
        <v>2.9582985557163845E-2</v>
      </c>
      <c r="I115" s="5">
        <v>2.0200952994749022</v>
      </c>
      <c r="J115" s="5">
        <v>6.6075711312322376</v>
      </c>
      <c r="K115" s="5">
        <v>1.1621887183171508E-2</v>
      </c>
      <c r="L115" s="5">
        <v>100</v>
      </c>
      <c r="M115" s="5">
        <v>5.3510000000000133</v>
      </c>
      <c r="O115" s="5">
        <v>2.0391129330473645</v>
      </c>
      <c r="P115" s="5">
        <f t="shared" si="10"/>
        <v>2.2654544686156219</v>
      </c>
    </row>
    <row r="116" spans="1:23" x14ac:dyDescent="0.25">
      <c r="A116" s="4" t="s">
        <v>29</v>
      </c>
      <c r="B116" s="5">
        <v>76.074442578450927</v>
      </c>
      <c r="C116" s="5">
        <v>0.32426038002894042</v>
      </c>
      <c r="D116" s="5">
        <v>12.021927184004561</v>
      </c>
      <c r="E116" s="5">
        <v>2.0068231988761784</v>
      </c>
      <c r="F116" s="5">
        <v>4.541757765877668E-2</v>
      </c>
      <c r="G116" s="5">
        <v>0.60838429608035738</v>
      </c>
      <c r="H116" s="5">
        <v>4.3305132186275436E-2</v>
      </c>
      <c r="I116" s="5">
        <v>2.0247789853924392</v>
      </c>
      <c r="J116" s="5">
        <v>6.8316486580690121</v>
      </c>
      <c r="K116" s="5">
        <v>1.9012009252511168E-2</v>
      </c>
      <c r="L116" s="5">
        <v>99.999999999999986</v>
      </c>
      <c r="M116" s="5">
        <v>5.3229999999999791</v>
      </c>
      <c r="O116" s="5">
        <v>2.0068231988761784</v>
      </c>
      <c r="P116" s="5">
        <f t="shared" si="10"/>
        <v>2.2295805739514343</v>
      </c>
    </row>
    <row r="117" spans="1:23" x14ac:dyDescent="0.25">
      <c r="A117" s="4" t="s">
        <v>30</v>
      </c>
      <c r="B117" s="5">
        <v>76.872495523915092</v>
      </c>
      <c r="C117" s="5">
        <v>0.21740983886094301</v>
      </c>
      <c r="D117" s="5">
        <v>11.761445988575327</v>
      </c>
      <c r="E117" s="5">
        <v>1.7797766220479154</v>
      </c>
      <c r="F117" s="5">
        <v>5.7549663227896668E-2</v>
      </c>
      <c r="G117" s="5">
        <v>0.48384346491602021</v>
      </c>
      <c r="H117" s="5">
        <v>5.0089521698354504E-2</v>
      </c>
      <c r="I117" s="5">
        <v>1.5932730838093618</v>
      </c>
      <c r="J117" s="5">
        <v>7.1510785233182714</v>
      </c>
      <c r="K117" s="5">
        <v>3.3037769630829571E-2</v>
      </c>
      <c r="L117" s="5">
        <v>100.00000000000001</v>
      </c>
      <c r="M117" s="5">
        <v>6.1680000000000064</v>
      </c>
      <c r="O117" s="5">
        <v>1.7797766220479154</v>
      </c>
      <c r="P117" s="5">
        <f t="shared" si="10"/>
        <v>1.977331827095234</v>
      </c>
    </row>
    <row r="118" spans="1:23" x14ac:dyDescent="0.25">
      <c r="A118" s="4" t="s">
        <v>31</v>
      </c>
      <c r="B118" s="5">
        <v>76.12632250518368</v>
      </c>
      <c r="C118" s="5">
        <v>0.32431282896485719</v>
      </c>
      <c r="D118" s="5">
        <v>11.84751980434898</v>
      </c>
      <c r="E118" s="5">
        <v>2.0947418788877661</v>
      </c>
      <c r="F118" s="5">
        <v>4.1469509277473539E-2</v>
      </c>
      <c r="G118" s="5">
        <v>0.79855388377904191</v>
      </c>
      <c r="H118" s="5">
        <v>0</v>
      </c>
      <c r="I118" s="5">
        <v>1.8235950874581315</v>
      </c>
      <c r="J118" s="5">
        <v>6.9243447285873785</v>
      </c>
      <c r="K118" s="5">
        <v>1.9139773512680099E-2</v>
      </c>
      <c r="L118" s="5">
        <v>99.999999999999986</v>
      </c>
      <c r="M118" s="5">
        <v>5.9549999999999841</v>
      </c>
      <c r="O118" s="5">
        <v>2.0947418788877661</v>
      </c>
      <c r="P118" s="5">
        <f t="shared" si="10"/>
        <v>2.3272582274443079</v>
      </c>
    </row>
    <row r="119" spans="1:23" x14ac:dyDescent="0.25">
      <c r="A119" s="4" t="s">
        <v>32</v>
      </c>
      <c r="B119" s="5">
        <v>76.181518677931876</v>
      </c>
      <c r="C119" s="5">
        <v>0.32839151920930965</v>
      </c>
      <c r="D119" s="5">
        <v>11.941123332801954</v>
      </c>
      <c r="E119" s="5">
        <v>2.0723736649131195</v>
      </c>
      <c r="F119" s="5">
        <v>4.7824007651841215E-2</v>
      </c>
      <c r="G119" s="5">
        <v>0.65890854986981229</v>
      </c>
      <c r="H119" s="5">
        <v>4.3572984749455333E-2</v>
      </c>
      <c r="I119" s="5">
        <v>2.5027897337796907</v>
      </c>
      <c r="J119" s="5">
        <v>6.1979913916786211</v>
      </c>
      <c r="K119" s="5">
        <v>2.5506137414315316E-2</v>
      </c>
      <c r="L119" s="5">
        <v>99.999999999999972</v>
      </c>
      <c r="M119" s="5">
        <v>5.9049999999999869</v>
      </c>
      <c r="O119" s="5">
        <v>2.0723736649131195</v>
      </c>
      <c r="P119" s="5">
        <f t="shared" si="10"/>
        <v>2.3024071417184757</v>
      </c>
    </row>
    <row r="120" spans="1:23" x14ac:dyDescent="0.25">
      <c r="A120" s="4" t="s">
        <v>33</v>
      </c>
      <c r="B120" s="5">
        <v>76.078904480707763</v>
      </c>
      <c r="C120" s="5">
        <v>0.30160645120325102</v>
      </c>
      <c r="D120" s="5">
        <v>12.016635976887422</v>
      </c>
      <c r="E120" s="5">
        <v>2.0107096746883402</v>
      </c>
      <c r="F120" s="5">
        <v>4.1272461743602773E-2</v>
      </c>
      <c r="G120" s="5">
        <v>0.72173894638813052</v>
      </c>
      <c r="H120" s="5">
        <v>1.1640950748195652E-2</v>
      </c>
      <c r="I120" s="5">
        <v>2.312316125891591</v>
      </c>
      <c r="J120" s="5">
        <v>6.4893009079941582</v>
      </c>
      <c r="K120" s="5">
        <v>1.5874023747539528E-2</v>
      </c>
      <c r="L120" s="5">
        <v>100</v>
      </c>
      <c r="M120" s="5">
        <v>5.5060000000000002</v>
      </c>
      <c r="O120" s="5">
        <v>2.0107096746883402</v>
      </c>
      <c r="P120" s="5">
        <f t="shared" si="10"/>
        <v>2.2338984485787461</v>
      </c>
    </row>
    <row r="121" spans="1:23" x14ac:dyDescent="0.25">
      <c r="A121" s="4" t="s">
        <v>34</v>
      </c>
      <c r="B121" s="5">
        <v>76.361917307610582</v>
      </c>
      <c r="C121" s="5">
        <v>0.3165767220498874</v>
      </c>
      <c r="D121" s="5">
        <v>11.882250456805338</v>
      </c>
      <c r="E121" s="5">
        <v>2.0290655675009561</v>
      </c>
      <c r="F121" s="5">
        <v>4.0368843751327918E-2</v>
      </c>
      <c r="G121" s="5">
        <v>0.67458462584455869</v>
      </c>
      <c r="H121" s="5">
        <v>4.8867547698975902E-2</v>
      </c>
      <c r="I121" s="5">
        <v>2.1692941826371475</v>
      </c>
      <c r="J121" s="5">
        <v>6.4611396761993785</v>
      </c>
      <c r="K121" s="5">
        <v>1.593506990183997E-2</v>
      </c>
      <c r="L121" s="5">
        <v>99.999999999999986</v>
      </c>
      <c r="M121" s="5">
        <v>5.867999999999995</v>
      </c>
      <c r="O121" s="5">
        <v>2.0290655675009561</v>
      </c>
      <c r="P121" s="5">
        <f t="shared" si="10"/>
        <v>2.2542918454935621</v>
      </c>
    </row>
    <row r="122" spans="1:23" x14ac:dyDescent="0.25">
      <c r="A122" s="4" t="s">
        <v>35</v>
      </c>
      <c r="B122" s="5">
        <v>75.946428006036882</v>
      </c>
      <c r="C122" s="5">
        <v>0.2839020168652574</v>
      </c>
      <c r="D122" s="5">
        <v>12.023092104568818</v>
      </c>
      <c r="E122" s="5">
        <v>2.0791337294593197</v>
      </c>
      <c r="F122" s="5">
        <v>1.4775569650979939E-2</v>
      </c>
      <c r="G122" s="5">
        <v>0.70606114975039858</v>
      </c>
      <c r="H122" s="5">
        <v>3.9049719791875548E-2</v>
      </c>
      <c r="I122" s="5">
        <v>1.7952317125940624</v>
      </c>
      <c r="J122" s="5">
        <v>7.0679992823294748</v>
      </c>
      <c r="K122" s="5">
        <v>4.4326708952939817E-2</v>
      </c>
      <c r="L122" s="5">
        <v>100</v>
      </c>
      <c r="M122" s="5">
        <v>5.2490000000000094</v>
      </c>
      <c r="O122" s="5">
        <v>2.0791337294593197</v>
      </c>
      <c r="P122" s="5">
        <f t="shared" si="10"/>
        <v>2.309917573429304</v>
      </c>
    </row>
    <row r="123" spans="1:23" x14ac:dyDescent="0.25">
      <c r="A123" s="4" t="s">
        <v>36</v>
      </c>
      <c r="B123" s="5">
        <v>76.430879789088749</v>
      </c>
      <c r="C123" s="5">
        <v>0.29446783178126462</v>
      </c>
      <c r="D123" s="5">
        <v>11.972190330399284</v>
      </c>
      <c r="E123" s="5">
        <v>1.849725730322745</v>
      </c>
      <c r="F123" s="5">
        <v>3.2954883701152356E-2</v>
      </c>
      <c r="G123" s="5">
        <v>0.62614279032189468</v>
      </c>
      <c r="H123" s="5">
        <v>4.3585491346685372E-2</v>
      </c>
      <c r="I123" s="5">
        <v>1.9528426244844153</v>
      </c>
      <c r="J123" s="5">
        <v>6.7621295233235523</v>
      </c>
      <c r="K123" s="5">
        <v>3.5081005230258956E-2</v>
      </c>
      <c r="L123" s="5">
        <v>99.999999999999986</v>
      </c>
      <c r="M123" s="5">
        <v>5.9319999999999879</v>
      </c>
      <c r="O123" s="5">
        <v>1.849725730322745</v>
      </c>
      <c r="P123" s="5">
        <f t="shared" si="10"/>
        <v>2.0550452863885695</v>
      </c>
    </row>
    <row r="124" spans="1:23" x14ac:dyDescent="0.25">
      <c r="A124" s="4" t="s">
        <v>37</v>
      </c>
      <c r="B124" s="5">
        <v>76.464593926141362</v>
      </c>
      <c r="C124" s="5">
        <v>0.33224707293513217</v>
      </c>
      <c r="D124" s="5">
        <v>11.870667784771831</v>
      </c>
      <c r="E124" s="5">
        <v>2.016835267018374</v>
      </c>
      <c r="F124" s="5">
        <v>6.3689534747948659E-3</v>
      </c>
      <c r="G124" s="5">
        <v>0.62628042502149517</v>
      </c>
      <c r="H124" s="5">
        <v>3.5029244111371767E-2</v>
      </c>
      <c r="I124" s="5">
        <v>2.3342214485123183</v>
      </c>
      <c r="J124" s="5">
        <v>6.2840340951309344</v>
      </c>
      <c r="K124" s="5">
        <v>2.9721782882376046E-2</v>
      </c>
      <c r="L124" s="5">
        <v>100</v>
      </c>
      <c r="M124" s="5">
        <v>5.7929999999999922</v>
      </c>
      <c r="O124" s="5">
        <v>2.016835267018374</v>
      </c>
      <c r="P124" s="5">
        <f t="shared" si="10"/>
        <v>2.2407039816574135</v>
      </c>
    </row>
    <row r="125" spans="1:23" x14ac:dyDescent="0.25">
      <c r="A125" s="4" t="s">
        <v>38</v>
      </c>
      <c r="B125" s="5">
        <v>76.150870202291728</v>
      </c>
      <c r="C125" s="5">
        <v>0.30359571171057209</v>
      </c>
      <c r="D125" s="5">
        <v>11.922456595300591</v>
      </c>
      <c r="E125" s="5">
        <v>1.9185562337265321</v>
      </c>
      <c r="F125" s="5">
        <v>2.1083035535456394E-2</v>
      </c>
      <c r="G125" s="5">
        <v>0.62616615540305487</v>
      </c>
      <c r="H125" s="5">
        <v>4.4274374624458428E-2</v>
      </c>
      <c r="I125" s="5">
        <v>2.4593360952109884</v>
      </c>
      <c r="J125" s="5">
        <v>6.4988457038044345</v>
      </c>
      <c r="K125" s="5">
        <v>5.4815892392186628E-2</v>
      </c>
      <c r="L125" s="5">
        <v>100</v>
      </c>
      <c r="M125" s="5">
        <v>5.1370000000000005</v>
      </c>
      <c r="O125" s="5">
        <v>1.9185562337265321</v>
      </c>
      <c r="P125" s="5">
        <f t="shared" si="10"/>
        <v>2.1315159756701769</v>
      </c>
    </row>
    <row r="126" spans="1:23" x14ac:dyDescent="0.25">
      <c r="A126" s="4" t="s">
        <v>39</v>
      </c>
      <c r="B126" s="5">
        <v>76.653584761175452</v>
      </c>
      <c r="C126" s="5">
        <v>0.31800729608712758</v>
      </c>
      <c r="D126" s="5">
        <v>11.683311530157512</v>
      </c>
      <c r="E126" s="5">
        <v>1.8825181072716251</v>
      </c>
      <c r="F126" s="5">
        <v>5.3178477606543074E-3</v>
      </c>
      <c r="G126" s="5">
        <v>0.5753911277027961</v>
      </c>
      <c r="H126" s="5">
        <v>0</v>
      </c>
      <c r="I126" s="5">
        <v>2.0473713878519084</v>
      </c>
      <c r="J126" s="5">
        <v>6.8047179945332523</v>
      </c>
      <c r="K126" s="5">
        <v>2.9779947459664124E-2</v>
      </c>
      <c r="L126" s="5">
        <v>99.999999999999986</v>
      </c>
      <c r="M126" s="5">
        <v>5.9769999999999897</v>
      </c>
      <c r="O126" s="5">
        <v>1.8825181072716251</v>
      </c>
      <c r="P126" s="5">
        <f t="shared" si="10"/>
        <v>2.0914776171787754</v>
      </c>
      <c r="W126" t="s">
        <v>194</v>
      </c>
    </row>
    <row r="127" spans="1:23" x14ac:dyDescent="0.25">
      <c r="A127" s="4" t="s">
        <v>40</v>
      </c>
      <c r="B127" s="5">
        <v>76.793070666525836</v>
      </c>
      <c r="C127" s="5">
        <v>0.26618781028837013</v>
      </c>
      <c r="D127" s="5">
        <v>11.863314672018591</v>
      </c>
      <c r="E127" s="5">
        <v>1.8485264603359037</v>
      </c>
      <c r="F127" s="5">
        <v>0</v>
      </c>
      <c r="G127" s="5">
        <v>0.6316678990176402</v>
      </c>
      <c r="H127" s="5">
        <v>6.971585507552551E-2</v>
      </c>
      <c r="I127" s="5">
        <v>2.5023766768775744</v>
      </c>
      <c r="J127" s="5">
        <v>5.9628182106263861</v>
      </c>
      <c r="K127" s="5">
        <v>6.2321749234181906E-2</v>
      </c>
      <c r="L127" s="5">
        <v>100.00000000000001</v>
      </c>
      <c r="M127" s="5">
        <v>5.3299999999999983</v>
      </c>
      <c r="O127" s="5">
        <v>1.8485264603359037</v>
      </c>
      <c r="P127" s="5">
        <f t="shared" si="10"/>
        <v>2.0537128974331891</v>
      </c>
    </row>
    <row r="128" spans="1:23" s="1" customFormat="1" x14ac:dyDescent="0.25">
      <c r="A128" s="7" t="s">
        <v>41</v>
      </c>
      <c r="B128" s="6">
        <v>76.343392816560609</v>
      </c>
      <c r="C128" s="6">
        <v>0.30530137661141293</v>
      </c>
      <c r="D128" s="6">
        <v>11.938166543712516</v>
      </c>
      <c r="E128" s="6">
        <v>1.9692770610382155</v>
      </c>
      <c r="F128" s="6">
        <v>3.0019949565740636E-2</v>
      </c>
      <c r="G128" s="6">
        <v>0.63849823771056669</v>
      </c>
      <c r="H128" s="6">
        <v>4.134385692558782E-2</v>
      </c>
      <c r="I128" s="6">
        <v>2.0381373197866917</v>
      </c>
      <c r="J128" s="6">
        <v>6.6690511968977004</v>
      </c>
      <c r="K128" s="6">
        <v>2.6811641190942734E-2</v>
      </c>
      <c r="M128" s="6">
        <v>5.6939999999999946</v>
      </c>
      <c r="P128" s="6">
        <f>AVERAGE(P100:P127)</f>
        <v>2.1878668148134568</v>
      </c>
    </row>
    <row r="129" spans="1:16" s="1" customFormat="1" x14ac:dyDescent="0.25">
      <c r="A129" s="7" t="s">
        <v>42</v>
      </c>
      <c r="B129" s="6">
        <v>0.27868668428809262</v>
      </c>
      <c r="C129" s="6">
        <v>3.1093039259984634E-2</v>
      </c>
      <c r="D129" s="6">
        <v>0.11008884451936489</v>
      </c>
      <c r="E129" s="6">
        <v>0.10361705497277972</v>
      </c>
      <c r="F129" s="6">
        <v>2.1380558791087956E-2</v>
      </c>
      <c r="G129" s="6">
        <v>6.4197960146538668E-2</v>
      </c>
      <c r="H129" s="6">
        <v>1.9045229584634327E-2</v>
      </c>
      <c r="I129" s="6">
        <v>0.36677034732786978</v>
      </c>
      <c r="J129" s="6">
        <v>0.47218600790916382</v>
      </c>
      <c r="K129" s="6">
        <v>1.5309314858057603E-2</v>
      </c>
      <c r="M129" s="6">
        <v>0.3886808649970217</v>
      </c>
      <c r="P129" s="6">
        <f>STDEV(P100:P127)</f>
        <v>0.11511854807476953</v>
      </c>
    </row>
    <row r="130" spans="1:16" x14ac:dyDescent="0.25">
      <c r="P130" s="5"/>
    </row>
    <row r="131" spans="1:16" x14ac:dyDescent="0.25">
      <c r="A131" s="21" t="s">
        <v>189</v>
      </c>
      <c r="B131" s="17"/>
      <c r="C131" s="17"/>
      <c r="D131" s="18"/>
      <c r="E131" s="18"/>
      <c r="F131" s="18"/>
      <c r="G131" s="18"/>
      <c r="H131" s="18"/>
      <c r="I131" s="18"/>
      <c r="J131" s="18"/>
      <c r="K131" s="18"/>
      <c r="L131" s="18"/>
      <c r="M131" s="18"/>
      <c r="P131" s="5"/>
    </row>
    <row r="132" spans="1:16" x14ac:dyDescent="0.25">
      <c r="A132" s="21" t="s">
        <v>190</v>
      </c>
      <c r="B132" s="18"/>
      <c r="C132" s="18"/>
      <c r="D132" s="18"/>
      <c r="E132" s="18"/>
      <c r="F132" s="18"/>
      <c r="G132" s="18"/>
      <c r="H132" s="18"/>
      <c r="I132" s="18"/>
      <c r="J132" s="18"/>
      <c r="K132" s="18"/>
      <c r="L132" s="18"/>
      <c r="M132" s="18"/>
      <c r="P132" s="5"/>
    </row>
    <row r="133" spans="1:16" x14ac:dyDescent="0.25">
      <c r="A133" t="s">
        <v>151</v>
      </c>
      <c r="B133" s="5">
        <v>77.4323351094814</v>
      </c>
      <c r="C133" s="5">
        <v>0</v>
      </c>
      <c r="D133" s="5">
        <v>12.45781659467881</v>
      </c>
      <c r="E133" s="5">
        <v>1.8790257184353918</v>
      </c>
      <c r="F133" s="5">
        <v>5.4797400912525076E-3</v>
      </c>
      <c r="G133" s="5">
        <v>0.65304967975700856</v>
      </c>
      <c r="H133" s="5">
        <v>1.1468602898423878E-2</v>
      </c>
      <c r="I133" s="5">
        <v>4.0426478330397693</v>
      </c>
      <c r="J133" s="5">
        <v>3.4882377442981851</v>
      </c>
      <c r="K133" s="5">
        <v>2.993897731975708E-2</v>
      </c>
      <c r="L133" s="5">
        <f>SUM(B133:K133)</f>
        <v>99.999999999999986</v>
      </c>
      <c r="M133" s="5">
        <v>6.3094249999999903</v>
      </c>
      <c r="O133" s="5">
        <v>1.8790257184353918</v>
      </c>
      <c r="P133" s="5">
        <f>PRODUCT(O133*1.111)</f>
        <v>2.0875975731817205</v>
      </c>
    </row>
    <row r="134" spans="1:16" x14ac:dyDescent="0.25">
      <c r="A134" t="s">
        <v>152</v>
      </c>
      <c r="B134" s="5">
        <v>77.75607311536109</v>
      </c>
      <c r="C134" s="5">
        <v>0.27133703038284385</v>
      </c>
      <c r="D134" s="5">
        <v>12.223424050637032</v>
      </c>
      <c r="E134" s="5">
        <v>1.7834865261763384</v>
      </c>
      <c r="F134" s="5">
        <v>0.10405120767145795</v>
      </c>
      <c r="G134" s="5">
        <v>0.68563723612821925</v>
      </c>
      <c r="H134" s="5">
        <v>4.8148064881320687E-2</v>
      </c>
      <c r="I134" s="5">
        <v>3.9782546676462029</v>
      </c>
      <c r="J134" s="5">
        <v>3.1495881011155031</v>
      </c>
      <c r="K134" s="5">
        <v>0</v>
      </c>
      <c r="L134" s="5">
        <f t="shared" ref="L134:L148" si="11">SUM(B134:K134)</f>
        <v>99.999999999999986</v>
      </c>
      <c r="M134" s="5">
        <v>6.2807610000000125</v>
      </c>
      <c r="O134" s="5">
        <v>1.7834865261763384</v>
      </c>
      <c r="P134" s="5">
        <f t="shared" ref="P134:P148" si="12">PRODUCT(O134*1.111)</f>
        <v>1.9814535305819119</v>
      </c>
    </row>
    <row r="135" spans="1:16" x14ac:dyDescent="0.25">
      <c r="A135" t="s">
        <v>153</v>
      </c>
      <c r="B135" s="5">
        <v>76.845921438477433</v>
      </c>
      <c r="C135" s="5">
        <v>6.5039142517144474E-2</v>
      </c>
      <c r="D135" s="5">
        <v>12.542113209710019</v>
      </c>
      <c r="E135" s="5">
        <v>1.9579469501014881</v>
      </c>
      <c r="F135" s="5">
        <v>3.3068039834489145E-2</v>
      </c>
      <c r="G135" s="5">
        <v>0.65160857461389055</v>
      </c>
      <c r="H135" s="5">
        <v>8.5426932340122205E-2</v>
      </c>
      <c r="I135" s="5">
        <v>3.8804956739138579</v>
      </c>
      <c r="J135" s="5">
        <v>3.9383800384915464</v>
      </c>
      <c r="K135" s="5">
        <v>0</v>
      </c>
      <c r="L135" s="5">
        <f t="shared" si="11"/>
        <v>100</v>
      </c>
      <c r="M135" s="5">
        <v>6.8314900000000023</v>
      </c>
      <c r="O135" s="5">
        <v>1.9579469501014881</v>
      </c>
      <c r="P135" s="5">
        <f t="shared" si="12"/>
        <v>2.1752790615627533</v>
      </c>
    </row>
    <row r="136" spans="1:16" x14ac:dyDescent="0.25">
      <c r="A136" t="s">
        <v>154</v>
      </c>
      <c r="B136" s="5">
        <v>78.636405474864532</v>
      </c>
      <c r="C136" s="5">
        <v>9.0835075211849747E-2</v>
      </c>
      <c r="D136" s="5">
        <v>12.739695033469914</v>
      </c>
      <c r="E136" s="5">
        <v>0.91414821364530008</v>
      </c>
      <c r="F136" s="5">
        <v>0</v>
      </c>
      <c r="G136" s="5">
        <v>0.69863091479345463</v>
      </c>
      <c r="H136" s="5">
        <v>9.1148682146326293E-3</v>
      </c>
      <c r="I136" s="5">
        <v>3.772627420337519</v>
      </c>
      <c r="J136" s="5">
        <v>3.0884736256621443</v>
      </c>
      <c r="K136" s="5">
        <v>5.0069373800660157E-2</v>
      </c>
      <c r="L136" s="5">
        <f t="shared" si="11"/>
        <v>100.00000000000001</v>
      </c>
      <c r="M136" s="5">
        <v>6.25207300000001</v>
      </c>
      <c r="O136" s="5">
        <v>0.91414821364530008</v>
      </c>
      <c r="P136" s="5">
        <f t="shared" si="12"/>
        <v>1.0156186653599284</v>
      </c>
    </row>
    <row r="137" spans="1:16" x14ac:dyDescent="0.25">
      <c r="A137" t="s">
        <v>155</v>
      </c>
      <c r="B137" s="5">
        <v>77.046695072732092</v>
      </c>
      <c r="C137" s="5">
        <v>0.33581587735898005</v>
      </c>
      <c r="D137" s="5">
        <v>12.415066820131782</v>
      </c>
      <c r="E137" s="5">
        <v>2.0348912124836498</v>
      </c>
      <c r="F137" s="5">
        <v>0</v>
      </c>
      <c r="G137" s="5">
        <v>0.68294494302402731</v>
      </c>
      <c r="H137" s="5">
        <v>7.5702147282820917E-2</v>
      </c>
      <c r="I137" s="5">
        <v>3.9163834422881045</v>
      </c>
      <c r="J137" s="5">
        <v>3.4725706704131816</v>
      </c>
      <c r="K137" s="5">
        <v>1.9929814285363195E-2</v>
      </c>
      <c r="L137" s="5">
        <f t="shared" si="11"/>
        <v>100</v>
      </c>
      <c r="M137" s="5">
        <v>6.2510079999999988</v>
      </c>
      <c r="O137" s="5">
        <v>2.0348912124836498</v>
      </c>
      <c r="P137" s="5">
        <f t="shared" si="12"/>
        <v>2.260764137069335</v>
      </c>
    </row>
    <row r="138" spans="1:16" x14ac:dyDescent="0.25">
      <c r="A138" t="s">
        <v>156</v>
      </c>
      <c r="B138" s="5">
        <v>77.856092614315031</v>
      </c>
      <c r="C138" s="5">
        <v>0.32788117016270535</v>
      </c>
      <c r="D138" s="5">
        <v>12.409343432084336</v>
      </c>
      <c r="E138" s="5">
        <v>2.0076642266795326</v>
      </c>
      <c r="F138" s="5">
        <v>0.11681437368810726</v>
      </c>
      <c r="G138" s="5">
        <v>0.64844650037011353</v>
      </c>
      <c r="H138" s="5">
        <v>0</v>
      </c>
      <c r="I138" s="5">
        <v>3.7237008777937022</v>
      </c>
      <c r="J138" s="5">
        <v>2.8290654913927891</v>
      </c>
      <c r="K138" s="5">
        <v>8.0991313513684784E-2</v>
      </c>
      <c r="L138" s="5">
        <f t="shared" si="11"/>
        <v>100</v>
      </c>
      <c r="M138" s="5">
        <v>7.5567530000000005</v>
      </c>
      <c r="O138" s="5">
        <v>2.0076642266795326</v>
      </c>
      <c r="P138" s="5">
        <f t="shared" si="12"/>
        <v>2.2305149558409605</v>
      </c>
    </row>
    <row r="139" spans="1:16" x14ac:dyDescent="0.25">
      <c r="A139" t="s">
        <v>157</v>
      </c>
      <c r="B139" s="5">
        <v>78.052237812503762</v>
      </c>
      <c r="C139" s="5">
        <v>0.26056038325765485</v>
      </c>
      <c r="D139" s="5">
        <v>12.324003635729277</v>
      </c>
      <c r="E139" s="5">
        <v>1.4361143523544717</v>
      </c>
      <c r="F139" s="5">
        <v>7.7300486048324929E-2</v>
      </c>
      <c r="G139" s="5">
        <v>0.55810802724399944</v>
      </c>
      <c r="H139" s="5">
        <v>9.694805537068428E-2</v>
      </c>
      <c r="I139" s="5">
        <v>4.1628898300057298</v>
      </c>
      <c r="J139" s="5">
        <v>3.0318363435550237</v>
      </c>
      <c r="K139" s="5">
        <v>1.0739310916840319E-6</v>
      </c>
      <c r="L139" s="5">
        <f t="shared" si="11"/>
        <v>100.00000000000001</v>
      </c>
      <c r="M139" s="5">
        <v>6.8841560000000044</v>
      </c>
      <c r="O139" s="5">
        <v>1.4361143523544717</v>
      </c>
      <c r="P139" s="5">
        <f t="shared" si="12"/>
        <v>1.595523045465818</v>
      </c>
    </row>
    <row r="140" spans="1:16" x14ac:dyDescent="0.25">
      <c r="A140" t="s">
        <v>158</v>
      </c>
      <c r="B140" s="5">
        <v>77.169250155631417</v>
      </c>
      <c r="C140" s="5">
        <v>0.15579160671299155</v>
      </c>
      <c r="D140" s="5">
        <v>12.363083267207633</v>
      </c>
      <c r="E140" s="5">
        <v>2.0473564183389397</v>
      </c>
      <c r="F140" s="5">
        <v>6.0518956561600952E-2</v>
      </c>
      <c r="G140" s="5">
        <v>0.6710893659687045</v>
      </c>
      <c r="H140" s="5">
        <v>0.11978538297748528</v>
      </c>
      <c r="I140" s="5">
        <v>3.6746384406730415</v>
      </c>
      <c r="J140" s="5">
        <v>3.7384864059281764</v>
      </c>
      <c r="K140" s="5">
        <v>0</v>
      </c>
      <c r="L140" s="5">
        <f t="shared" si="11"/>
        <v>99.999999999999957</v>
      </c>
      <c r="M140" s="5">
        <v>6.6689129999999892</v>
      </c>
      <c r="O140" s="5">
        <v>2.0473564183389397</v>
      </c>
      <c r="P140" s="5">
        <f t="shared" si="12"/>
        <v>2.2746129807745619</v>
      </c>
    </row>
    <row r="141" spans="1:16" x14ac:dyDescent="0.25">
      <c r="A141" t="s">
        <v>159</v>
      </c>
      <c r="B141" s="5">
        <v>76.642115439737552</v>
      </c>
      <c r="C141" s="5">
        <v>0.34809995883005945</v>
      </c>
      <c r="D141" s="5">
        <v>12.474874399829631</v>
      </c>
      <c r="E141" s="5">
        <v>1.9164204081675695</v>
      </c>
      <c r="F141" s="5">
        <v>8.7418078641585184E-2</v>
      </c>
      <c r="G141" s="5">
        <v>0.60181170109001847</v>
      </c>
      <c r="H141" s="5">
        <v>4.5860375641537908E-2</v>
      </c>
      <c r="I141" s="5">
        <v>4.1845968218365517</v>
      </c>
      <c r="J141" s="5">
        <v>3.5894133032608577</v>
      </c>
      <c r="K141" s="5">
        <v>0.10938951296462164</v>
      </c>
      <c r="L141" s="5">
        <f t="shared" si="11"/>
        <v>99.999999999999986</v>
      </c>
      <c r="M141" s="5">
        <v>6.1281129999999848</v>
      </c>
      <c r="O141" s="5">
        <v>1.9164204081675695</v>
      </c>
      <c r="P141" s="5">
        <f t="shared" si="12"/>
        <v>2.1291430734741699</v>
      </c>
    </row>
    <row r="142" spans="1:16" x14ac:dyDescent="0.25">
      <c r="A142" t="s">
        <v>160</v>
      </c>
      <c r="B142" s="5">
        <v>77.342645346166606</v>
      </c>
      <c r="C142" s="5">
        <v>0.26219373316716038</v>
      </c>
      <c r="D142" s="5">
        <v>12.07299671662985</v>
      </c>
      <c r="E142" s="5">
        <v>2.1072878784234352</v>
      </c>
      <c r="F142" s="5">
        <v>5.5564592644930154E-2</v>
      </c>
      <c r="G142" s="5">
        <v>0.72473422690949285</v>
      </c>
      <c r="H142" s="5">
        <v>6.0517882923106031E-2</v>
      </c>
      <c r="I142" s="5">
        <v>3.5025618905732165</v>
      </c>
      <c r="J142" s="5">
        <v>3.8714977325622195</v>
      </c>
      <c r="K142" s="5">
        <v>0</v>
      </c>
      <c r="L142" s="5">
        <f t="shared" si="11"/>
        <v>100.00000000000001</v>
      </c>
      <c r="M142" s="5">
        <v>7.4554540000000031</v>
      </c>
      <c r="O142" s="5">
        <v>2.1072878784234352</v>
      </c>
      <c r="P142" s="5">
        <f t="shared" si="12"/>
        <v>2.3411968329284365</v>
      </c>
    </row>
    <row r="143" spans="1:16" x14ac:dyDescent="0.25">
      <c r="A143" t="s">
        <v>161</v>
      </c>
      <c r="B143" s="5">
        <v>76.940952825044249</v>
      </c>
      <c r="C143" s="5">
        <v>0.28595676195444797</v>
      </c>
      <c r="D143" s="5">
        <v>12.520696892471337</v>
      </c>
      <c r="E143" s="5">
        <v>1.9180297466806651</v>
      </c>
      <c r="F143" s="5">
        <v>7.1619771943537802E-2</v>
      </c>
      <c r="G143" s="5">
        <v>0.66380318428481855</v>
      </c>
      <c r="H143" s="5">
        <v>5.7757223237861727E-2</v>
      </c>
      <c r="I143" s="5">
        <v>4.0470490934681465</v>
      </c>
      <c r="J143" s="5">
        <v>3.4540430447742736</v>
      </c>
      <c r="K143" s="5">
        <v>4.0091456140670945E-2</v>
      </c>
      <c r="L143" s="5">
        <f t="shared" si="11"/>
        <v>99.999999999999986</v>
      </c>
      <c r="M143" s="5">
        <v>6.7631769999999989</v>
      </c>
      <c r="O143" s="5">
        <v>1.9180297466806651</v>
      </c>
      <c r="P143" s="5">
        <f t="shared" si="12"/>
        <v>2.130931048562219</v>
      </c>
    </row>
    <row r="144" spans="1:16" x14ac:dyDescent="0.25">
      <c r="A144" t="s">
        <v>162</v>
      </c>
      <c r="B144" s="5">
        <v>76.80620057680116</v>
      </c>
      <c r="C144" s="5">
        <v>0.29612837474295212</v>
      </c>
      <c r="D144" s="5">
        <v>12.300679481547327</v>
      </c>
      <c r="E144" s="5">
        <v>2.0046445676409728</v>
      </c>
      <c r="F144" s="5">
        <v>5.4534770296708598E-2</v>
      </c>
      <c r="G144" s="5">
        <v>0.68386857135244172</v>
      </c>
      <c r="H144" s="5">
        <v>3.6496509854445754E-2</v>
      </c>
      <c r="I144" s="5">
        <v>3.4937553328631092</v>
      </c>
      <c r="J144" s="5">
        <v>4.2146052620960299</v>
      </c>
      <c r="K144" s="5">
        <v>0.109086552804857</v>
      </c>
      <c r="L144" s="5">
        <f t="shared" si="11"/>
        <v>99.999999999999986</v>
      </c>
      <c r="M144" s="5">
        <v>5.9499110000000002</v>
      </c>
      <c r="O144" s="5">
        <v>2.0046445676409728</v>
      </c>
      <c r="P144" s="5">
        <f t="shared" si="12"/>
        <v>2.2271601146491209</v>
      </c>
    </row>
    <row r="145" spans="1:16" x14ac:dyDescent="0.25">
      <c r="A145" t="s">
        <v>163</v>
      </c>
      <c r="B145" s="5">
        <v>77.397789975557558</v>
      </c>
      <c r="C145" s="5">
        <v>0.20757187709785685</v>
      </c>
      <c r="D145" s="5">
        <v>12.300734151581141</v>
      </c>
      <c r="E145" s="5">
        <v>2.0505221352230945</v>
      </c>
      <c r="F145" s="5">
        <v>5.4990345769266952E-2</v>
      </c>
      <c r="G145" s="5">
        <v>0.64187706776651776</v>
      </c>
      <c r="H145" s="5">
        <v>1.6137411850190894E-2</v>
      </c>
      <c r="I145" s="5">
        <v>3.9144842244912952</v>
      </c>
      <c r="J145" s="5">
        <v>3.405882689496825</v>
      </c>
      <c r="K145" s="5">
        <v>1.001012116626307E-2</v>
      </c>
      <c r="L145" s="5">
        <f t="shared" si="11"/>
        <v>100</v>
      </c>
      <c r="M145" s="5">
        <v>6.6145170000000064</v>
      </c>
      <c r="O145" s="5">
        <v>2.0505221352230945</v>
      </c>
      <c r="P145" s="5">
        <f t="shared" si="12"/>
        <v>2.2781300922328578</v>
      </c>
    </row>
    <row r="146" spans="1:16" x14ac:dyDescent="0.25">
      <c r="A146" t="s">
        <v>164</v>
      </c>
      <c r="B146" s="5">
        <v>76.610338872583284</v>
      </c>
      <c r="C146" s="5">
        <v>7.7937286749802714E-2</v>
      </c>
      <c r="D146" s="5">
        <v>12.521864762209923</v>
      </c>
      <c r="E146" s="5">
        <v>2.0895356043642526</v>
      </c>
      <c r="F146" s="5">
        <v>1.1007879401489057E-2</v>
      </c>
      <c r="G146" s="5">
        <v>0.70009577069448914</v>
      </c>
      <c r="H146" s="5">
        <v>8.3183982920230076E-2</v>
      </c>
      <c r="I146" s="5">
        <v>4.1058532689119795</v>
      </c>
      <c r="J146" s="5">
        <v>3.7901725832910875</v>
      </c>
      <c r="K146" s="5">
        <v>1.0009988873467022E-2</v>
      </c>
      <c r="L146" s="5">
        <f t="shared" si="11"/>
        <v>100</v>
      </c>
      <c r="M146" s="5">
        <v>6.7031930000000131</v>
      </c>
      <c r="O146" s="5">
        <v>2.0895356043642526</v>
      </c>
      <c r="P146" s="5">
        <f t="shared" si="12"/>
        <v>2.3214740564486847</v>
      </c>
    </row>
    <row r="147" spans="1:16" x14ac:dyDescent="0.25">
      <c r="A147" t="s">
        <v>165</v>
      </c>
      <c r="B147" s="5">
        <v>76.942424194133494</v>
      </c>
      <c r="C147" s="5">
        <v>0.21986693014667949</v>
      </c>
      <c r="D147" s="5">
        <v>12.28061210953353</v>
      </c>
      <c r="E147" s="5">
        <v>1.9597369124757229</v>
      </c>
      <c r="F147" s="5">
        <v>0.14252098044266301</v>
      </c>
      <c r="G147" s="5">
        <v>0.65810973270632578</v>
      </c>
      <c r="H147" s="5">
        <v>7.5944611776630339E-2</v>
      </c>
      <c r="I147" s="5">
        <v>4.1259682315837392</v>
      </c>
      <c r="J147" s="5">
        <v>3.5948162972012163</v>
      </c>
      <c r="K147" s="5">
        <v>0</v>
      </c>
      <c r="L147" s="5">
        <f t="shared" si="11"/>
        <v>100.00000000000001</v>
      </c>
      <c r="M147" s="5">
        <v>6.3751880000000085</v>
      </c>
      <c r="O147" s="5">
        <v>1.9597369124757229</v>
      </c>
      <c r="P147" s="5">
        <f t="shared" si="12"/>
        <v>2.1772677097605282</v>
      </c>
    </row>
    <row r="148" spans="1:16" x14ac:dyDescent="0.25">
      <c r="A148" s="8" t="s">
        <v>166</v>
      </c>
      <c r="B148" s="5">
        <v>77.301959291355047</v>
      </c>
      <c r="C148" s="5">
        <v>0.34954464564852239</v>
      </c>
      <c r="D148" s="5">
        <v>12.639362411488374</v>
      </c>
      <c r="E148" s="5">
        <v>1.920788193281149</v>
      </c>
      <c r="F148" s="5">
        <v>4.938836898942079E-2</v>
      </c>
      <c r="G148" s="5">
        <v>0.75684777348631671</v>
      </c>
      <c r="H148" s="5">
        <v>4.8209886112290858E-2</v>
      </c>
      <c r="I148" s="5">
        <v>3.7760386352629784</v>
      </c>
      <c r="J148" s="5">
        <v>3.0079413185189088</v>
      </c>
      <c r="K148" s="5">
        <v>0.14991947585697257</v>
      </c>
      <c r="L148" s="5">
        <f t="shared" si="11"/>
        <v>99.999999999999986</v>
      </c>
      <c r="M148" s="5">
        <v>6.4050889999999754</v>
      </c>
      <c r="O148" s="5">
        <v>1.920788193281149</v>
      </c>
      <c r="P148" s="5">
        <f t="shared" si="12"/>
        <v>2.1339956827353563</v>
      </c>
    </row>
    <row r="149" spans="1:16" x14ac:dyDescent="0.25">
      <c r="A149" s="1" t="s">
        <v>41</v>
      </c>
      <c r="B149" s="6">
        <f>AVERAGE(B133:B148)</f>
        <v>77.298714832171612</v>
      </c>
      <c r="C149" s="6">
        <f t="shared" ref="C149:M149" si="13">AVERAGE(C133:C148)</f>
        <v>0.22215999087135321</v>
      </c>
      <c r="D149" s="6">
        <f t="shared" si="13"/>
        <v>12.411647935558745</v>
      </c>
      <c r="E149" s="6">
        <f t="shared" si="13"/>
        <v>1.8767249415294984</v>
      </c>
      <c r="F149" s="6">
        <f t="shared" si="13"/>
        <v>5.776734950155215E-2</v>
      </c>
      <c r="G149" s="6">
        <f t="shared" si="13"/>
        <v>0.66754145438686496</v>
      </c>
      <c r="H149" s="6">
        <f t="shared" si="13"/>
        <v>5.4418871142611465E-2</v>
      </c>
      <c r="I149" s="6">
        <f t="shared" si="13"/>
        <v>3.8938716052930595</v>
      </c>
      <c r="J149" s="6">
        <f t="shared" si="13"/>
        <v>3.4790631657536237</v>
      </c>
      <c r="K149" s="6">
        <f t="shared" si="13"/>
        <v>3.8089853791088077E-2</v>
      </c>
      <c r="L149" s="6"/>
      <c r="M149" s="6">
        <f t="shared" si="13"/>
        <v>6.5893263124999999</v>
      </c>
      <c r="P149" s="5">
        <f>AVERAGE(P133:P148)</f>
        <v>2.0850414100392722</v>
      </c>
    </row>
    <row r="150" spans="1:16" x14ac:dyDescent="0.25">
      <c r="A150" s="1" t="s">
        <v>42</v>
      </c>
      <c r="B150" s="6">
        <f>STDEV(B133:B148)</f>
        <v>0.55344126547169592</v>
      </c>
      <c r="C150" s="6">
        <f t="shared" ref="C150:M150" si="14">STDEV(C133:C148)</f>
        <v>0.1119317213803401</v>
      </c>
      <c r="D150" s="6">
        <f t="shared" si="14"/>
        <v>0.16504841819273264</v>
      </c>
      <c r="E150" s="6">
        <f t="shared" si="14"/>
        <v>0.30159520786292593</v>
      </c>
      <c r="F150" s="6">
        <f t="shared" si="14"/>
        <v>4.2087168913984667E-2</v>
      </c>
      <c r="G150" s="6">
        <f t="shared" si="14"/>
        <v>4.6190194344520999E-2</v>
      </c>
      <c r="H150" s="6">
        <f t="shared" si="14"/>
        <v>3.4284609821399137E-2</v>
      </c>
      <c r="I150" s="6">
        <f t="shared" si="14"/>
        <v>0.22035549419632217</v>
      </c>
      <c r="J150" s="6">
        <f t="shared" si="14"/>
        <v>0.38361011499648334</v>
      </c>
      <c r="K150" s="6">
        <f t="shared" si="14"/>
        <v>4.850855703137813E-2</v>
      </c>
      <c r="L150" s="6"/>
      <c r="M150" s="6">
        <f t="shared" si="14"/>
        <v>0.44608984882819741</v>
      </c>
      <c r="O150" t="s">
        <v>194</v>
      </c>
      <c r="P150" s="5">
        <f>STDEV(P133:P148)</f>
        <v>0.33507227593571481</v>
      </c>
    </row>
    <row r="151" spans="1:16" x14ac:dyDescent="0.25">
      <c r="P151" s="5"/>
    </row>
    <row r="152" spans="1:16" x14ac:dyDescent="0.25">
      <c r="A152" s="21" t="s">
        <v>195</v>
      </c>
      <c r="B152" s="17"/>
      <c r="C152" s="18"/>
      <c r="D152" s="18"/>
      <c r="E152" s="18"/>
      <c r="F152" s="18"/>
      <c r="G152" s="18"/>
      <c r="H152" s="18"/>
      <c r="I152" s="18"/>
      <c r="J152" s="18"/>
      <c r="K152" s="18"/>
      <c r="L152" s="18"/>
      <c r="M152" s="18"/>
      <c r="P152" s="5"/>
    </row>
    <row r="153" spans="1:16" x14ac:dyDescent="0.25">
      <c r="A153" s="21" t="s">
        <v>196</v>
      </c>
      <c r="B153" s="18"/>
      <c r="C153" s="18"/>
      <c r="D153" s="18"/>
      <c r="E153" s="18"/>
      <c r="F153" s="18"/>
      <c r="G153" s="18"/>
      <c r="H153" s="18"/>
      <c r="I153" s="18"/>
      <c r="J153" s="18"/>
      <c r="K153" s="18"/>
      <c r="L153" s="18"/>
      <c r="M153" s="18"/>
      <c r="P153" s="5"/>
    </row>
    <row r="154" spans="1:16" x14ac:dyDescent="0.25">
      <c r="A154" t="s">
        <v>131</v>
      </c>
      <c r="B154" s="5">
        <v>76.928399827313825</v>
      </c>
      <c r="C154" s="5">
        <v>0.26097101516221294</v>
      </c>
      <c r="D154" s="5">
        <v>12.331334230988848</v>
      </c>
      <c r="E154" s="5">
        <v>1.2726995459787396</v>
      </c>
      <c r="F154" s="5">
        <v>0</v>
      </c>
      <c r="G154" s="5">
        <v>0.89372503952504212</v>
      </c>
      <c r="H154" s="5">
        <v>0.18172277751132454</v>
      </c>
      <c r="I154" s="5">
        <v>3.5501895892831299</v>
      </c>
      <c r="J154" s="5">
        <v>4.3203327867501855</v>
      </c>
      <c r="K154" s="5">
        <v>0.26062518748666152</v>
      </c>
      <c r="L154" s="5">
        <f>SUM(B154:K154)</f>
        <v>99.999999999999972</v>
      </c>
      <c r="M154" s="5">
        <v>6.8900429999999773</v>
      </c>
      <c r="O154" s="5">
        <v>1.2726995459787396</v>
      </c>
      <c r="P154" s="5">
        <f>PRODUCT(O154*1.111)</f>
        <v>1.4139691955823797</v>
      </c>
    </row>
    <row r="155" spans="1:16" x14ac:dyDescent="0.25">
      <c r="A155" t="s">
        <v>132</v>
      </c>
      <c r="B155" s="5">
        <v>76.742294763180894</v>
      </c>
      <c r="C155" s="5">
        <v>0.29685576917731465</v>
      </c>
      <c r="D155" s="5">
        <v>11.847861479533863</v>
      </c>
      <c r="E155" s="5">
        <v>1.7949326962274896</v>
      </c>
      <c r="F155" s="5">
        <v>8.7402047308930059E-2</v>
      </c>
      <c r="G155" s="5">
        <v>0.64458637141925357</v>
      </c>
      <c r="H155" s="5">
        <v>5.4718401675263401E-2</v>
      </c>
      <c r="I155" s="5">
        <v>3.0820862076762015</v>
      </c>
      <c r="J155" s="5">
        <v>5.4492622638007795</v>
      </c>
      <c r="K155" s="5">
        <v>0</v>
      </c>
      <c r="L155" s="5">
        <f t="shared" ref="L155:L173" si="15">SUM(B155:K155)</f>
        <v>99.999999999999972</v>
      </c>
      <c r="M155" s="5">
        <v>6.1028859999999838</v>
      </c>
      <c r="O155" s="5">
        <v>1.7949326962274896</v>
      </c>
      <c r="P155" s="5">
        <f t="shared" ref="P155:P173" si="16">PRODUCT(O155*1.111)</f>
        <v>1.994170225508741</v>
      </c>
    </row>
    <row r="156" spans="1:16" x14ac:dyDescent="0.25">
      <c r="A156" t="s">
        <v>133</v>
      </c>
      <c r="B156" s="5">
        <v>76.44479089034057</v>
      </c>
      <c r="C156" s="5">
        <v>0.21833024425711312</v>
      </c>
      <c r="D156" s="5">
        <v>12.261179729196289</v>
      </c>
      <c r="E156" s="5">
        <v>1.9614792112302999</v>
      </c>
      <c r="F156" s="5">
        <v>4.8926201175977964E-2</v>
      </c>
      <c r="G156" s="5">
        <v>0.685207456241538</v>
      </c>
      <c r="H156" s="5">
        <v>6.5833530765726678E-2</v>
      </c>
      <c r="I156" s="5">
        <v>3.1766358832559538</v>
      </c>
      <c r="J156" s="5">
        <v>5.1376168535365272</v>
      </c>
      <c r="K156" s="5">
        <v>0</v>
      </c>
      <c r="L156" s="5">
        <f t="shared" si="15"/>
        <v>100</v>
      </c>
      <c r="M156" s="5">
        <v>5.6681309999999883</v>
      </c>
      <c r="O156" s="5">
        <v>1.9614792112302999</v>
      </c>
      <c r="P156" s="5">
        <f t="shared" si="16"/>
        <v>2.1792034036768633</v>
      </c>
    </row>
    <row r="157" spans="1:16" x14ac:dyDescent="0.25">
      <c r="A157" t="s">
        <v>134</v>
      </c>
      <c r="B157" s="5">
        <v>76.235929112495057</v>
      </c>
      <c r="C157" s="5">
        <v>0.40941746542115859</v>
      </c>
      <c r="D157" s="5">
        <v>12.089916246566039</v>
      </c>
      <c r="E157" s="5">
        <v>1.9722442333076431</v>
      </c>
      <c r="F157" s="5">
        <v>3.2494557159032912E-2</v>
      </c>
      <c r="G157" s="5">
        <v>0.64154364591912572</v>
      </c>
      <c r="H157" s="5">
        <v>0.10864855478244885</v>
      </c>
      <c r="I157" s="5">
        <v>3.2727031151916774</v>
      </c>
      <c r="J157" s="5">
        <v>5.1584171242267223</v>
      </c>
      <c r="K157" s="5">
        <v>7.8685944931086937E-2</v>
      </c>
      <c r="L157" s="5">
        <f t="shared" si="15"/>
        <v>99.999999999999972</v>
      </c>
      <c r="M157" s="5">
        <v>5.408773999999994</v>
      </c>
      <c r="O157" s="5">
        <v>1.9722442333076431</v>
      </c>
      <c r="P157" s="5">
        <f t="shared" si="16"/>
        <v>2.1911633432047917</v>
      </c>
    </row>
    <row r="158" spans="1:16" x14ac:dyDescent="0.25">
      <c r="A158" t="s">
        <v>135</v>
      </c>
      <c r="B158" s="5">
        <v>76.79343968106555</v>
      </c>
      <c r="C158" s="5">
        <v>0.14083743226664475</v>
      </c>
      <c r="D158" s="5">
        <v>12.240146304533983</v>
      </c>
      <c r="E158" s="5">
        <v>1.8642376750002057</v>
      </c>
      <c r="F158" s="5">
        <v>0.11381719503996465</v>
      </c>
      <c r="G158" s="5">
        <v>0.62406485804864409</v>
      </c>
      <c r="H158" s="5">
        <v>5.4289094490488986E-2</v>
      </c>
      <c r="I158" s="5">
        <v>3.2352660942170917</v>
      </c>
      <c r="J158" s="5">
        <v>4.9339016653374133</v>
      </c>
      <c r="K158" s="5">
        <v>0</v>
      </c>
      <c r="L158" s="5">
        <f t="shared" si="15"/>
        <v>100</v>
      </c>
      <c r="M158" s="5">
        <v>5.4782539999999926</v>
      </c>
      <c r="O158" s="5">
        <v>1.8642376750002057</v>
      </c>
      <c r="P158" s="5">
        <f t="shared" si="16"/>
        <v>2.0711680569252287</v>
      </c>
    </row>
    <row r="159" spans="1:16" x14ac:dyDescent="0.25">
      <c r="A159" t="s">
        <v>136</v>
      </c>
      <c r="B159" s="5">
        <v>75.900007778839409</v>
      </c>
      <c r="C159" s="5">
        <v>0.46463073734389965</v>
      </c>
      <c r="D159" s="5">
        <v>12.194549859347385</v>
      </c>
      <c r="E159" s="5">
        <v>1.9586363781843013</v>
      </c>
      <c r="F159" s="5">
        <v>1.6388159869651097E-2</v>
      </c>
      <c r="G159" s="5">
        <v>0.66524302335740804</v>
      </c>
      <c r="H159" s="5">
        <v>2.9684374815870104E-2</v>
      </c>
      <c r="I159" s="5">
        <v>3.1658470918671564</v>
      </c>
      <c r="J159" s="5">
        <v>5.4960598677196968</v>
      </c>
      <c r="K159" s="5">
        <v>0.10895272865523628</v>
      </c>
      <c r="L159" s="5">
        <f t="shared" si="15"/>
        <v>100</v>
      </c>
      <c r="M159" s="5">
        <v>6.0785340000000048</v>
      </c>
      <c r="O159" s="5">
        <v>1.9586363781843013</v>
      </c>
      <c r="P159" s="5">
        <f t="shared" si="16"/>
        <v>2.1760450161627585</v>
      </c>
    </row>
    <row r="160" spans="1:16" x14ac:dyDescent="0.25">
      <c r="A160" t="s">
        <v>137</v>
      </c>
      <c r="B160" s="5">
        <v>77.114963930847694</v>
      </c>
      <c r="C160" s="5">
        <v>0.29582165137971622</v>
      </c>
      <c r="D160" s="5">
        <v>11.819273847788047</v>
      </c>
      <c r="E160" s="5">
        <v>1.8278545658444008</v>
      </c>
      <c r="F160" s="5">
        <v>2.722264288452296E-2</v>
      </c>
      <c r="G160" s="5">
        <v>0.61126386652044562</v>
      </c>
      <c r="H160" s="5">
        <v>4.319030090662359E-2</v>
      </c>
      <c r="I160" s="5">
        <v>3.2879231134701046</v>
      </c>
      <c r="J160" s="5">
        <v>4.942806221229783</v>
      </c>
      <c r="K160" s="5">
        <v>2.9679859128663472E-2</v>
      </c>
      <c r="L160" s="5">
        <f t="shared" si="15"/>
        <v>100</v>
      </c>
      <c r="M160" s="5">
        <v>5.8283939999999888</v>
      </c>
      <c r="O160" s="5">
        <v>1.8278545658444008</v>
      </c>
      <c r="P160" s="5">
        <f t="shared" si="16"/>
        <v>2.0307464226531291</v>
      </c>
    </row>
    <row r="161" spans="1:16" x14ac:dyDescent="0.25">
      <c r="A161" t="s">
        <v>138</v>
      </c>
      <c r="B161" s="5">
        <v>76.540288583084475</v>
      </c>
      <c r="C161" s="5">
        <v>0.41067631863990345</v>
      </c>
      <c r="D161" s="5">
        <v>12.304691228612137</v>
      </c>
      <c r="E161" s="5">
        <v>1.9763317662055333</v>
      </c>
      <c r="F161" s="5">
        <v>1.6297821529107942E-2</v>
      </c>
      <c r="G161" s="5">
        <v>0.56891894849219593</v>
      </c>
      <c r="H161" s="5">
        <v>4.529124495969683E-2</v>
      </c>
      <c r="I161" s="5">
        <v>2.8908659096813061</v>
      </c>
      <c r="J161" s="5">
        <v>5.1973023734902375</v>
      </c>
      <c r="K161" s="5">
        <v>4.9335805305404948E-2</v>
      </c>
      <c r="L161" s="5">
        <f t="shared" si="15"/>
        <v>100</v>
      </c>
      <c r="M161" s="5">
        <v>5.5027079999999984</v>
      </c>
      <c r="O161" s="5">
        <v>1.9763317662055333</v>
      </c>
      <c r="P161" s="5">
        <f t="shared" si="16"/>
        <v>2.1957045922543474</v>
      </c>
    </row>
    <row r="162" spans="1:16" x14ac:dyDescent="0.25">
      <c r="A162" t="s">
        <v>139</v>
      </c>
      <c r="B162" s="5">
        <v>76.081329594886185</v>
      </c>
      <c r="C162" s="5">
        <v>0.19164278266713969</v>
      </c>
      <c r="D162" s="5">
        <v>12.23756298199168</v>
      </c>
      <c r="E162" s="5">
        <v>2.0135635752154588</v>
      </c>
      <c r="F162" s="5">
        <v>8.1102701993266524E-2</v>
      </c>
      <c r="G162" s="5">
        <v>0.63070776773920889</v>
      </c>
      <c r="H162" s="5">
        <v>7.6801745145440123E-2</v>
      </c>
      <c r="I162" s="5">
        <v>3.145388768282392</v>
      </c>
      <c r="J162" s="5">
        <v>5.5419000820792323</v>
      </c>
      <c r="K162" s="5">
        <v>0</v>
      </c>
      <c r="L162" s="5">
        <f t="shared" si="15"/>
        <v>100</v>
      </c>
      <c r="M162" s="5">
        <v>5.2768920000000037</v>
      </c>
      <c r="O162" s="5">
        <v>2.0135635752154588</v>
      </c>
      <c r="P162" s="5">
        <f t="shared" si="16"/>
        <v>2.2370691320643745</v>
      </c>
    </row>
    <row r="163" spans="1:16" x14ac:dyDescent="0.25">
      <c r="A163" t="s">
        <v>140</v>
      </c>
      <c r="B163" s="5">
        <v>76.866492637443798</v>
      </c>
      <c r="C163" s="5">
        <v>0.1558044406149495</v>
      </c>
      <c r="D163" s="5">
        <v>11.981943357577988</v>
      </c>
      <c r="E163" s="5">
        <v>1.8615374469554846</v>
      </c>
      <c r="F163" s="5">
        <v>2.1982987969642046E-2</v>
      </c>
      <c r="G163" s="5">
        <v>0.73155063792571629</v>
      </c>
      <c r="H163" s="5">
        <v>4.5882007904306209E-2</v>
      </c>
      <c r="I163" s="5">
        <v>3.160992466451324</v>
      </c>
      <c r="J163" s="5">
        <v>5.1139856514467468</v>
      </c>
      <c r="K163" s="5">
        <v>5.9828365710045427E-2</v>
      </c>
      <c r="L163" s="5">
        <f t="shared" si="15"/>
        <v>100</v>
      </c>
      <c r="M163" s="5">
        <v>6.5777590000000004</v>
      </c>
      <c r="O163" s="5">
        <v>1.8615374469554846</v>
      </c>
      <c r="P163" s="5">
        <f t="shared" si="16"/>
        <v>2.0681681035675434</v>
      </c>
    </row>
    <row r="164" spans="1:16" x14ac:dyDescent="0.25">
      <c r="A164" t="s">
        <v>141</v>
      </c>
      <c r="B164" s="5">
        <v>76.620426171417051</v>
      </c>
      <c r="C164" s="5">
        <v>9.1408032312181003E-2</v>
      </c>
      <c r="D164" s="5">
        <v>12.05851353586463</v>
      </c>
      <c r="E164" s="5">
        <v>1.9739547039489727</v>
      </c>
      <c r="F164" s="5">
        <v>1.1055601054778583E-2</v>
      </c>
      <c r="G164" s="5">
        <v>0.70440802469430708</v>
      </c>
      <c r="H164" s="5">
        <v>9.0074904360174124E-2</v>
      </c>
      <c r="I164" s="5">
        <v>3.1444066147420324</v>
      </c>
      <c r="J164" s="5">
        <v>5.3057524116058703</v>
      </c>
      <c r="K164" s="5">
        <v>0</v>
      </c>
      <c r="L164" s="5">
        <f t="shared" si="15"/>
        <v>100.00000000000001</v>
      </c>
      <c r="M164" s="5">
        <v>7.0606840000000091</v>
      </c>
      <c r="O164" s="5">
        <v>1.9739547039489727</v>
      </c>
      <c r="P164" s="5">
        <f t="shared" si="16"/>
        <v>2.1930636760873088</v>
      </c>
    </row>
    <row r="165" spans="1:16" x14ac:dyDescent="0.25">
      <c r="A165" t="s">
        <v>142</v>
      </c>
      <c r="B165" s="5">
        <v>76.560217278281698</v>
      </c>
      <c r="C165" s="5">
        <v>0.12919770406824613</v>
      </c>
      <c r="D165" s="5">
        <v>12.119909644608555</v>
      </c>
      <c r="E165" s="5">
        <v>1.9869299959879103</v>
      </c>
      <c r="F165" s="5">
        <v>2.7336123238863922E-2</v>
      </c>
      <c r="G165" s="5">
        <v>0.65067879218787383</v>
      </c>
      <c r="H165" s="5">
        <v>0</v>
      </c>
      <c r="I165" s="5">
        <v>2.8415248029022999</v>
      </c>
      <c r="J165" s="5">
        <v>5.6346232415542739</v>
      </c>
      <c r="K165" s="5">
        <v>4.9582417170273327E-2</v>
      </c>
      <c r="L165" s="5">
        <f t="shared" si="15"/>
        <v>100</v>
      </c>
      <c r="M165" s="5">
        <v>6.1461649999999963</v>
      </c>
      <c r="O165" s="5">
        <v>1.9869299959879103</v>
      </c>
      <c r="P165" s="5">
        <f t="shared" si="16"/>
        <v>2.2074792255425684</v>
      </c>
    </row>
    <row r="166" spans="1:16" x14ac:dyDescent="0.25">
      <c r="A166" t="s">
        <v>143</v>
      </c>
      <c r="B166" s="5">
        <v>76.44895882018082</v>
      </c>
      <c r="C166" s="5">
        <v>0.14243502165906416</v>
      </c>
      <c r="D166" s="5">
        <v>12.16946708226131</v>
      </c>
      <c r="E166" s="5">
        <v>1.9447069895078457</v>
      </c>
      <c r="F166" s="5">
        <v>2.7403840150304726E-2</v>
      </c>
      <c r="G166" s="5">
        <v>0.67265777522755865</v>
      </c>
      <c r="H166" s="5">
        <v>2.0607892889205538E-2</v>
      </c>
      <c r="I166" s="5">
        <v>3.2208538544787295</v>
      </c>
      <c r="J166" s="5">
        <v>5.2733645216964344</v>
      </c>
      <c r="K166" s="5">
        <v>7.9544201948719168E-2</v>
      </c>
      <c r="L166" s="5">
        <f t="shared" si="15"/>
        <v>100</v>
      </c>
      <c r="M166" s="5">
        <v>6.3853829999999903</v>
      </c>
      <c r="O166" s="5">
        <v>1.9447069895078457</v>
      </c>
      <c r="P166" s="5">
        <f t="shared" si="16"/>
        <v>2.1605694653432166</v>
      </c>
    </row>
    <row r="167" spans="1:16" x14ac:dyDescent="0.25">
      <c r="A167" t="s">
        <v>144</v>
      </c>
      <c r="B167" s="5">
        <v>75.98357529058039</v>
      </c>
      <c r="C167" s="5">
        <v>0.34813937228091979</v>
      </c>
      <c r="D167" s="5">
        <v>12.28771667457176</v>
      </c>
      <c r="E167" s="5">
        <v>2.2953312916380444</v>
      </c>
      <c r="F167" s="5">
        <v>4.9140644592369664E-2</v>
      </c>
      <c r="G167" s="5">
        <v>0.80669771972075921</v>
      </c>
      <c r="H167" s="5">
        <v>5.4855440681800822E-2</v>
      </c>
      <c r="I167" s="5">
        <v>3.0731164236531345</v>
      </c>
      <c r="J167" s="5">
        <v>5.1014271422808104</v>
      </c>
      <c r="K167" s="5">
        <v>0</v>
      </c>
      <c r="L167" s="5">
        <f t="shared" si="15"/>
        <v>100</v>
      </c>
      <c r="M167" s="5">
        <v>6.0858879999999829</v>
      </c>
      <c r="O167" s="5">
        <v>2.2953312916380444</v>
      </c>
      <c r="P167" s="5">
        <f t="shared" si="16"/>
        <v>2.5501130650098673</v>
      </c>
    </row>
    <row r="168" spans="1:16" x14ac:dyDescent="0.25">
      <c r="A168" t="s">
        <v>145</v>
      </c>
      <c r="B168" s="5">
        <v>76.411688189224989</v>
      </c>
      <c r="C168" s="5">
        <v>0.42248818828128409</v>
      </c>
      <c r="D168" s="5">
        <v>12.557877635946365</v>
      </c>
      <c r="E168" s="5">
        <v>1.9779784013349277</v>
      </c>
      <c r="F168" s="5">
        <v>5.4199739784118713E-3</v>
      </c>
      <c r="G168" s="5">
        <v>0.65463721621588067</v>
      </c>
      <c r="H168" s="5">
        <v>3.3905782951423713E-2</v>
      </c>
      <c r="I168" s="5">
        <v>3.0059431712713152</v>
      </c>
      <c r="J168" s="5">
        <v>4.9005113152457129</v>
      </c>
      <c r="K168" s="5">
        <v>2.9550125549682213E-2</v>
      </c>
      <c r="L168" s="5">
        <f t="shared" si="15"/>
        <v>99.999999999999957</v>
      </c>
      <c r="M168" s="5">
        <v>5.4792509999999908</v>
      </c>
      <c r="O168" s="5">
        <v>1.9779784013349277</v>
      </c>
      <c r="P168" s="5">
        <f t="shared" si="16"/>
        <v>2.1975340038831046</v>
      </c>
    </row>
    <row r="169" spans="1:16" x14ac:dyDescent="0.25">
      <c r="A169" t="s">
        <v>146</v>
      </c>
      <c r="B169" s="5">
        <v>76.811613467307112</v>
      </c>
      <c r="C169" s="5">
        <v>0.30952370099239496</v>
      </c>
      <c r="D169" s="5">
        <v>11.925583618687844</v>
      </c>
      <c r="E169" s="5">
        <v>1.9127940794719929</v>
      </c>
      <c r="F169" s="5">
        <v>1.0919778221716291E-2</v>
      </c>
      <c r="G169" s="5">
        <v>0.60516418487425705</v>
      </c>
      <c r="H169" s="5">
        <v>0.10267375397143576</v>
      </c>
      <c r="I169" s="5">
        <v>3.3361266587169141</v>
      </c>
      <c r="J169" s="5">
        <v>4.9856007577563162</v>
      </c>
      <c r="K169" s="5">
        <v>0</v>
      </c>
      <c r="L169" s="5">
        <f t="shared" si="15"/>
        <v>99.999999999999972</v>
      </c>
      <c r="M169" s="5">
        <v>5.8863669999999786</v>
      </c>
      <c r="O169" s="5">
        <v>1.9127940794719929</v>
      </c>
      <c r="P169" s="5">
        <f t="shared" si="16"/>
        <v>2.1251142222933841</v>
      </c>
    </row>
    <row r="170" spans="1:16" x14ac:dyDescent="0.25">
      <c r="A170" t="s">
        <v>147</v>
      </c>
      <c r="B170" s="5">
        <v>75.92519198555155</v>
      </c>
      <c r="C170" s="5">
        <v>0.23043636824350322</v>
      </c>
      <c r="D170" s="5">
        <v>12.278571081805746</v>
      </c>
      <c r="E170" s="5">
        <v>1.9359568609958471</v>
      </c>
      <c r="F170" s="5">
        <v>5.4165222514463936E-2</v>
      </c>
      <c r="G170" s="5">
        <v>0.66537145455348168</v>
      </c>
      <c r="H170" s="5">
        <v>8.3654049301284061E-2</v>
      </c>
      <c r="I170" s="5">
        <v>3.0681996754611514</v>
      </c>
      <c r="J170" s="5">
        <v>5.7191387423028583</v>
      </c>
      <c r="K170" s="5">
        <v>3.931455927012082E-2</v>
      </c>
      <c r="L170" s="5">
        <f t="shared" si="15"/>
        <v>100.00000000000001</v>
      </c>
      <c r="M170" s="5">
        <v>5.4116319999999973</v>
      </c>
      <c r="O170" s="5">
        <v>1.9359568609958471</v>
      </c>
      <c r="P170" s="5">
        <f t="shared" si="16"/>
        <v>2.1508480725663861</v>
      </c>
    </row>
    <row r="171" spans="1:16" x14ac:dyDescent="0.25">
      <c r="A171" t="s">
        <v>148</v>
      </c>
      <c r="B171" s="5">
        <v>76.603035777123068</v>
      </c>
      <c r="C171" s="5">
        <v>0.14353196134090512</v>
      </c>
      <c r="D171" s="5">
        <v>12.140769003011609</v>
      </c>
      <c r="E171" s="5">
        <v>1.823309963122995</v>
      </c>
      <c r="F171" s="5">
        <v>6.075803960669536E-2</v>
      </c>
      <c r="G171" s="5">
        <v>0.732552051222367</v>
      </c>
      <c r="H171" s="5">
        <v>9.6847344996224077E-2</v>
      </c>
      <c r="I171" s="5">
        <v>3.1333810460371785</v>
      </c>
      <c r="J171" s="5">
        <v>5.2658148135389462</v>
      </c>
      <c r="K171" s="5">
        <v>0</v>
      </c>
      <c r="L171" s="5">
        <f t="shared" si="15"/>
        <v>100</v>
      </c>
      <c r="M171" s="5">
        <v>6.8172699999999935</v>
      </c>
      <c r="O171" s="5">
        <v>1.823309963122995</v>
      </c>
      <c r="P171" s="5">
        <f t="shared" si="16"/>
        <v>2.0256973690296474</v>
      </c>
    </row>
    <row r="172" spans="1:16" x14ac:dyDescent="0.25">
      <c r="A172" t="s">
        <v>149</v>
      </c>
      <c r="B172" s="5">
        <v>76.128363217893394</v>
      </c>
      <c r="C172" s="5">
        <v>0.46524085890629957</v>
      </c>
      <c r="D172" s="5">
        <v>12.480377853889452</v>
      </c>
      <c r="E172" s="5">
        <v>1.9582698847624629</v>
      </c>
      <c r="F172" s="5">
        <v>0.12040083454725461</v>
      </c>
      <c r="G172" s="5">
        <v>0.66844947313446157</v>
      </c>
      <c r="H172" s="5">
        <v>9.3752728168969859E-2</v>
      </c>
      <c r="I172" s="5">
        <v>3.0956632986047707</v>
      </c>
      <c r="J172" s="5">
        <v>4.969618992996673</v>
      </c>
      <c r="K172" s="5">
        <v>1.986285709628095E-2</v>
      </c>
      <c r="L172" s="5">
        <f t="shared" si="15"/>
        <v>100.00000000000001</v>
      </c>
      <c r="M172" s="5">
        <v>6.2672610000000049</v>
      </c>
      <c r="O172" s="5">
        <v>1.9582698847624629</v>
      </c>
      <c r="P172" s="5">
        <f t="shared" si="16"/>
        <v>2.1756378419710964</v>
      </c>
    </row>
    <row r="173" spans="1:16" x14ac:dyDescent="0.25">
      <c r="A173" s="10" t="s">
        <v>150</v>
      </c>
      <c r="B173" s="5">
        <v>76.419378056798095</v>
      </c>
      <c r="C173" s="5">
        <v>8.9550509443684465E-2</v>
      </c>
      <c r="D173" s="5">
        <v>12.259750344578393</v>
      </c>
      <c r="E173" s="5">
        <v>1.9019660415942385</v>
      </c>
      <c r="F173" s="5">
        <v>0</v>
      </c>
      <c r="G173" s="5">
        <v>0.64439737109092532</v>
      </c>
      <c r="H173" s="5">
        <v>6.089316345592679E-2</v>
      </c>
      <c r="I173" s="5">
        <v>3.003697982710638</v>
      </c>
      <c r="J173" s="5">
        <v>5.5712301455169371</v>
      </c>
      <c r="K173" s="5">
        <v>4.9136384811163017E-2</v>
      </c>
      <c r="L173" s="5">
        <f t="shared" si="15"/>
        <v>100</v>
      </c>
      <c r="M173" s="11">
        <v>5.3227049999999991</v>
      </c>
      <c r="O173" s="5">
        <v>1.9019660415942385</v>
      </c>
      <c r="P173" s="5">
        <f t="shared" si="16"/>
        <v>2.1130842722111991</v>
      </c>
    </row>
    <row r="174" spans="1:16" x14ac:dyDescent="0.25">
      <c r="A174" s="1" t="s">
        <v>41</v>
      </c>
      <c r="B174" s="6">
        <f>AVERAGE(B154:B173)</f>
        <v>76.478019252692775</v>
      </c>
      <c r="C174" s="6">
        <f t="shared" ref="C174:K174" si="17">AVERAGE(C154:C173)</f>
        <v>0.26084697872292673</v>
      </c>
      <c r="D174" s="6">
        <f t="shared" si="17"/>
        <v>12.179349787068096</v>
      </c>
      <c r="E174" s="6">
        <f t="shared" si="17"/>
        <v>1.9107357653257395</v>
      </c>
      <c r="F174" s="6">
        <f t="shared" si="17"/>
        <v>4.0611718641747764E-2</v>
      </c>
      <c r="G174" s="6">
        <f t="shared" si="17"/>
        <v>0.67509128390552242</v>
      </c>
      <c r="H174" s="6">
        <f t="shared" si="17"/>
        <v>6.7166354686681709E-2</v>
      </c>
      <c r="I174" s="6">
        <f t="shared" si="17"/>
        <v>3.1445405883977249</v>
      </c>
      <c r="J174" s="6">
        <f t="shared" si="17"/>
        <v>5.2009333487056084</v>
      </c>
      <c r="K174" s="6">
        <f t="shared" si="17"/>
        <v>4.2704921853166905E-2</v>
      </c>
      <c r="L174" s="6"/>
      <c r="M174" s="6">
        <f t="shared" ref="M174" si="18">AVERAGE(M154:M173)</f>
        <v>5.9837490499999939</v>
      </c>
      <c r="P174" s="5">
        <f>AVERAGE(P154:P173)</f>
        <v>2.1228274352768963</v>
      </c>
    </row>
    <row r="175" spans="1:16" x14ac:dyDescent="0.25">
      <c r="A175" s="1" t="s">
        <v>42</v>
      </c>
      <c r="B175" s="6">
        <f>STDEV(B154:B173)</f>
        <v>0.34934670407857055</v>
      </c>
      <c r="C175" s="6">
        <f t="shared" ref="C175:K175" si="19">STDEV(C154:C173)</f>
        <v>0.1261973265281344</v>
      </c>
      <c r="D175" s="6">
        <f t="shared" si="19"/>
        <v>0.1899307947123684</v>
      </c>
      <c r="E175" s="6">
        <f t="shared" si="19"/>
        <v>0.18201980826778763</v>
      </c>
      <c r="F175" s="6">
        <f t="shared" si="19"/>
        <v>3.6054580793980537E-2</v>
      </c>
      <c r="G175" s="6">
        <f t="shared" si="19"/>
        <v>7.3138665383651921E-2</v>
      </c>
      <c r="H175" s="6">
        <f t="shared" si="19"/>
        <v>3.9598004720585285E-2</v>
      </c>
      <c r="I175" s="6">
        <f t="shared" si="19"/>
        <v>0.15671118893515318</v>
      </c>
      <c r="J175" s="6">
        <f t="shared" si="19"/>
        <v>0.3249310476136022</v>
      </c>
      <c r="K175" s="6">
        <f t="shared" si="19"/>
        <v>6.0880064782924986E-2</v>
      </c>
      <c r="L175" s="6"/>
      <c r="M175" s="6">
        <f t="shared" ref="M175" si="20">STDEV(M154:M173)</f>
        <v>0.55248996880414725</v>
      </c>
      <c r="P175" s="5">
        <f>STDEV(P154:P173)</f>
        <v>0.20222400698551207</v>
      </c>
    </row>
    <row r="177" spans="1:12" x14ac:dyDescent="0.25">
      <c r="A177" s="17" t="s">
        <v>83</v>
      </c>
      <c r="B177" s="17"/>
      <c r="C177" s="17"/>
    </row>
    <row r="178" spans="1:12" x14ac:dyDescent="0.25">
      <c r="A178" s="4" t="s">
        <v>84</v>
      </c>
      <c r="B178" s="5">
        <v>75.516000000000005</v>
      </c>
      <c r="C178" s="5">
        <v>0.313</v>
      </c>
      <c r="D178" s="5">
        <v>12.195</v>
      </c>
      <c r="E178" s="5">
        <v>3.3289200000000001</v>
      </c>
      <c r="F178" s="5">
        <v>9.8000000000000004E-2</v>
      </c>
      <c r="G178" s="5">
        <v>1.722</v>
      </c>
      <c r="H178" s="5">
        <v>8.5000000000000006E-2</v>
      </c>
      <c r="I178" s="5">
        <v>3.9130000000000003</v>
      </c>
      <c r="J178" s="5">
        <v>2.5550000000000002</v>
      </c>
      <c r="K178" s="5">
        <v>3.3000000000000002E-2</v>
      </c>
      <c r="L178" s="5">
        <f>K178+J178+I178+H178+G178+F178+E178+D178+C178+B178</f>
        <v>99.758920000000003</v>
      </c>
    </row>
    <row r="179" spans="1:12" x14ac:dyDescent="0.25">
      <c r="A179" s="4" t="s">
        <v>85</v>
      </c>
      <c r="B179" s="5">
        <v>75.933000000000007</v>
      </c>
      <c r="C179" s="5">
        <v>0.29799999999999999</v>
      </c>
      <c r="D179" s="5">
        <v>12.077999999999999</v>
      </c>
      <c r="E179" s="5">
        <v>3.3242964999999995</v>
      </c>
      <c r="F179" s="5">
        <v>0.14799999999999999</v>
      </c>
      <c r="G179" s="5">
        <v>1.7010000000000001</v>
      </c>
      <c r="H179" s="5">
        <v>7.1000000000000008E-2</v>
      </c>
      <c r="I179" s="5">
        <v>3.968</v>
      </c>
      <c r="J179" s="5">
        <v>2.6219999999999999</v>
      </c>
      <c r="K179" s="5">
        <v>5.9000000000000004E-2</v>
      </c>
      <c r="L179" s="5">
        <f t="shared" ref="L179:L203" si="21">K179+J179+I179+H179+G179+F179+E179+D179+C179+B179</f>
        <v>100.2022965</v>
      </c>
    </row>
    <row r="180" spans="1:12" x14ac:dyDescent="0.25">
      <c r="A180" s="4" t="s">
        <v>86</v>
      </c>
      <c r="B180" s="5">
        <v>75.198999999999998</v>
      </c>
      <c r="C180" s="5">
        <v>0.34300000000000003</v>
      </c>
      <c r="D180" s="5">
        <v>12.128</v>
      </c>
      <c r="E180" s="5">
        <v>3.2003866999999997</v>
      </c>
      <c r="F180" s="5">
        <v>0.14100000000000001</v>
      </c>
      <c r="G180" s="5">
        <v>1.6640000000000001</v>
      </c>
      <c r="H180" s="5">
        <v>5.7000000000000002E-2</v>
      </c>
      <c r="I180" s="5">
        <v>3.758</v>
      </c>
      <c r="J180" s="5">
        <v>2.6139999999999999</v>
      </c>
      <c r="K180" s="5">
        <v>4.5999999999999999E-2</v>
      </c>
      <c r="L180" s="5">
        <f t="shared" si="21"/>
        <v>99.150386699999999</v>
      </c>
    </row>
    <row r="181" spans="1:12" x14ac:dyDescent="0.25">
      <c r="A181" s="4" t="s">
        <v>87</v>
      </c>
      <c r="B181" s="5">
        <v>75.653000000000006</v>
      </c>
      <c r="C181" s="5">
        <v>0.32100000000000001</v>
      </c>
      <c r="D181" s="5">
        <v>12.166</v>
      </c>
      <c r="E181" s="5">
        <v>3.1874408999999999</v>
      </c>
      <c r="F181" s="5">
        <v>9.2999999999999999E-2</v>
      </c>
      <c r="G181" s="5">
        <v>1.6930000000000001</v>
      </c>
      <c r="H181" s="5">
        <v>4.5999999999999999E-2</v>
      </c>
      <c r="I181" s="5">
        <v>3.887</v>
      </c>
      <c r="J181" s="5">
        <v>2.5880000000000001</v>
      </c>
      <c r="K181" s="5">
        <v>4.3000000000000003E-2</v>
      </c>
      <c r="L181" s="5">
        <f t="shared" si="21"/>
        <v>99.677440900000008</v>
      </c>
    </row>
    <row r="182" spans="1:12" x14ac:dyDescent="0.25">
      <c r="A182" s="4" t="s">
        <v>88</v>
      </c>
      <c r="B182" s="5">
        <v>75.701999999999998</v>
      </c>
      <c r="C182" s="5">
        <v>0.29599999999999999</v>
      </c>
      <c r="D182" s="5">
        <v>12.315</v>
      </c>
      <c r="E182" s="5">
        <v>3.3501881</v>
      </c>
      <c r="F182" s="5">
        <v>0.13200000000000001</v>
      </c>
      <c r="G182" s="5">
        <v>1.6930000000000001</v>
      </c>
      <c r="H182" s="5">
        <v>0.111</v>
      </c>
      <c r="I182" s="5">
        <v>3.9980000000000002</v>
      </c>
      <c r="J182" s="5">
        <v>2.7949999999999999</v>
      </c>
      <c r="K182" s="5">
        <v>4.1000000000000002E-2</v>
      </c>
      <c r="L182" s="5">
        <f t="shared" si="21"/>
        <v>100.4331881</v>
      </c>
    </row>
    <row r="183" spans="1:12" x14ac:dyDescent="0.25">
      <c r="A183" s="4" t="s">
        <v>89</v>
      </c>
      <c r="B183" s="5">
        <v>75.343000000000004</v>
      </c>
      <c r="C183" s="5">
        <v>0.28800000000000003</v>
      </c>
      <c r="D183" s="5">
        <v>12.127000000000001</v>
      </c>
      <c r="E183" s="5">
        <v>3.3649833</v>
      </c>
      <c r="F183" s="5">
        <v>9.2999999999999999E-2</v>
      </c>
      <c r="G183" s="5">
        <v>1.661</v>
      </c>
      <c r="H183" s="5">
        <v>9.2999999999999999E-2</v>
      </c>
      <c r="I183" s="5">
        <v>4.01</v>
      </c>
      <c r="J183" s="5">
        <v>2.7240000000000002</v>
      </c>
      <c r="K183" s="5">
        <v>3.1E-2</v>
      </c>
      <c r="L183" s="5">
        <f t="shared" si="21"/>
        <v>99.73498330000001</v>
      </c>
    </row>
    <row r="184" spans="1:12" x14ac:dyDescent="0.25">
      <c r="A184" s="4" t="s">
        <v>90</v>
      </c>
      <c r="B184" s="5">
        <v>75.887</v>
      </c>
      <c r="C184" s="5">
        <v>0.30000000000000004</v>
      </c>
      <c r="D184" s="5">
        <v>12.183</v>
      </c>
      <c r="E184" s="5">
        <v>3.3575857</v>
      </c>
      <c r="F184" s="5">
        <v>0.09</v>
      </c>
      <c r="G184" s="5">
        <v>1.679</v>
      </c>
      <c r="H184" s="5">
        <v>0.09</v>
      </c>
      <c r="I184" s="5">
        <v>3.87</v>
      </c>
      <c r="J184" s="5">
        <v>2.625</v>
      </c>
      <c r="K184" s="5">
        <v>6.3E-2</v>
      </c>
      <c r="L184" s="5">
        <f t="shared" si="21"/>
        <v>100.14458569999999</v>
      </c>
    </row>
    <row r="185" spans="1:12" x14ac:dyDescent="0.25">
      <c r="A185" s="4" t="s">
        <v>91</v>
      </c>
      <c r="B185" s="5">
        <v>75.433000000000007</v>
      </c>
      <c r="C185" s="5">
        <v>0.28600000000000003</v>
      </c>
      <c r="D185" s="5">
        <v>12.222</v>
      </c>
      <c r="E185" s="5">
        <v>3.2318264999999999</v>
      </c>
      <c r="F185" s="5">
        <v>0.10200000000000001</v>
      </c>
      <c r="G185" s="5">
        <v>1.6890000000000001</v>
      </c>
      <c r="H185" s="5">
        <v>8.7000000000000008E-2</v>
      </c>
      <c r="I185" s="5">
        <v>3.9430000000000001</v>
      </c>
      <c r="J185" s="5">
        <v>2.6909999999999998</v>
      </c>
      <c r="K185" s="5">
        <v>1.4999999999999999E-2</v>
      </c>
      <c r="L185" s="5">
        <f t="shared" si="21"/>
        <v>99.6998265</v>
      </c>
    </row>
    <row r="186" spans="1:12" x14ac:dyDescent="0.25">
      <c r="A186" s="4" t="s">
        <v>92</v>
      </c>
      <c r="B186" s="5">
        <v>75.596999999999994</v>
      </c>
      <c r="C186" s="5">
        <v>0.26400000000000001</v>
      </c>
      <c r="D186" s="5">
        <v>11.994</v>
      </c>
      <c r="E186" s="5">
        <v>3.2697392000000001</v>
      </c>
      <c r="F186" s="5">
        <v>9.4E-2</v>
      </c>
      <c r="G186" s="5">
        <v>1.605</v>
      </c>
      <c r="H186" s="5">
        <v>8.4000000000000005E-2</v>
      </c>
      <c r="I186" s="5">
        <v>3.8120000000000003</v>
      </c>
      <c r="J186" s="5">
        <v>2.6840000000000002</v>
      </c>
      <c r="K186" s="5">
        <v>0.05</v>
      </c>
      <c r="L186" s="5">
        <f t="shared" si="21"/>
        <v>99.453739199999987</v>
      </c>
    </row>
    <row r="187" spans="1:12" x14ac:dyDescent="0.25">
      <c r="A187" s="4" t="s">
        <v>93</v>
      </c>
      <c r="B187" s="5">
        <v>75.850999999999999</v>
      </c>
      <c r="C187" s="5">
        <v>0.28100000000000003</v>
      </c>
      <c r="D187" s="5">
        <v>12.114000000000001</v>
      </c>
      <c r="E187" s="5">
        <v>3.3178236000000001</v>
      </c>
      <c r="F187" s="5">
        <v>0.16500000000000001</v>
      </c>
      <c r="G187" s="5">
        <v>1.627</v>
      </c>
      <c r="H187" s="5">
        <v>6.9000000000000006E-2</v>
      </c>
      <c r="I187" s="5">
        <v>4.117</v>
      </c>
      <c r="J187" s="5">
        <v>2.702</v>
      </c>
      <c r="K187" s="5">
        <v>7.0000000000000001E-3</v>
      </c>
      <c r="L187" s="5">
        <f t="shared" si="21"/>
        <v>100.25082359999999</v>
      </c>
    </row>
    <row r="188" spans="1:12" x14ac:dyDescent="0.25">
      <c r="A188" s="4" t="s">
        <v>94</v>
      </c>
      <c r="B188" s="5">
        <v>75.728999999999999</v>
      </c>
      <c r="C188" s="5">
        <v>0.33400000000000002</v>
      </c>
      <c r="D188" s="5">
        <v>12.138999999999999</v>
      </c>
      <c r="E188" s="5">
        <v>3.2891578999999997</v>
      </c>
      <c r="F188" s="5">
        <v>8.7000000000000008E-2</v>
      </c>
      <c r="G188" s="5">
        <v>1.615</v>
      </c>
      <c r="H188" s="5">
        <v>6.3E-2</v>
      </c>
      <c r="I188" s="5">
        <v>3.8679999999999999</v>
      </c>
      <c r="J188" s="5">
        <v>2.629</v>
      </c>
      <c r="K188" s="5">
        <v>0.02</v>
      </c>
      <c r="L188" s="5">
        <f t="shared" si="21"/>
        <v>99.773157900000001</v>
      </c>
    </row>
    <row r="189" spans="1:12" x14ac:dyDescent="0.25">
      <c r="A189" s="4" t="s">
        <v>95</v>
      </c>
      <c r="B189" s="5">
        <v>76.001000000000005</v>
      </c>
      <c r="C189" s="5">
        <v>0.27200000000000002</v>
      </c>
      <c r="D189" s="5">
        <v>12.074</v>
      </c>
      <c r="E189" s="5">
        <v>3.2937814000000003</v>
      </c>
      <c r="F189" s="5">
        <v>0.106</v>
      </c>
      <c r="G189" s="5">
        <v>1.7069999999999999</v>
      </c>
      <c r="H189" s="5">
        <v>0.1</v>
      </c>
      <c r="I189" s="5">
        <v>3.8639999999999999</v>
      </c>
      <c r="J189" s="5">
        <v>2.5739999999999998</v>
      </c>
      <c r="K189" s="5">
        <v>4.1000000000000002E-2</v>
      </c>
      <c r="L189" s="5">
        <f t="shared" si="21"/>
        <v>100.0327814</v>
      </c>
    </row>
    <row r="190" spans="1:12" x14ac:dyDescent="0.25">
      <c r="A190" s="4" t="s">
        <v>96</v>
      </c>
      <c r="B190" s="5">
        <v>76.031000000000006</v>
      </c>
      <c r="C190" s="5">
        <v>0.27800000000000002</v>
      </c>
      <c r="D190" s="5">
        <v>12.157</v>
      </c>
      <c r="E190" s="5">
        <v>3.2669650999999997</v>
      </c>
      <c r="F190" s="5">
        <v>0.105</v>
      </c>
      <c r="G190" s="5">
        <v>1.665</v>
      </c>
      <c r="H190" s="5">
        <v>8.8999999999999996E-2</v>
      </c>
      <c r="I190" s="5">
        <v>3.9859999999999998</v>
      </c>
      <c r="J190" s="5">
        <v>2.6870000000000003</v>
      </c>
      <c r="K190" s="5">
        <v>4.1000000000000002E-2</v>
      </c>
      <c r="L190" s="5">
        <f t="shared" si="21"/>
        <v>100.30596510000001</v>
      </c>
    </row>
    <row r="191" spans="1:12" x14ac:dyDescent="0.25">
      <c r="A191" s="4" t="s">
        <v>97</v>
      </c>
      <c r="B191" s="5">
        <v>75.308000000000007</v>
      </c>
      <c r="C191" s="5">
        <v>0.26800000000000002</v>
      </c>
      <c r="D191" s="5">
        <v>12.247</v>
      </c>
      <c r="E191" s="5">
        <v>3.3270705999999999</v>
      </c>
      <c r="F191" s="5">
        <v>9.7000000000000003E-2</v>
      </c>
      <c r="G191" s="5">
        <v>1.583</v>
      </c>
      <c r="H191" s="5">
        <v>8.2000000000000003E-2</v>
      </c>
      <c r="I191" s="5">
        <v>3.8460000000000001</v>
      </c>
      <c r="J191" s="5">
        <v>2.7629999999999999</v>
      </c>
      <c r="K191" s="5">
        <v>1.9E-2</v>
      </c>
      <c r="L191" s="5">
        <f t="shared" si="21"/>
        <v>99.540070600000007</v>
      </c>
    </row>
    <row r="192" spans="1:12" x14ac:dyDescent="0.25">
      <c r="A192" s="4" t="s">
        <v>98</v>
      </c>
      <c r="B192" s="5">
        <v>75.004000000000005</v>
      </c>
      <c r="C192" s="5">
        <v>0.29199999999999998</v>
      </c>
      <c r="D192" s="5">
        <v>12.288</v>
      </c>
      <c r="E192" s="5">
        <v>3.2965554999999997</v>
      </c>
      <c r="F192" s="5">
        <v>0.123</v>
      </c>
      <c r="G192" s="5">
        <v>1.6779999999999999</v>
      </c>
      <c r="H192" s="5">
        <v>9.2999999999999999E-2</v>
      </c>
      <c r="I192" s="5">
        <v>3.923</v>
      </c>
      <c r="J192" s="5">
        <v>2.73</v>
      </c>
      <c r="K192" s="5">
        <v>3.1E-2</v>
      </c>
      <c r="L192" s="5">
        <f t="shared" si="21"/>
        <v>99.458555500000003</v>
      </c>
    </row>
    <row r="193" spans="1:12" x14ac:dyDescent="0.25">
      <c r="A193" s="4" t="s">
        <v>99</v>
      </c>
      <c r="B193" s="5">
        <v>75.341999999999999</v>
      </c>
      <c r="C193" s="5">
        <v>0.28200000000000003</v>
      </c>
      <c r="D193" s="5">
        <v>12.173</v>
      </c>
      <c r="E193" s="5">
        <v>3.2678897999999998</v>
      </c>
      <c r="F193" s="5">
        <v>0.123</v>
      </c>
      <c r="G193" s="5">
        <v>1.6840000000000002</v>
      </c>
      <c r="H193" s="5">
        <v>0.09</v>
      </c>
      <c r="I193" s="5">
        <v>3.9020000000000001</v>
      </c>
      <c r="J193" s="5">
        <v>2.7090000000000001</v>
      </c>
      <c r="K193" s="5">
        <v>6.6000000000000003E-2</v>
      </c>
      <c r="L193" s="5">
        <f t="shared" si="21"/>
        <v>99.638889800000001</v>
      </c>
    </row>
    <row r="194" spans="1:12" x14ac:dyDescent="0.25">
      <c r="A194" s="4" t="s">
        <v>100</v>
      </c>
      <c r="B194" s="5">
        <v>76.024000000000001</v>
      </c>
      <c r="C194" s="5">
        <v>0.28400000000000003</v>
      </c>
      <c r="D194" s="5">
        <v>12.227</v>
      </c>
      <c r="E194" s="5">
        <v>3.2984049</v>
      </c>
      <c r="F194" s="5">
        <v>0.14200000000000002</v>
      </c>
      <c r="G194" s="5">
        <v>1.6930000000000001</v>
      </c>
      <c r="H194" s="5">
        <v>0.10100000000000001</v>
      </c>
      <c r="I194" s="5">
        <v>3.84</v>
      </c>
      <c r="J194" s="5">
        <v>2.7039999999999997</v>
      </c>
      <c r="K194" s="5">
        <v>1.8000000000000002E-2</v>
      </c>
      <c r="L194" s="5">
        <f t="shared" si="21"/>
        <v>100.3314049</v>
      </c>
    </row>
    <row r="195" spans="1:12" x14ac:dyDescent="0.25">
      <c r="A195" s="4" t="s">
        <v>101</v>
      </c>
      <c r="B195" s="5">
        <v>75.841999999999999</v>
      </c>
      <c r="C195" s="5">
        <v>0.27600000000000002</v>
      </c>
      <c r="D195" s="5">
        <v>12.034000000000001</v>
      </c>
      <c r="E195" s="5">
        <v>3.2623416000000001</v>
      </c>
      <c r="F195" s="5">
        <v>0.13</v>
      </c>
      <c r="G195" s="5">
        <v>1.611</v>
      </c>
      <c r="H195" s="5">
        <v>9.5000000000000001E-2</v>
      </c>
      <c r="I195" s="5">
        <v>3.8730000000000002</v>
      </c>
      <c r="J195" s="5">
        <v>2.7509999999999999</v>
      </c>
      <c r="K195" s="5">
        <v>4.5999999999999999E-2</v>
      </c>
      <c r="L195" s="5">
        <f t="shared" si="21"/>
        <v>99.9203416</v>
      </c>
    </row>
    <row r="196" spans="1:12" x14ac:dyDescent="0.25">
      <c r="A196" s="4" t="s">
        <v>102</v>
      </c>
      <c r="B196" s="5">
        <v>75.608999999999995</v>
      </c>
      <c r="C196" s="5">
        <v>0.30599999999999999</v>
      </c>
      <c r="D196" s="5">
        <v>12.129</v>
      </c>
      <c r="E196" s="5">
        <v>3.3520374999999998</v>
      </c>
      <c r="F196" s="5">
        <v>0.127</v>
      </c>
      <c r="G196" s="5">
        <v>1.659</v>
      </c>
      <c r="H196" s="5">
        <v>5.3999999999999999E-2</v>
      </c>
      <c r="I196" s="5">
        <v>3.8180000000000001</v>
      </c>
      <c r="J196" s="5">
        <v>2.7290000000000001</v>
      </c>
      <c r="K196" s="5">
        <v>0.04</v>
      </c>
      <c r="L196" s="5">
        <f t="shared" si="21"/>
        <v>99.823037499999998</v>
      </c>
    </row>
    <row r="197" spans="1:12" x14ac:dyDescent="0.25">
      <c r="A197" s="4" t="s">
        <v>103</v>
      </c>
      <c r="B197" s="5">
        <v>75.956000000000003</v>
      </c>
      <c r="C197" s="5">
        <v>0.28899999999999998</v>
      </c>
      <c r="D197" s="5">
        <v>12.288</v>
      </c>
      <c r="E197" s="5">
        <v>3.3279953</v>
      </c>
      <c r="F197" s="5">
        <v>0.14400000000000002</v>
      </c>
      <c r="G197" s="5">
        <v>1.585</v>
      </c>
      <c r="H197" s="5">
        <v>8.6000000000000007E-2</v>
      </c>
      <c r="I197" s="5">
        <v>3.9450000000000003</v>
      </c>
      <c r="J197" s="5">
        <v>2.7250000000000001</v>
      </c>
      <c r="K197" s="5">
        <v>4.2000000000000003E-2</v>
      </c>
      <c r="L197" s="5">
        <f t="shared" si="21"/>
        <v>100.3879953</v>
      </c>
    </row>
    <row r="198" spans="1:12" x14ac:dyDescent="0.25">
      <c r="A198" s="4" t="s">
        <v>104</v>
      </c>
      <c r="B198" s="5">
        <v>75.506</v>
      </c>
      <c r="C198" s="5">
        <v>0.30000000000000004</v>
      </c>
      <c r="D198" s="5">
        <v>12.221</v>
      </c>
      <c r="E198" s="5">
        <v>3.3418657999999999</v>
      </c>
      <c r="F198" s="5">
        <v>0.14200000000000002</v>
      </c>
      <c r="G198" s="5">
        <v>1.8740000000000001</v>
      </c>
      <c r="H198" s="5">
        <v>0.106</v>
      </c>
      <c r="I198" s="5">
        <v>3.831</v>
      </c>
      <c r="J198" s="5">
        <v>2.6720000000000002</v>
      </c>
      <c r="K198" s="5">
        <v>8.7999999999999995E-2</v>
      </c>
      <c r="L198" s="5">
        <f t="shared" si="21"/>
        <v>100.0818658</v>
      </c>
    </row>
    <row r="199" spans="1:12" x14ac:dyDescent="0.25">
      <c r="A199" s="4" t="s">
        <v>105</v>
      </c>
      <c r="B199" s="5">
        <v>75.816999999999993</v>
      </c>
      <c r="C199" s="5">
        <v>0.249</v>
      </c>
      <c r="D199" s="5">
        <v>12.401999999999999</v>
      </c>
      <c r="E199" s="5">
        <v>3.3122753999999999</v>
      </c>
      <c r="F199" s="5">
        <v>0.11600000000000001</v>
      </c>
      <c r="G199" s="5">
        <v>1.6950000000000001</v>
      </c>
      <c r="H199" s="5">
        <v>5.5E-2</v>
      </c>
      <c r="I199" s="5">
        <v>4.1749999999999998</v>
      </c>
      <c r="J199" s="5">
        <v>2.69</v>
      </c>
      <c r="K199" s="5">
        <v>3.5000000000000003E-2</v>
      </c>
      <c r="L199" s="5">
        <f t="shared" si="21"/>
        <v>100.54627539999998</v>
      </c>
    </row>
    <row r="200" spans="1:12" x14ac:dyDescent="0.25">
      <c r="A200" s="4" t="s">
        <v>106</v>
      </c>
      <c r="B200" s="5">
        <v>75.262</v>
      </c>
      <c r="C200" s="5">
        <v>0.29699999999999999</v>
      </c>
      <c r="D200" s="5">
        <v>12.183999999999999</v>
      </c>
      <c r="E200" s="5">
        <v>3.2678897999999998</v>
      </c>
      <c r="F200" s="5">
        <v>0.08</v>
      </c>
      <c r="G200" s="5">
        <v>1.6259999999999999</v>
      </c>
      <c r="H200" s="5">
        <v>0.10300000000000001</v>
      </c>
      <c r="I200" s="5">
        <v>4.2519999999999998</v>
      </c>
      <c r="J200" s="5">
        <v>2.7290000000000001</v>
      </c>
      <c r="K200" s="5">
        <v>4.3999999999999997E-2</v>
      </c>
      <c r="L200" s="5">
        <f t="shared" si="21"/>
        <v>99.844889800000004</v>
      </c>
    </row>
    <row r="201" spans="1:12" x14ac:dyDescent="0.25">
      <c r="A201" s="4" t="s">
        <v>107</v>
      </c>
      <c r="B201" s="5">
        <v>75.445999999999998</v>
      </c>
      <c r="C201" s="5">
        <v>0.29199999999999998</v>
      </c>
      <c r="D201" s="5">
        <v>12.163</v>
      </c>
      <c r="E201" s="5">
        <v>3.2105584</v>
      </c>
      <c r="F201" s="5">
        <v>7.0000000000000001E-3</v>
      </c>
      <c r="G201" s="5">
        <v>1.6870000000000001</v>
      </c>
      <c r="H201" s="5">
        <v>0.10200000000000001</v>
      </c>
      <c r="I201" s="5">
        <v>3.9779999999999998</v>
      </c>
      <c r="J201" s="5">
        <v>2.7160000000000002</v>
      </c>
      <c r="K201" s="5">
        <v>3.6999999999999998E-2</v>
      </c>
      <c r="L201" s="5">
        <f t="shared" si="21"/>
        <v>99.638558399999994</v>
      </c>
    </row>
    <row r="202" spans="1:12" x14ac:dyDescent="0.25">
      <c r="A202" s="4" t="s">
        <v>108</v>
      </c>
      <c r="B202" s="5">
        <v>75.858999999999995</v>
      </c>
      <c r="C202" s="5">
        <v>0.28600000000000003</v>
      </c>
      <c r="D202" s="5">
        <v>12.23</v>
      </c>
      <c r="E202" s="5">
        <v>3.2068596</v>
      </c>
      <c r="F202" s="5">
        <v>0.16</v>
      </c>
      <c r="G202" s="5">
        <v>1.5840000000000001</v>
      </c>
      <c r="H202" s="5">
        <v>8.7000000000000008E-2</v>
      </c>
      <c r="I202" s="5">
        <v>3.9409999999999998</v>
      </c>
      <c r="J202" s="5">
        <v>2.6259999999999999</v>
      </c>
      <c r="K202" s="5">
        <v>5.7000000000000002E-2</v>
      </c>
      <c r="L202" s="5">
        <f t="shared" si="21"/>
        <v>100.0368596</v>
      </c>
    </row>
    <row r="203" spans="1:12" x14ac:dyDescent="0.25">
      <c r="A203" s="4" t="s">
        <v>109</v>
      </c>
      <c r="B203" s="5">
        <v>75.706999999999994</v>
      </c>
      <c r="C203" s="5">
        <v>0.30299999999999999</v>
      </c>
      <c r="D203" s="5">
        <v>12.111000000000001</v>
      </c>
      <c r="E203" s="5">
        <v>3.3205977</v>
      </c>
      <c r="F203" s="5">
        <v>0.108</v>
      </c>
      <c r="G203" s="5">
        <v>1.71</v>
      </c>
      <c r="H203" s="5">
        <v>9.4E-2</v>
      </c>
      <c r="I203" s="5">
        <v>3.9020000000000001</v>
      </c>
      <c r="J203" s="5">
        <v>2.7170000000000001</v>
      </c>
      <c r="K203" s="5">
        <v>4.5999999999999999E-2</v>
      </c>
      <c r="L203" s="5">
        <f t="shared" si="21"/>
        <v>100.0185977</v>
      </c>
    </row>
    <row r="204" spans="1:12" x14ac:dyDescent="0.25">
      <c r="A204" s="7" t="s">
        <v>41</v>
      </c>
      <c r="B204" s="6">
        <f t="shared" ref="B204:I204" si="22">AVERAGE(B178:B203)</f>
        <v>75.636807692307684</v>
      </c>
      <c r="C204" s="6">
        <f t="shared" si="22"/>
        <v>0.29223076923076918</v>
      </c>
      <c r="D204" s="6">
        <f t="shared" si="22"/>
        <v>12.176500000000003</v>
      </c>
      <c r="E204" s="6">
        <f t="shared" si="22"/>
        <v>3.2913629538461535</v>
      </c>
      <c r="F204" s="6">
        <f t="shared" si="22"/>
        <v>0.11357692307692309</v>
      </c>
      <c r="G204" s="6">
        <f t="shared" si="22"/>
        <v>1.6688461538461539</v>
      </c>
      <c r="H204" s="6">
        <f t="shared" si="22"/>
        <v>8.4346153846153848E-2</v>
      </c>
      <c r="I204" s="6">
        <f t="shared" si="22"/>
        <v>3.931538461538461</v>
      </c>
      <c r="J204" s="6">
        <f>AVERAGE(J178:J203)</f>
        <v>2.6827307692307687</v>
      </c>
      <c r="K204" s="6">
        <f t="shared" ref="K204" si="23">AVERAGE(K178:K203)</f>
        <v>4.0730769230769244E-2</v>
      </c>
    </row>
    <row r="205" spans="1:12" x14ac:dyDescent="0.25">
      <c r="A205" s="7" t="s">
        <v>42</v>
      </c>
      <c r="B205" s="6">
        <f t="shared" ref="B205:I205" si="24">STDEV(B178:B203)</f>
        <v>0.28311623326552887</v>
      </c>
      <c r="C205" s="6">
        <f t="shared" si="24"/>
        <v>2.0601568274881778E-2</v>
      </c>
      <c r="D205" s="6">
        <f t="shared" si="24"/>
        <v>8.9652328469482484E-2</v>
      </c>
      <c r="E205" s="6">
        <f t="shared" si="24"/>
        <v>5.1376103602637918E-2</v>
      </c>
      <c r="F205" s="6">
        <f t="shared" si="24"/>
        <v>3.2275282278453367E-2</v>
      </c>
      <c r="G205" s="6">
        <f t="shared" si="24"/>
        <v>5.9460031824877017E-2</v>
      </c>
      <c r="H205" s="6">
        <f t="shared" si="24"/>
        <v>1.7545238231935888E-2</v>
      </c>
      <c r="I205" s="6">
        <f t="shared" si="24"/>
        <v>0.11257929854790553</v>
      </c>
      <c r="J205" s="6">
        <f>STDEV(J178:J203)</f>
        <v>6.0902254600175655E-2</v>
      </c>
      <c r="K205" s="6">
        <f t="shared" ref="K205" si="25">STDEV(K178:K203)</f>
        <v>1.751469712511794E-2</v>
      </c>
    </row>
    <row r="207" spans="1:12" x14ac:dyDescent="0.25">
      <c r="A207" s="17" t="s">
        <v>110</v>
      </c>
      <c r="B207" s="17"/>
      <c r="C207" s="17"/>
    </row>
    <row r="208" spans="1:12" x14ac:dyDescent="0.25">
      <c r="B208" s="1">
        <v>75.599999999999994</v>
      </c>
      <c r="C208" s="1">
        <v>0.26</v>
      </c>
      <c r="D208" s="1">
        <v>12.2</v>
      </c>
      <c r="E208" s="1">
        <v>3.27</v>
      </c>
      <c r="F208" s="1">
        <v>0.106</v>
      </c>
      <c r="G208" s="1">
        <v>1.7</v>
      </c>
      <c r="H208" s="1">
        <v>0.10299999999999999</v>
      </c>
      <c r="I208" s="1">
        <v>3.75</v>
      </c>
      <c r="J208" s="1">
        <v>2.64</v>
      </c>
      <c r="K208" s="1">
        <v>4.2999999999999997E-2</v>
      </c>
    </row>
    <row r="234" spans="1:13" ht="18" customHeight="1" x14ac:dyDescent="0.25">
      <c r="A234" s="21"/>
      <c r="B234" s="17"/>
      <c r="C234" s="18"/>
      <c r="D234" s="18"/>
      <c r="E234" s="18"/>
      <c r="F234" s="18"/>
      <c r="G234" s="18"/>
      <c r="H234" s="18"/>
      <c r="I234" s="18"/>
      <c r="J234" s="18"/>
      <c r="K234" s="18"/>
      <c r="L234" s="18"/>
      <c r="M234" s="18"/>
    </row>
    <row r="235" spans="1:13" x14ac:dyDescent="0.25">
      <c r="A235" s="21"/>
      <c r="B235" s="18"/>
      <c r="C235" s="18"/>
      <c r="D235" s="18"/>
      <c r="E235" s="18"/>
      <c r="F235" s="18"/>
      <c r="G235" s="18"/>
      <c r="H235" s="18"/>
      <c r="I235" s="18"/>
      <c r="J235" s="18"/>
      <c r="K235" s="18"/>
      <c r="L235" s="18"/>
      <c r="M235" s="18"/>
    </row>
    <row r="236" spans="1:13" x14ac:dyDescent="0.25">
      <c r="B236" s="5"/>
      <c r="C236" s="5"/>
      <c r="D236" s="5"/>
      <c r="E236" s="5"/>
      <c r="F236" s="5"/>
      <c r="G236" s="5"/>
      <c r="H236" s="5"/>
      <c r="I236" s="5"/>
      <c r="J236" s="5"/>
      <c r="K236" s="5"/>
      <c r="L236" s="5"/>
      <c r="M236" s="5"/>
    </row>
    <row r="237" spans="1:13" x14ac:dyDescent="0.25">
      <c r="B237" s="5"/>
      <c r="C237" s="5"/>
      <c r="D237" s="5"/>
      <c r="E237" s="5"/>
      <c r="F237" s="5"/>
      <c r="G237" s="5"/>
      <c r="H237" s="5"/>
      <c r="I237" s="5"/>
      <c r="J237" s="5"/>
      <c r="K237" s="5"/>
      <c r="L237" s="5"/>
      <c r="M237" s="5"/>
    </row>
    <row r="238" spans="1:13" x14ac:dyDescent="0.25">
      <c r="B238" s="5"/>
      <c r="C238" s="5"/>
      <c r="D238" s="5"/>
      <c r="E238" s="5"/>
      <c r="F238" s="5"/>
      <c r="G238" s="5"/>
      <c r="H238" s="5"/>
      <c r="I238" s="5"/>
      <c r="J238" s="5"/>
      <c r="K238" s="5"/>
      <c r="L238" s="5"/>
      <c r="M238" s="5"/>
    </row>
    <row r="239" spans="1:13" x14ac:dyDescent="0.25">
      <c r="B239" s="5"/>
      <c r="C239" s="5"/>
      <c r="D239" s="5"/>
      <c r="E239" s="5"/>
      <c r="F239" s="5"/>
      <c r="G239" s="5"/>
      <c r="H239" s="5"/>
      <c r="I239" s="5"/>
      <c r="J239" s="5"/>
      <c r="K239" s="5"/>
      <c r="L239" s="5"/>
      <c r="M239" s="5"/>
    </row>
    <row r="240" spans="1:13" x14ac:dyDescent="0.25">
      <c r="B240" s="5"/>
      <c r="C240" s="5"/>
      <c r="D240" s="5"/>
      <c r="E240" s="5"/>
      <c r="F240" s="5"/>
      <c r="G240" s="5"/>
      <c r="H240" s="5"/>
      <c r="I240" s="5"/>
      <c r="J240" s="5"/>
      <c r="K240" s="5"/>
      <c r="L240" s="5"/>
      <c r="M240" s="5"/>
    </row>
    <row r="241" spans="1:13" x14ac:dyDescent="0.25">
      <c r="B241" s="5"/>
      <c r="C241" s="5"/>
      <c r="D241" s="5"/>
      <c r="E241" s="5"/>
      <c r="F241" s="5"/>
      <c r="G241" s="5"/>
      <c r="H241" s="5"/>
      <c r="I241" s="5"/>
      <c r="J241" s="5"/>
      <c r="K241" s="5"/>
      <c r="L241" s="5"/>
      <c r="M241" s="5"/>
    </row>
    <row r="242" spans="1:13" x14ac:dyDescent="0.25">
      <c r="B242" s="5"/>
      <c r="C242" s="5"/>
      <c r="D242" s="5"/>
      <c r="E242" s="5"/>
      <c r="F242" s="5"/>
      <c r="G242" s="5"/>
      <c r="H242" s="5"/>
      <c r="I242" s="5"/>
      <c r="J242" s="5"/>
      <c r="K242" s="5"/>
      <c r="L242" s="5"/>
      <c r="M242" s="5"/>
    </row>
    <row r="243" spans="1:13" x14ac:dyDescent="0.25">
      <c r="B243" s="5"/>
      <c r="C243" s="5"/>
      <c r="D243" s="5"/>
      <c r="E243" s="5"/>
      <c r="F243" s="5"/>
      <c r="G243" s="5"/>
      <c r="H243" s="5"/>
      <c r="I243" s="5"/>
      <c r="J243" s="5"/>
      <c r="K243" s="5"/>
      <c r="L243" s="5"/>
      <c r="M243" s="5"/>
    </row>
    <row r="244" spans="1:13" x14ac:dyDescent="0.25">
      <c r="B244" s="5"/>
      <c r="C244" s="5"/>
      <c r="D244" s="5"/>
      <c r="E244" s="5"/>
      <c r="F244" s="5"/>
      <c r="G244" s="5"/>
      <c r="H244" s="5"/>
      <c r="I244" s="5"/>
      <c r="J244" s="5"/>
      <c r="K244" s="5"/>
      <c r="L244" s="5"/>
      <c r="M244" s="5"/>
    </row>
    <row r="245" spans="1:13" x14ac:dyDescent="0.25">
      <c r="B245" s="5"/>
      <c r="C245" s="5"/>
      <c r="D245" s="5"/>
      <c r="E245" s="5"/>
      <c r="F245" s="5"/>
      <c r="G245" s="5"/>
      <c r="H245" s="5"/>
      <c r="I245" s="5"/>
      <c r="J245" s="5"/>
      <c r="K245" s="5"/>
      <c r="L245" s="5"/>
      <c r="M245" s="5"/>
    </row>
    <row r="246" spans="1:13" x14ac:dyDescent="0.25">
      <c r="B246" s="5"/>
      <c r="C246" s="5"/>
      <c r="D246" s="5"/>
      <c r="E246" s="5"/>
      <c r="F246" s="5"/>
      <c r="G246" s="5"/>
      <c r="H246" s="5"/>
      <c r="I246" s="5"/>
      <c r="J246" s="5"/>
      <c r="K246" s="5"/>
      <c r="L246" s="5"/>
      <c r="M246" s="5"/>
    </row>
    <row r="247" spans="1:13" x14ac:dyDescent="0.25">
      <c r="B247" s="5"/>
      <c r="C247" s="5"/>
      <c r="D247" s="5"/>
      <c r="E247" s="5"/>
      <c r="F247" s="5"/>
      <c r="G247" s="5"/>
      <c r="H247" s="5"/>
      <c r="I247" s="5"/>
      <c r="J247" s="5"/>
      <c r="K247" s="5"/>
      <c r="L247" s="5"/>
      <c r="M247" s="5"/>
    </row>
    <row r="248" spans="1:13" x14ac:dyDescent="0.25">
      <c r="B248" s="5"/>
      <c r="C248" s="5"/>
      <c r="D248" s="5"/>
      <c r="E248" s="5"/>
      <c r="F248" s="5"/>
      <c r="G248" s="5"/>
      <c r="H248" s="5"/>
      <c r="I248" s="5"/>
      <c r="J248" s="5"/>
      <c r="K248" s="5"/>
      <c r="L248" s="5"/>
      <c r="M248" s="5"/>
    </row>
    <row r="249" spans="1:13" x14ac:dyDescent="0.25">
      <c r="B249" s="5"/>
      <c r="C249" s="5"/>
      <c r="D249" s="5"/>
      <c r="E249" s="5"/>
      <c r="F249" s="5"/>
      <c r="G249" s="5"/>
      <c r="H249" s="5"/>
      <c r="I249" s="5"/>
      <c r="J249" s="5"/>
      <c r="K249" s="5"/>
      <c r="L249" s="5"/>
      <c r="M249" s="5"/>
    </row>
    <row r="250" spans="1:13" x14ac:dyDescent="0.25">
      <c r="B250" s="5"/>
      <c r="C250" s="5"/>
      <c r="D250" s="5"/>
      <c r="E250" s="5"/>
      <c r="F250" s="5"/>
      <c r="G250" s="5"/>
      <c r="H250" s="5"/>
      <c r="I250" s="5"/>
      <c r="J250" s="5"/>
      <c r="K250" s="5"/>
      <c r="L250" s="5"/>
      <c r="M250" s="5"/>
    </row>
    <row r="251" spans="1:13" x14ac:dyDescent="0.25">
      <c r="B251" s="5"/>
      <c r="C251" s="5"/>
      <c r="D251" s="5"/>
      <c r="E251" s="5"/>
      <c r="F251" s="5"/>
      <c r="G251" s="5"/>
      <c r="H251" s="5"/>
      <c r="I251" s="5"/>
      <c r="J251" s="5"/>
      <c r="K251" s="5"/>
      <c r="L251" s="5"/>
      <c r="M251" s="5"/>
    </row>
    <row r="252" spans="1:13" x14ac:dyDescent="0.25">
      <c r="B252" s="5"/>
      <c r="C252" s="5"/>
      <c r="D252" s="5"/>
      <c r="E252" s="5"/>
      <c r="F252" s="5"/>
      <c r="G252" s="5"/>
      <c r="H252" s="5"/>
      <c r="I252" s="5"/>
      <c r="J252" s="5"/>
      <c r="K252" s="5"/>
      <c r="L252" s="5"/>
      <c r="M252" s="5"/>
    </row>
    <row r="253" spans="1:13" x14ac:dyDescent="0.25">
      <c r="B253" s="5"/>
      <c r="C253" s="5"/>
      <c r="D253" s="5"/>
      <c r="E253" s="5"/>
      <c r="F253" s="5"/>
      <c r="G253" s="5"/>
      <c r="H253" s="5"/>
      <c r="I253" s="5"/>
      <c r="J253" s="5"/>
      <c r="K253" s="5"/>
      <c r="L253" s="5"/>
      <c r="M253" s="5"/>
    </row>
    <row r="254" spans="1:13" x14ac:dyDescent="0.25">
      <c r="B254" s="5"/>
      <c r="C254" s="5"/>
      <c r="D254" s="5"/>
      <c r="E254" s="5"/>
      <c r="F254" s="5"/>
      <c r="G254" s="5"/>
      <c r="H254" s="5"/>
      <c r="I254" s="5"/>
      <c r="J254" s="5"/>
      <c r="K254" s="5"/>
      <c r="L254" s="5"/>
      <c r="M254" s="5"/>
    </row>
    <row r="255" spans="1:13" x14ac:dyDescent="0.25">
      <c r="A255" s="10"/>
      <c r="B255" s="5"/>
      <c r="C255" s="5"/>
      <c r="D255" s="5"/>
      <c r="E255" s="5"/>
      <c r="F255" s="5"/>
      <c r="G255" s="5"/>
      <c r="H255" s="5"/>
      <c r="I255" s="5"/>
      <c r="J255" s="5"/>
      <c r="K255" s="5"/>
      <c r="L255" s="5"/>
      <c r="M255" s="11"/>
    </row>
    <row r="256" spans="1:13" x14ac:dyDescent="0.25">
      <c r="A256" s="1"/>
      <c r="B256" s="6"/>
      <c r="C256" s="6"/>
      <c r="D256" s="6"/>
      <c r="E256" s="6"/>
      <c r="F256" s="6"/>
      <c r="G256" s="6"/>
      <c r="H256" s="6"/>
      <c r="I256" s="6"/>
      <c r="J256" s="6"/>
      <c r="K256" s="6"/>
      <c r="L256" s="6"/>
      <c r="M256" s="6"/>
    </row>
    <row r="257" spans="1:13" x14ac:dyDescent="0.25">
      <c r="A257" s="1"/>
      <c r="B257" s="6"/>
      <c r="C257" s="6"/>
      <c r="D257" s="6"/>
      <c r="E257" s="6"/>
      <c r="F257" s="6"/>
      <c r="G257" s="6"/>
      <c r="H257" s="6"/>
      <c r="I257" s="6"/>
      <c r="J257" s="6"/>
      <c r="K257" s="6"/>
      <c r="L257" s="6"/>
      <c r="M257" s="6"/>
    </row>
    <row r="301" spans="1:13" ht="3" customHeight="1" thickBot="1" x14ac:dyDescent="0.3">
      <c r="A301" s="16"/>
      <c r="B301" s="16"/>
      <c r="C301" s="16"/>
      <c r="D301" s="16"/>
      <c r="E301" s="16"/>
      <c r="F301" s="16"/>
      <c r="G301" s="16"/>
      <c r="H301" s="16"/>
      <c r="I301" s="16"/>
      <c r="J301" s="16"/>
      <c r="K301" s="16"/>
      <c r="L301" s="16"/>
      <c r="M301" s="16"/>
    </row>
    <row r="302" spans="1:13" x14ac:dyDescent="0.25">
      <c r="A302" s="19" t="s">
        <v>185</v>
      </c>
      <c r="B302" s="19"/>
      <c r="C302" s="19"/>
      <c r="D302" s="19"/>
      <c r="E302" s="19"/>
      <c r="F302" s="19"/>
      <c r="G302" s="19"/>
      <c r="H302" s="19"/>
      <c r="I302" s="19"/>
      <c r="J302" s="19"/>
      <c r="K302" s="19"/>
      <c r="L302" s="19"/>
      <c r="M302" s="19"/>
    </row>
    <row r="303" spans="1:13" x14ac:dyDescent="0.25">
      <c r="A303" s="20" t="s">
        <v>186</v>
      </c>
      <c r="B303" s="20"/>
      <c r="C303" s="20"/>
      <c r="D303" s="20"/>
      <c r="E303" s="20"/>
      <c r="F303" s="20"/>
      <c r="G303" s="20"/>
      <c r="H303" s="20"/>
      <c r="I303" s="20"/>
      <c r="J303" s="20"/>
      <c r="K303" s="20"/>
      <c r="L303" s="20"/>
      <c r="M303" s="20"/>
    </row>
    <row r="316" spans="16:16" x14ac:dyDescent="0.25">
      <c r="P316" t="s">
        <v>194</v>
      </c>
    </row>
  </sheetData>
  <mergeCells count="17">
    <mergeCell ref="A131:M131"/>
    <mergeCell ref="A132:M132"/>
    <mergeCell ref="A235:M235"/>
    <mergeCell ref="A152:M152"/>
    <mergeCell ref="A153:M153"/>
    <mergeCell ref="A301:M301"/>
    <mergeCell ref="A302:M302"/>
    <mergeCell ref="A303:M303"/>
    <mergeCell ref="A177:C177"/>
    <mergeCell ref="A207:C207"/>
    <mergeCell ref="A234:M234"/>
    <mergeCell ref="A1:M1"/>
    <mergeCell ref="A2:M2"/>
    <mergeCell ref="A99:M99"/>
    <mergeCell ref="A5:M5"/>
    <mergeCell ref="A29:M29"/>
    <mergeCell ref="A53:M53"/>
  </mergeCells>
  <pageMargins left="0.70866141732283472" right="0.70866141732283472" top="0.74803149606299213" bottom="0.74803149606299213" header="0.31496062992125984" footer="0.31496062992125984"/>
  <pageSetup scale="90" orientation="landscape"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John Westgate</dc:creator>
  <cp:lastModifiedBy>Gina Harlow</cp:lastModifiedBy>
  <cp:lastPrinted>2020-01-01T19:32:48Z</cp:lastPrinted>
  <dcterms:created xsi:type="dcterms:W3CDTF">2020-01-01T16:50:06Z</dcterms:created>
  <dcterms:modified xsi:type="dcterms:W3CDTF">2023-05-15T21:44:49Z</dcterms:modified>
</cp:coreProperties>
</file>